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10" yWindow="990" windowWidth="20700" windowHeight="9690" tabRatio="887" activeTab="0"/>
  </bookViews>
  <sheets>
    <sheet name="入力例（資金収支）" sheetId="1" r:id="rId1"/>
    <sheet name="表紙" sheetId="2" r:id="rId2"/>
    <sheet name="資金収支（学校）" sheetId="3" r:id="rId3"/>
    <sheet name="活動区分資金収支" sheetId="4" r:id="rId4"/>
    <sheet name="事業活動収入（学校）" sheetId="5" r:id="rId5"/>
    <sheet name="事業活動収入（法人）" sheetId="6" r:id="rId6"/>
    <sheet name="事業活動支出（学校）" sheetId="7" r:id="rId7"/>
    <sheet name="事業活動支出（学校）２" sheetId="8" r:id="rId8"/>
    <sheet name="事業活動支出（学校）３" sheetId="9" r:id="rId9"/>
    <sheet name="事業活動支出（法人）" sheetId="10" r:id="rId10"/>
    <sheet name="事業活動 教育活動外・特別（学校）" sheetId="11" r:id="rId11"/>
    <sheet name="事業活動 教育活動外・特別（法人）" sheetId="12" r:id="rId12"/>
    <sheet name="貸借（高等学校）" sheetId="13" r:id="rId13"/>
    <sheet name="貸借（法人）" sheetId="14" r:id="rId14"/>
    <sheet name="借入金" sheetId="15" r:id="rId15"/>
    <sheet name="別途計算（高等学校）" sheetId="16" r:id="rId16"/>
    <sheet name="別途計算（法人）" sheetId="17" r:id="rId17"/>
    <sheet name="財務分析（高等学校）" sheetId="18" r:id="rId18"/>
    <sheet name="財務分析（法人）" sheetId="19" r:id="rId19"/>
    <sheet name="報酬委託手数料に関する調" sheetId="20" r:id="rId20"/>
  </sheets>
  <definedNames>
    <definedName name="_xlfn.IFERROR" hidden="1">#NAME?</definedName>
    <definedName name="HYO">'表紙'!$B$65:$G$247</definedName>
    <definedName name="_xlnm.Print_Area" localSheetId="3">'活動区分資金収支'!$A$1:$AA$71</definedName>
    <definedName name="_xlnm.Print_Area" localSheetId="17">'財務分析（高等学校）'!$A$1:$BH$68</definedName>
    <definedName name="_xlnm.Print_Area" localSheetId="18">'財務分析（法人）'!$A$1:$BH$68</definedName>
    <definedName name="_xlnm.Print_Area" localSheetId="2">'資金収支（学校）'!$B$2:$L$61</definedName>
    <definedName name="_xlnm.Print_Area" localSheetId="10">'事業活動 教育活動外・特別（学校）'!$A$1:$AP$50</definedName>
    <definedName name="_xlnm.Print_Area" localSheetId="11">'事業活動 教育活動外・特別（法人）'!$A$1:$AP$50</definedName>
    <definedName name="_xlnm.Print_Area" localSheetId="6">'事業活動支出（学校）'!$A$1:$AP$53</definedName>
    <definedName name="_xlnm.Print_Area" localSheetId="7">'事業活動支出（学校）２'!$A$1:$N$50</definedName>
    <definedName name="_xlnm.Print_Area" localSheetId="8">'事業活動支出（学校）３'!$A$1:$I$90</definedName>
    <definedName name="_xlnm.Print_Area" localSheetId="9">'事業活動支出（法人）'!$A$1:$AP$53</definedName>
    <definedName name="_xlnm.Print_Area" localSheetId="4">'事業活動収入（学校）'!$A$1:$AC$40</definedName>
    <definedName name="_xlnm.Print_Area" localSheetId="5">'事業活動収入（法人）'!$A$1:$AC$43</definedName>
    <definedName name="_xlnm.Print_Area" localSheetId="14">'借入金'!$B$2:$N$26</definedName>
    <definedName name="_xlnm.Print_Area" localSheetId="12">'貸借（高等学校）'!$B$2:$M$50</definedName>
    <definedName name="_xlnm.Print_Area" localSheetId="13">'貸借（法人）'!$B$2:$M$49</definedName>
    <definedName name="_xlnm.Print_Area" localSheetId="1">'表紙'!$A$1:$O$55</definedName>
    <definedName name="_xlnm.Print_Area" localSheetId="19">'報酬委託手数料に関する調'!$B$1:$M$58</definedName>
    <definedName name="_xlnm.Print_Titles" localSheetId="3">'活動区分資金収支'!$4:$6</definedName>
    <definedName name="_xlnm.Print_Titles" localSheetId="17">'財務分析（高等学校）'!$4:$5</definedName>
    <definedName name="_xlnm.Print_Titles" localSheetId="18">'財務分析（法人）'!$4:$5</definedName>
    <definedName name="_xlnm.Print_Titles" localSheetId="10">'事業活動 教育活動外・特別（学校）'!$5:$7</definedName>
    <definedName name="_xlnm.Print_Titles" localSheetId="11">'事業活動 教育活動外・特別（法人）'!$5:$7</definedName>
    <definedName name="_xlnm.Print_Titles" localSheetId="6">'事業活動支出（学校）'!$5:$7</definedName>
    <definedName name="_xlnm.Print_Titles" localSheetId="9">'事業活動支出（法人）'!$5:$7</definedName>
    <definedName name="_xlnm.Print_Titles" localSheetId="4">'事業活動収入（学校）'!$5:$7</definedName>
    <definedName name="_xlnm.Print_Titles" localSheetId="5">'事業活動収入（法人）'!$5:$7</definedName>
    <definedName name="SchoolList" localSheetId="1">'表紙'!$B$66:$B$252</definedName>
  </definedNames>
  <calcPr fullCalcOnLoad="1"/>
</workbook>
</file>

<file path=xl/comments4.xml><?xml version="1.0" encoding="utf-8"?>
<comments xmlns="http://schemas.openxmlformats.org/spreadsheetml/2006/main">
  <authors>
    <author>大阪府</author>
  </authors>
  <commentList>
    <comment ref="O63" authorId="0">
      <text>
        <r>
          <rPr>
            <sz val="9"/>
            <rFont val="MS P ゴシック"/>
            <family val="3"/>
          </rPr>
          <t>「借入金等利息支出」のほか科目（過年度修正支出等）がある場合はこのコメント内に内訳を記入してください。</t>
        </r>
        <r>
          <rPr>
            <sz val="9"/>
            <color indexed="39"/>
            <rFont val="MS P ゴシック"/>
            <family val="3"/>
          </rPr>
          <t xml:space="preserve">
（入力例）
借入金等利息支出：700,000円
過 年 度修正支出：300,000円
</t>
        </r>
        <r>
          <rPr>
            <sz val="9"/>
            <rFont val="MS P ゴシック"/>
            <family val="3"/>
          </rPr>
          <t xml:space="preserve">【内訳】
</t>
        </r>
      </text>
    </comment>
  </commentList>
</comments>
</file>

<file path=xl/comments5.xml><?xml version="1.0" encoding="utf-8"?>
<comments xmlns="http://schemas.openxmlformats.org/spreadsheetml/2006/main">
  <authors>
    <author>takasi-yamaguti</author>
  </authors>
  <commentList>
    <comment ref="U22" authorId="0">
      <text>
        <r>
          <rPr>
            <b/>
            <sz val="10"/>
            <rFont val="HG丸ｺﾞｼｯｸM-PRO"/>
            <family val="3"/>
          </rPr>
          <t>うち施設設備分を特別収支へ</t>
        </r>
      </text>
    </comment>
  </commentList>
</comments>
</file>

<file path=xl/comments6.xml><?xml version="1.0" encoding="utf-8"?>
<comments xmlns="http://schemas.openxmlformats.org/spreadsheetml/2006/main">
  <authors>
    <author>大阪府</author>
  </authors>
  <commentList>
    <comment ref="U22" authorId="0">
      <text>
        <r>
          <rPr>
            <b/>
            <sz val="10"/>
            <rFont val="HG丸ｺﾞｼｯｸM-PRO"/>
            <family val="3"/>
          </rPr>
          <t>うち施設設備分を特別収支へ</t>
        </r>
      </text>
    </comment>
  </commentList>
</comments>
</file>

<file path=xl/sharedStrings.xml><?xml version="1.0" encoding="utf-8"?>
<sst xmlns="http://schemas.openxmlformats.org/spreadsheetml/2006/main" count="1680" uniqueCount="948">
  <si>
    <t>府提出フォーム</t>
  </si>
  <si>
    <t>作成責任者</t>
  </si>
  <si>
    <t>　</t>
  </si>
  <si>
    <t>項　　　　　　目</t>
  </si>
  <si>
    <t>学校法人名</t>
  </si>
  <si>
    <t>授業料収入</t>
  </si>
  <si>
    <t>入学金収入</t>
  </si>
  <si>
    <t>施設設備資金収入</t>
  </si>
  <si>
    <t>その他</t>
  </si>
  <si>
    <t>手数料収入</t>
  </si>
  <si>
    <t>国庫補助金収入</t>
  </si>
  <si>
    <t>府経常費補助金</t>
  </si>
  <si>
    <t>その他授業料軽減補助金</t>
  </si>
  <si>
    <t>補助活動収入</t>
  </si>
  <si>
    <t>収益事業収入</t>
  </si>
  <si>
    <t>雑収入</t>
  </si>
  <si>
    <t>退職金財団資金収入</t>
  </si>
  <si>
    <t>長期借入金収入</t>
  </si>
  <si>
    <t>短期借入金収入</t>
  </si>
  <si>
    <t>学校債収入</t>
  </si>
  <si>
    <t>法人本部会計からの繰入収入</t>
  </si>
  <si>
    <t>収入の部合計</t>
  </si>
  <si>
    <t>科　　　目</t>
  </si>
  <si>
    <t>小　　計</t>
  </si>
  <si>
    <t>金　　額</t>
  </si>
  <si>
    <t>教員人件費支出</t>
  </si>
  <si>
    <t>職員人件費支出</t>
  </si>
  <si>
    <t>退職金支出</t>
  </si>
  <si>
    <t>その他</t>
  </si>
  <si>
    <t>長期借入金返済支出</t>
  </si>
  <si>
    <t>短期借入金返済支出</t>
  </si>
  <si>
    <t>学校債返済支出</t>
  </si>
  <si>
    <t>土地支出</t>
  </si>
  <si>
    <t>建物・建設仮勘定支出</t>
  </si>
  <si>
    <t>構築物支出</t>
  </si>
  <si>
    <t>教育研究用機器備品支出</t>
  </si>
  <si>
    <t>その他の機器備品支出</t>
  </si>
  <si>
    <t>図書支出</t>
  </si>
  <si>
    <t>その他設備関係支出</t>
  </si>
  <si>
    <t>前期末前払金</t>
  </si>
  <si>
    <t>期末未払金</t>
  </si>
  <si>
    <t>支出の部合計</t>
  </si>
  <si>
    <t>小　　　計</t>
  </si>
  <si>
    <t>学校法人名</t>
  </si>
  <si>
    <t>学校名</t>
  </si>
  <si>
    <t>法人区分</t>
  </si>
  <si>
    <t>法人番号</t>
  </si>
  <si>
    <t>学校番号</t>
  </si>
  <si>
    <t>期末未収入金　（▲）</t>
  </si>
  <si>
    <t>前期末前受金　（▲）</t>
  </si>
  <si>
    <t>授業料</t>
  </si>
  <si>
    <t>国庫補助金</t>
  </si>
  <si>
    <t>ＴＥＬ</t>
  </si>
  <si>
    <t>ＦＡＸ</t>
  </si>
  <si>
    <t>　氏　名</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</si>
  <si>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</si>
  <si>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</si>
  <si>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</si>
  <si>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</si>
  <si>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</si>
  <si>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</si>
  <si>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</si>
  <si>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</si>
  <si>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</si>
  <si>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</si>
  <si>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</si>
  <si>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</si>
  <si>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</si>
  <si>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</si>
  <si>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</si>
  <si>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</si>
  <si>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</si>
  <si>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消耗品費</t>
  </si>
  <si>
    <t>生徒活動補助金</t>
  </si>
  <si>
    <t>光熱水費</t>
  </si>
  <si>
    <t>旅費交通費</t>
  </si>
  <si>
    <t>会議費</t>
  </si>
  <si>
    <t>通信費</t>
  </si>
  <si>
    <t>研究費</t>
  </si>
  <si>
    <t>福利費</t>
  </si>
  <si>
    <t>修繕費</t>
  </si>
  <si>
    <t>損害保険料</t>
  </si>
  <si>
    <t>賃借料</t>
  </si>
  <si>
    <t>公租公課</t>
  </si>
  <si>
    <t>報酬、委託・手数料</t>
  </si>
  <si>
    <t>諸会費</t>
  </si>
  <si>
    <t>雑費</t>
  </si>
  <si>
    <t>その他</t>
  </si>
  <si>
    <t>広報費</t>
  </si>
  <si>
    <t>渉外費</t>
  </si>
  <si>
    <t>　</t>
  </si>
  <si>
    <t>固定資産</t>
  </si>
  <si>
    <t>土地</t>
  </si>
  <si>
    <t>建物</t>
  </si>
  <si>
    <t>構築物</t>
  </si>
  <si>
    <t>教育研究用機器備品</t>
  </si>
  <si>
    <t>図書</t>
  </si>
  <si>
    <t>建設仮勘定</t>
  </si>
  <si>
    <t>その他</t>
  </si>
  <si>
    <t>その他の固定資産</t>
  </si>
  <si>
    <t>有価証券</t>
  </si>
  <si>
    <t>収益事業元入金</t>
  </si>
  <si>
    <t>長期貸付金</t>
  </si>
  <si>
    <t>その他</t>
  </si>
  <si>
    <t>流動資産</t>
  </si>
  <si>
    <t>現金預金</t>
  </si>
  <si>
    <t>未収入金</t>
  </si>
  <si>
    <t>貯蔵品</t>
  </si>
  <si>
    <t>短期貸付金</t>
  </si>
  <si>
    <t>前払金</t>
  </si>
  <si>
    <t>仮払金</t>
  </si>
  <si>
    <t>法人本部勘定</t>
  </si>
  <si>
    <t>科　　　目</t>
  </si>
  <si>
    <t>資　　産　　の　　部</t>
  </si>
  <si>
    <t>負　　債　　の　　部</t>
  </si>
  <si>
    <t>固定負債</t>
  </si>
  <si>
    <t>長期借入金</t>
  </si>
  <si>
    <t>退職給与引当金</t>
  </si>
  <si>
    <t>その他</t>
  </si>
  <si>
    <t>流動負債</t>
  </si>
  <si>
    <t>短期借入金</t>
  </si>
  <si>
    <t>手形債務</t>
  </si>
  <si>
    <t>未払金</t>
  </si>
  <si>
    <t>前受金</t>
  </si>
  <si>
    <t>預り金</t>
  </si>
  <si>
    <t>その他</t>
  </si>
  <si>
    <t>法人本部勘定</t>
  </si>
  <si>
    <t>第１号基本金</t>
  </si>
  <si>
    <t>第２号基本金</t>
  </si>
  <si>
    <t>第３号基本金</t>
  </si>
  <si>
    <t>第４号基本金</t>
  </si>
  <si>
    <t>公的金融機関</t>
  </si>
  <si>
    <t>市中金融機関</t>
  </si>
  <si>
    <t>小　　計</t>
  </si>
  <si>
    <t>返済期限が１年以内の長期借入金</t>
  </si>
  <si>
    <t>長期借入金</t>
  </si>
  <si>
    <t>短期借入金</t>
  </si>
  <si>
    <t>合　　　　　計</t>
  </si>
  <si>
    <t>期首残高（1）</t>
  </si>
  <si>
    <t>当期増加額（2）</t>
  </si>
  <si>
    <t>当期減少額（3）</t>
  </si>
  <si>
    <t>法　　人　　全　　体</t>
  </si>
  <si>
    <t>コード［11］</t>
  </si>
  <si>
    <t>コード［12］</t>
  </si>
  <si>
    <t>コード［13］</t>
  </si>
  <si>
    <t>学校名</t>
  </si>
  <si>
    <t>学校名</t>
  </si>
  <si>
    <t>左記期末残高のうち、全日制高等学校分</t>
  </si>
  <si>
    <t>法人区分</t>
  </si>
  <si>
    <t>借　　入　　先</t>
  </si>
  <si>
    <t>退職給与引当金繰入額</t>
  </si>
  <si>
    <t>　</t>
  </si>
  <si>
    <t>金　　　　額</t>
  </si>
  <si>
    <t>［入力上の注意］</t>
  </si>
  <si>
    <t>［入力上の注意］</t>
  </si>
  <si>
    <t>報酬、委託・手数料</t>
  </si>
  <si>
    <t>［入力上の注意］</t>
  </si>
  <si>
    <t>入学金</t>
  </si>
  <si>
    <t>施設設備資金</t>
  </si>
  <si>
    <t>期末残高(1)+(2)+(3)</t>
  </si>
  <si>
    <t>（収入の部）</t>
  </si>
  <si>
    <t>（支出の部）</t>
  </si>
  <si>
    <t>　　　　（単位：円）</t>
  </si>
  <si>
    <t>学生生徒等納付金収入</t>
  </si>
  <si>
    <t>寄付金収入</t>
  </si>
  <si>
    <t>補助金収入</t>
  </si>
  <si>
    <t>資産運用収入</t>
  </si>
  <si>
    <t>資産売却収入</t>
  </si>
  <si>
    <t>事業収入</t>
  </si>
  <si>
    <t>雑収入</t>
  </si>
  <si>
    <t>借入金等収入</t>
  </si>
  <si>
    <t>前受金収入</t>
  </si>
  <si>
    <t>その他の収入</t>
  </si>
  <si>
    <t>資金収入調整勘定　（▲）</t>
  </si>
  <si>
    <t>前年度繰越支払資金</t>
  </si>
  <si>
    <t>人件費支出</t>
  </si>
  <si>
    <t>教育研究経費支出</t>
  </si>
  <si>
    <t>管理経費支出</t>
  </si>
  <si>
    <t>借入金等利息支出</t>
  </si>
  <si>
    <t>借入金等返済支出</t>
  </si>
  <si>
    <t>施設関係支出</t>
  </si>
  <si>
    <t>設備関係支出</t>
  </si>
  <si>
    <t>資産運用支出</t>
  </si>
  <si>
    <t>その他の支出</t>
  </si>
  <si>
    <t>資金支出調整勘定</t>
  </si>
  <si>
    <t>法人本部会計からの繰入支出</t>
  </si>
  <si>
    <t>次年度繰越支払資金</t>
  </si>
  <si>
    <t>　　（例　：　-123,000）</t>
  </si>
  <si>
    <t>※資金収入調整勘定欄の記載は、負の値を入力して下さい。</t>
  </si>
  <si>
    <t>※資金支出調整勘定欄の記載は、負の値を入力して下さい。</t>
  </si>
  <si>
    <t>手数料</t>
  </si>
  <si>
    <t>寄付金</t>
  </si>
  <si>
    <t>　　　　　　　　（単位：円）</t>
  </si>
  <si>
    <t>人件費</t>
  </si>
  <si>
    <t>（単位：円）</t>
  </si>
  <si>
    <t>有形固定資産</t>
  </si>
  <si>
    <t>負債の部合計　　　　　（1）</t>
  </si>
  <si>
    <t>資産の部合計</t>
  </si>
  <si>
    <t>　・支出超過の場合は負の値を入力する。（例：-123，000）</t>
  </si>
  <si>
    <t>　　　　（単位：円）</t>
  </si>
  <si>
    <t>【入　力　例】</t>
  </si>
  <si>
    <t>項　　　目</t>
  </si>
  <si>
    <t>計　　算　　式</t>
  </si>
  <si>
    <t>学校値</t>
  </si>
  <si>
    <t>コ　　メ　　ン　　ト</t>
  </si>
  <si>
    <t>②　所定福利費は、教員人件費、職員人件費の中に含めること。</t>
  </si>
  <si>
    <t>③　教育研究経費支出と管理経費支出とに区分することが困難な費用は、主たる使途に従っていずれかに含めること。</t>
  </si>
  <si>
    <t>①</t>
  </si>
  <si>
    <t>①</t>
  </si>
  <si>
    <t>②</t>
  </si>
  <si>
    <t>③</t>
  </si>
  <si>
    <t>①</t>
  </si>
  <si>
    <t>③</t>
  </si>
  <si>
    <t>④</t>
  </si>
  <si>
    <t>④　収入の部合計と支出の部合計は一致すること。</t>
  </si>
  <si>
    <t>資金収入調整勘定　（－）</t>
  </si>
  <si>
    <t>期末未収入金　（－）</t>
  </si>
  <si>
    <t>前期末前受金　（－）</t>
  </si>
  <si>
    <t>資産の部合計と負債、基本金及び消費収支差額の部合計が一致すること。</t>
  </si>
  <si>
    <t>０「ゼロ」になればＯＫ</t>
  </si>
  <si>
    <t>一致させること</t>
  </si>
  <si>
    <t>貸借対照表（法人合計分）の長期借入金</t>
  </si>
  <si>
    <t>貸借対照表（法人合計分）の短期借入金</t>
  </si>
  <si>
    <t>０「ゼロ」になればＯＫ</t>
  </si>
  <si>
    <t>０１０</t>
  </si>
  <si>
    <t>学　校　法　人　名</t>
  </si>
  <si>
    <t>　職　名</t>
  </si>
  <si>
    <t>（　）年度消費支出準備金</t>
  </si>
  <si>
    <t>学　　校　　名</t>
  </si>
  <si>
    <t>学校名</t>
  </si>
  <si>
    <t>法人名</t>
  </si>
  <si>
    <t>学校番号</t>
  </si>
  <si>
    <t>空欄</t>
  </si>
  <si>
    <t>法人番号</t>
  </si>
  <si>
    <t>天満学園</t>
  </si>
  <si>
    <t>城星学園</t>
  </si>
  <si>
    <t>朝陽学院</t>
  </si>
  <si>
    <t>賢明学院</t>
  </si>
  <si>
    <t>箕面自由学園</t>
  </si>
  <si>
    <t>宣真学園</t>
  </si>
  <si>
    <t>箕面学園</t>
  </si>
  <si>
    <t>清教学園</t>
  </si>
  <si>
    <t>大阪初芝学園</t>
  </si>
  <si>
    <t>はつしば学園小学校</t>
  </si>
  <si>
    <t>大阪成蹊学園</t>
  </si>
  <si>
    <t>大阪信愛女学院</t>
  </si>
  <si>
    <t>帝塚山学院</t>
  </si>
  <si>
    <t>城南学園</t>
  </si>
  <si>
    <t>梅花学園</t>
  </si>
  <si>
    <t>追手門学院</t>
  </si>
  <si>
    <t>聖母被昇天学院</t>
  </si>
  <si>
    <t>関西大学</t>
  </si>
  <si>
    <t>浪商学園</t>
  </si>
  <si>
    <t>薫英学園</t>
  </si>
  <si>
    <t>大阪国際学園</t>
  </si>
  <si>
    <t>四條畷学園</t>
  </si>
  <si>
    <t>近畿大学</t>
  </si>
  <si>
    <t>樟蔭学園</t>
  </si>
  <si>
    <t>村上学園</t>
  </si>
  <si>
    <t>谷岡学園</t>
  </si>
  <si>
    <t>玉手山学園</t>
  </si>
  <si>
    <t>ピーエル学園</t>
  </si>
  <si>
    <t>大谷学園</t>
  </si>
  <si>
    <t>千代田学園</t>
  </si>
  <si>
    <t>白頭学院</t>
  </si>
  <si>
    <t>愛泉学園</t>
  </si>
  <si>
    <t>上宮学園</t>
  </si>
  <si>
    <t>大阪学院大学</t>
  </si>
  <si>
    <t>大阪学園</t>
  </si>
  <si>
    <t>大阪産業大学</t>
  </si>
  <si>
    <t>大商学園</t>
  </si>
  <si>
    <t>大阪女学院</t>
  </si>
  <si>
    <t>大阪星光学院</t>
  </si>
  <si>
    <t>大阪電気通信大学</t>
  </si>
  <si>
    <t>大阪貿易学院</t>
  </si>
  <si>
    <t>大阪明星学園</t>
  </si>
  <si>
    <t>関西大倉学園</t>
  </si>
  <si>
    <t>金蘭会学園</t>
  </si>
  <si>
    <t>四天王寺学園</t>
  </si>
  <si>
    <t>住吉学園</t>
  </si>
  <si>
    <t>精華学園</t>
  </si>
  <si>
    <t>大阪学芸</t>
  </si>
  <si>
    <t>清風学園</t>
  </si>
  <si>
    <t>清風南海学園</t>
  </si>
  <si>
    <t>聖母女学院</t>
  </si>
  <si>
    <t>泉州学園</t>
  </si>
  <si>
    <t>相愛学園</t>
  </si>
  <si>
    <t>創価学園</t>
  </si>
  <si>
    <t>高槻高等学校</t>
  </si>
  <si>
    <t>阪南大学</t>
  </si>
  <si>
    <t>東海大学</t>
  </si>
  <si>
    <t>同志社</t>
  </si>
  <si>
    <t>関西金光学園</t>
  </si>
  <si>
    <t>羽衣学園</t>
  </si>
  <si>
    <t>プール学院</t>
  </si>
  <si>
    <t>明浄学院</t>
  </si>
  <si>
    <t>桃山学院</t>
  </si>
  <si>
    <t>英真学園</t>
  </si>
  <si>
    <t>淀之水学院</t>
  </si>
  <si>
    <t>履正社</t>
  </si>
  <si>
    <t>金剛学園</t>
  </si>
  <si>
    <t>八洲学園</t>
  </si>
  <si>
    <t>東洋学園</t>
  </si>
  <si>
    <t>天王寺学館高等学校</t>
  </si>
  <si>
    <t>天王寺学館</t>
  </si>
  <si>
    <t>YMCA学院高等学校</t>
  </si>
  <si>
    <t>城星学園小学校</t>
  </si>
  <si>
    <t>太成学院大学高等学校</t>
  </si>
  <si>
    <t>賢明学院中学校</t>
  </si>
  <si>
    <t>賢明学院小学校</t>
  </si>
  <si>
    <t>箕面自由学園高等学校</t>
  </si>
  <si>
    <t>箕面自由学園中学校</t>
  </si>
  <si>
    <t>箕面自由学園小学校</t>
  </si>
  <si>
    <t>宣真高等学校</t>
  </si>
  <si>
    <t>箕面学園高等学校</t>
  </si>
  <si>
    <t>清教学園高等学校</t>
  </si>
  <si>
    <t>清教学園中学校</t>
  </si>
  <si>
    <t>初芝富田林高等学校</t>
  </si>
  <si>
    <t>初芝富田林中学校</t>
  </si>
  <si>
    <t>大阪成蹊女子高等学校</t>
  </si>
  <si>
    <t>帝塚山学院高等学校</t>
  </si>
  <si>
    <t>帝塚山学院泉ケ丘高等学校</t>
  </si>
  <si>
    <t>帝塚山学院中学校</t>
  </si>
  <si>
    <t>帝塚山学院泉ケ丘中学校</t>
  </si>
  <si>
    <t>帝塚山学院小学校</t>
  </si>
  <si>
    <t>城南学園高等学校</t>
  </si>
  <si>
    <t>城南学園中学校</t>
  </si>
  <si>
    <t>梅花高等学校</t>
  </si>
  <si>
    <t>梅花中学校</t>
  </si>
  <si>
    <t>追手門学院大手前高等学校</t>
  </si>
  <si>
    <t>追手門学院高等学校</t>
  </si>
  <si>
    <t>追手門学院大手前中学校</t>
  </si>
  <si>
    <t>追手門学院中学校</t>
  </si>
  <si>
    <t>追手門学院小学校</t>
  </si>
  <si>
    <t>関西大学第一高等学校</t>
  </si>
  <si>
    <t>関西大学第一中学校</t>
  </si>
  <si>
    <t>大阪体育大学浪商高等学校</t>
  </si>
  <si>
    <t>大阪青凌高等学校</t>
  </si>
  <si>
    <t>大阪青凌中学校</t>
  </si>
  <si>
    <t>大阪薫英女学院高等学校</t>
  </si>
  <si>
    <t>大阪薫英女学院中学校</t>
  </si>
  <si>
    <t>大阪国際滝井高等学校</t>
  </si>
  <si>
    <t>大阪国際大和田高等学校</t>
  </si>
  <si>
    <t>大阪国際大和田中学校</t>
  </si>
  <si>
    <t>四條畷学園高等学校</t>
  </si>
  <si>
    <t>四條畷学園中学校</t>
  </si>
  <si>
    <t>四條畷学園小学校</t>
  </si>
  <si>
    <t>近畿大学附属高等学校</t>
  </si>
  <si>
    <t>近畿大学附属中学校</t>
  </si>
  <si>
    <t>樟蔭高等学校</t>
  </si>
  <si>
    <t>樟蔭中学校</t>
  </si>
  <si>
    <t>大阪商業大学高等学校</t>
  </si>
  <si>
    <t>関西福祉科学大学高等学校</t>
  </si>
  <si>
    <t>ピーエル学園高等学校</t>
  </si>
  <si>
    <t>ピーエル学園中学校</t>
  </si>
  <si>
    <t>ピーエル学園小学校</t>
  </si>
  <si>
    <t>大谷高等学校</t>
  </si>
  <si>
    <t>東大谷高等学校</t>
  </si>
  <si>
    <t>大谷中学校</t>
  </si>
  <si>
    <t>建国高等学校</t>
  </si>
  <si>
    <t>建国中学校</t>
  </si>
  <si>
    <t>建国小学校</t>
  </si>
  <si>
    <t>上宮高等学校</t>
  </si>
  <si>
    <t>上宮太子高等学校</t>
  </si>
  <si>
    <t>大阪学院大学高等学校</t>
  </si>
  <si>
    <t>大阪高等学校</t>
  </si>
  <si>
    <t>大阪産業大学附属高等学校</t>
  </si>
  <si>
    <t>大阪桐蔭高等学校</t>
  </si>
  <si>
    <t>大阪桐蔭中学校</t>
  </si>
  <si>
    <t>大商学園高等学校</t>
  </si>
  <si>
    <t>大阪女学院高等学校</t>
  </si>
  <si>
    <t>大阪女学院中学校</t>
  </si>
  <si>
    <t>大阪星光学院高等学校</t>
  </si>
  <si>
    <t>大阪星光学院中学校</t>
  </si>
  <si>
    <t>大阪電気通信大学高等学校</t>
  </si>
  <si>
    <t>開明高等学校</t>
  </si>
  <si>
    <t>開明中学校</t>
  </si>
  <si>
    <t>明星高等学校</t>
  </si>
  <si>
    <t>明星中学校</t>
  </si>
  <si>
    <t>関西大倉高等学校</t>
  </si>
  <si>
    <t>関西大倉中学校</t>
  </si>
  <si>
    <t>金蘭会高等学校</t>
  </si>
  <si>
    <t>金蘭千里高等学校</t>
  </si>
  <si>
    <t>金蘭会中学校</t>
  </si>
  <si>
    <t>金蘭千里中学校</t>
  </si>
  <si>
    <t>四天王寺高等学校</t>
  </si>
  <si>
    <t>四天王寺中学校</t>
  </si>
  <si>
    <t>清明学院高等学校</t>
  </si>
  <si>
    <t>精華高等学校</t>
  </si>
  <si>
    <t>大阪学芸高等学校</t>
  </si>
  <si>
    <t>清風高等学校</t>
  </si>
  <si>
    <t>清風中学校</t>
  </si>
  <si>
    <t>清風南海高等学校</t>
  </si>
  <si>
    <t>清風南海中学校</t>
  </si>
  <si>
    <t>大阪商業大学堺高等学校</t>
  </si>
  <si>
    <t>相愛高等学校</t>
  </si>
  <si>
    <t>相愛中学校</t>
  </si>
  <si>
    <t>関西創価高等学校</t>
  </si>
  <si>
    <t>関西創価中学校</t>
  </si>
  <si>
    <t>関西創価小学校</t>
  </si>
  <si>
    <t>高槻中学校</t>
  </si>
  <si>
    <t>阪南大学高等学校</t>
  </si>
  <si>
    <t>同志社香里高等学校</t>
  </si>
  <si>
    <t>同志社香里中学校</t>
  </si>
  <si>
    <t>星翔高等学校</t>
  </si>
  <si>
    <t>浪速高等学校</t>
  </si>
  <si>
    <t>金光大阪高等学校</t>
  </si>
  <si>
    <t>金光八尾高等学校</t>
  </si>
  <si>
    <t>金光大阪中学校</t>
  </si>
  <si>
    <t>金光八尾中学校</t>
  </si>
  <si>
    <t>羽衣学園高等学校</t>
  </si>
  <si>
    <t>羽衣学園中学校</t>
  </si>
  <si>
    <t>プール学院高等学校</t>
  </si>
  <si>
    <t>プール学院中学校</t>
  </si>
  <si>
    <t>明浄学院高等学校</t>
  </si>
  <si>
    <t>桃山学院高等学校</t>
  </si>
  <si>
    <t>英真学園高等学校</t>
  </si>
  <si>
    <t>履正社高等学校</t>
  </si>
  <si>
    <t>履正社学園豊中中学校</t>
  </si>
  <si>
    <t>八洲学園高等学校</t>
  </si>
  <si>
    <t>長尾谷高等学校</t>
  </si>
  <si>
    <t>秋桜高等学校</t>
  </si>
  <si>
    <t>城星学園高等学校</t>
  </si>
  <si>
    <t>城星学園中学校</t>
  </si>
  <si>
    <t>金蘭千里学園</t>
  </si>
  <si>
    <t>大阪学芸中等教育学校</t>
  </si>
  <si>
    <t>東大阪大学柏原高等学校</t>
  </si>
  <si>
    <t>東大阪大学敬愛高等学校</t>
  </si>
  <si>
    <t>大阪夕陽丘学園高等学校</t>
  </si>
  <si>
    <t>大阪夕陽丘学園</t>
  </si>
  <si>
    <t>常翔啓光学園中学校</t>
  </si>
  <si>
    <t>常翔啓光学園高等学校</t>
  </si>
  <si>
    <t>初芝立命館高等学校</t>
  </si>
  <si>
    <t>初芝立命館中学校</t>
  </si>
  <si>
    <t>好文学園</t>
  </si>
  <si>
    <t>好文学園女子高等学校</t>
  </si>
  <si>
    <t>谷岡学園</t>
  </si>
  <si>
    <t>近畿大学泉州高等学校</t>
  </si>
  <si>
    <t>関西大学北陽高等学校</t>
  </si>
  <si>
    <t>関西大学</t>
  </si>
  <si>
    <t>昇陽高等学校</t>
  </si>
  <si>
    <t>関西学院千里国際学園高等部</t>
  </si>
  <si>
    <t>関西学院千里国際学園中等部</t>
  </si>
  <si>
    <t>興國高等学校</t>
  </si>
  <si>
    <t>堺リベラル中学校</t>
  </si>
  <si>
    <t>昇陽中学校</t>
  </si>
  <si>
    <t>１　資金収支計（決）算書（学校分）</t>
  </si>
  <si>
    <t>浪工学園</t>
  </si>
  <si>
    <t>府授業料支援（減免）補助金</t>
  </si>
  <si>
    <t>①　授業料収入は、府授業料支援（減免）補助金、その他授業料支援補助金を控除した後の金額を記入すること。</t>
  </si>
  <si>
    <t>府授業料支援（減免）補助金</t>
  </si>
  <si>
    <t>①　授業料収入は、府授業料支援（減免）補助金、その他授業料軽減補助金を控除した後の金額を記入すること。</t>
  </si>
  <si>
    <t>学校法人名</t>
  </si>
  <si>
    <t>法人区分</t>
  </si>
  <si>
    <t>その他</t>
  </si>
  <si>
    <t>その他の引当特定資産</t>
  </si>
  <si>
    <t>　　　　（単位：円）</t>
  </si>
  <si>
    <t>項　　　　　　目</t>
  </si>
  <si>
    <t>金　　　　額</t>
  </si>
  <si>
    <t>退職給与引当金繰入額</t>
  </si>
  <si>
    <t>　</t>
  </si>
  <si>
    <t>この比率が100％を超えないことが好ましい</t>
  </si>
  <si>
    <t>学校名</t>
  </si>
  <si>
    <t>（単位　円）</t>
  </si>
  <si>
    <t xml:space="preserve"> 「教育研究経費」の報酬、委託・手数料　(b+c+d)</t>
  </si>
  <si>
    <t>(a)</t>
  </si>
  <si>
    <t xml:space="preserve"> 報酬の主なもの</t>
  </si>
  <si>
    <t>その他(上記1～4以外)</t>
  </si>
  <si>
    <t>計</t>
  </si>
  <si>
    <t>(b)</t>
  </si>
  <si>
    <t xml:space="preserve"> 委託料の主なもの</t>
  </si>
  <si>
    <t>(c)</t>
  </si>
  <si>
    <t xml:space="preserve"> 手数料の主なもの</t>
  </si>
  <si>
    <t xml:space="preserve"> 「管理経費」の報酬、委託・手数料　(f+g+h)</t>
  </si>
  <si>
    <t>(e)</t>
  </si>
  <si>
    <t>(g)</t>
  </si>
  <si>
    <t>(h)</t>
  </si>
  <si>
    <t>(d)</t>
  </si>
  <si>
    <t>(f)</t>
  </si>
  <si>
    <t>城南学園小学校</t>
  </si>
  <si>
    <t>香ヶ丘リベルテ高等学校</t>
  </si>
  <si>
    <t>早稲田大阪学園</t>
  </si>
  <si>
    <t>浪速中学校</t>
  </si>
  <si>
    <t>藍野高等学校</t>
  </si>
  <si>
    <t>大阪ＹＭＣＡ</t>
  </si>
  <si>
    <t>奨学費・就学支援費</t>
  </si>
  <si>
    <t>①　（　）年度消費支出準備金額欄の（　）には、年度を</t>
  </si>
  <si>
    <t>　入力すること。</t>
  </si>
  <si>
    <t>退職給与引当金繰入額（100％計上額）（ウ）-（カ）+（キ）</t>
  </si>
  <si>
    <t>常翔学園高等学校</t>
  </si>
  <si>
    <t>常翔学園</t>
  </si>
  <si>
    <t>桃山学院中学校</t>
  </si>
  <si>
    <t>桃山学院</t>
  </si>
  <si>
    <t>科目</t>
  </si>
  <si>
    <t>金額</t>
  </si>
  <si>
    <t>うち高等学校にかかるもの</t>
  </si>
  <si>
    <t>うち中学校等にかかるもの</t>
  </si>
  <si>
    <t>人件費</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</si>
  <si>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</si>
  <si>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</si>
  <si>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</si>
  <si>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</si>
  <si>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</si>
  <si>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</si>
  <si>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</si>
  <si>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</si>
  <si>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</si>
  <si>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</si>
  <si>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</si>
  <si>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</si>
  <si>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</si>
  <si>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</si>
  <si>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</si>
  <si>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</si>
  <si>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</si>
  <si>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うち取得価格が1件(組)100万円以上にかかるもの</t>
  </si>
  <si>
    <t>左欄以外のもの</t>
  </si>
  <si>
    <t>教育研究経費</t>
  </si>
  <si>
    <t>うち減価償却費</t>
  </si>
  <si>
    <t>管理経費</t>
  </si>
  <si>
    <t>　　１　資金収支計（決）算書（学校分）</t>
  </si>
  <si>
    <t>常翔学園</t>
  </si>
  <si>
    <t>常翔学園中学校</t>
  </si>
  <si>
    <t>向陽台高等学校</t>
  </si>
  <si>
    <t>早稲田摂陵高等学校</t>
  </si>
  <si>
    <t>早稲田摂陵中学校</t>
  </si>
  <si>
    <t>○○学園</t>
  </si>
  <si>
    <t>○○高等学校</t>
  </si>
  <si>
    <t>１　人件費</t>
  </si>
  <si>
    <t>２　減価償却費</t>
  </si>
  <si>
    <t>※１</t>
  </si>
  <si>
    <t>※２</t>
  </si>
  <si>
    <t>※３</t>
  </si>
  <si>
    <t>※４</t>
  </si>
  <si>
    <r>
      <t>　「うち高等学校にかかるもの」又は「うち中学校等にかかるもの」のうち</t>
    </r>
    <r>
      <rPr>
        <b/>
        <sz val="9"/>
        <color indexed="10"/>
        <rFont val="ＭＳ Ｐゴシック"/>
        <family val="3"/>
      </rPr>
      <t>教員</t>
    </r>
    <r>
      <rPr>
        <sz val="9"/>
        <color indexed="8"/>
        <rFont val="ＭＳ Ｐゴシック"/>
        <family val="3"/>
      </rPr>
      <t>にかかる各欄については、原則として、教員ごとに、高等学校と中学校等の</t>
    </r>
    <r>
      <rPr>
        <b/>
        <u val="single"/>
        <sz val="9"/>
        <color indexed="10"/>
        <rFont val="ＭＳ Ｐゴシック"/>
        <family val="3"/>
      </rPr>
      <t>「週あたりの持ち時間数」の比率</t>
    </r>
    <r>
      <rPr>
        <sz val="9"/>
        <color indexed="8"/>
        <rFont val="ＭＳ Ｐゴシック"/>
        <family val="3"/>
      </rPr>
      <t>で按分してください。なお、「週あたりの持ち時間数」で按分した場合、その結果が、勤務実態（状況）と明らかに乖離している場合には、個別に、その他指標（担任等業務、校務分掌業務、クラブ活動指導等業務）なども加味した比率で按分していただいても構いません。</t>
    </r>
  </si>
  <si>
    <r>
      <t>　「うち高等学校にかかるもの」又は「うち中学校等にかかるもの」のうち</t>
    </r>
    <r>
      <rPr>
        <b/>
        <sz val="9"/>
        <color indexed="10"/>
        <rFont val="ＭＳ Ｐゴシック"/>
        <family val="3"/>
      </rPr>
      <t>職員</t>
    </r>
    <r>
      <rPr>
        <sz val="9"/>
        <color indexed="8"/>
        <rFont val="ＭＳ Ｐゴシック"/>
        <family val="3"/>
      </rPr>
      <t>にかかる各欄については、原則として、職員ごとに、高等学校と中学校等の</t>
    </r>
    <r>
      <rPr>
        <b/>
        <u val="single"/>
        <sz val="9"/>
        <color indexed="10"/>
        <rFont val="ＭＳ Ｐゴシック"/>
        <family val="3"/>
      </rPr>
      <t>「在籍生徒数」の比率</t>
    </r>
    <r>
      <rPr>
        <sz val="9"/>
        <color indexed="8"/>
        <rFont val="ＭＳ Ｐゴシック"/>
        <family val="3"/>
      </rPr>
      <t>で按分してください。なお、「在籍生徒数」で按分した場合、その結果が、勤務実態（状況）と明らかに乖離している場合には、個別に、その他指標（担当業務）なども加味した比率で按分していただいても構いません。</t>
    </r>
  </si>
  <si>
    <t>エラーメッセージ表示</t>
  </si>
  <si>
    <t>※２</t>
  </si>
  <si>
    <t>※３</t>
  </si>
  <si>
    <t>※４</t>
  </si>
  <si>
    <r>
      <t>この様式は、</t>
    </r>
    <r>
      <rPr>
        <b/>
        <sz val="9"/>
        <color indexed="10"/>
        <rFont val="ＭＳ Ｐゴシック"/>
        <family val="3"/>
      </rPr>
      <t>すべての高等学校（全日制）</t>
    </r>
    <r>
      <rPr>
        <sz val="9"/>
        <color indexed="8"/>
        <rFont val="ＭＳ Ｐゴシック"/>
        <family val="3"/>
      </rPr>
      <t>について、作成してください。</t>
    </r>
  </si>
  <si>
    <t>　　</t>
  </si>
  <si>
    <r>
      <t>　この様式は、すべての</t>
    </r>
    <r>
      <rPr>
        <b/>
        <sz val="9"/>
        <color indexed="10"/>
        <rFont val="ＭＳ ゴシック"/>
        <family val="3"/>
      </rPr>
      <t>高等学校（全日制）</t>
    </r>
    <r>
      <rPr>
        <sz val="9"/>
        <color indexed="8"/>
        <rFont val="ＭＳ ゴシック"/>
        <family val="3"/>
      </rPr>
      <t>について、作成してください。</t>
    </r>
  </si>
  <si>
    <r>
      <t>　各項目（1～4）は</t>
    </r>
    <r>
      <rPr>
        <sz val="9"/>
        <color indexed="8"/>
        <rFont val="ＭＳ ゴシック"/>
        <family val="3"/>
      </rPr>
      <t>、参考記載例をご参照いただき、上から</t>
    </r>
    <r>
      <rPr>
        <b/>
        <sz val="9"/>
        <color indexed="10"/>
        <rFont val="ＭＳ ゴシック"/>
        <family val="3"/>
      </rPr>
      <t>決算額の降順に記載</t>
    </r>
    <r>
      <rPr>
        <sz val="9"/>
        <color indexed="8"/>
        <rFont val="ＭＳ ゴシック"/>
        <family val="3"/>
      </rPr>
      <t>してください。</t>
    </r>
  </si>
  <si>
    <r>
      <t>　この様式は、</t>
    </r>
    <r>
      <rPr>
        <b/>
        <sz val="9"/>
        <color indexed="10"/>
        <rFont val="ＭＳ Ｐゴシック"/>
        <family val="3"/>
      </rPr>
      <t>中学校を併置する高等学校（全日制）及び高等学校（全日制）を併置する中学校</t>
    </r>
    <r>
      <rPr>
        <sz val="9"/>
        <color indexed="8"/>
        <rFont val="ＭＳ Ｐゴシック"/>
        <family val="3"/>
      </rPr>
      <t>について、作成してください。</t>
    </r>
  </si>
  <si>
    <t>関西学院</t>
  </si>
  <si>
    <t>あべの翔学高等学校</t>
  </si>
  <si>
    <t>大阪体育大学浪商中学校</t>
  </si>
  <si>
    <t>府教育振興補助金</t>
  </si>
  <si>
    <t>結核対策費補助金</t>
  </si>
  <si>
    <t>付随事業・収益事業収入</t>
  </si>
  <si>
    <t>管理用機器備品支出</t>
  </si>
  <si>
    <t>ソフトウェア支出</t>
  </si>
  <si>
    <t>翌年度繰越支払資金</t>
  </si>
  <si>
    <t>翌年度繰越支払資金</t>
  </si>
  <si>
    <t>特別寄付金</t>
  </si>
  <si>
    <t>一般寄付金</t>
  </si>
  <si>
    <t>経常費等補助金収入</t>
  </si>
  <si>
    <t>結核対策費補助金</t>
  </si>
  <si>
    <t>付随事業収入</t>
  </si>
  <si>
    <t>付随事業収入</t>
  </si>
  <si>
    <t>雑収入</t>
  </si>
  <si>
    <t>教育活動収入計（1）</t>
  </si>
  <si>
    <t>徴収不能額</t>
  </si>
  <si>
    <t>徴収不能額等</t>
  </si>
  <si>
    <t>会議費</t>
  </si>
  <si>
    <t>徴収不能引当金繰入額</t>
  </si>
  <si>
    <t>管理用機器備品</t>
  </si>
  <si>
    <t>特定資産</t>
  </si>
  <si>
    <t>第２号基本金引当特定資産</t>
  </si>
  <si>
    <t>第３号基本金引当特定資産</t>
  </si>
  <si>
    <t>退職給与引当特定資産</t>
  </si>
  <si>
    <t>減価償却引当特定資産</t>
  </si>
  <si>
    <t>ソフトウェア</t>
  </si>
  <si>
    <t>学校債</t>
  </si>
  <si>
    <t>１年以内償還予定学校債</t>
  </si>
  <si>
    <t>翌年度繰越収支差額</t>
  </si>
  <si>
    <t>②　翌年度繰越収支差額欄</t>
  </si>
  <si>
    <t>学校名</t>
  </si>
  <si>
    <t>収益事業収入</t>
  </si>
  <si>
    <t>その他の教育活動外収入</t>
  </si>
  <si>
    <t>教育活動外収入計</t>
  </si>
  <si>
    <t>資産売却差額</t>
  </si>
  <si>
    <t>その他の特別収入</t>
  </si>
  <si>
    <t>施設設備寄付金</t>
  </si>
  <si>
    <t>現物寄付</t>
  </si>
  <si>
    <t>施設設備補助金</t>
  </si>
  <si>
    <t>国庫補助金</t>
  </si>
  <si>
    <t>府補助金</t>
  </si>
  <si>
    <t>その他補助金</t>
  </si>
  <si>
    <t>過年度修正額</t>
  </si>
  <si>
    <t>区分</t>
  </si>
  <si>
    <t>科目</t>
  </si>
  <si>
    <t>金額（単位：円）</t>
  </si>
  <si>
    <t>収入</t>
  </si>
  <si>
    <t>その他の活動による資金収支</t>
  </si>
  <si>
    <t>借入金等収入</t>
  </si>
  <si>
    <t>手数料収入</t>
  </si>
  <si>
    <t>有価証券売却収入</t>
  </si>
  <si>
    <t>特別寄付金収入</t>
  </si>
  <si>
    <t>第３号基本金引当特定資産取崩収入</t>
  </si>
  <si>
    <t>一般寄付金収入</t>
  </si>
  <si>
    <t>その他の引当特定資産取崩収入</t>
  </si>
  <si>
    <t>その他の収入</t>
  </si>
  <si>
    <t>小 計</t>
  </si>
  <si>
    <t>受取利息・配当金収入</t>
  </si>
  <si>
    <t>教育活動資金収入計</t>
  </si>
  <si>
    <t>支出</t>
  </si>
  <si>
    <t>人件費支出</t>
  </si>
  <si>
    <t>その他の活動資金収入計</t>
  </si>
  <si>
    <t>教育研究経費支出</t>
  </si>
  <si>
    <t>有価証券購入支出</t>
  </si>
  <si>
    <t>教育活動資金支出計</t>
  </si>
  <si>
    <t>第３号基本金引当特定資産繰入支出</t>
  </si>
  <si>
    <t>差引</t>
  </si>
  <si>
    <t>調整勘定等</t>
  </si>
  <si>
    <t>教育活動資金収支差額</t>
  </si>
  <si>
    <t>その他の支出</t>
  </si>
  <si>
    <t>施設整備等活動による資金収支</t>
  </si>
  <si>
    <t>施設設備寄付金収入</t>
  </si>
  <si>
    <t>施設設備補助金収入</t>
  </si>
  <si>
    <t>その他の活動資金支出計</t>
  </si>
  <si>
    <t>第２号基本金引当特定資産取崩収入</t>
  </si>
  <si>
    <t>差引</t>
  </si>
  <si>
    <t>その他の活動資金収支差額</t>
  </si>
  <si>
    <t>（４）</t>
  </si>
  <si>
    <t>施設整備等活動資金収入計</t>
  </si>
  <si>
    <t>施設関係支出</t>
  </si>
  <si>
    <t>支払資金の増減額　　（３）＋（４）</t>
  </si>
  <si>
    <t>設備関係支出</t>
  </si>
  <si>
    <t>前年度繰越支払資金</t>
  </si>
  <si>
    <t>その他の引当特定資産繰入支出</t>
  </si>
  <si>
    <t>その他の支出</t>
  </si>
  <si>
    <t>（２）</t>
  </si>
  <si>
    <t>小計
（１）＋（２）</t>
  </si>
  <si>
    <t>（３）</t>
  </si>
  <si>
    <t>学校法人名</t>
  </si>
  <si>
    <t>金額（単位：円）</t>
  </si>
  <si>
    <t>（単位：円）</t>
  </si>
  <si>
    <t>科　　　目</t>
  </si>
  <si>
    <t>教育活動支出計（2）</t>
  </si>
  <si>
    <t>事業活動収入の部</t>
  </si>
  <si>
    <t>事業活動支出の部</t>
  </si>
  <si>
    <t>教育活動収支</t>
  </si>
  <si>
    <t>教育活動収支差額（1）-（2）</t>
  </si>
  <si>
    <t>教育研究経費</t>
  </si>
  <si>
    <t>管理経費</t>
  </si>
  <si>
    <t>借入金等利息</t>
  </si>
  <si>
    <t>資産処分差額</t>
  </si>
  <si>
    <t>その他の教育活動外支出</t>
  </si>
  <si>
    <t>教育活動外収支差額</t>
  </si>
  <si>
    <t>経常収支差額</t>
  </si>
  <si>
    <t>教育活動外支出計</t>
  </si>
  <si>
    <t>有姿除却等損失</t>
  </si>
  <si>
    <t>その他資産処分差額</t>
  </si>
  <si>
    <t>その他の特別支出</t>
  </si>
  <si>
    <t>特別収支差額</t>
  </si>
  <si>
    <t>前年度繰越収支差額</t>
  </si>
  <si>
    <t>基本金組入額合計</t>
  </si>
  <si>
    <t>当年度収支差額</t>
  </si>
  <si>
    <t>基本金組入前当年度収支差額</t>
  </si>
  <si>
    <t>基本金取崩額</t>
  </si>
  <si>
    <t>翌年度繰越収支差額</t>
  </si>
  <si>
    <t>[参考]</t>
  </si>
  <si>
    <t>事業活動収入計</t>
  </si>
  <si>
    <t>事業活動支出計</t>
  </si>
  <si>
    <t>事業活動支出の部</t>
  </si>
  <si>
    <t>教育活動収支</t>
  </si>
  <si>
    <t>教育活動収支</t>
  </si>
  <si>
    <t>※基本金組入額合計（2）欄の記載は、負の値を入力して下さい。（例：　-123,000）</t>
  </si>
  <si>
    <t>授業料は、府授業料支援（減免）補助金、その他の授業料軽減補助金を控除した後の金額を記入すること。</t>
  </si>
  <si>
    <t>金　　額</t>
  </si>
  <si>
    <t>教育研究経費支出と管理経費支出とに区分することが困難な費用は、主たる使途に従って、いずれかに含めること。</t>
  </si>
  <si>
    <t>（支出の部）</t>
  </si>
  <si>
    <t>受取利息・配当金</t>
  </si>
  <si>
    <t>◆教育活動外収支</t>
  </si>
  <si>
    <t>◆特別収支</t>
  </si>
  <si>
    <t>３　事業活動収支計算書 収入の部（学校分）</t>
  </si>
  <si>
    <t>４　事業活動収支計算書 収入の部（法人合計分）</t>
  </si>
  <si>
    <t>５　事業活動収支計算書 支出の部（学校分）その１</t>
  </si>
  <si>
    <t>６　事業活動収支計算書 支出の部（法人合計分）</t>
  </si>
  <si>
    <t>７　事業活動収支計算書 教育活動外・特別収支（学校分）</t>
  </si>
  <si>
    <t>８　事業活動収支計算書 教育活動外・特別収支（法人合計分）</t>
  </si>
  <si>
    <t>１１　借入金明細表</t>
  </si>
  <si>
    <t>１６　報酬委託手数料に関する調（高等学校分）</t>
  </si>
  <si>
    <t>　　４　事業活動収支計算書 収入の部（法人合計分）</t>
  </si>
  <si>
    <t>　　６　事業活動収支計算書 支出の部（法人合計分）</t>
  </si>
  <si>
    <t>　　７　事業活動収支計算書 教育活動外・特別収支（学校分）</t>
  </si>
  <si>
    <t>　　８　事業活動収支計算書 教育活動外・特別収支（法人合計分）</t>
  </si>
  <si>
    <t>　　11　借入金明細表</t>
  </si>
  <si>
    <t>　　16　報酬委託手数料に関する調（高等学校分）</t>
  </si>
  <si>
    <t>教育活動収支差額比率</t>
  </si>
  <si>
    <t>教育活動収支差額÷教育活動収入計</t>
  </si>
  <si>
    <t>経常収支差額比率</t>
  </si>
  <si>
    <t>経常収支差額÷経常収入</t>
  </si>
  <si>
    <t>事業活動収支差額比率</t>
  </si>
  <si>
    <t>学生生徒等納付金比率</t>
  </si>
  <si>
    <t>学生生徒等納付金÷経常収入</t>
  </si>
  <si>
    <t>寄付金比率</t>
  </si>
  <si>
    <t>寄付金÷事業活動収入</t>
  </si>
  <si>
    <t>経常寄付金比率</t>
  </si>
  <si>
    <t>教育活動収支の寄付金÷経常収入</t>
  </si>
  <si>
    <t>補助金比率</t>
  </si>
  <si>
    <t>補助金÷事業活動収入</t>
  </si>
  <si>
    <t>経常補助金比率</t>
  </si>
  <si>
    <t>教育活動収支の補助金÷経常収入</t>
  </si>
  <si>
    <t>人件費比率</t>
  </si>
  <si>
    <t>人件費÷経常収入</t>
  </si>
  <si>
    <t>教育研究経費比率</t>
  </si>
  <si>
    <t>教育研究経費÷経常収入</t>
  </si>
  <si>
    <t>管理経費比率</t>
  </si>
  <si>
    <t>管理経費÷経常収入</t>
  </si>
  <si>
    <t>借入金等利息比率</t>
  </si>
  <si>
    <t>借入金等利息÷経常収入</t>
  </si>
  <si>
    <t>基本金組入率</t>
  </si>
  <si>
    <t>基本金組入額÷事業活動収入</t>
  </si>
  <si>
    <t>減価償却額比率</t>
  </si>
  <si>
    <t>減価償却額÷経常支出</t>
  </si>
  <si>
    <t>人件費依存率</t>
  </si>
  <si>
    <t>人件費÷学生生徒等納付金</t>
  </si>
  <si>
    <t>基本金組入後収支比率</t>
  </si>
  <si>
    <t>事業活動支出÷（事業活動収入－基本金組入額）</t>
  </si>
  <si>
    <t>この比率が特に高くなると支出全体を大きく膨張させ、収支の悪化を招きやすい</t>
  </si>
  <si>
    <t>この比率が低いほど経営に余裕があるとみなすことができる</t>
  </si>
  <si>
    <t>純資産構成比率</t>
  </si>
  <si>
    <t>純資産÷（負債＋純資産）</t>
  </si>
  <si>
    <t>繰越収支差額構成比率</t>
  </si>
  <si>
    <t>繰越収支差額÷（負債＋純資産）</t>
  </si>
  <si>
    <t>流動資産構成比率</t>
  </si>
  <si>
    <t>流動資産÷総資産</t>
  </si>
  <si>
    <t>減価償却比率</t>
  </si>
  <si>
    <t>減価償却累計額（図書除く）÷減価償却資産取得価格（図書除く）</t>
  </si>
  <si>
    <t>流動比率</t>
  </si>
  <si>
    <t>流動資産÷流動負債</t>
  </si>
  <si>
    <t>前受金保有率</t>
  </si>
  <si>
    <t>現金預金÷前受金</t>
  </si>
  <si>
    <t>総負債比率</t>
  </si>
  <si>
    <t>総負債÷総資産</t>
  </si>
  <si>
    <t>積立率</t>
  </si>
  <si>
    <t>運用資産÷要積立額</t>
  </si>
  <si>
    <t>基本金組入前当年度収支差額÷事業活動収入</t>
  </si>
  <si>
    <t>低いほうが良いとされるが、この比率だけでなく、他の比率も含めて判断することが望ましい</t>
  </si>
  <si>
    <t>この比率が100％を下回らないことが望ましい</t>
  </si>
  <si>
    <t>特別収入計</t>
  </si>
  <si>
    <t>特別支出計</t>
  </si>
  <si>
    <r>
      <t>　「金額」の欄は、「５</t>
    </r>
    <r>
      <rPr>
        <b/>
        <sz val="9"/>
        <color indexed="10"/>
        <rFont val="ＭＳ Ｐゴシック"/>
        <family val="3"/>
      </rPr>
      <t>　事業活動収支計算書　支出の部（学校分）その１</t>
    </r>
    <r>
      <rPr>
        <sz val="9"/>
        <color indexed="8"/>
        <rFont val="ＭＳ Ｐゴシック"/>
        <family val="3"/>
      </rPr>
      <t>」</t>
    </r>
    <r>
      <rPr>
        <b/>
        <sz val="9"/>
        <color indexed="10"/>
        <rFont val="ＭＳ Ｐゴシック"/>
        <family val="3"/>
      </rPr>
      <t>の各金額と一致</t>
    </r>
    <r>
      <rPr>
        <sz val="9"/>
        <color indexed="8"/>
        <rFont val="ＭＳ Ｐゴシック"/>
        <family val="3"/>
      </rPr>
      <t>させてください。</t>
    </r>
  </si>
  <si>
    <r>
      <t>「金額」の欄は、</t>
    </r>
    <r>
      <rPr>
        <b/>
        <sz val="9"/>
        <color indexed="10"/>
        <rFont val="ＭＳ Ｐゴシック"/>
        <family val="3"/>
      </rPr>
      <t>「</t>
    </r>
    <r>
      <rPr>
        <b/>
        <sz val="9"/>
        <color indexed="10"/>
        <rFont val="ＭＳ Ｐゴシック"/>
        <family val="3"/>
      </rPr>
      <t>５　事業活動収支計算書　支出の部（学校分）その１」の減価償却費の各金額と一致</t>
    </r>
    <r>
      <rPr>
        <sz val="9"/>
        <color indexed="8"/>
        <rFont val="ＭＳ Ｐゴシック"/>
        <family val="3"/>
      </rPr>
      <t>させてください。</t>
    </r>
  </si>
  <si>
    <t>特別収支差額</t>
  </si>
  <si>
    <t>経常費補助金比率</t>
  </si>
  <si>
    <t>府経常費補助金÷人件費支出</t>
  </si>
  <si>
    <t>低いほうが良いとされるが、この比率だけでなく、他の比率も含めて判断することが望ましい</t>
  </si>
  <si>
    <t>※固定比率</t>
  </si>
  <si>
    <t>固定資産に投下する資金は、自己資金を充てることが望ましい</t>
  </si>
  <si>
    <t>※固定長期適合率</t>
  </si>
  <si>
    <t>固定比率を補完する比率で、100％以下で低いほど良いとされる</t>
  </si>
  <si>
    <t>※現金比率</t>
  </si>
  <si>
    <t>現金預金÷流動負債</t>
  </si>
  <si>
    <t>退職給与引当金に見合う資産を引当特定資産としてどの程度保有しているかを示す指標であり、高いほうが好ましい</t>
  </si>
  <si>
    <t>事業活動支出比率</t>
  </si>
  <si>
    <t>※は、法人値として算出しています。</t>
  </si>
  <si>
    <t>管理経費支出</t>
  </si>
  <si>
    <t>(1)</t>
  </si>
  <si>
    <t>第２号基本金引当特定資産繰入支出</t>
  </si>
  <si>
    <t>施設整備等活動資金支出計</t>
  </si>
  <si>
    <t>借入金等返済支出</t>
  </si>
  <si>
    <t>収益事業元入金支出</t>
  </si>
  <si>
    <t>施設設備売却収入</t>
  </si>
  <si>
    <t>教育活動による資金収支</t>
  </si>
  <si>
    <t>施設整備等活動資金収支差額</t>
  </si>
  <si>
    <t>教育活動収支差額（1）-（2）</t>
  </si>
  <si>
    <t>９　貸借対照表（高等学校分）</t>
  </si>
  <si>
    <t>１０　貸借対照表（法人合計分）</t>
  </si>
  <si>
    <t>　　９　貸借対照表（高等学校分）</t>
  </si>
  <si>
    <t>　　10　貸借対照表（法人合計分）</t>
  </si>
  <si>
    <t>１２　別途計算（高等学校分）</t>
  </si>
  <si>
    <t>１３　別途計算（法人合計分）</t>
  </si>
  <si>
    <t>　　12　別途計算（高等学校分）</t>
  </si>
  <si>
    <t>　　13　別途計算（法人合計分）</t>
  </si>
  <si>
    <t>固定負債</t>
  </si>
  <si>
    <t>法人本部経費の負担金</t>
  </si>
  <si>
    <t>エラーメッセージ表示（K12、K44 、K46）</t>
  </si>
  <si>
    <t>固定資産÷純資産</t>
  </si>
  <si>
    <t>固定資産÷（純資産＋固定負債）</t>
  </si>
  <si>
    <t>純資産の部合計（2）</t>
  </si>
  <si>
    <t>負債及び純資産の部合計
（3）＝（1）+（2）</t>
  </si>
  <si>
    <t>２　活動区分資金収支計算書 （法人合計分）</t>
  </si>
  <si>
    <t>長期未払金</t>
  </si>
  <si>
    <t>学校債</t>
  </si>
  <si>
    <t>純　資　産　の　部</t>
  </si>
  <si>
    <t>基本金</t>
  </si>
  <si>
    <t>受取利息・配当金収入</t>
  </si>
  <si>
    <t>教育活動収入計</t>
  </si>
  <si>
    <t>【別表１】就学支援費</t>
  </si>
  <si>
    <t>②</t>
  </si>
  <si>
    <t>就学支援費</t>
  </si>
  <si>
    <t>就学支援費（就学支援推進校における標準授業料を超える学校負担額）は、教育研究経費の奨学費・就学支援費の内数とし、別紙（積算内訳）の合計金額と一致させてください。</t>
  </si>
  <si>
    <t>学生生徒等納付金</t>
  </si>
  <si>
    <t>経常費等補助金</t>
  </si>
  <si>
    <t>減価償却額</t>
  </si>
  <si>
    <t>車両</t>
  </si>
  <si>
    <t>借地権・電話加入権・施設利用権</t>
  </si>
  <si>
    <t>①</t>
  </si>
  <si>
    <t>資産の部合計と負債及び純資産の部合計が一致すること。</t>
  </si>
  <si>
    <t>法人本部の事業活動支出</t>
  </si>
  <si>
    <t>法人本部の事業活動収入</t>
  </si>
  <si>
    <t>法人本部以外の事業活動収入の合計額</t>
  </si>
  <si>
    <t>事業活動支出÷経常収入</t>
  </si>
  <si>
    <t>※退職給与引当特定資産保有率</t>
  </si>
  <si>
    <t>退職給与引当特定資産÷退職給与引当金</t>
  </si>
  <si>
    <t>※　標準授業料を超える授業料を設定している学校のみ作成してください。</t>
  </si>
  <si>
    <t xml:space="preserve"> ・・・ 入力するセル</t>
  </si>
  <si>
    <t>学校名</t>
  </si>
  <si>
    <t>作成者氏名</t>
  </si>
  <si>
    <t>連絡先</t>
  </si>
  <si>
    <t>○ 私立高等学校等授業料支援補助金の実績額（額の確定額）</t>
  </si>
  <si>
    <t>１年</t>
  </si>
  <si>
    <t>２年</t>
  </si>
  <si>
    <t>３年</t>
  </si>
  <si>
    <t>合計</t>
  </si>
  <si>
    <r>
      <t>補助金額</t>
    </r>
    <r>
      <rPr>
        <sz val="11"/>
        <color indexed="8"/>
        <rFont val="ＭＳ Ｐゴシック"/>
        <family val="3"/>
      </rPr>
      <t xml:space="preserve"> </t>
    </r>
    <r>
      <rPr>
        <sz val="9"/>
        <color indexed="8"/>
        <rFont val="ＭＳ Ｐゴシック"/>
        <family val="3"/>
      </rPr>
      <t>(円)</t>
    </r>
  </si>
  <si>
    <t>補助対象生徒数</t>
  </si>
  <si>
    <r>
      <t>○ 授業料</t>
    </r>
    <r>
      <rPr>
        <sz val="9"/>
        <color indexed="8"/>
        <rFont val="ＭＳ Ｐゴシック"/>
        <family val="3"/>
      </rPr>
      <t xml:space="preserve"> (円)</t>
    </r>
  </si>
  <si>
    <t xml:space="preserve">   ※複数の授業料がある場合は、適正生徒の多い授業料を記入してください。</t>
  </si>
  <si>
    <r>
      <t xml:space="preserve">    標準授業料との差額</t>
    </r>
    <r>
      <rPr>
        <sz val="9"/>
        <color indexed="8"/>
        <rFont val="ＭＳ Ｐゴシック"/>
        <family val="3"/>
      </rPr>
      <t xml:space="preserve"> (円)</t>
    </r>
  </si>
  <si>
    <t>○ 就学支援費の積算内訳</t>
  </si>
  <si>
    <t xml:space="preserve">     （私立高校生等就学支援推進校指定要綱第２条第４号の規定に基づく学校法人負担額）</t>
  </si>
  <si>
    <t>補助</t>
  </si>
  <si>
    <t>単価</t>
  </si>
  <si>
    <t>生徒数（延人数）</t>
  </si>
  <si>
    <t>金額</t>
  </si>
  <si>
    <t>対象</t>
  </si>
  <si>
    <t>(年額)</t>
  </si>
  <si>
    <t>月数</t>
  </si>
  <si>
    <t>a</t>
  </si>
  <si>
    <t>b</t>
  </si>
  <si>
    <t>a×b</t>
  </si>
  <si>
    <t>←　予備の行（表示単価と異なる場合に使用してください。）</t>
  </si>
  <si>
    <t>←　行が不足する場合は、行挿入してください。</t>
  </si>
  <si>
    <t>　</t>
  </si>
  <si>
    <t>＜留意事項＞</t>
  </si>
  <si>
    <t>(1) 単価欄には計算式を入力していますが、各学校の実態に応じて実績単価が表示されるよう</t>
  </si>
  <si>
    <t>(2) 提出する際は、適用生徒がいない行（単価）を非表示・行削除してください。</t>
  </si>
  <si>
    <r>
      <t>a</t>
    </r>
    <r>
      <rPr>
        <sz val="8"/>
        <color indexed="8"/>
        <rFont val="ＭＳ Ｐゴシック"/>
        <family val="3"/>
      </rPr>
      <t>×</t>
    </r>
    <r>
      <rPr>
        <sz val="11"/>
        <rFont val="ＭＳ 明朝"/>
        <family val="1"/>
      </rPr>
      <t>b</t>
    </r>
  </si>
  <si>
    <t>５　事業活動収支計算書　支出の部（学校分）その３　（高等学校分）</t>
  </si>
  <si>
    <t>※基本金組入額合計欄記載は、負の値を入力して下さい。</t>
  </si>
  <si>
    <t xml:space="preserve">        （例　：　-123,000）</t>
  </si>
  <si>
    <t>経常収入</t>
  </si>
  <si>
    <t>経常支出</t>
  </si>
  <si>
    <t>経常収支差額</t>
  </si>
  <si>
    <t>-</t>
  </si>
  <si>
    <t>項　　　目</t>
  </si>
  <si>
    <t>　　２　活動区分資金収支計算書（法人合計分）</t>
  </si>
  <si>
    <t>　　    事業活動収支計算書 支出の部（学校分）その３（高等学校分）</t>
  </si>
  <si>
    <t>大 阪 府 教 育 庁 私 学 課</t>
  </si>
  <si>
    <t>事業活動収入の部合計（3）＝（1）-（2）</t>
  </si>
  <si>
    <r>
      <t>　「a」欄は、</t>
    </r>
    <r>
      <rPr>
        <b/>
        <sz val="9"/>
        <color indexed="10"/>
        <rFont val="ＭＳ ゴシック"/>
        <family val="3"/>
      </rPr>
      <t>５　事業活動収支計算書 支出の部（学校分）その１の「教育研究経費」の報酬、委託・手数料の
　金額と一致</t>
    </r>
    <r>
      <rPr>
        <sz val="9"/>
        <color indexed="8"/>
        <rFont val="ＭＳ ゴシック"/>
        <family val="3"/>
      </rPr>
      <t>させること。</t>
    </r>
  </si>
  <si>
    <r>
      <t>　「e」欄は、</t>
    </r>
    <r>
      <rPr>
        <b/>
        <sz val="9"/>
        <color indexed="10"/>
        <rFont val="ＭＳ ゴシック"/>
        <family val="3"/>
      </rPr>
      <t>５　事業活動収支計算書 支出の部（学校分）その１の「管理経費」の報酬、委託・手数料の
　金額と一致</t>
    </r>
    <r>
      <rPr>
        <sz val="9"/>
        <color indexed="8"/>
        <rFont val="ＭＳ ゴシック"/>
        <family val="3"/>
      </rPr>
      <t>させること。</t>
    </r>
  </si>
  <si>
    <t>山椿学園</t>
  </si>
  <si>
    <t>香里ヌヴェール学院高等学校</t>
  </si>
  <si>
    <t>香里ヌヴェール学院中学校</t>
  </si>
  <si>
    <t>香里ヌヴェール学院小学校</t>
  </si>
  <si>
    <t>大阪緑涼高等学校</t>
  </si>
  <si>
    <t>賢明学院高等学校（全日制）</t>
  </si>
  <si>
    <t>アサンプション国際高等学校</t>
  </si>
  <si>
    <t>アサンプション国際中学校</t>
  </si>
  <si>
    <t>アサンプション国際小学校</t>
  </si>
  <si>
    <t>ピーエル学園</t>
  </si>
  <si>
    <t>大阪暁光高等学校</t>
  </si>
  <si>
    <t>大阪偕星学園高等学校</t>
  </si>
  <si>
    <t>偕星学園</t>
  </si>
  <si>
    <t>アナン学園</t>
  </si>
  <si>
    <t>アナン学園高等学校</t>
  </si>
  <si>
    <t>大阪医科薬科大学</t>
  </si>
  <si>
    <t>浪速学院</t>
  </si>
  <si>
    <t>関西大学高等部</t>
  </si>
  <si>
    <t>関西大学中等部</t>
  </si>
  <si>
    <t>関西大学初等部</t>
  </si>
  <si>
    <t>関西大学北陽中学校</t>
  </si>
  <si>
    <t>賢明学院高等学校（通信制）</t>
  </si>
  <si>
    <t xml:space="preserve">   適宜、C列24～37行を修正してください。</t>
  </si>
  <si>
    <t>(3) 授業料が学年によって異なる場合は、56～89行を使用するなどして作成してください。</t>
  </si>
  <si>
    <t>　　３　事業活動収支計算書 収入の部（学校分）</t>
  </si>
  <si>
    <t>　　５　事業活動収支計算書 支出の部（学校分）その１</t>
  </si>
  <si>
    <t>教育活動収支</t>
  </si>
  <si>
    <t>神須学園高等学校</t>
  </si>
  <si>
    <t>神須学園</t>
  </si>
  <si>
    <t>５　事業活動収支計算書 支出の部（学校分）その２（中・高等学校分）</t>
  </si>
  <si>
    <t>大阪学芸附属中学校</t>
  </si>
  <si>
    <t>藍野大学</t>
  </si>
  <si>
    <t>大阪信愛学院高等学校</t>
  </si>
  <si>
    <t>大阪信愛学院中学校</t>
  </si>
  <si>
    <t>大阪信愛学院小学校</t>
  </si>
  <si>
    <t>金光藤蔭高等学校</t>
  </si>
  <si>
    <t>東海大学付属大阪仰星高等学校中等部</t>
  </si>
  <si>
    <t>東海大学付属大阪仰星高等学校</t>
  </si>
  <si>
    <t>堺リベラル高等学校</t>
  </si>
  <si>
    <t>愛泉学園</t>
  </si>
  <si>
    <t>基本金組入額合計（2）　　　　（※）</t>
  </si>
  <si>
    <t>上宮学園中学校</t>
  </si>
  <si>
    <t>法人番号</t>
  </si>
  <si>
    <t>　　    事業活動収支計算書 支出の部（学校分）その２（中・高等学校分）</t>
  </si>
  <si>
    <t>興國学園</t>
  </si>
  <si>
    <t>学生生徒等納付金収入</t>
  </si>
  <si>
    <t>借入金等利息支出等</t>
  </si>
  <si>
    <t>岡崎学園</t>
  </si>
  <si>
    <t>東朋学園高等学校</t>
  </si>
  <si>
    <t>つくば開成学園</t>
  </si>
  <si>
    <t>大阪つくば開成高等学校</t>
  </si>
  <si>
    <t>西口学園</t>
  </si>
  <si>
    <t>英風高等学校</t>
  </si>
  <si>
    <t>1089031</t>
  </si>
  <si>
    <t>1090031</t>
  </si>
  <si>
    <t>1091031</t>
  </si>
  <si>
    <t>四天王寺東高等学校</t>
  </si>
  <si>
    <t>四天王寺東中学校</t>
  </si>
  <si>
    <t>四天王寺小学校</t>
  </si>
  <si>
    <t>（令和３年４月１日から令和４年３月３１日まで）</t>
  </si>
  <si>
    <t>　令 和 ３ 年 度 決 算 書</t>
  </si>
  <si>
    <t>　　14　令和３年度財務分析表（高等学校分）</t>
  </si>
  <si>
    <t>　　15　令和３年度財務分析表（法人合計分）</t>
  </si>
  <si>
    <t>大阪金剛インターナショナル高等学校</t>
  </si>
  <si>
    <t>大阪金剛インターナショナル中学校</t>
  </si>
  <si>
    <t>大阪金剛インターナショナル小学校</t>
  </si>
  <si>
    <t>　　　　（令和３年４月１日から令和４年３月３１日まで）</t>
  </si>
  <si>
    <t>（令和３年４月１日から令和４年３月３１日まで）</t>
  </si>
  <si>
    <t>就 学 支 援 費 の 積 算 内 訳 （令和３年度）</t>
  </si>
  <si>
    <r>
      <t>「うち取得価格が１件（組）100万円以上にかかるもの」の欄には、</t>
    </r>
    <r>
      <rPr>
        <b/>
        <sz val="9"/>
        <color indexed="10"/>
        <rFont val="ＭＳ Ｐゴシック"/>
        <family val="3"/>
      </rPr>
      <t>期首時点で現存する固定資産のうち、</t>
    </r>
    <r>
      <rPr>
        <b/>
        <sz val="9"/>
        <color indexed="10"/>
        <rFont val="ＭＳ Ｐゴシック"/>
        <family val="3"/>
      </rPr>
      <t>取得価格が１件（組）100万円以上のものに対する減価償却費の合計金額</t>
    </r>
    <r>
      <rPr>
        <sz val="9"/>
        <color indexed="8"/>
        <rFont val="ＭＳ Ｐゴシック"/>
        <family val="3"/>
      </rPr>
      <t>を記入してください。</t>
    </r>
  </si>
  <si>
    <t>（令和４年３月３１日現在）</t>
  </si>
  <si>
    <t>（令和３年度分）</t>
  </si>
  <si>
    <t>令和３年度末期末要支給額　　　　　　　　（ア）</t>
  </si>
  <si>
    <t>令和３年度末退職金財団交付金相当額　　　（イ）</t>
  </si>
  <si>
    <t>令和３年度末退職給与引当金相当額 （ウ）=（ア）-（イ）</t>
  </si>
  <si>
    <t>令和２年度末期末要支給額　　　　　　　　（エ）</t>
  </si>
  <si>
    <t>令和２年度末退職金財団交付金相当額　　　（オ）</t>
  </si>
  <si>
    <t>令和２年度末（前期末）引当金残高 （カ）=（エ）-（オ）</t>
  </si>
  <si>
    <t>令和３年度中の退職給与引当金取崩し額　　（キ）</t>
  </si>
  <si>
    <t>（令和３年度分）</t>
  </si>
  <si>
    <t>令和３年度末期末要支給額　　　　　　　　（ア）</t>
  </si>
  <si>
    <t>令和２年度末期末要支給額　　　　　　　　（エ）</t>
  </si>
  <si>
    <t>令和２年度末退職金財団交付金相当額　　　（オ）</t>
  </si>
  <si>
    <t>１４　令和３年度財務分析表（高等学校分）</t>
  </si>
  <si>
    <t>１５　令和３年度財務分析表（法人合計分）</t>
  </si>
  <si>
    <t>　　（令和３年４月１日から令和４年３月３１日まで）</t>
  </si>
  <si>
    <t>標準授業料</t>
  </si>
  <si>
    <t>（E列14行）</t>
  </si>
  <si>
    <t>（F列14行）</t>
  </si>
  <si>
    <t>教育研究経費支出に係る補助金収入（経常費・授業料支援及び軽減を除く）のあったものは、補助金収入額を入力して下さい</t>
  </si>
  <si>
    <t>設備関係支出に係る補助金収入（経常費・授業料支援及び軽減を除く）のあったものは、補助金収入額を入力して下さい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</si>
</sst>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quot;#,##0.00;\-&quot;¥&quot;#,##0.00"/>
    <numFmt numFmtId="178" formatCode="&quot;¥&quot;#,##0.0;\-&quot;¥&quot;#,##0.0"/>
    <numFmt numFmtId="179" formatCode="&quot;¥&quot;#,##0;\-&quot;¥&quot;#,##0"/>
    <numFmt numFmtId="180" formatCode="0_ "/>
    <numFmt numFmtId="181" formatCode="0_);[Red]\(0\)"/>
    <numFmt numFmtId="182" formatCode="#,##0_ "/>
    <numFmt numFmtId="183" formatCode="0.0%"/>
    <numFmt numFmtId="184" formatCode="[&lt;=99999999]####\-####;\(00\)\ ####\-####"/>
    <numFmt numFmtId="185" formatCode="[&lt;=999]000;[&lt;=99999]000\-00;000\-00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円&quot;"/>
    <numFmt numFmtId="192" formatCode="#,##0&quot;人&quot;"/>
    <numFmt numFmtId="193" formatCode="#,##0&quot;年生&quot;"/>
    <numFmt numFmtId="194" formatCode="#,##0&quot;月  &quot;"/>
    <numFmt numFmtId="195" formatCode="#,##0\ "/>
  </numFmts>
  <fonts count="123">
    <font>
      <sz val="11"/>
      <name val="ＭＳ 明朝"/>
      <family val="1"/>
    </font>
    <font>
      <b/>
      <sz val="11"/>
      <name val="ＭＳ 明朝"/>
      <family val="1"/>
    </font>
    <font>
      <i/>
      <sz val="11"/>
      <name val="ＭＳ 明朝"/>
      <family val="1"/>
    </font>
    <font>
      <b/>
      <i/>
      <sz val="11"/>
      <name val="ＭＳ 明朝"/>
      <family val="1"/>
    </font>
    <font>
      <sz val="10"/>
      <name val="ＭＳ ゴシック"/>
      <family val="3"/>
    </font>
    <font>
      <sz val="11"/>
      <name val="ＭＳ ゴシック"/>
      <family val="3"/>
    </font>
    <font>
      <sz val="8"/>
      <name val="ＭＳ ゴシック"/>
      <family val="3"/>
    </font>
    <font>
      <sz val="12"/>
      <name val="ＭＳ 明朝"/>
      <family val="1"/>
    </font>
    <font>
      <sz val="10"/>
      <name val="ＭＳ 明朝"/>
      <family val="1"/>
    </font>
    <font>
      <sz val="12"/>
      <name val="ＭＳ ゴシック"/>
      <family val="3"/>
    </font>
    <font>
      <b/>
      <sz val="16"/>
      <name val="ＭＳ 明朝"/>
      <family val="1"/>
    </font>
    <font>
      <sz val="6"/>
      <name val="ＭＳ Ｐ明朝"/>
      <family val="1"/>
    </font>
    <font>
      <b/>
      <sz val="20"/>
      <name val="ＭＳ ゴシック"/>
      <family val="3"/>
    </font>
    <font>
      <b/>
      <sz val="14"/>
      <name val="ＭＳ ゴシック"/>
      <family val="3"/>
    </font>
    <font>
      <b/>
      <sz val="24"/>
      <name val="ＭＳ ゴシック"/>
      <family val="3"/>
    </font>
    <font>
      <b/>
      <sz val="28"/>
      <name val="ＭＳ ゴシック"/>
      <family val="3"/>
    </font>
    <font>
      <b/>
      <sz val="16"/>
      <name val="ＭＳ ゴシック"/>
      <family val="3"/>
    </font>
    <font>
      <b/>
      <sz val="16"/>
      <name val="明朝"/>
      <family val="1"/>
    </font>
    <font>
      <sz val="14"/>
      <name val="ＭＳ ゴシック"/>
      <family val="3"/>
    </font>
    <font>
      <sz val="18"/>
      <name val="ＭＳ ゴシック"/>
      <family val="3"/>
    </font>
    <font>
      <sz val="16"/>
      <name val="ＭＳ ゴシック"/>
      <family val="3"/>
    </font>
    <font>
      <sz val="16"/>
      <name val="ＭＳ 明朝"/>
      <family val="1"/>
    </font>
    <font>
      <sz val="20"/>
      <name val="ＭＳ ゴシック"/>
      <family val="3"/>
    </font>
    <font>
      <sz val="20"/>
      <name val="ＭＳ 明朝"/>
      <family val="1"/>
    </font>
    <font>
      <sz val="9"/>
      <name val="ＭＳ ゴシック"/>
      <family val="3"/>
    </font>
    <font>
      <sz val="11"/>
      <color indexed="12"/>
      <name val="ＭＳ 明朝"/>
      <family val="1"/>
    </font>
    <font>
      <sz val="12"/>
      <color indexed="39"/>
      <name val="ＭＳ ゴシック"/>
      <family val="3"/>
    </font>
    <font>
      <sz val="11"/>
      <color indexed="39"/>
      <name val="ＭＳ ゴシック"/>
      <family val="3"/>
    </font>
    <font>
      <b/>
      <sz val="11"/>
      <name val="ＭＳ ゴシック"/>
      <family val="3"/>
    </font>
    <font>
      <sz val="10"/>
      <color indexed="39"/>
      <name val="ＭＳ ゴシック"/>
      <family val="3"/>
    </font>
    <font>
      <b/>
      <sz val="10"/>
      <name val="ＭＳ ゴシック"/>
      <family val="3"/>
    </font>
    <font>
      <b/>
      <sz val="10"/>
      <name val="ＭＳ 明朝"/>
      <family val="1"/>
    </font>
    <font>
      <b/>
      <sz val="12"/>
      <name val="ＭＳ ゴシック"/>
      <family val="3"/>
    </font>
    <font>
      <b/>
      <sz val="22"/>
      <name val="ＭＳ ゴシック"/>
      <family val="3"/>
    </font>
    <font>
      <sz val="9"/>
      <name val="ＭＳ 明朝"/>
      <family val="1"/>
    </font>
    <font>
      <sz val="11"/>
      <color indexed="56"/>
      <name val="ＭＳ 明朝"/>
      <family val="1"/>
    </font>
    <font>
      <u val="single"/>
      <sz val="11"/>
      <color indexed="12"/>
      <name val="ＭＳ 明朝"/>
      <family val="1"/>
    </font>
    <font>
      <u val="single"/>
      <sz val="11"/>
      <color indexed="36"/>
      <name val="ＭＳ 明朝"/>
      <family val="1"/>
    </font>
    <font>
      <sz val="9"/>
      <color indexed="8"/>
      <name val="ＭＳ Ｐゴシック"/>
      <family val="3"/>
    </font>
    <font>
      <sz val="11"/>
      <color indexed="8"/>
      <name val="ＭＳ Ｐゴシック"/>
      <family val="3"/>
    </font>
    <font>
      <sz val="11"/>
      <color indexed="9"/>
      <name val="ＭＳ ゴシック"/>
      <family val="3"/>
    </font>
    <font>
      <sz val="6"/>
      <name val="ＭＳ 明朝"/>
      <family val="1"/>
    </font>
    <font>
      <sz val="6"/>
      <name val="ＭＳ Ｐゴシック"/>
      <family val="3"/>
    </font>
    <font>
      <b/>
      <sz val="9"/>
      <color indexed="10"/>
      <name val="ＭＳ Ｐゴシック"/>
      <family val="3"/>
    </font>
    <font>
      <b/>
      <u val="single"/>
      <sz val="9"/>
      <color indexed="10"/>
      <name val="ＭＳ Ｐゴシック"/>
      <family val="3"/>
    </font>
    <font>
      <sz val="9"/>
      <color indexed="8"/>
      <name val="ＭＳ ゴシック"/>
      <family val="3"/>
    </font>
    <font>
      <b/>
      <sz val="9"/>
      <color indexed="10"/>
      <name val="ＭＳ ゴシック"/>
      <family val="3"/>
    </font>
    <font>
      <b/>
      <sz val="12"/>
      <color indexed="12"/>
      <name val="ＭＳ ゴシック"/>
      <family val="3"/>
    </font>
    <font>
      <b/>
      <sz val="9"/>
      <name val="ＭＳ ゴシック"/>
      <family val="3"/>
    </font>
    <font>
      <b/>
      <sz val="22"/>
      <color indexed="12"/>
      <name val="ＭＳ ゴシック"/>
      <family val="3"/>
    </font>
    <font>
      <b/>
      <sz val="10"/>
      <color indexed="12"/>
      <name val="ＭＳ ゴシック"/>
      <family val="3"/>
    </font>
    <font>
      <sz val="9"/>
      <color indexed="12"/>
      <name val="ＭＳ ゴシック"/>
      <family val="3"/>
    </font>
    <font>
      <b/>
      <sz val="18"/>
      <name val="ＭＳ ゴシック"/>
      <family val="3"/>
    </font>
    <font>
      <sz val="8"/>
      <color indexed="8"/>
      <name val="ＭＳ Ｐゴシック"/>
      <family val="3"/>
    </font>
    <font>
      <sz val="6"/>
      <color indexed="8"/>
      <name val="ＭＳ Ｐゴシック"/>
      <family val="3"/>
    </font>
    <font>
      <sz val="9"/>
      <name val="MS P ゴシック"/>
      <family val="3"/>
    </font>
    <font>
      <sz val="9"/>
      <color indexed="39"/>
      <name val="MS P ゴシック"/>
      <family val="3"/>
    </font>
    <font>
      <b/>
      <sz val="10"/>
      <name val="HG丸ｺﾞｼｯｸM-PRO"/>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ＭＳ Ｐゴシック"/>
      <family val="3"/>
    </font>
    <font>
      <b/>
      <sz val="13"/>
      <color indexed="8"/>
      <name val="ＭＳ ゴシック"/>
      <family val="3"/>
    </font>
    <font>
      <sz val="9"/>
      <color indexed="10"/>
      <name val="ＭＳ ゴシック"/>
      <family val="3"/>
    </font>
    <font>
      <b/>
      <sz val="13"/>
      <color indexed="8"/>
      <name val="ＭＳ Ｐゴシック"/>
      <family val="3"/>
    </font>
    <font>
      <sz val="13"/>
      <color indexed="8"/>
      <name val="ＭＳ Ｐゴシック"/>
      <family val="3"/>
    </font>
    <font>
      <sz val="10"/>
      <color indexed="8"/>
      <name val="ＭＳ Ｐゴシック"/>
      <family val="3"/>
    </font>
    <font>
      <sz val="9"/>
      <color indexed="9"/>
      <name val="ＭＳ Ｐゴシック"/>
      <family val="3"/>
    </font>
    <font>
      <sz val="14"/>
      <color indexed="8"/>
      <name val="ＭＳ Ｐゴシック"/>
      <family val="3"/>
    </font>
    <font>
      <sz val="16"/>
      <color indexed="8"/>
      <name val="ＭＳ Ｐゴシック"/>
      <family val="3"/>
    </font>
    <font>
      <b/>
      <sz val="9"/>
      <name val="ＭＳ Ｐゴシック"/>
      <family val="3"/>
    </font>
    <font>
      <b/>
      <sz val="11"/>
      <name val="ＭＳ Ｐゴシック"/>
      <family val="3"/>
    </font>
    <font>
      <sz val="12"/>
      <color indexed="10"/>
      <name val="ＭＳ ゴシック"/>
      <family val="3"/>
    </font>
    <font>
      <sz val="12"/>
      <color indexed="12"/>
      <name val="ＭＳ 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name val="Calibri"/>
      <family val="3"/>
    </font>
    <font>
      <b/>
      <sz val="13"/>
      <color theme="1" tint="0.04998999834060669"/>
      <name val="ＭＳ ゴシック"/>
      <family val="3"/>
    </font>
    <font>
      <sz val="9"/>
      <color theme="1"/>
      <name val="ＭＳ ゴシック"/>
      <family val="3"/>
    </font>
    <font>
      <sz val="9"/>
      <color rgb="FFFF0000"/>
      <name val="ＭＳ ゴシック"/>
      <family val="3"/>
    </font>
    <font>
      <sz val="11"/>
      <color theme="1" tint="0.04998999834060669"/>
      <name val="ＭＳ ゴシック"/>
      <family val="3"/>
    </font>
    <font>
      <sz val="9"/>
      <color theme="1"/>
      <name val="Calibri"/>
      <family val="3"/>
    </font>
    <font>
      <b/>
      <sz val="13"/>
      <color theme="1"/>
      <name val="Calibri"/>
      <family val="3"/>
    </font>
    <font>
      <sz val="13"/>
      <color theme="1"/>
      <name val="Calibri"/>
      <family val="3"/>
    </font>
    <font>
      <sz val="10"/>
      <color theme="1"/>
      <name val="Calibri"/>
      <family val="3"/>
    </font>
    <font>
      <sz val="9"/>
      <color theme="0"/>
      <name val="Calibri"/>
      <family val="3"/>
    </font>
    <font>
      <sz val="14"/>
      <color theme="1"/>
      <name val="Calibri"/>
      <family val="3"/>
    </font>
    <font>
      <sz val="16"/>
      <color theme="1"/>
      <name val="Calibri"/>
      <family val="3"/>
    </font>
    <font>
      <sz val="8"/>
      <color theme="1"/>
      <name val="Calibri"/>
      <family val="3"/>
    </font>
    <font>
      <b/>
      <sz val="9"/>
      <name val="Calibri"/>
      <family val="3"/>
    </font>
    <font>
      <b/>
      <sz val="11"/>
      <name val="Calibri"/>
      <family val="3"/>
    </font>
    <font>
      <sz val="12"/>
      <color rgb="FFFF0000"/>
      <name val="ＭＳ ゴシック"/>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double"/>
      <bottom style="double"/>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medium"/>
      <top style="medium"/>
      <bottom style="medium"/>
    </border>
    <border>
      <left style="thin"/>
      <right style="medium"/>
      <top style="thin"/>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medium"/>
      <bottom style="thin"/>
    </border>
    <border>
      <left style="thin"/>
      <right style="thin"/>
      <top style="medium"/>
      <bottom style="thin"/>
    </border>
    <border>
      <left>
        <color indexed="63"/>
      </left>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top style="thin"/>
      <bottom style="hair"/>
    </border>
    <border>
      <left style="thin"/>
      <right/>
      <top style="hair"/>
      <bottom style="hair"/>
    </border>
    <border>
      <left style="thin"/>
      <right/>
      <top style="hair"/>
      <bottom style="thin"/>
    </border>
    <border>
      <left/>
      <right/>
      <top style="hair"/>
      <bottom style="thin"/>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color indexed="63"/>
      </top>
      <bottom>
        <color indexed="63"/>
      </bottom>
    </border>
    <border diagonalUp="1">
      <left style="thin"/>
      <right style="medium"/>
      <top style="medium"/>
      <bottom style="medium"/>
      <diagonal style="thin"/>
    </border>
    <border>
      <left style="thin"/>
      <right style="medium"/>
      <top>
        <color indexed="63"/>
      </top>
      <bottom style="medium"/>
    </border>
    <border>
      <left>
        <color indexed="63"/>
      </left>
      <right>
        <color indexed="63"/>
      </right>
      <top style="thin"/>
      <bottom style="thin"/>
    </border>
    <border>
      <left/>
      <right/>
      <top>
        <color indexed="63"/>
      </top>
      <bottom style="dotted"/>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n"/>
    </border>
    <border>
      <left style="thin"/>
      <right>
        <color indexed="63"/>
      </right>
      <top style="medium"/>
      <bottom style="thin"/>
    </border>
    <border>
      <left style="thin"/>
      <right style="thin"/>
      <top>
        <color indexed="63"/>
      </top>
      <bottom style="medium"/>
    </border>
    <border>
      <left style="medium"/>
      <right style="medium"/>
      <top style="thin"/>
      <bottom style="medium"/>
    </border>
    <border>
      <left>
        <color indexed="63"/>
      </left>
      <right style="thin"/>
      <top style="medium"/>
      <bottom style="thin"/>
    </border>
    <border>
      <left style="medium"/>
      <right style="thin"/>
      <top style="thin"/>
      <bottom>
        <color indexed="63"/>
      </bottom>
    </border>
    <border>
      <left style="thin"/>
      <right>
        <color indexed="63"/>
      </right>
      <top>
        <color indexed="63"/>
      </top>
      <bottom style="medium"/>
    </border>
    <border>
      <left style="thin"/>
      <right/>
      <top style="medium"/>
      <bottom/>
    </border>
    <border>
      <left style="thin"/>
      <right style="thin"/>
      <top style="medium"/>
      <bottom>
        <color indexed="63"/>
      </bottom>
    </border>
    <border>
      <left style="medium"/>
      <right style="thin"/>
      <top>
        <color indexed="63"/>
      </top>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right style="thin"/>
      <top/>
      <bottom style="medium"/>
    </border>
    <border>
      <left style="medium"/>
      <right style="thin"/>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style="medium"/>
      <top style="thin"/>
      <bottom style="double"/>
    </border>
    <border>
      <left style="medium"/>
      <right style="medium"/>
      <top style="thin"/>
      <bottom style="double"/>
    </border>
    <border>
      <left style="medium"/>
      <right>
        <color indexed="63"/>
      </right>
      <top style="double"/>
      <bottom style="double"/>
    </border>
    <border>
      <left>
        <color indexed="63"/>
      </left>
      <right>
        <color indexed="63"/>
      </right>
      <top style="double"/>
      <bottom style="double"/>
    </border>
    <border>
      <left>
        <color indexed="63"/>
      </left>
      <right>
        <color indexed="63"/>
      </right>
      <top style="medium"/>
      <bottom style="thin"/>
    </border>
    <border>
      <left>
        <color indexed="63"/>
      </left>
      <right style="medium"/>
      <top style="medium"/>
      <bottom style="thin"/>
    </border>
    <border>
      <left>
        <color indexed="63"/>
      </left>
      <right style="medium"/>
      <top style="double"/>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top style="dotted"/>
      <bottom style="dotted"/>
    </border>
    <border>
      <left/>
      <right/>
      <top style="dotted"/>
      <bottom style="dotted"/>
    </border>
    <border>
      <left>
        <color indexed="63"/>
      </left>
      <right style="medium"/>
      <top style="dotted"/>
      <bottom style="dotted"/>
    </border>
    <border>
      <left>
        <color indexed="63"/>
      </left>
      <right style="thin"/>
      <top style="dotted"/>
      <bottom style="dotted"/>
    </border>
    <border>
      <left style="thin"/>
      <right>
        <color indexed="63"/>
      </right>
      <top style="dotted"/>
      <bottom style="medium"/>
    </border>
    <border>
      <left/>
      <right/>
      <top style="dotted"/>
      <bottom style="medium"/>
    </border>
    <border>
      <left>
        <color indexed="63"/>
      </left>
      <right style="thin"/>
      <top style="dotted"/>
      <bottom style="medium"/>
    </border>
    <border>
      <left style="thin"/>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medium"/>
      <top style="dotted"/>
      <bottom style="double"/>
    </border>
    <border>
      <left style="thin"/>
      <right>
        <color indexed="63"/>
      </right>
      <top style="double"/>
      <bottom style="medium"/>
    </border>
    <border>
      <left style="thin"/>
      <right/>
      <top style="medium"/>
      <bottom style="dotted"/>
    </border>
    <border>
      <left/>
      <right/>
      <top style="medium"/>
      <bottom style="dotted"/>
    </border>
    <border>
      <left>
        <color indexed="63"/>
      </left>
      <right style="medium"/>
      <top style="medium"/>
      <bottom style="dotted"/>
    </border>
    <border>
      <left style="thin"/>
      <right/>
      <top style="dotted"/>
      <bottom>
        <color indexed="63"/>
      </bottom>
    </border>
    <border>
      <left/>
      <right/>
      <top style="dotted"/>
      <bottom>
        <color indexed="63"/>
      </bottom>
    </border>
    <border>
      <left/>
      <right style="medium"/>
      <top style="dotted"/>
      <bottom>
        <color indexed="63"/>
      </bottom>
    </border>
    <border>
      <left style="thin"/>
      <right/>
      <top style="double"/>
      <bottom style="double"/>
    </border>
    <border>
      <left>
        <color indexed="63"/>
      </left>
      <right style="thin"/>
      <top style="double"/>
      <bottom style="double"/>
    </border>
    <border>
      <left style="thin"/>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style="thin"/>
      <top style="double"/>
      <bottom style="medium"/>
    </border>
    <border>
      <left style="thin"/>
      <right/>
      <top>
        <color indexed="63"/>
      </top>
      <bottom style="dotted"/>
    </border>
    <border>
      <left>
        <color indexed="63"/>
      </left>
      <right style="thin"/>
      <top>
        <color indexed="63"/>
      </top>
      <bottom style="dotted"/>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dotted"/>
    </border>
    <border>
      <left/>
      <right style="thin"/>
      <top/>
      <bottom/>
    </border>
    <border>
      <left style="medium"/>
      <right>
        <color indexed="63"/>
      </right>
      <top style="medium"/>
      <bottom style="double"/>
    </border>
    <border>
      <left style="medium"/>
      <right/>
      <top style="double"/>
      <bottom/>
    </border>
    <border>
      <left style="thin"/>
      <right style="thin"/>
      <top style="double"/>
      <bottom/>
    </border>
    <border>
      <left style="thin"/>
      <right>
        <color indexed="63"/>
      </right>
      <top style="medium"/>
      <bottom style="medium"/>
    </border>
    <border>
      <left>
        <color indexed="63"/>
      </left>
      <right style="medium"/>
      <top style="double"/>
      <bottom style="dotted"/>
    </border>
    <border>
      <left>
        <color indexed="63"/>
      </left>
      <right style="medium"/>
      <top style="dotted"/>
      <bottom style="medium"/>
    </border>
    <border>
      <left>
        <color indexed="63"/>
      </left>
      <right style="medium"/>
      <top style="medium"/>
      <bottom style="double"/>
    </border>
    <border>
      <left style="medium"/>
      <right>
        <color indexed="63"/>
      </right>
      <top style="thin"/>
      <bottom style="double"/>
    </border>
    <border>
      <left>
        <color indexed="63"/>
      </left>
      <right style="medium"/>
      <top>
        <color indexed="63"/>
      </top>
      <bottom style="medium"/>
    </border>
    <border>
      <left/>
      <right style="thin"/>
      <top style="medium"/>
      <bottom/>
    </border>
    <border>
      <left>
        <color indexed="63"/>
      </left>
      <right style="medium"/>
      <top>
        <color indexed="63"/>
      </top>
      <bottom style="thin"/>
    </border>
    <border>
      <left>
        <color indexed="63"/>
      </left>
      <right style="thin"/>
      <top style="thin"/>
      <bottom style="medium"/>
    </border>
    <border>
      <left/>
      <right/>
      <top style="thin"/>
      <bottom style="hair"/>
    </border>
    <border>
      <left>
        <color indexed="63"/>
      </left>
      <right style="thin"/>
      <top style="thin"/>
      <bottom style="hair"/>
    </border>
    <border>
      <left/>
      <right/>
      <top style="hair"/>
      <bottom style="hair"/>
    </border>
    <border>
      <left>
        <color indexed="63"/>
      </left>
      <right style="thin"/>
      <top style="hair"/>
      <bottom style="hair"/>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8"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88" fillId="0" borderId="0">
      <alignment vertical="center"/>
      <protection/>
    </xf>
    <xf numFmtId="0" fontId="88" fillId="0" borderId="0">
      <alignment/>
      <protection/>
    </xf>
    <xf numFmtId="0" fontId="88"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7" fillId="0" borderId="0" applyNumberFormat="0" applyFill="0" applyBorder="0" applyAlignment="0" applyProtection="0"/>
    <xf numFmtId="0" fontId="104" fillId="32" borderId="0" applyNumberFormat="0" applyBorder="0" applyAlignment="0" applyProtection="0"/>
  </cellStyleXfs>
  <cellXfs count="1267">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19" fillId="0" borderId="0" xfId="0" applyFont="1" applyAlignment="1">
      <alignment/>
    </xf>
    <xf numFmtId="0" fontId="9" fillId="0" borderId="0" xfId="0" applyFont="1" applyAlignment="1">
      <alignment/>
    </xf>
    <xf numFmtId="0" fontId="5" fillId="0" borderId="0" xfId="0" applyFont="1" applyFill="1" applyAlignment="1">
      <alignment/>
    </xf>
    <xf numFmtId="0" fontId="4" fillId="0" borderId="0" xfId="0" applyFont="1" applyAlignment="1">
      <alignment/>
    </xf>
    <xf numFmtId="0" fontId="5" fillId="0" borderId="0" xfId="0" applyFont="1" applyAlignment="1">
      <alignment/>
    </xf>
    <xf numFmtId="176" fontId="9" fillId="33" borderId="11" xfId="0" applyNumberFormat="1" applyFont="1" applyFill="1" applyBorder="1" applyAlignment="1" applyProtection="1">
      <alignment/>
      <protection locked="0"/>
    </xf>
    <xf numFmtId="176" fontId="9" fillId="0" borderId="11" xfId="0" applyNumberFormat="1" applyFont="1" applyBorder="1" applyAlignment="1">
      <alignment/>
    </xf>
    <xf numFmtId="176" fontId="9" fillId="0" borderId="13" xfId="0" applyNumberFormat="1" applyFont="1" applyBorder="1" applyAlignment="1">
      <alignment/>
    </xf>
    <xf numFmtId="176" fontId="9" fillId="33" borderId="14" xfId="0" applyNumberFormat="1" applyFont="1" applyFill="1" applyBorder="1" applyAlignment="1" applyProtection="1">
      <alignment/>
      <protection locked="0"/>
    </xf>
    <xf numFmtId="176" fontId="9" fillId="33" borderId="15" xfId="0" applyNumberFormat="1" applyFont="1" applyFill="1" applyBorder="1" applyAlignment="1" applyProtection="1">
      <alignment/>
      <protection locked="0"/>
    </xf>
    <xf numFmtId="176" fontId="9" fillId="0" borderId="16" xfId="0" applyNumberFormat="1" applyFont="1" applyBorder="1" applyAlignment="1">
      <alignment/>
    </xf>
    <xf numFmtId="176" fontId="9" fillId="33" borderId="17" xfId="0" applyNumberFormat="1" applyFont="1" applyFill="1" applyBorder="1" applyAlignment="1" applyProtection="1">
      <alignment/>
      <protection locked="0"/>
    </xf>
    <xf numFmtId="176" fontId="9" fillId="0" borderId="18" xfId="0" applyNumberFormat="1" applyFont="1" applyBorder="1" applyAlignment="1">
      <alignment/>
    </xf>
    <xf numFmtId="176" fontId="5" fillId="33" borderId="14" xfId="0" applyNumberFormat="1" applyFont="1" applyFill="1" applyBorder="1" applyAlignment="1" applyProtection="1">
      <alignment/>
      <protection locked="0"/>
    </xf>
    <xf numFmtId="0" fontId="9" fillId="0" borderId="0" xfId="0" applyFont="1" applyAlignment="1">
      <alignment/>
    </xf>
    <xf numFmtId="176" fontId="9" fillId="0" borderId="19" xfId="0" applyNumberFormat="1" applyFont="1" applyBorder="1" applyAlignment="1">
      <alignment/>
    </xf>
    <xf numFmtId="176" fontId="9" fillId="33" borderId="19" xfId="0" applyNumberFormat="1" applyFont="1" applyFill="1" applyBorder="1" applyAlignment="1" applyProtection="1">
      <alignment/>
      <protection locked="0"/>
    </xf>
    <xf numFmtId="176" fontId="9" fillId="0" borderId="20" xfId="0" applyNumberFormat="1" applyFont="1" applyBorder="1" applyAlignment="1">
      <alignment/>
    </xf>
    <xf numFmtId="176" fontId="5" fillId="33" borderId="21" xfId="0" applyNumberFormat="1" applyFont="1" applyFill="1" applyBorder="1" applyAlignment="1" applyProtection="1">
      <alignment/>
      <protection locked="0"/>
    </xf>
    <xf numFmtId="176" fontId="5" fillId="33" borderId="22" xfId="0" applyNumberFormat="1" applyFont="1" applyFill="1" applyBorder="1" applyAlignment="1" applyProtection="1">
      <alignment/>
      <protection locked="0"/>
    </xf>
    <xf numFmtId="176" fontId="5" fillId="33" borderId="23" xfId="0" applyNumberFormat="1" applyFont="1" applyFill="1" applyBorder="1" applyAlignment="1" applyProtection="1">
      <alignment/>
      <protection locked="0"/>
    </xf>
    <xf numFmtId="176" fontId="5" fillId="0" borderId="23" xfId="0" applyNumberFormat="1" applyFont="1" applyBorder="1" applyAlignment="1" applyProtection="1">
      <alignment/>
      <protection/>
    </xf>
    <xf numFmtId="176" fontId="5" fillId="33" borderId="24" xfId="66" applyNumberFormat="1" applyFont="1" applyFill="1" applyBorder="1" applyAlignment="1" applyProtection="1">
      <alignment/>
      <protection locked="0"/>
    </xf>
    <xf numFmtId="176" fontId="5" fillId="33" borderId="25" xfId="66" applyNumberFormat="1" applyFont="1" applyFill="1" applyBorder="1" applyAlignment="1" applyProtection="1">
      <alignment/>
      <protection locked="0"/>
    </xf>
    <xf numFmtId="176" fontId="5" fillId="33" borderId="26" xfId="66" applyNumberFormat="1" applyFont="1" applyFill="1" applyBorder="1" applyAlignment="1" applyProtection="1">
      <alignment/>
      <protection locked="0"/>
    </xf>
    <xf numFmtId="176" fontId="5" fillId="33" borderId="27" xfId="66" applyNumberFormat="1" applyFont="1" applyFill="1" applyBorder="1" applyAlignment="1" applyProtection="1">
      <alignment/>
      <protection locked="0"/>
    </xf>
    <xf numFmtId="176" fontId="5" fillId="33" borderId="28" xfId="66" applyNumberFormat="1" applyFont="1" applyFill="1" applyBorder="1" applyAlignment="1" applyProtection="1">
      <alignment/>
      <protection locked="0"/>
    </xf>
    <xf numFmtId="176" fontId="5" fillId="33" borderId="29" xfId="66" applyNumberFormat="1" applyFont="1" applyFill="1" applyBorder="1" applyAlignment="1" applyProtection="1">
      <alignment/>
      <protection locked="0"/>
    </xf>
    <xf numFmtId="0" fontId="27" fillId="0" borderId="0" xfId="0" applyFont="1" applyAlignment="1">
      <alignment horizontal="center"/>
    </xf>
    <xf numFmtId="0" fontId="27" fillId="0" borderId="0" xfId="0" applyFont="1" applyAlignment="1">
      <alignment/>
    </xf>
    <xf numFmtId="0" fontId="29" fillId="0" borderId="0" xfId="0" applyFont="1" applyAlignment="1">
      <alignment/>
    </xf>
    <xf numFmtId="0" fontId="0" fillId="0" borderId="0" xfId="0" applyAlignment="1" applyProtection="1">
      <alignment/>
      <protection/>
    </xf>
    <xf numFmtId="0" fontId="19" fillId="0" borderId="0" xfId="0" applyFont="1" applyAlignment="1" applyProtection="1">
      <alignment horizontal="left"/>
      <protection/>
    </xf>
    <xf numFmtId="0" fontId="19" fillId="0" borderId="0" xfId="0" applyFont="1" applyBorder="1" applyAlignment="1" applyProtection="1">
      <alignment horizontal="left"/>
      <protection/>
    </xf>
    <xf numFmtId="0" fontId="33" fillId="0" borderId="0" xfId="0" applyNumberFormat="1" applyFont="1" applyBorder="1" applyAlignment="1" applyProtection="1">
      <alignment horizontal="left"/>
      <protection/>
    </xf>
    <xf numFmtId="0" fontId="33" fillId="0" borderId="0" xfId="0" applyNumberFormat="1" applyFont="1" applyBorder="1" applyAlignment="1" applyProtection="1">
      <alignment/>
      <protection/>
    </xf>
    <xf numFmtId="0" fontId="5" fillId="0" borderId="0" xfId="0" applyFont="1" applyAlignment="1">
      <alignment horizontal="right"/>
    </xf>
    <xf numFmtId="0" fontId="40" fillId="0" borderId="0" xfId="69" applyFont="1" applyProtection="1">
      <alignment/>
      <protection/>
    </xf>
    <xf numFmtId="176" fontId="5" fillId="0" borderId="0" xfId="63" applyNumberFormat="1" applyFont="1" applyFill="1" applyBorder="1" applyAlignment="1" applyProtection="1">
      <alignment/>
      <protection locked="0"/>
    </xf>
    <xf numFmtId="176" fontId="5" fillId="0" borderId="30" xfId="63" applyNumberFormat="1" applyFont="1" applyFill="1" applyBorder="1" applyAlignment="1" applyProtection="1">
      <alignment/>
      <protection locked="0"/>
    </xf>
    <xf numFmtId="182" fontId="105" fillId="34" borderId="31" xfId="0" applyNumberFormat="1" applyFont="1" applyFill="1" applyBorder="1" applyAlignment="1" applyProtection="1">
      <alignment vertical="center" shrinkToFit="1"/>
      <protection locked="0"/>
    </xf>
    <xf numFmtId="182" fontId="105" fillId="34" borderId="32" xfId="0" applyNumberFormat="1" applyFont="1" applyFill="1" applyBorder="1" applyAlignment="1" applyProtection="1">
      <alignment vertical="center" shrinkToFit="1"/>
      <protection locked="0"/>
    </xf>
    <xf numFmtId="182" fontId="105" fillId="34" borderId="33" xfId="0" applyNumberFormat="1" applyFont="1" applyFill="1" applyBorder="1" applyAlignment="1" applyProtection="1">
      <alignment vertical="center" shrinkToFit="1"/>
      <protection locked="0"/>
    </xf>
    <xf numFmtId="182" fontId="9" fillId="0" borderId="0" xfId="0" applyNumberFormat="1" applyFont="1" applyFill="1" applyBorder="1" applyAlignment="1" applyProtection="1">
      <alignment/>
      <protection locked="0"/>
    </xf>
    <xf numFmtId="176" fontId="5" fillId="34" borderId="34" xfId="63" applyNumberFormat="1" applyFont="1" applyFill="1" applyBorder="1" applyAlignment="1" applyProtection="1">
      <alignment/>
      <protection locked="0"/>
    </xf>
    <xf numFmtId="176" fontId="5" fillId="34" borderId="27" xfId="63" applyNumberFormat="1" applyFont="1" applyFill="1" applyBorder="1" applyAlignment="1" applyProtection="1">
      <alignment/>
      <protection locked="0"/>
    </xf>
    <xf numFmtId="176" fontId="5" fillId="34" borderId="21" xfId="63" applyNumberFormat="1" applyFont="1" applyFill="1" applyBorder="1" applyAlignment="1" applyProtection="1">
      <alignment/>
      <protection locked="0"/>
    </xf>
    <xf numFmtId="176" fontId="5" fillId="34" borderId="30" xfId="63" applyNumberFormat="1" applyFont="1" applyFill="1" applyBorder="1" applyAlignment="1" applyProtection="1">
      <alignment/>
      <protection locked="0"/>
    </xf>
    <xf numFmtId="176" fontId="5" fillId="34" borderId="35" xfId="63" applyNumberFormat="1" applyFont="1" applyFill="1" applyBorder="1" applyAlignment="1" applyProtection="1">
      <alignment/>
      <protection locked="0"/>
    </xf>
    <xf numFmtId="176" fontId="5" fillId="34" borderId="36" xfId="63" applyNumberFormat="1" applyFont="1" applyFill="1" applyBorder="1" applyAlignment="1" applyProtection="1">
      <alignment/>
      <protection locked="0"/>
    </xf>
    <xf numFmtId="176" fontId="5" fillId="34" borderId="37" xfId="63" applyNumberFormat="1" applyFont="1" applyFill="1" applyBorder="1" applyAlignment="1" applyProtection="1">
      <alignment/>
      <protection locked="0"/>
    </xf>
    <xf numFmtId="38" fontId="18" fillId="0" borderId="38" xfId="51" applyFont="1" applyFill="1" applyBorder="1" applyAlignment="1" applyProtection="1">
      <alignment horizontal="right" vertical="center"/>
      <protection locked="0"/>
    </xf>
    <xf numFmtId="176" fontId="5" fillId="0" borderId="34" xfId="63" applyNumberFormat="1" applyFont="1" applyFill="1" applyBorder="1" applyAlignment="1" applyProtection="1">
      <alignment/>
      <protection locked="0"/>
    </xf>
    <xf numFmtId="176" fontId="5" fillId="0" borderId="27" xfId="63" applyNumberFormat="1" applyFont="1" applyFill="1" applyBorder="1" applyAlignment="1" applyProtection="1">
      <alignment/>
      <protection locked="0"/>
    </xf>
    <xf numFmtId="38" fontId="18" fillId="0" borderId="0" xfId="51" applyFont="1" applyFill="1" applyBorder="1" applyAlignment="1" applyProtection="1">
      <alignment vertical="center"/>
      <protection locked="0"/>
    </xf>
    <xf numFmtId="0" fontId="5" fillId="0" borderId="11" xfId="0" applyFont="1" applyBorder="1" applyAlignment="1" applyProtection="1">
      <alignment horizontal="center"/>
      <protection/>
    </xf>
    <xf numFmtId="176" fontId="9" fillId="0" borderId="13" xfId="0" applyNumberFormat="1" applyFont="1" applyBorder="1" applyAlignment="1" applyProtection="1">
      <alignment/>
      <protection/>
    </xf>
    <xf numFmtId="176" fontId="9" fillId="0" borderId="18" xfId="0" applyNumberFormat="1" applyFont="1" applyBorder="1" applyAlignment="1" applyProtection="1">
      <alignment/>
      <protection/>
    </xf>
    <xf numFmtId="176" fontId="9" fillId="0" borderId="19" xfId="0" applyNumberFormat="1" applyFont="1" applyBorder="1" applyAlignment="1" applyProtection="1">
      <alignment/>
      <protection/>
    </xf>
    <xf numFmtId="176" fontId="9" fillId="0" borderId="16" xfId="0" applyNumberFormat="1" applyFont="1" applyBorder="1" applyAlignment="1" applyProtection="1">
      <alignment/>
      <protection/>
    </xf>
    <xf numFmtId="176" fontId="9" fillId="0" borderId="20" xfId="0" applyNumberFormat="1" applyFont="1" applyBorder="1" applyAlignment="1" applyProtection="1">
      <alignment/>
      <protection/>
    </xf>
    <xf numFmtId="176" fontId="9" fillId="0" borderId="11" xfId="0" applyNumberFormat="1" applyFont="1" applyBorder="1" applyAlignment="1" applyProtection="1">
      <alignment/>
      <protection/>
    </xf>
    <xf numFmtId="176" fontId="9" fillId="0" borderId="39" xfId="0" applyNumberFormat="1" applyFont="1" applyFill="1" applyBorder="1" applyAlignment="1" applyProtection="1">
      <alignment/>
      <protection/>
    </xf>
    <xf numFmtId="0" fontId="5" fillId="0" borderId="0" xfId="0" applyFont="1" applyFill="1" applyAlignment="1" applyProtection="1">
      <alignment/>
      <protection locked="0"/>
    </xf>
    <xf numFmtId="0" fontId="19" fillId="0" borderId="0" xfId="0" applyFont="1" applyAlignment="1" applyProtection="1">
      <alignment/>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5" fillId="0" borderId="11" xfId="0" applyFont="1" applyBorder="1" applyAlignment="1" applyProtection="1">
      <alignment horizontal="center" vertical="center"/>
      <protection locked="0"/>
    </xf>
    <xf numFmtId="0" fontId="9" fillId="0" borderId="0" xfId="0" applyFont="1" applyFill="1" applyAlignment="1" applyProtection="1">
      <alignment/>
      <protection locked="0"/>
    </xf>
    <xf numFmtId="0" fontId="27" fillId="0" borderId="0" xfId="0" applyFont="1" applyAlignment="1" applyProtection="1">
      <alignment horizontal="center"/>
      <protection locked="0"/>
    </xf>
    <xf numFmtId="0" fontId="5" fillId="0" borderId="11" xfId="0" applyFont="1" applyBorder="1" applyAlignment="1" applyProtection="1">
      <alignment horizontal="center"/>
      <protection locked="0"/>
    </xf>
    <xf numFmtId="0" fontId="28" fillId="0" borderId="40" xfId="0" applyFont="1" applyBorder="1" applyAlignment="1" applyProtection="1">
      <alignment/>
      <protection locked="0"/>
    </xf>
    <xf numFmtId="0" fontId="5" fillId="0" borderId="10" xfId="0" applyFont="1" applyBorder="1" applyAlignment="1" applyProtection="1">
      <alignment/>
      <protection locked="0"/>
    </xf>
    <xf numFmtId="0" fontId="5" fillId="0" borderId="0" xfId="0" applyFont="1" applyFill="1" applyAlignment="1" applyProtection="1">
      <alignment horizontal="right"/>
      <protection locked="0"/>
    </xf>
    <xf numFmtId="0" fontId="28" fillId="0" borderId="38" xfId="0" applyFont="1" applyBorder="1" applyAlignment="1" applyProtection="1">
      <alignment/>
      <protection locked="0"/>
    </xf>
    <xf numFmtId="0" fontId="28"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0" xfId="0" applyFont="1" applyBorder="1" applyAlignment="1" applyProtection="1">
      <alignment horizontal="center"/>
      <protection locked="0"/>
    </xf>
    <xf numFmtId="176" fontId="9" fillId="0" borderId="0" xfId="0" applyNumberFormat="1" applyFont="1" applyBorder="1" applyAlignment="1" applyProtection="1">
      <alignment/>
      <protection locked="0"/>
    </xf>
    <xf numFmtId="0" fontId="6" fillId="0" borderId="0" xfId="0" applyFont="1" applyBorder="1" applyAlignment="1" applyProtection="1">
      <alignment vertical="center" wrapText="1"/>
      <protection locked="0"/>
    </xf>
    <xf numFmtId="0" fontId="29" fillId="0" borderId="0" xfId="0" applyFont="1" applyAlignment="1" applyProtection="1">
      <alignment/>
      <protection locked="0"/>
    </xf>
    <xf numFmtId="0" fontId="27"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176" fontId="9" fillId="0" borderId="38" xfId="0" applyNumberFormat="1" applyFont="1" applyBorder="1" applyAlignment="1" applyProtection="1">
      <alignment/>
      <protection locked="0"/>
    </xf>
    <xf numFmtId="176" fontId="9" fillId="0" borderId="41" xfId="0" applyNumberFormat="1" applyFont="1" applyBorder="1" applyAlignment="1" applyProtection="1">
      <alignment/>
      <protection locked="0"/>
    </xf>
    <xf numFmtId="0" fontId="88" fillId="0" borderId="0" xfId="63" applyAlignment="1" applyProtection="1">
      <alignment/>
      <protection locked="0"/>
    </xf>
    <xf numFmtId="0" fontId="52" fillId="0" borderId="0" xfId="63" applyNumberFormat="1" applyFont="1" applyAlignment="1" applyProtection="1">
      <alignment vertical="center"/>
      <protection locked="0"/>
    </xf>
    <xf numFmtId="0" fontId="22" fillId="0" borderId="0" xfId="63" applyNumberFormat="1" applyFont="1" applyAlignment="1" applyProtection="1">
      <alignment horizontal="right" vertical="center"/>
      <protection locked="0"/>
    </xf>
    <xf numFmtId="0" fontId="88" fillId="0" borderId="0" xfId="63" applyAlignment="1" applyProtection="1">
      <alignment horizontal="right" vertical="center"/>
      <protection locked="0"/>
    </xf>
    <xf numFmtId="0" fontId="49" fillId="0" borderId="0" xfId="63" applyNumberFormat="1" applyFont="1" applyFill="1" applyBorder="1" applyAlignment="1" applyProtection="1">
      <alignment vertical="center"/>
      <protection locked="0"/>
    </xf>
    <xf numFmtId="0" fontId="50" fillId="0" borderId="0" xfId="63"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9" fillId="0" borderId="0" xfId="63" applyNumberFormat="1" applyFont="1" applyAlignment="1" applyProtection="1" quotePrefix="1">
      <alignment horizontal="left" vertical="center"/>
      <protection locked="0"/>
    </xf>
    <xf numFmtId="0" fontId="88" fillId="0" borderId="0" xfId="63" applyNumberFormat="1" applyAlignment="1" applyProtection="1">
      <alignment vertical="center"/>
      <protection locked="0"/>
    </xf>
    <xf numFmtId="0" fontId="47" fillId="0" borderId="0" xfId="63" applyNumberFormat="1" applyFont="1" applyFill="1" applyBorder="1" applyAlignment="1" applyProtection="1" quotePrefix="1">
      <alignment horizontal="left" vertical="center"/>
      <protection locked="0"/>
    </xf>
    <xf numFmtId="0" fontId="50" fillId="0" borderId="0" xfId="63" applyNumberFormat="1" applyFont="1" applyFill="1" applyBorder="1" applyAlignment="1" applyProtection="1" quotePrefix="1">
      <alignment horizontal="left" vertical="center"/>
      <protection locked="0"/>
    </xf>
    <xf numFmtId="0" fontId="9" fillId="0" borderId="0" xfId="63" applyNumberFormat="1" applyFont="1" applyBorder="1" applyAlignment="1" applyProtection="1" quotePrefix="1">
      <alignment horizontal="left" vertical="center"/>
      <protection locked="0"/>
    </xf>
    <xf numFmtId="0" fontId="9" fillId="0" borderId="10" xfId="63"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9" fillId="0" borderId="0" xfId="63" applyNumberFormat="1" applyFont="1" applyFill="1" applyBorder="1" applyAlignment="1" applyProtection="1">
      <alignment horizontal="center" vertical="center"/>
      <protection locked="0"/>
    </xf>
    <xf numFmtId="0" fontId="9" fillId="0" borderId="0" xfId="63"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22" fillId="0" borderId="0" xfId="63" applyNumberFormat="1" applyFont="1" applyBorder="1" applyAlignment="1" applyProtection="1">
      <alignment horizontal="centerContinuous" vertical="center"/>
      <protection locked="0"/>
    </xf>
    <xf numFmtId="0" fontId="5" fillId="0" borderId="0" xfId="63"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9" fontId="0" fillId="0" borderId="0" xfId="0" applyNumberFormat="1" applyAlignment="1" applyProtection="1">
      <alignment vertical="center"/>
      <protection locked="0"/>
    </xf>
    <xf numFmtId="38" fontId="24" fillId="0" borderId="0" xfId="51" applyFont="1" applyFill="1" applyBorder="1" applyAlignment="1" applyProtection="1">
      <alignment vertical="center"/>
      <protection locked="0"/>
    </xf>
    <xf numFmtId="49" fontId="4" fillId="0" borderId="0" xfId="51" applyNumberFormat="1" applyFont="1" applyFill="1" applyBorder="1" applyAlignment="1" applyProtection="1">
      <alignment horizontal="left" vertical="center"/>
      <protection locked="0"/>
    </xf>
    <xf numFmtId="49" fontId="4" fillId="0" borderId="10" xfId="51" applyNumberFormat="1" applyFont="1" applyFill="1" applyBorder="1" applyAlignment="1" applyProtection="1">
      <alignment horizontal="left" vertical="center"/>
      <protection locked="0"/>
    </xf>
    <xf numFmtId="0" fontId="24" fillId="0" borderId="0" xfId="63" applyFont="1" applyAlignment="1" applyProtection="1">
      <alignment vertical="center"/>
      <protection locked="0"/>
    </xf>
    <xf numFmtId="0" fontId="88" fillId="0" borderId="0" xfId="63" applyBorder="1" applyAlignment="1" applyProtection="1">
      <alignment/>
      <protection locked="0"/>
    </xf>
    <xf numFmtId="38" fontId="51" fillId="0" borderId="0" xfId="51" applyFont="1" applyFill="1" applyBorder="1" applyAlignment="1" applyProtection="1">
      <alignment vertical="center"/>
      <protection locked="0"/>
    </xf>
    <xf numFmtId="0" fontId="24" fillId="0" borderId="0" xfId="63" applyNumberFormat="1" applyFont="1" applyAlignment="1" applyProtection="1" quotePrefix="1">
      <alignment vertical="center"/>
      <protection locked="0"/>
    </xf>
    <xf numFmtId="0" fontId="34" fillId="0" borderId="0" xfId="63" applyFont="1" applyAlignment="1" applyProtection="1">
      <alignment vertical="center"/>
      <protection locked="0"/>
    </xf>
    <xf numFmtId="0" fontId="34" fillId="0" borderId="0" xfId="63" applyFont="1" applyAlignment="1" applyProtection="1" quotePrefix="1">
      <alignment vertical="center"/>
      <protection locked="0"/>
    </xf>
    <xf numFmtId="0" fontId="24" fillId="0" borderId="0" xfId="63" applyFont="1" applyBorder="1" applyAlignment="1" applyProtection="1">
      <alignment vertical="center"/>
      <protection locked="0"/>
    </xf>
    <xf numFmtId="0" fontId="88" fillId="0" borderId="0" xfId="63" applyBorder="1" applyAlignment="1" applyProtection="1">
      <alignment vertical="center"/>
      <protection locked="0"/>
    </xf>
    <xf numFmtId="0" fontId="106" fillId="0" borderId="38" xfId="65" applyFont="1" applyFill="1" applyBorder="1" applyAlignment="1" applyProtection="1">
      <alignment vertical="center"/>
      <protection locked="0"/>
    </xf>
    <xf numFmtId="0" fontId="88" fillId="0" borderId="0" xfId="0" applyFont="1" applyAlignment="1" applyProtection="1">
      <alignment vertical="center"/>
      <protection locked="0"/>
    </xf>
    <xf numFmtId="0" fontId="107" fillId="0" borderId="0" xfId="0" applyFont="1" applyAlignment="1" applyProtection="1">
      <alignment vertical="center"/>
      <protection locked="0"/>
    </xf>
    <xf numFmtId="0" fontId="105" fillId="0" borderId="0" xfId="0" applyFont="1" applyAlignment="1" applyProtection="1">
      <alignment vertical="center"/>
      <protection locked="0"/>
    </xf>
    <xf numFmtId="0" fontId="0" fillId="0" borderId="0" xfId="0" applyAlignment="1" applyProtection="1">
      <alignment/>
      <protection locked="0"/>
    </xf>
    <xf numFmtId="0" fontId="105" fillId="0" borderId="0" xfId="0" applyFont="1" applyFill="1" applyBorder="1" applyAlignment="1" applyProtection="1">
      <alignment vertical="center"/>
      <protection locked="0"/>
    </xf>
    <xf numFmtId="0" fontId="108" fillId="0" borderId="0" xfId="0" applyFont="1" applyAlignment="1" applyProtection="1">
      <alignment vertical="center"/>
      <protection locked="0"/>
    </xf>
    <xf numFmtId="0" fontId="5" fillId="0" borderId="0" xfId="0" applyFont="1" applyAlignment="1" applyProtection="1">
      <alignment vertical="center"/>
      <protection locked="0"/>
    </xf>
    <xf numFmtId="0" fontId="108" fillId="0" borderId="0" xfId="0" applyFont="1" applyAlignment="1" applyProtection="1">
      <alignment horizontal="right" vertical="center"/>
      <protection locked="0"/>
    </xf>
    <xf numFmtId="0" fontId="105" fillId="0" borderId="42" xfId="0" applyFont="1" applyBorder="1" applyAlignment="1" applyProtection="1">
      <alignment vertical="center"/>
      <protection locked="0"/>
    </xf>
    <xf numFmtId="0" fontId="105" fillId="0" borderId="40" xfId="0" applyFont="1" applyBorder="1" applyAlignment="1" applyProtection="1">
      <alignment vertical="center"/>
      <protection locked="0"/>
    </xf>
    <xf numFmtId="0" fontId="105" fillId="0" borderId="40" xfId="0" applyFont="1" applyBorder="1" applyAlignment="1" applyProtection="1">
      <alignment horizontal="center" vertical="center"/>
      <protection locked="0"/>
    </xf>
    <xf numFmtId="0" fontId="105" fillId="0" borderId="10" xfId="0" applyFont="1" applyBorder="1" applyAlignment="1" applyProtection="1">
      <alignment vertical="center"/>
      <protection locked="0"/>
    </xf>
    <xf numFmtId="182" fontId="105" fillId="0" borderId="43" xfId="0" applyNumberFormat="1" applyFont="1" applyBorder="1" applyAlignment="1" applyProtection="1">
      <alignment vertical="center" shrinkToFit="1"/>
      <protection locked="0"/>
    </xf>
    <xf numFmtId="0" fontId="105" fillId="0" borderId="44" xfId="0" applyFont="1" applyBorder="1" applyAlignment="1" applyProtection="1">
      <alignment horizontal="center" vertical="center"/>
      <protection locked="0"/>
    </xf>
    <xf numFmtId="0" fontId="105" fillId="0" borderId="45" xfId="0" applyFont="1" applyBorder="1" applyAlignment="1" applyProtection="1">
      <alignment horizontal="center" vertical="center"/>
      <protection locked="0"/>
    </xf>
    <xf numFmtId="0" fontId="105" fillId="0" borderId="46" xfId="0" applyFont="1" applyBorder="1" applyAlignment="1" applyProtection="1">
      <alignment horizontal="center" vertical="center"/>
      <protection locked="0"/>
    </xf>
    <xf numFmtId="0" fontId="105" fillId="0" borderId="47" xfId="0" applyFont="1" applyBorder="1" applyAlignment="1" applyProtection="1">
      <alignment vertical="center"/>
      <protection locked="0"/>
    </xf>
    <xf numFmtId="0" fontId="105" fillId="0" borderId="47" xfId="0" applyFont="1" applyBorder="1" applyAlignment="1" applyProtection="1">
      <alignment horizontal="center" vertical="center"/>
      <protection locked="0"/>
    </xf>
    <xf numFmtId="0" fontId="105" fillId="0" borderId="48" xfId="0" applyFont="1" applyBorder="1" applyAlignment="1" applyProtection="1">
      <alignment vertical="center"/>
      <protection locked="0"/>
    </xf>
    <xf numFmtId="0" fontId="105" fillId="0" borderId="49" xfId="0" applyFont="1" applyBorder="1" applyAlignment="1" applyProtection="1">
      <alignment horizontal="center" vertical="center"/>
      <protection locked="0"/>
    </xf>
    <xf numFmtId="0" fontId="105" fillId="0" borderId="0" xfId="0" applyFont="1" applyAlignment="1" applyProtection="1">
      <alignment horizontal="right" vertical="center"/>
      <protection locked="0"/>
    </xf>
    <xf numFmtId="0" fontId="105" fillId="0" borderId="0" xfId="0" applyFont="1" applyBorder="1" applyAlignment="1" applyProtection="1">
      <alignment vertical="center"/>
      <protection locked="0"/>
    </xf>
    <xf numFmtId="0" fontId="105" fillId="0" borderId="0" xfId="0" applyFont="1" applyBorder="1" applyAlignment="1" applyProtection="1">
      <alignment horizontal="center" vertical="center"/>
      <protection locked="0"/>
    </xf>
    <xf numFmtId="182" fontId="105" fillId="0" borderId="0" xfId="0" applyNumberFormat="1" applyFont="1" applyBorder="1" applyAlignment="1" applyProtection="1">
      <alignment vertical="center" shrinkToFit="1"/>
      <protection locked="0"/>
    </xf>
    <xf numFmtId="0" fontId="88" fillId="0" borderId="0" xfId="0" applyFont="1" applyAlignment="1" applyProtection="1">
      <alignment/>
      <protection locked="0"/>
    </xf>
    <xf numFmtId="0" fontId="108" fillId="0" borderId="0" xfId="0" applyFont="1" applyAlignment="1" applyProtection="1">
      <alignment horizontal="left" vertical="center"/>
      <protection locked="0"/>
    </xf>
    <xf numFmtId="0" fontId="109" fillId="0" borderId="0" xfId="0" applyFont="1" applyAlignment="1" applyProtection="1">
      <alignment horizontal="right" vertical="top"/>
      <protection locked="0"/>
    </xf>
    <xf numFmtId="0" fontId="16" fillId="0" borderId="0" xfId="0" applyFont="1" applyAlignment="1" applyProtection="1">
      <alignment/>
      <protection locked="0"/>
    </xf>
    <xf numFmtId="0" fontId="0" fillId="0" borderId="0" xfId="0" applyFill="1" applyAlignment="1" applyProtection="1">
      <alignment/>
      <protection locked="0"/>
    </xf>
    <xf numFmtId="0" fontId="5" fillId="0" borderId="40" xfId="0" applyFont="1" applyBorder="1" applyAlignment="1" applyProtection="1">
      <alignment horizontal="center"/>
      <protection locked="0"/>
    </xf>
    <xf numFmtId="176" fontId="5" fillId="0" borderId="18" xfId="0" applyNumberFormat="1" applyFont="1" applyBorder="1" applyAlignment="1" applyProtection="1">
      <alignment/>
      <protection locked="0"/>
    </xf>
    <xf numFmtId="176" fontId="5" fillId="0" borderId="13" xfId="0" applyNumberFormat="1" applyFont="1" applyBorder="1" applyAlignment="1" applyProtection="1">
      <alignment/>
      <protection locked="0"/>
    </xf>
    <xf numFmtId="0" fontId="5" fillId="0" borderId="10"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48" xfId="0" applyBorder="1" applyAlignment="1" applyProtection="1">
      <alignment vertical="top"/>
      <protection locked="0"/>
    </xf>
    <xf numFmtId="0" fontId="18" fillId="0" borderId="0" xfId="0" applyFont="1" applyBorder="1" applyAlignment="1" applyProtection="1">
      <alignment horizontal="center" vertical="center"/>
      <protection locked="0"/>
    </xf>
    <xf numFmtId="0" fontId="19" fillId="0" borderId="0" xfId="66" applyFont="1" applyAlignment="1" applyProtection="1">
      <alignment/>
      <protection locked="0"/>
    </xf>
    <xf numFmtId="0" fontId="5" fillId="0" borderId="0" xfId="66" applyFont="1" applyProtection="1">
      <alignment/>
      <protection locked="0"/>
    </xf>
    <xf numFmtId="0" fontId="20" fillId="0" borderId="0" xfId="66" applyFont="1" applyAlignment="1" applyProtection="1">
      <alignment/>
      <protection locked="0"/>
    </xf>
    <xf numFmtId="0" fontId="9" fillId="0" borderId="0" xfId="66" applyFont="1" applyAlignment="1" applyProtection="1">
      <alignment/>
      <protection locked="0"/>
    </xf>
    <xf numFmtId="0" fontId="7" fillId="0" borderId="0" xfId="0" applyFont="1" applyAlignment="1" applyProtection="1">
      <alignment/>
      <protection locked="0"/>
    </xf>
    <xf numFmtId="0" fontId="5" fillId="0" borderId="11" xfId="66" applyFont="1" applyBorder="1" applyAlignment="1" applyProtection="1">
      <alignment horizontal="center"/>
      <protection locked="0"/>
    </xf>
    <xf numFmtId="0" fontId="5" fillId="0" borderId="0" xfId="66" applyFont="1" applyFill="1" applyProtection="1">
      <alignment/>
      <protection locked="0"/>
    </xf>
    <xf numFmtId="0" fontId="5" fillId="0" borderId="42" xfId="0" applyFont="1" applyBorder="1" applyAlignment="1" applyProtection="1">
      <alignment/>
      <protection locked="0"/>
    </xf>
    <xf numFmtId="0" fontId="5" fillId="0" borderId="40" xfId="0" applyFont="1" applyBorder="1" applyAlignment="1" applyProtection="1">
      <alignment/>
      <protection locked="0"/>
    </xf>
    <xf numFmtId="0" fontId="5" fillId="0" borderId="43" xfId="0" applyFont="1" applyBorder="1" applyAlignment="1" applyProtection="1">
      <alignment/>
      <protection locked="0"/>
    </xf>
    <xf numFmtId="0" fontId="5" fillId="0" borderId="42" xfId="66" applyFont="1" applyBorder="1" applyAlignment="1" applyProtection="1">
      <alignment horizontal="center"/>
      <protection locked="0"/>
    </xf>
    <xf numFmtId="0" fontId="5" fillId="0" borderId="40" xfId="66" applyFont="1" applyBorder="1" applyAlignment="1" applyProtection="1">
      <alignment horizontal="center"/>
      <protection locked="0"/>
    </xf>
    <xf numFmtId="0" fontId="6" fillId="0" borderId="50" xfId="66" applyFont="1" applyBorder="1" applyProtection="1">
      <alignment/>
      <protection locked="0"/>
    </xf>
    <xf numFmtId="0" fontId="5" fillId="0" borderId="51" xfId="66" applyFont="1" applyBorder="1" applyProtection="1">
      <alignment/>
      <protection locked="0"/>
    </xf>
    <xf numFmtId="0" fontId="6" fillId="0" borderId="52" xfId="66" applyFont="1" applyBorder="1" applyProtection="1">
      <alignment/>
      <protection locked="0"/>
    </xf>
    <xf numFmtId="0" fontId="5" fillId="0" borderId="53" xfId="66" applyFont="1" applyBorder="1" applyProtection="1">
      <alignment/>
      <protection locked="0"/>
    </xf>
    <xf numFmtId="0" fontId="6" fillId="0" borderId="51" xfId="66" applyFont="1" applyBorder="1" applyProtection="1">
      <alignment/>
      <protection locked="0"/>
    </xf>
    <xf numFmtId="0" fontId="5" fillId="0" borderId="54" xfId="66" applyFont="1" applyBorder="1" applyProtection="1">
      <alignment/>
      <protection locked="0"/>
    </xf>
    <xf numFmtId="0" fontId="5" fillId="0" borderId="0" xfId="0" applyFont="1" applyBorder="1" applyAlignment="1" applyProtection="1">
      <alignment/>
      <protection locked="0"/>
    </xf>
    <xf numFmtId="0" fontId="5" fillId="0" borderId="55" xfId="0" applyFont="1" applyBorder="1" applyAlignment="1" applyProtection="1">
      <alignment/>
      <protection locked="0"/>
    </xf>
    <xf numFmtId="0" fontId="5" fillId="0" borderId="10" xfId="66" applyFont="1" applyBorder="1" applyProtection="1">
      <alignment/>
      <protection locked="0"/>
    </xf>
    <xf numFmtId="0" fontId="5" fillId="0" borderId="0" xfId="66" applyFont="1" applyBorder="1" applyProtection="1">
      <alignment/>
      <protection locked="0"/>
    </xf>
    <xf numFmtId="0" fontId="5" fillId="0" borderId="55" xfId="66" applyFont="1" applyBorder="1" applyProtection="1">
      <alignment/>
      <protection locked="0"/>
    </xf>
    <xf numFmtId="0" fontId="5" fillId="0" borderId="56" xfId="66" applyFont="1" applyBorder="1" applyAlignment="1" applyProtection="1">
      <alignment horizontal="center"/>
      <protection locked="0"/>
    </xf>
    <xf numFmtId="0" fontId="5" fillId="0" borderId="36" xfId="66" applyFont="1" applyBorder="1" applyAlignment="1" applyProtection="1">
      <alignment horizontal="center"/>
      <protection locked="0"/>
    </xf>
    <xf numFmtId="0" fontId="24" fillId="0" borderId="49" xfId="66" applyFont="1" applyBorder="1" applyAlignment="1" applyProtection="1">
      <alignment horizontal="center"/>
      <protection locked="0"/>
    </xf>
    <xf numFmtId="0" fontId="5" fillId="0" borderId="42" xfId="66" applyFont="1" applyBorder="1" applyProtection="1">
      <alignment/>
      <protection locked="0"/>
    </xf>
    <xf numFmtId="0" fontId="5" fillId="0" borderId="48" xfId="66" applyFont="1" applyBorder="1" applyProtection="1">
      <alignment/>
      <protection locked="0"/>
    </xf>
    <xf numFmtId="0" fontId="4" fillId="0" borderId="0" xfId="66" applyFont="1" applyProtection="1">
      <alignment/>
      <protection locked="0"/>
    </xf>
    <xf numFmtId="182" fontId="5" fillId="0" borderId="0" xfId="66" applyNumberFormat="1" applyFont="1" applyProtection="1">
      <alignment/>
      <protection locked="0"/>
    </xf>
    <xf numFmtId="0" fontId="19" fillId="0" borderId="0" xfId="0" applyFont="1" applyAlignment="1" applyProtection="1">
      <alignment/>
      <protection locked="0"/>
    </xf>
    <xf numFmtId="0" fontId="27" fillId="0" borderId="57" xfId="0" applyFont="1" applyBorder="1" applyAlignment="1" applyProtection="1">
      <alignment horizontal="center"/>
      <protection locked="0"/>
    </xf>
    <xf numFmtId="0" fontId="5" fillId="0" borderId="58" xfId="0" applyFont="1" applyBorder="1" applyAlignment="1" applyProtection="1">
      <alignment horizontal="center"/>
      <protection locked="0"/>
    </xf>
    <xf numFmtId="0" fontId="5" fillId="0" borderId="59" xfId="0" applyFont="1" applyBorder="1" applyAlignment="1" applyProtection="1">
      <alignment/>
      <protection locked="0"/>
    </xf>
    <xf numFmtId="176" fontId="5" fillId="0" borderId="60" xfId="0" applyNumberFormat="1" applyFont="1" applyFill="1" applyBorder="1" applyAlignment="1" applyProtection="1">
      <alignment/>
      <protection locked="0"/>
    </xf>
    <xf numFmtId="176" fontId="5" fillId="0" borderId="38" xfId="0" applyNumberFormat="1" applyFont="1" applyBorder="1" applyAlignment="1" applyProtection="1">
      <alignment/>
      <protection locked="0"/>
    </xf>
    <xf numFmtId="0" fontId="5" fillId="0" borderId="0" xfId="0" applyFont="1" applyFill="1" applyAlignment="1" applyProtection="1">
      <alignment/>
      <protection locked="0"/>
    </xf>
    <xf numFmtId="176" fontId="5" fillId="0" borderId="61" xfId="0" applyNumberFormat="1" applyFont="1" applyBorder="1" applyAlignment="1" applyProtection="1">
      <alignment/>
      <protection locked="0"/>
    </xf>
    <xf numFmtId="0" fontId="8" fillId="0" borderId="0" xfId="0" applyFont="1" applyAlignment="1" applyProtection="1">
      <alignment/>
      <protection locked="0"/>
    </xf>
    <xf numFmtId="0" fontId="18" fillId="0" borderId="0" xfId="0" applyFont="1" applyBorder="1" applyAlignment="1" applyProtection="1">
      <alignment horizontal="center" vertical="center" wrapText="1"/>
      <protection locked="0"/>
    </xf>
    <xf numFmtId="176" fontId="5" fillId="34" borderId="22" xfId="0" applyNumberFormat="1" applyFont="1" applyFill="1" applyBorder="1" applyAlignment="1" applyProtection="1">
      <alignment/>
      <protection locked="0"/>
    </xf>
    <xf numFmtId="0" fontId="16" fillId="0" borderId="0" xfId="0" applyFont="1" applyAlignment="1" applyProtection="1">
      <alignment/>
      <protection locked="0"/>
    </xf>
    <xf numFmtId="0" fontId="20" fillId="0" borderId="0" xfId="0" applyFont="1" applyAlignment="1" applyProtection="1">
      <alignment/>
      <protection locked="0"/>
    </xf>
    <xf numFmtId="0" fontId="21" fillId="0" borderId="0" xfId="0" applyFont="1" applyAlignment="1" applyProtection="1">
      <alignment/>
      <protection locked="0"/>
    </xf>
    <xf numFmtId="0" fontId="18" fillId="0" borderId="10" xfId="0" applyFont="1" applyBorder="1" applyAlignment="1" applyProtection="1">
      <alignment/>
      <protection locked="0"/>
    </xf>
    <xf numFmtId="0" fontId="18" fillId="0" borderId="0" xfId="0" applyFont="1" applyBorder="1" applyAlignment="1" applyProtection="1">
      <alignment/>
      <protection locked="0"/>
    </xf>
    <xf numFmtId="0" fontId="28" fillId="0" borderId="40"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28" fillId="0" borderId="40" xfId="0" applyFont="1" applyBorder="1" applyAlignment="1" applyProtection="1">
      <alignment horizontal="center"/>
      <protection locked="0"/>
    </xf>
    <xf numFmtId="0" fontId="18" fillId="0" borderId="40"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3" fillId="0" borderId="38" xfId="0" applyFont="1" applyBorder="1" applyAlignment="1" applyProtection="1">
      <alignment vertical="center"/>
      <protection locked="0"/>
    </xf>
    <xf numFmtId="0" fontId="5" fillId="0" borderId="38" xfId="0" applyFont="1" applyBorder="1" applyAlignment="1" applyProtection="1">
      <alignment/>
      <protection locked="0"/>
    </xf>
    <xf numFmtId="0" fontId="27" fillId="0" borderId="38" xfId="0" applyFont="1" applyBorder="1" applyAlignment="1" applyProtection="1">
      <alignment horizontal="center"/>
      <protection locked="0"/>
    </xf>
    <xf numFmtId="0" fontId="27" fillId="0" borderId="38" xfId="0" applyFont="1" applyBorder="1" applyAlignment="1" applyProtection="1">
      <alignment horizontal="left"/>
      <protection locked="0"/>
    </xf>
    <xf numFmtId="0" fontId="27" fillId="0" borderId="38" xfId="0" applyFont="1" applyBorder="1" applyAlignment="1" applyProtection="1">
      <alignment horizontal="right"/>
      <protection locked="0"/>
    </xf>
    <xf numFmtId="0" fontId="26" fillId="0" borderId="0" xfId="0" applyFont="1" applyAlignment="1" applyProtection="1">
      <alignment/>
      <protection locked="0"/>
    </xf>
    <xf numFmtId="0" fontId="27" fillId="0" borderId="0" xfId="0" applyFont="1" applyBorder="1" applyAlignment="1" applyProtection="1">
      <alignment horizontal="left"/>
      <protection locked="0"/>
    </xf>
    <xf numFmtId="0" fontId="5" fillId="0" borderId="0" xfId="0" applyFont="1" applyFill="1" applyBorder="1" applyAlignment="1" applyProtection="1">
      <alignment/>
      <protection locked="0"/>
    </xf>
    <xf numFmtId="0" fontId="28" fillId="0" borderId="26" xfId="0" applyFont="1" applyBorder="1" applyAlignment="1" applyProtection="1">
      <alignment horizontal="left"/>
      <protection locked="0"/>
    </xf>
    <xf numFmtId="176" fontId="9" fillId="0" borderId="0" xfId="0" applyNumberFormat="1" applyFont="1" applyFill="1" applyBorder="1" applyAlignment="1" applyProtection="1">
      <alignment/>
      <protection locked="0"/>
    </xf>
    <xf numFmtId="176" fontId="9" fillId="0" borderId="40" xfId="0" applyNumberFormat="1" applyFont="1" applyBorder="1" applyAlignment="1" applyProtection="1">
      <alignment/>
      <protection locked="0"/>
    </xf>
    <xf numFmtId="0" fontId="28" fillId="0" borderId="0" xfId="0" applyFont="1" applyFill="1" applyBorder="1" applyAlignment="1" applyProtection="1">
      <alignment/>
      <protection locked="0"/>
    </xf>
    <xf numFmtId="176" fontId="9"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vertical="center" textRotation="255"/>
      <protection locked="0"/>
    </xf>
    <xf numFmtId="0" fontId="28" fillId="0" borderId="0" xfId="0" applyFont="1" applyFill="1" applyBorder="1" applyAlignment="1" applyProtection="1">
      <alignment vertical="center" textRotation="255"/>
      <protection locked="0"/>
    </xf>
    <xf numFmtId="0" fontId="5" fillId="0" borderId="0" xfId="0" applyFont="1" applyFill="1" applyBorder="1" applyAlignment="1" applyProtection="1">
      <alignment horizontal="left"/>
      <protection locked="0"/>
    </xf>
    <xf numFmtId="0" fontId="28" fillId="0" borderId="0" xfId="63" applyNumberFormat="1" applyFont="1" applyBorder="1" applyAlignment="1" applyProtection="1">
      <alignment vertical="center"/>
      <protection locked="0"/>
    </xf>
    <xf numFmtId="0" fontId="28" fillId="0" borderId="26" xfId="0" applyFont="1" applyBorder="1" applyAlignment="1" applyProtection="1">
      <alignment/>
      <protection locked="0"/>
    </xf>
    <xf numFmtId="0" fontId="1" fillId="0" borderId="26" xfId="0" applyFont="1" applyFill="1" applyBorder="1" applyAlignment="1" applyProtection="1">
      <alignment horizontal="left" vertical="center" textRotation="255"/>
      <protection locked="0"/>
    </xf>
    <xf numFmtId="0" fontId="28" fillId="0" borderId="62" xfId="0" applyFont="1" applyFill="1" applyBorder="1" applyAlignment="1" applyProtection="1">
      <alignment horizontal="left" vertical="center"/>
      <protection locked="0"/>
    </xf>
    <xf numFmtId="0" fontId="110" fillId="0" borderId="0" xfId="0" applyFont="1" applyFill="1" applyBorder="1" applyAlignment="1" applyProtection="1">
      <alignment/>
      <protection locked="0"/>
    </xf>
    <xf numFmtId="0" fontId="28" fillId="0" borderId="0" xfId="0" applyFont="1" applyBorder="1" applyAlignment="1" applyProtection="1">
      <alignment vertical="center" textRotation="255"/>
      <protection locked="0"/>
    </xf>
    <xf numFmtId="0" fontId="5" fillId="0" borderId="63" xfId="0" applyFont="1" applyBorder="1" applyAlignment="1" applyProtection="1">
      <alignment/>
      <protection locked="0"/>
    </xf>
    <xf numFmtId="0" fontId="28" fillId="0" borderId="63" xfId="0" applyFont="1" applyBorder="1" applyAlignment="1" applyProtection="1">
      <alignment vertical="center" textRotation="255"/>
      <protection locked="0"/>
    </xf>
    <xf numFmtId="0" fontId="28" fillId="0" borderId="63" xfId="0" applyFont="1" applyBorder="1" applyAlignment="1" applyProtection="1">
      <alignment/>
      <protection locked="0"/>
    </xf>
    <xf numFmtId="176" fontId="9" fillId="0" borderId="63" xfId="0" applyNumberFormat="1" applyFont="1" applyFill="1" applyBorder="1" applyAlignment="1" applyProtection="1">
      <alignment/>
      <protection locked="0"/>
    </xf>
    <xf numFmtId="0" fontId="28" fillId="0" borderId="39" xfId="63" applyNumberFormat="1" applyFont="1" applyBorder="1" applyAlignment="1" applyProtection="1">
      <alignment vertical="center"/>
      <protection locked="0"/>
    </xf>
    <xf numFmtId="0" fontId="28" fillId="0" borderId="38" xfId="63" applyNumberFormat="1" applyFont="1" applyBorder="1" applyAlignment="1" applyProtection="1">
      <alignment vertical="center"/>
      <protection locked="0"/>
    </xf>
    <xf numFmtId="0" fontId="28" fillId="0" borderId="41" xfId="63" applyNumberFormat="1" applyFont="1" applyBorder="1" applyAlignment="1" applyProtection="1">
      <alignment vertical="center"/>
      <protection locked="0"/>
    </xf>
    <xf numFmtId="0" fontId="27" fillId="0" borderId="0" xfId="0" applyFont="1" applyAlignment="1" applyProtection="1">
      <alignment vertical="top"/>
      <protection locked="0"/>
    </xf>
    <xf numFmtId="0" fontId="28" fillId="0" borderId="0" xfId="0" applyFont="1" applyAlignment="1" applyProtection="1">
      <alignment/>
      <protection locked="0"/>
    </xf>
    <xf numFmtId="0" fontId="5" fillId="0" borderId="0" xfId="0" applyFont="1" applyFill="1" applyBorder="1" applyAlignment="1" applyProtection="1">
      <alignment/>
      <protection locked="0"/>
    </xf>
    <xf numFmtId="0" fontId="24" fillId="0" borderId="0" xfId="0" applyFont="1" applyFill="1" applyBorder="1" applyAlignment="1" applyProtection="1">
      <alignment horizontal="right"/>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wrapText="1"/>
      <protection locked="0"/>
    </xf>
    <xf numFmtId="0" fontId="1" fillId="0" borderId="26" xfId="0" applyFont="1" applyFill="1" applyBorder="1" applyAlignment="1" applyProtection="1">
      <alignment horizontal="left" textRotation="255"/>
      <protection locked="0"/>
    </xf>
    <xf numFmtId="0" fontId="28" fillId="0" borderId="62" xfId="0" applyFont="1" applyFill="1" applyBorder="1" applyAlignment="1" applyProtection="1">
      <alignment horizontal="left"/>
      <protection locked="0"/>
    </xf>
    <xf numFmtId="0" fontId="28" fillId="0" borderId="40"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27" fillId="0" borderId="57" xfId="0" applyFont="1" applyBorder="1" applyAlignment="1" applyProtection="1">
      <alignment horizontal="left"/>
      <protection locked="0"/>
    </xf>
    <xf numFmtId="0" fontId="27" fillId="0" borderId="57"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6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65" xfId="0" applyFont="1" applyBorder="1" applyAlignment="1" applyProtection="1">
      <alignment horizontal="left"/>
      <protection locked="0"/>
    </xf>
    <xf numFmtId="0" fontId="24" fillId="0" borderId="0" xfId="0" applyFont="1" applyAlignment="1" applyProtection="1">
      <alignment horizontal="right"/>
      <protection locked="0"/>
    </xf>
    <xf numFmtId="0" fontId="24" fillId="0" borderId="0" xfId="0" applyFont="1" applyAlignment="1" applyProtection="1">
      <alignment wrapText="1"/>
      <protection locked="0"/>
    </xf>
    <xf numFmtId="0" fontId="1" fillId="0" borderId="0" xfId="0" applyFont="1" applyBorder="1" applyAlignment="1" applyProtection="1">
      <alignment horizontal="center" vertical="center" textRotation="255"/>
      <protection locked="0"/>
    </xf>
    <xf numFmtId="0" fontId="28" fillId="0" borderId="0" xfId="0" applyFont="1" applyFill="1" applyBorder="1" applyAlignment="1" applyProtection="1">
      <alignment horizontal="center" vertical="center" textRotation="255"/>
      <protection locked="0"/>
    </xf>
    <xf numFmtId="0" fontId="5" fillId="0" borderId="0" xfId="0" applyFont="1" applyBorder="1" applyAlignment="1" applyProtection="1">
      <alignment horizontal="left"/>
      <protection locked="0"/>
    </xf>
    <xf numFmtId="176" fontId="9" fillId="0" borderId="40" xfId="0" applyNumberFormat="1" applyFont="1" applyFill="1" applyBorder="1" applyAlignment="1" applyProtection="1">
      <alignment horizontal="right"/>
      <protection locked="0"/>
    </xf>
    <xf numFmtId="0" fontId="88" fillId="0" borderId="0" xfId="63" applyProtection="1">
      <alignment vertical="center"/>
      <protection locked="0"/>
    </xf>
    <xf numFmtId="0" fontId="111" fillId="0" borderId="0" xfId="63" applyFont="1" applyProtection="1">
      <alignment vertical="center"/>
      <protection locked="0"/>
    </xf>
    <xf numFmtId="0" fontId="112" fillId="0" borderId="0" xfId="63" applyFont="1" applyAlignment="1" applyProtection="1">
      <alignment vertical="top"/>
      <protection locked="0"/>
    </xf>
    <xf numFmtId="0" fontId="5" fillId="0" borderId="40" xfId="63" applyFont="1" applyBorder="1" applyAlignment="1" applyProtection="1">
      <alignment horizontal="center"/>
      <protection locked="0"/>
    </xf>
    <xf numFmtId="0" fontId="5" fillId="0" borderId="43" xfId="63" applyFont="1" applyBorder="1" applyAlignment="1" applyProtection="1">
      <alignment horizontal="center"/>
      <protection locked="0"/>
    </xf>
    <xf numFmtId="0" fontId="5" fillId="0" borderId="0" xfId="63" applyFont="1" applyFill="1" applyBorder="1" applyAlignment="1" applyProtection="1">
      <alignment horizontal="center"/>
      <protection locked="0"/>
    </xf>
    <xf numFmtId="0" fontId="5" fillId="0" borderId="36" xfId="63" applyFont="1" applyFill="1" applyBorder="1" applyAlignment="1" applyProtection="1">
      <alignment vertical="top" wrapText="1"/>
      <protection locked="0"/>
    </xf>
    <xf numFmtId="0" fontId="5" fillId="0" borderId="58" xfId="63" applyFont="1" applyFill="1" applyBorder="1" applyAlignment="1" applyProtection="1">
      <alignment vertical="top" wrapText="1"/>
      <protection locked="0"/>
    </xf>
    <xf numFmtId="0" fontId="5" fillId="0" borderId="0" xfId="63" applyFont="1" applyFill="1" applyBorder="1" applyAlignment="1" applyProtection="1">
      <alignment vertical="top" wrapText="1"/>
      <protection locked="0"/>
    </xf>
    <xf numFmtId="0" fontId="88" fillId="0" borderId="0" xfId="0" applyFont="1" applyBorder="1" applyAlignment="1" applyProtection="1">
      <alignment vertical="top" wrapText="1"/>
      <protection locked="0"/>
    </xf>
    <xf numFmtId="0" fontId="5" fillId="0" borderId="10" xfId="63" applyFont="1" applyBorder="1" applyAlignment="1" applyProtection="1">
      <alignment/>
      <protection locked="0"/>
    </xf>
    <xf numFmtId="0" fontId="5" fillId="0" borderId="64" xfId="63" applyFont="1" applyBorder="1" applyAlignment="1" applyProtection="1">
      <alignment/>
      <protection locked="0"/>
    </xf>
    <xf numFmtId="0" fontId="5" fillId="0" borderId="0" xfId="63" applyFont="1" applyFill="1" applyBorder="1" applyAlignment="1" applyProtection="1">
      <alignment/>
      <protection locked="0"/>
    </xf>
    <xf numFmtId="0" fontId="5" fillId="0" borderId="25" xfId="63" applyFont="1" applyBorder="1" applyAlignment="1" applyProtection="1">
      <alignment/>
      <protection locked="0"/>
    </xf>
    <xf numFmtId="0" fontId="5" fillId="0" borderId="48" xfId="63" applyFont="1" applyBorder="1" applyAlignment="1" applyProtection="1">
      <alignment/>
      <protection locked="0"/>
    </xf>
    <xf numFmtId="0" fontId="111" fillId="0" borderId="0" xfId="63" applyFont="1" applyAlignment="1" applyProtection="1" quotePrefix="1">
      <alignment horizontal="right" vertical="top"/>
      <protection locked="0"/>
    </xf>
    <xf numFmtId="0" fontId="111" fillId="0" borderId="0" xfId="63" applyFont="1" applyAlignment="1" applyProtection="1">
      <alignment horizontal="left" vertical="top"/>
      <protection locked="0"/>
    </xf>
    <xf numFmtId="0" fontId="113" fillId="0" borderId="0" xfId="63" applyFont="1" applyAlignment="1" applyProtection="1">
      <alignment vertical="top"/>
      <protection locked="0"/>
    </xf>
    <xf numFmtId="0" fontId="111" fillId="0" borderId="0" xfId="63" applyFont="1" applyAlignment="1" applyProtection="1" quotePrefix="1">
      <alignment vertical="top"/>
      <protection locked="0"/>
    </xf>
    <xf numFmtId="0" fontId="111" fillId="0" borderId="0" xfId="63" applyFont="1" applyAlignment="1" applyProtection="1">
      <alignment horizontal="left" vertical="top" wrapText="1"/>
      <protection locked="0"/>
    </xf>
    <xf numFmtId="0" fontId="88" fillId="0" borderId="0" xfId="63" applyAlignment="1" applyProtection="1">
      <alignment vertical="top" wrapText="1"/>
      <protection locked="0"/>
    </xf>
    <xf numFmtId="0" fontId="113" fillId="0" borderId="0" xfId="63" applyFont="1" applyAlignment="1" applyProtection="1">
      <alignment vertical="top" wrapText="1"/>
      <protection locked="0"/>
    </xf>
    <xf numFmtId="0" fontId="114" fillId="0" borderId="0" xfId="63" applyFont="1" applyAlignment="1" applyProtection="1" quotePrefix="1">
      <alignment vertical="top"/>
      <protection locked="0"/>
    </xf>
    <xf numFmtId="0" fontId="114" fillId="0" borderId="0" xfId="63" applyFont="1" applyAlignment="1" applyProtection="1">
      <alignment vertical="top"/>
      <protection locked="0"/>
    </xf>
    <xf numFmtId="0" fontId="114" fillId="0" borderId="0" xfId="63" applyFont="1" applyAlignment="1" applyProtection="1">
      <alignment horizontal="left" vertical="top" wrapText="1"/>
      <protection locked="0"/>
    </xf>
    <xf numFmtId="176" fontId="5" fillId="0" borderId="43" xfId="63" applyNumberFormat="1" applyFont="1" applyBorder="1" applyAlignment="1" applyProtection="1">
      <alignment/>
      <protection locked="0"/>
    </xf>
    <xf numFmtId="176" fontId="5" fillId="0" borderId="43" xfId="63" applyNumberFormat="1" applyFont="1" applyFill="1" applyBorder="1" applyAlignment="1" applyProtection="1">
      <alignment/>
      <protection locked="0"/>
    </xf>
    <xf numFmtId="0" fontId="114" fillId="0" borderId="0" xfId="63" applyFont="1" applyAlignment="1" applyProtection="1" quotePrefix="1">
      <alignment horizontal="right" vertical="top"/>
      <protection locked="0"/>
    </xf>
    <xf numFmtId="0" fontId="88" fillId="0" borderId="0" xfId="63" applyAlignment="1" applyProtection="1">
      <alignment vertical="top"/>
      <protection locked="0"/>
    </xf>
    <xf numFmtId="176" fontId="9" fillId="0" borderId="40" xfId="0" applyNumberFormat="1" applyFont="1" applyFill="1" applyBorder="1" applyAlignment="1" applyProtection="1">
      <alignment/>
      <protection locked="0"/>
    </xf>
    <xf numFmtId="0" fontId="5" fillId="0" borderId="39" xfId="0" applyFont="1" applyBorder="1" applyAlignment="1" applyProtection="1">
      <alignment/>
      <protection locked="0"/>
    </xf>
    <xf numFmtId="0" fontId="4" fillId="0" borderId="0" xfId="0" applyFont="1" applyAlignment="1" applyProtection="1">
      <alignment horizontal="right" vertical="top"/>
      <protection locked="0"/>
    </xf>
    <xf numFmtId="0" fontId="30" fillId="0" borderId="0" xfId="0" applyFont="1" applyFill="1" applyBorder="1" applyAlignment="1" applyProtection="1">
      <alignment vertical="top" textRotation="255"/>
      <protection locked="0"/>
    </xf>
    <xf numFmtId="0" fontId="4" fillId="0" borderId="0" xfId="0" applyFont="1" applyAlignment="1" applyProtection="1">
      <alignment vertical="top" wrapText="1"/>
      <protection locked="0"/>
    </xf>
    <xf numFmtId="0" fontId="0" fillId="0" borderId="0" xfId="0" applyBorder="1" applyAlignment="1" applyProtection="1">
      <alignment/>
      <protection locked="0"/>
    </xf>
    <xf numFmtId="0" fontId="0" fillId="0" borderId="0" xfId="0" applyBorder="1" applyAlignment="1" applyProtection="1">
      <alignment vertical="center" wrapText="1"/>
      <protection locked="0"/>
    </xf>
    <xf numFmtId="0" fontId="18" fillId="0" borderId="40" xfId="0" applyFont="1" applyBorder="1" applyAlignment="1" applyProtection="1">
      <alignment/>
      <protection locked="0"/>
    </xf>
    <xf numFmtId="0" fontId="5" fillId="0" borderId="57" xfId="0" applyFont="1" applyBorder="1" applyAlignment="1" applyProtection="1">
      <alignment/>
      <protection locked="0"/>
    </xf>
    <xf numFmtId="0" fontId="5" fillId="0" borderId="10" xfId="0" applyFont="1" applyBorder="1" applyAlignment="1" applyProtection="1">
      <alignment/>
      <protection locked="0"/>
    </xf>
    <xf numFmtId="0" fontId="5" fillId="0" borderId="12" xfId="0" applyFont="1" applyBorder="1" applyAlignment="1" applyProtection="1">
      <alignment/>
      <protection locked="0"/>
    </xf>
    <xf numFmtId="0" fontId="28" fillId="0" borderId="0" xfId="0" applyFont="1" applyBorder="1" applyAlignment="1" applyProtection="1">
      <alignment horizontal="center" vertical="center" textRotation="255"/>
      <protection locked="0"/>
    </xf>
    <xf numFmtId="0" fontId="0" fillId="0" borderId="0" xfId="0" applyBorder="1" applyAlignment="1" applyProtection="1">
      <alignment horizontal="left"/>
      <protection locked="0"/>
    </xf>
    <xf numFmtId="176" fontId="9" fillId="0" borderId="40" xfId="0" applyNumberFormat="1" applyFont="1" applyBorder="1" applyAlignment="1" applyProtection="1">
      <alignment horizontal="right"/>
      <protection locked="0"/>
    </xf>
    <xf numFmtId="176" fontId="9" fillId="0" borderId="0" xfId="0" applyNumberFormat="1" applyFont="1" applyBorder="1" applyAlignment="1" applyProtection="1">
      <alignment horizontal="right"/>
      <protection locked="0"/>
    </xf>
    <xf numFmtId="0" fontId="24" fillId="0" borderId="0" xfId="0" applyFont="1" applyAlignment="1" applyProtection="1">
      <alignment horizontal="left" wrapText="1"/>
      <protection locked="0"/>
    </xf>
    <xf numFmtId="0" fontId="5" fillId="0" borderId="11" xfId="0" applyNumberFormat="1" applyFont="1" applyFill="1" applyBorder="1" applyAlignment="1" applyProtection="1">
      <alignment horizontal="center"/>
      <protection/>
    </xf>
    <xf numFmtId="0" fontId="111" fillId="0" borderId="0" xfId="63" applyFont="1" applyProtection="1">
      <alignment vertical="center"/>
      <protection/>
    </xf>
    <xf numFmtId="0" fontId="18" fillId="0" borderId="41" xfId="0" applyFont="1" applyBorder="1" applyAlignment="1" applyProtection="1">
      <alignment horizontal="center"/>
      <protection/>
    </xf>
    <xf numFmtId="176" fontId="5" fillId="0" borderId="66" xfId="63" applyNumberFormat="1" applyFont="1" applyBorder="1" applyAlignment="1" applyProtection="1">
      <alignment/>
      <protection/>
    </xf>
    <xf numFmtId="176" fontId="5" fillId="0" borderId="25" xfId="63" applyNumberFormat="1" applyFont="1" applyBorder="1" applyAlignment="1" applyProtection="1">
      <alignment/>
      <protection/>
    </xf>
    <xf numFmtId="176" fontId="5" fillId="0" borderId="67" xfId="63" applyNumberFormat="1" applyFont="1" applyBorder="1" applyAlignment="1" applyProtection="1">
      <alignment/>
      <protection/>
    </xf>
    <xf numFmtId="176" fontId="5" fillId="0" borderId="34" xfId="63" applyNumberFormat="1" applyFont="1" applyBorder="1" applyAlignment="1" applyProtection="1">
      <alignment/>
      <protection/>
    </xf>
    <xf numFmtId="176" fontId="5" fillId="0" borderId="27" xfId="63" applyNumberFormat="1" applyFont="1" applyBorder="1" applyAlignment="1" applyProtection="1">
      <alignment/>
      <protection/>
    </xf>
    <xf numFmtId="176" fontId="5" fillId="0" borderId="21" xfId="63" applyNumberFormat="1" applyFont="1" applyBorder="1" applyAlignment="1" applyProtection="1">
      <alignment/>
      <protection/>
    </xf>
    <xf numFmtId="176" fontId="5" fillId="0" borderId="30" xfId="63" applyNumberFormat="1" applyFont="1" applyBorder="1" applyAlignment="1" applyProtection="1">
      <alignment/>
      <protection/>
    </xf>
    <xf numFmtId="176" fontId="5" fillId="0" borderId="30" xfId="63" applyNumberFormat="1" applyFont="1" applyFill="1" applyBorder="1" applyAlignment="1" applyProtection="1">
      <alignment/>
      <protection/>
    </xf>
    <xf numFmtId="176" fontId="5" fillId="0" borderId="37" xfId="63" applyNumberFormat="1" applyFont="1" applyFill="1" applyBorder="1" applyAlignment="1" applyProtection="1">
      <alignment/>
      <protection/>
    </xf>
    <xf numFmtId="192" fontId="88" fillId="0" borderId="27" xfId="63" applyNumberFormat="1" applyFill="1" applyBorder="1" applyProtection="1">
      <alignment vertical="center"/>
      <protection/>
    </xf>
    <xf numFmtId="3" fontId="88" fillId="0" borderId="27" xfId="63" applyNumberFormat="1" applyFill="1" applyBorder="1" applyProtection="1">
      <alignment vertical="center"/>
      <protection/>
    </xf>
    <xf numFmtId="192" fontId="88" fillId="0" borderId="25" xfId="63" applyNumberFormat="1" applyFill="1" applyBorder="1" applyProtection="1">
      <alignment vertical="center"/>
      <protection/>
    </xf>
    <xf numFmtId="3" fontId="88" fillId="0" borderId="67" xfId="63" applyNumberFormat="1" applyBorder="1" applyAlignment="1" applyProtection="1">
      <alignment vertical="center" shrinkToFit="1"/>
      <protection/>
    </xf>
    <xf numFmtId="3" fontId="88" fillId="0" borderId="21" xfId="63" applyNumberFormat="1" applyBorder="1" applyAlignment="1" applyProtection="1">
      <alignment vertical="center" shrinkToFit="1"/>
      <protection/>
    </xf>
    <xf numFmtId="195" fontId="88" fillId="0" borderId="67" xfId="63" applyNumberFormat="1" applyBorder="1" applyProtection="1">
      <alignment vertical="center"/>
      <protection/>
    </xf>
    <xf numFmtId="195" fontId="88" fillId="0" borderId="21" xfId="63" applyNumberFormat="1" applyBorder="1" applyProtection="1">
      <alignment vertical="center"/>
      <protection/>
    </xf>
    <xf numFmtId="195" fontId="88" fillId="0" borderId="23" xfId="63" applyNumberFormat="1" applyBorder="1" applyProtection="1">
      <alignment vertical="center"/>
      <protection/>
    </xf>
    <xf numFmtId="192" fontId="88" fillId="0" borderId="68" xfId="63" applyNumberFormat="1" applyFill="1" applyBorder="1" applyProtection="1">
      <alignment vertical="center"/>
      <protection/>
    </xf>
    <xf numFmtId="3" fontId="88" fillId="0" borderId="23" xfId="63" applyNumberFormat="1" applyBorder="1" applyAlignment="1" applyProtection="1">
      <alignment vertical="center" shrinkToFit="1"/>
      <protection/>
    </xf>
    <xf numFmtId="192" fontId="88" fillId="0" borderId="69" xfId="63" applyNumberFormat="1" applyFill="1" applyBorder="1" applyProtection="1">
      <alignment vertical="center"/>
      <protection/>
    </xf>
    <xf numFmtId="192" fontId="88" fillId="0" borderId="70" xfId="63" applyNumberFormat="1" applyFill="1" applyBorder="1" applyProtection="1">
      <alignment vertical="center"/>
      <protection/>
    </xf>
    <xf numFmtId="3" fontId="88" fillId="0" borderId="22" xfId="63" applyNumberFormat="1" applyBorder="1" applyAlignment="1" applyProtection="1">
      <alignment vertical="center" shrinkToFit="1"/>
      <protection/>
    </xf>
    <xf numFmtId="38" fontId="111" fillId="35" borderId="27" xfId="52" applyFont="1" applyFill="1" applyBorder="1" applyAlignment="1" applyProtection="1">
      <alignment vertical="center"/>
      <protection/>
    </xf>
    <xf numFmtId="0" fontId="115" fillId="0" borderId="27" xfId="63" applyFont="1" applyBorder="1" applyProtection="1">
      <alignment vertical="center"/>
      <protection/>
    </xf>
    <xf numFmtId="176" fontId="5" fillId="0" borderId="71" xfId="0" applyNumberFormat="1" applyFont="1" applyBorder="1" applyAlignment="1" applyProtection="1">
      <alignment/>
      <protection/>
    </xf>
    <xf numFmtId="176" fontId="5" fillId="0" borderId="72" xfId="0" applyNumberFormat="1" applyFont="1" applyBorder="1" applyAlignment="1" applyProtection="1">
      <alignment/>
      <protection/>
    </xf>
    <xf numFmtId="176" fontId="5" fillId="0" borderId="22" xfId="0" applyNumberFormat="1" applyFont="1" applyBorder="1" applyAlignment="1" applyProtection="1">
      <alignment/>
      <protection/>
    </xf>
    <xf numFmtId="176" fontId="5" fillId="0" borderId="11" xfId="0" applyNumberFormat="1" applyFont="1" applyBorder="1" applyAlignment="1" applyProtection="1">
      <alignment/>
      <protection/>
    </xf>
    <xf numFmtId="176" fontId="5" fillId="0" borderId="61" xfId="0" applyNumberFormat="1" applyFont="1" applyBorder="1" applyAlignment="1" applyProtection="1">
      <alignment/>
      <protection/>
    </xf>
    <xf numFmtId="176" fontId="5" fillId="0" borderId="50" xfId="66" applyNumberFormat="1" applyFont="1" applyBorder="1" applyAlignment="1" applyProtection="1">
      <alignment/>
      <protection/>
    </xf>
    <xf numFmtId="176" fontId="5" fillId="0" borderId="68" xfId="66" applyNumberFormat="1" applyFont="1" applyBorder="1" applyAlignment="1" applyProtection="1">
      <alignment/>
      <protection/>
    </xf>
    <xf numFmtId="176" fontId="5" fillId="0" borderId="51" xfId="66" applyNumberFormat="1" applyFont="1" applyBorder="1" applyAlignment="1" applyProtection="1">
      <alignment/>
      <protection/>
    </xf>
    <xf numFmtId="176" fontId="5" fillId="0" borderId="73" xfId="66" applyNumberFormat="1" applyFont="1" applyFill="1" applyBorder="1" applyAlignment="1" applyProtection="1">
      <alignment/>
      <protection/>
    </xf>
    <xf numFmtId="176" fontId="5" fillId="0" borderId="62" xfId="66" applyNumberFormat="1" applyFont="1" applyFill="1" applyBorder="1" applyAlignment="1" applyProtection="1">
      <alignment/>
      <protection/>
    </xf>
    <xf numFmtId="176" fontId="5" fillId="0" borderId="74" xfId="66" applyNumberFormat="1" applyFont="1" applyFill="1" applyBorder="1" applyAlignment="1" applyProtection="1">
      <alignment/>
      <protection/>
    </xf>
    <xf numFmtId="176" fontId="5" fillId="0" borderId="56" xfId="66" applyNumberFormat="1" applyFont="1" applyBorder="1" applyAlignment="1" applyProtection="1">
      <alignment/>
      <protection/>
    </xf>
    <xf numFmtId="176" fontId="5" fillId="0" borderId="36" xfId="66" applyNumberFormat="1" applyFont="1" applyBorder="1" applyAlignment="1" applyProtection="1">
      <alignment/>
      <protection/>
    </xf>
    <xf numFmtId="176" fontId="5" fillId="0" borderId="49" xfId="66" applyNumberFormat="1" applyFont="1" applyBorder="1" applyAlignment="1" applyProtection="1">
      <alignment/>
      <protection/>
    </xf>
    <xf numFmtId="176" fontId="5" fillId="0" borderId="48" xfId="66" applyNumberFormat="1" applyFont="1" applyBorder="1" applyAlignment="1" applyProtection="1">
      <alignment/>
      <protection/>
    </xf>
    <xf numFmtId="176" fontId="5" fillId="0" borderId="75" xfId="66" applyNumberFormat="1" applyFont="1" applyBorder="1" applyAlignment="1" applyProtection="1">
      <alignment/>
      <protection/>
    </xf>
    <xf numFmtId="176" fontId="5" fillId="0" borderId="57" xfId="66" applyNumberFormat="1" applyFont="1" applyBorder="1" applyAlignment="1" applyProtection="1">
      <alignment/>
      <protection/>
    </xf>
    <xf numFmtId="182" fontId="5" fillId="0" borderId="11" xfId="66" applyNumberFormat="1" applyFont="1" applyBorder="1" applyProtection="1">
      <alignment/>
      <protection/>
    </xf>
    <xf numFmtId="0" fontId="5" fillId="0" borderId="11" xfId="0" applyFont="1" applyBorder="1" applyAlignment="1" applyProtection="1">
      <alignment horizontal="center" vertical="center"/>
      <protection/>
    </xf>
    <xf numFmtId="176" fontId="5" fillId="0" borderId="14" xfId="0" applyNumberFormat="1" applyFont="1" applyBorder="1" applyAlignment="1" applyProtection="1">
      <alignment/>
      <protection/>
    </xf>
    <xf numFmtId="176" fontId="5" fillId="0" borderId="76" xfId="0" applyNumberFormat="1" applyFont="1" applyBorder="1" applyAlignment="1" applyProtection="1">
      <alignment/>
      <protection/>
    </xf>
    <xf numFmtId="176" fontId="5" fillId="0" borderId="15" xfId="0" applyNumberFormat="1" applyFont="1" applyBorder="1" applyAlignment="1" applyProtection="1">
      <alignment/>
      <protection/>
    </xf>
    <xf numFmtId="190" fontId="5" fillId="0" borderId="11" xfId="0" applyNumberFormat="1" applyFont="1" applyFill="1" applyBorder="1" applyAlignment="1" applyProtection="1">
      <alignment horizontal="center"/>
      <protection/>
    </xf>
    <xf numFmtId="182" fontId="105" fillId="0" borderId="71" xfId="0" applyNumberFormat="1" applyFont="1" applyBorder="1" applyAlignment="1" applyProtection="1">
      <alignment vertical="center" shrinkToFit="1"/>
      <protection/>
    </xf>
    <xf numFmtId="182" fontId="105" fillId="0" borderId="58" xfId="0" applyNumberFormat="1" applyFont="1" applyBorder="1" applyAlignment="1" applyProtection="1">
      <alignment vertical="center" shrinkToFit="1"/>
      <protection/>
    </xf>
    <xf numFmtId="0" fontId="5" fillId="0" borderId="0" xfId="69" applyFont="1" applyAlignment="1" applyProtection="1">
      <alignment horizontal="center"/>
      <protection locked="0"/>
    </xf>
    <xf numFmtId="0" fontId="5" fillId="0" borderId="0" xfId="69" applyFont="1" applyProtection="1">
      <alignment/>
      <protection locked="0"/>
    </xf>
    <xf numFmtId="0" fontId="0" fillId="0" borderId="0" xfId="69" applyProtection="1">
      <alignment/>
      <protection locked="0"/>
    </xf>
    <xf numFmtId="0" fontId="5" fillId="0" borderId="0" xfId="69" applyFont="1" applyBorder="1" applyProtection="1">
      <alignment/>
      <protection locked="0"/>
    </xf>
    <xf numFmtId="0" fontId="13" fillId="0" borderId="0" xfId="69" applyFont="1" applyProtection="1">
      <alignment/>
      <protection locked="0"/>
    </xf>
    <xf numFmtId="0" fontId="14" fillId="0" borderId="0" xfId="69" applyFont="1" applyAlignment="1" applyProtection="1">
      <alignment/>
      <protection locked="0"/>
    </xf>
    <xf numFmtId="0" fontId="14" fillId="0" borderId="0" xfId="69" applyFont="1" applyAlignment="1" applyProtection="1" quotePrefix="1">
      <alignment horizontal="left"/>
      <protection locked="0"/>
    </xf>
    <xf numFmtId="0" fontId="16" fillId="0" borderId="0" xfId="69" applyFont="1" applyAlignment="1" applyProtection="1" quotePrefix="1">
      <alignment horizontal="left"/>
      <protection locked="0"/>
    </xf>
    <xf numFmtId="0" fontId="10" fillId="0" borderId="0" xfId="69" applyFont="1" applyProtection="1">
      <alignment/>
      <protection locked="0"/>
    </xf>
    <xf numFmtId="0" fontId="5" fillId="0" borderId="0" xfId="69" applyFont="1" applyAlignment="1" applyProtection="1" quotePrefix="1">
      <alignment horizontal="left"/>
      <protection locked="0"/>
    </xf>
    <xf numFmtId="0" fontId="17" fillId="0" borderId="0" xfId="0" applyFont="1" applyAlignment="1" applyProtection="1">
      <alignment/>
      <protection locked="0"/>
    </xf>
    <xf numFmtId="0" fontId="5" fillId="0" borderId="0" xfId="69" applyFont="1" applyAlignment="1" applyProtection="1" quotePrefix="1">
      <alignment horizontal="center"/>
      <protection locked="0"/>
    </xf>
    <xf numFmtId="0" fontId="9" fillId="0" borderId="0" xfId="69" applyFont="1" applyAlignment="1" applyProtection="1" quotePrefix="1">
      <alignment horizontal="left"/>
      <protection locked="0"/>
    </xf>
    <xf numFmtId="0" fontId="9" fillId="0" borderId="28" xfId="69" applyFont="1" applyBorder="1" applyAlignment="1" applyProtection="1" quotePrefix="1">
      <alignment horizontal="centerContinuous" vertical="center"/>
      <protection locked="0"/>
    </xf>
    <xf numFmtId="0" fontId="5" fillId="0" borderId="77" xfId="69" applyFont="1" applyBorder="1" applyAlignment="1" applyProtection="1">
      <alignment horizontal="centerContinuous"/>
      <protection locked="0"/>
    </xf>
    <xf numFmtId="0" fontId="9" fillId="0" borderId="0" xfId="69" applyFont="1" applyAlignment="1" applyProtection="1">
      <alignment horizontal="center"/>
      <protection locked="0"/>
    </xf>
    <xf numFmtId="0" fontId="9" fillId="0" borderId="78" xfId="69" applyFont="1" applyBorder="1" applyAlignment="1" applyProtection="1" quotePrefix="1">
      <alignment horizontal="left"/>
      <protection locked="0"/>
    </xf>
    <xf numFmtId="0" fontId="9" fillId="0" borderId="27" xfId="69" applyFont="1" applyBorder="1" applyAlignment="1" applyProtection="1">
      <alignment horizontal="left" vertical="center"/>
      <protection locked="0"/>
    </xf>
    <xf numFmtId="0" fontId="5" fillId="0" borderId="12" xfId="69" applyFont="1" applyBorder="1" applyAlignment="1" applyProtection="1" quotePrefix="1">
      <alignment horizontal="center"/>
      <protection locked="0"/>
    </xf>
    <xf numFmtId="0" fontId="9" fillId="0" borderId="52" xfId="69" applyFont="1" applyBorder="1" applyAlignment="1" applyProtection="1">
      <alignment horizontal="left" vertical="center"/>
      <protection locked="0"/>
    </xf>
    <xf numFmtId="0" fontId="9" fillId="0" borderId="10" xfId="69" applyFont="1" applyBorder="1" applyAlignment="1" applyProtection="1">
      <alignment horizontal="distributed" vertical="center"/>
      <protection locked="0"/>
    </xf>
    <xf numFmtId="0" fontId="5" fillId="0" borderId="34" xfId="69" applyFont="1" applyBorder="1" applyAlignment="1" applyProtection="1">
      <alignment horizontal="center" vertical="center"/>
      <protection locked="0"/>
    </xf>
    <xf numFmtId="0" fontId="9" fillId="0" borderId="48" xfId="69" applyFont="1" applyBorder="1" applyAlignment="1" applyProtection="1">
      <alignment horizontal="distributed" vertical="center"/>
      <protection locked="0"/>
    </xf>
    <xf numFmtId="0" fontId="5" fillId="0" borderId="79" xfId="69" applyFont="1" applyBorder="1" applyAlignment="1" applyProtection="1">
      <alignment horizontal="center" vertical="center"/>
      <protection locked="0"/>
    </xf>
    <xf numFmtId="0" fontId="18" fillId="0" borderId="0" xfId="69" applyFont="1" applyAlignment="1" applyProtection="1" quotePrefix="1">
      <alignment horizontal="left"/>
      <protection locked="0"/>
    </xf>
    <xf numFmtId="176" fontId="5" fillId="34" borderId="80" xfId="63" applyNumberFormat="1" applyFont="1" applyFill="1" applyBorder="1" applyAlignment="1" applyProtection="1">
      <alignment/>
      <protection locked="0"/>
    </xf>
    <xf numFmtId="176" fontId="5" fillId="0" borderId="81" xfId="63" applyNumberFormat="1" applyFont="1" applyFill="1" applyBorder="1" applyAlignment="1" applyProtection="1">
      <alignment/>
      <protection locked="0"/>
    </xf>
    <xf numFmtId="3" fontId="88" fillId="34" borderId="27" xfId="63" applyNumberFormat="1" applyFill="1" applyBorder="1" applyAlignment="1" applyProtection="1">
      <alignment vertical="center" shrinkToFit="1"/>
      <protection locked="0"/>
    </xf>
    <xf numFmtId="192" fontId="88" fillId="34" borderId="27" xfId="63" applyNumberFormat="1" applyFill="1" applyBorder="1" applyProtection="1">
      <alignment vertical="center"/>
      <protection locked="0"/>
    </xf>
    <xf numFmtId="3" fontId="88" fillId="34" borderId="27" xfId="63" applyNumberFormat="1" applyFill="1" applyBorder="1" applyProtection="1">
      <alignment vertical="center"/>
      <protection locked="0"/>
    </xf>
    <xf numFmtId="194" fontId="88" fillId="34" borderId="82" xfId="63" applyNumberFormat="1" applyFill="1" applyBorder="1" applyAlignment="1" applyProtection="1">
      <alignment horizontal="right" vertical="center"/>
      <protection locked="0"/>
    </xf>
    <xf numFmtId="194" fontId="88" fillId="34" borderId="83" xfId="63" applyNumberFormat="1" applyFill="1" applyBorder="1" applyAlignment="1" applyProtection="1">
      <alignment horizontal="right" vertical="center"/>
      <protection locked="0"/>
    </xf>
    <xf numFmtId="194" fontId="88" fillId="34" borderId="78" xfId="63" applyNumberFormat="1" applyFill="1" applyBorder="1" applyAlignment="1" applyProtection="1">
      <alignment horizontal="right" vertical="center"/>
      <protection locked="0"/>
    </xf>
    <xf numFmtId="192" fontId="88" fillId="34" borderId="84" xfId="63" applyNumberFormat="1" applyFill="1" applyBorder="1" applyProtection="1">
      <alignment vertical="center"/>
      <protection locked="0"/>
    </xf>
    <xf numFmtId="192" fontId="88" fillId="34" borderId="25" xfId="63" applyNumberFormat="1" applyFill="1" applyBorder="1" applyProtection="1">
      <alignment vertical="center"/>
      <protection locked="0"/>
    </xf>
    <xf numFmtId="192" fontId="88" fillId="34" borderId="85" xfId="63" applyNumberFormat="1" applyFill="1" applyBorder="1" applyProtection="1">
      <alignment vertical="center"/>
      <protection locked="0"/>
    </xf>
    <xf numFmtId="192" fontId="88" fillId="34" borderId="53" xfId="63" applyNumberFormat="1" applyFill="1" applyBorder="1" applyProtection="1">
      <alignment vertical="center"/>
      <protection locked="0"/>
    </xf>
    <xf numFmtId="192" fontId="88" fillId="34" borderId="68" xfId="63" applyNumberFormat="1" applyFill="1" applyBorder="1" applyProtection="1">
      <alignment vertical="center"/>
      <protection locked="0"/>
    </xf>
    <xf numFmtId="0" fontId="0" fillId="0" borderId="0" xfId="0" applyFont="1" applyAlignment="1">
      <alignment/>
    </xf>
    <xf numFmtId="3" fontId="88" fillId="0" borderId="27" xfId="63" applyNumberFormat="1" applyFill="1" applyBorder="1" applyAlignment="1" applyProtection="1">
      <alignment vertical="center" shrinkToFit="1"/>
      <protection/>
    </xf>
    <xf numFmtId="0" fontId="32" fillId="0" borderId="0" xfId="0" applyFont="1" applyAlignment="1" applyProtection="1">
      <alignment/>
      <protection/>
    </xf>
    <xf numFmtId="0" fontId="20"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88" fillId="0" borderId="0" xfId="63" applyProtection="1">
      <alignment vertical="center"/>
      <protection/>
    </xf>
    <xf numFmtId="0" fontId="116" fillId="0" borderId="0" xfId="63" applyFont="1" applyAlignment="1" applyProtection="1">
      <alignment horizontal="centerContinuous" vertical="center"/>
      <protection/>
    </xf>
    <xf numFmtId="0" fontId="117" fillId="0" borderId="0" xfId="63" applyFont="1" applyAlignment="1" applyProtection="1">
      <alignment horizontal="centerContinuous" vertical="center"/>
      <protection/>
    </xf>
    <xf numFmtId="0" fontId="88" fillId="0" borderId="0" xfId="63" applyAlignment="1" applyProtection="1">
      <alignment vertical="center"/>
      <protection/>
    </xf>
    <xf numFmtId="0" fontId="118" fillId="0" borderId="0" xfId="63" applyFont="1" applyAlignment="1" applyProtection="1">
      <alignment horizontal="right" vertical="center"/>
      <protection/>
    </xf>
    <xf numFmtId="191" fontId="88" fillId="34" borderId="27" xfId="63" applyNumberFormat="1" applyFill="1" applyBorder="1" applyProtection="1">
      <alignment vertical="center"/>
      <protection/>
    </xf>
    <xf numFmtId="0" fontId="88" fillId="0" borderId="0" xfId="63" applyFill="1" applyBorder="1" applyProtection="1">
      <alignment vertical="center"/>
      <protection/>
    </xf>
    <xf numFmtId="191" fontId="88" fillId="0" borderId="0" xfId="63" applyNumberFormat="1" applyFill="1" applyBorder="1" applyProtection="1">
      <alignment vertical="center"/>
      <protection/>
    </xf>
    <xf numFmtId="0" fontId="111" fillId="0" borderId="0" xfId="63" applyFont="1" applyFill="1" applyBorder="1" applyProtection="1">
      <alignment vertical="center"/>
      <protection/>
    </xf>
    <xf numFmtId="0" fontId="88" fillId="0" borderId="0" xfId="63" applyAlignment="1" applyProtection="1">
      <alignment/>
      <protection/>
    </xf>
    <xf numFmtId="0" fontId="88" fillId="0" borderId="0" xfId="63" applyAlignment="1" applyProtection="1">
      <alignment horizontal="distributed" shrinkToFit="1"/>
      <protection/>
    </xf>
    <xf numFmtId="0" fontId="88" fillId="0" borderId="0" xfId="63" applyAlignment="1" applyProtection="1">
      <alignment shrinkToFit="1"/>
      <protection/>
    </xf>
    <xf numFmtId="0" fontId="88" fillId="0" borderId="0" xfId="63" applyAlignment="1" applyProtection="1">
      <alignment horizontal="center"/>
      <protection/>
    </xf>
    <xf numFmtId="0" fontId="88" fillId="0" borderId="0" xfId="63" applyAlignment="1" applyProtection="1">
      <alignment horizontal="left" vertical="center" indent="1"/>
      <protection/>
    </xf>
    <xf numFmtId="0" fontId="88" fillId="0" borderId="0" xfId="63" applyAlignment="1" applyProtection="1">
      <alignment vertical="center" shrinkToFit="1"/>
      <protection/>
    </xf>
    <xf numFmtId="0" fontId="118" fillId="0" borderId="0" xfId="63" applyFont="1" applyAlignment="1" applyProtection="1">
      <alignment horizontal="left" vertical="top" indent="1"/>
      <protection/>
    </xf>
    <xf numFmtId="3" fontId="88" fillId="0" borderId="0" xfId="63" applyNumberFormat="1" applyProtection="1">
      <alignment vertical="center"/>
      <protection/>
    </xf>
    <xf numFmtId="0" fontId="114" fillId="0" borderId="0" xfId="63" applyFont="1" applyProtection="1">
      <alignment vertical="center"/>
      <protection/>
    </xf>
    <xf numFmtId="0" fontId="111" fillId="0" borderId="0" xfId="63" applyFont="1" applyAlignment="1" applyProtection="1">
      <alignment horizontal="right" vertical="center"/>
      <protection/>
    </xf>
    <xf numFmtId="0" fontId="88" fillId="0" borderId="86" xfId="63" applyBorder="1" applyAlignment="1" applyProtection="1">
      <alignment horizontal="center"/>
      <protection/>
    </xf>
    <xf numFmtId="0" fontId="88" fillId="0" borderId="71" xfId="63" applyBorder="1" applyAlignment="1" applyProtection="1">
      <alignment horizontal="center"/>
      <protection/>
    </xf>
    <xf numFmtId="0" fontId="88" fillId="0" borderId="0" xfId="63" applyAlignment="1" applyProtection="1">
      <alignment horizontal="center" vertical="center"/>
      <protection/>
    </xf>
    <xf numFmtId="0" fontId="88" fillId="0" borderId="12" xfId="63" applyBorder="1" applyAlignment="1" applyProtection="1">
      <alignment horizontal="center" vertical="center"/>
      <protection/>
    </xf>
    <xf numFmtId="0" fontId="111" fillId="0" borderId="72" xfId="63" applyFont="1" applyBorder="1" applyAlignment="1" applyProtection="1">
      <alignment horizontal="center" vertical="center"/>
      <protection/>
    </xf>
    <xf numFmtId="0" fontId="88" fillId="0" borderId="53" xfId="63" applyBorder="1" applyAlignment="1" applyProtection="1">
      <alignment horizontal="center" vertical="center"/>
      <protection/>
    </xf>
    <xf numFmtId="0" fontId="88" fillId="0" borderId="68" xfId="63" applyBorder="1" applyAlignment="1" applyProtection="1">
      <alignment horizontal="center" vertical="center"/>
      <protection/>
    </xf>
    <xf numFmtId="0" fontId="88" fillId="0" borderId="72" xfId="63" applyBorder="1" applyAlignment="1" applyProtection="1">
      <alignment horizontal="center" vertical="center"/>
      <protection/>
    </xf>
    <xf numFmtId="0" fontId="88" fillId="0" borderId="65" xfId="63" applyBorder="1" applyAlignment="1" applyProtection="1">
      <alignment horizontal="center" vertical="center"/>
      <protection/>
    </xf>
    <xf numFmtId="0" fontId="111" fillId="0" borderId="61" xfId="63" applyFont="1" applyBorder="1" applyAlignment="1" applyProtection="1">
      <alignment horizontal="center" vertical="center"/>
      <protection/>
    </xf>
    <xf numFmtId="0" fontId="111" fillId="0" borderId="87" xfId="63" applyFont="1" applyBorder="1" applyProtection="1">
      <alignment vertical="center"/>
      <protection/>
    </xf>
    <xf numFmtId="0" fontId="111" fillId="0" borderId="75" xfId="63" applyFont="1" applyBorder="1" applyAlignment="1" applyProtection="1">
      <alignment horizontal="center" vertical="center"/>
      <protection/>
    </xf>
    <xf numFmtId="193" fontId="88" fillId="0" borderId="0" xfId="63" applyNumberFormat="1" applyAlignment="1" applyProtection="1">
      <alignment horizontal="center" vertical="center"/>
      <protection/>
    </xf>
    <xf numFmtId="0" fontId="96" fillId="0" borderId="0" xfId="63" applyFont="1" applyProtection="1">
      <alignment vertical="center"/>
      <protection/>
    </xf>
    <xf numFmtId="194" fontId="88" fillId="0" borderId="88" xfId="63" applyNumberFormat="1" applyFill="1" applyBorder="1" applyAlignment="1" applyProtection="1">
      <alignment horizontal="right" vertical="center"/>
      <protection/>
    </xf>
    <xf numFmtId="195" fontId="88" fillId="0" borderId="22" xfId="63" applyNumberFormat="1" applyBorder="1" applyAlignment="1" applyProtection="1">
      <alignment horizontal="center" vertical="center"/>
      <protection/>
    </xf>
    <xf numFmtId="0" fontId="114" fillId="0" borderId="0" xfId="63" applyFont="1" applyAlignment="1" applyProtection="1">
      <alignment/>
      <protection/>
    </xf>
    <xf numFmtId="0" fontId="88" fillId="0" borderId="86" xfId="63" applyBorder="1" applyAlignment="1" applyProtection="1">
      <alignment horizontal="center" vertical="center"/>
      <protection/>
    </xf>
    <xf numFmtId="0" fontId="88" fillId="0" borderId="71" xfId="63" applyBorder="1" applyAlignment="1" applyProtection="1">
      <alignment horizontal="center" vertical="center"/>
      <protection/>
    </xf>
    <xf numFmtId="0" fontId="88" fillId="0" borderId="65" xfId="63" applyBorder="1" applyProtection="1">
      <alignment vertical="center"/>
      <protection/>
    </xf>
    <xf numFmtId="0" fontId="88" fillId="0" borderId="61" xfId="63" applyBorder="1" applyAlignment="1" applyProtection="1">
      <alignment horizontal="center" vertical="center"/>
      <protection/>
    </xf>
    <xf numFmtId="0" fontId="88" fillId="0" borderId="87" xfId="63" applyBorder="1" applyProtection="1">
      <alignment vertical="center"/>
      <protection/>
    </xf>
    <xf numFmtId="0" fontId="88" fillId="0" borderId="75" xfId="63" applyBorder="1" applyAlignment="1" applyProtection="1">
      <alignment horizontal="center" vertical="center"/>
      <protection/>
    </xf>
    <xf numFmtId="38" fontId="88" fillId="0" borderId="27" xfId="49" applyFont="1" applyBorder="1" applyAlignment="1" applyProtection="1">
      <alignment/>
      <protection/>
    </xf>
    <xf numFmtId="38" fontId="88" fillId="0" borderId="0" xfId="49" applyFont="1" applyBorder="1" applyAlignment="1" applyProtection="1">
      <alignment horizontal="right" vertical="center"/>
      <protection/>
    </xf>
    <xf numFmtId="0" fontId="88" fillId="0" borderId="0" xfId="0" applyFont="1" applyBorder="1" applyAlignment="1" applyProtection="1">
      <alignment vertical="top"/>
      <protection/>
    </xf>
    <xf numFmtId="0" fontId="88" fillId="0" borderId="0" xfId="63" applyBorder="1" applyProtection="1">
      <alignment vertical="center"/>
      <protection locked="0"/>
    </xf>
    <xf numFmtId="0" fontId="38" fillId="36" borderId="89" xfId="67" applyFont="1" applyFill="1" applyBorder="1" applyAlignment="1" applyProtection="1">
      <alignment horizontal="center"/>
      <protection/>
    </xf>
    <xf numFmtId="0" fontId="38" fillId="0" borderId="90" xfId="68" applyFont="1" applyFill="1" applyBorder="1" applyAlignment="1" applyProtection="1">
      <alignment horizontal="left" shrinkToFit="1"/>
      <protection/>
    </xf>
    <xf numFmtId="0" fontId="38" fillId="0" borderId="90" xfId="68" applyFont="1" applyFill="1" applyBorder="1" applyAlignment="1" applyProtection="1">
      <alignment horizontal="left" wrapText="1"/>
      <protection/>
    </xf>
    <xf numFmtId="0" fontId="38" fillId="0" borderId="90" xfId="68" applyFont="1" applyFill="1" applyBorder="1" applyAlignment="1" applyProtection="1">
      <alignment horizontal="right" wrapText="1"/>
      <protection/>
    </xf>
    <xf numFmtId="0" fontId="54" fillId="0" borderId="90" xfId="68" applyFont="1" applyFill="1" applyBorder="1" applyAlignment="1" applyProtection="1">
      <alignment horizontal="left" wrapText="1"/>
      <protection/>
    </xf>
    <xf numFmtId="0" fontId="38" fillId="0" borderId="91" xfId="68" applyFont="1" applyFill="1" applyBorder="1" applyAlignment="1" applyProtection="1">
      <alignment horizontal="left" shrinkToFit="1"/>
      <protection/>
    </xf>
    <xf numFmtId="0" fontId="38" fillId="0" borderId="91" xfId="68" applyFont="1" applyFill="1" applyBorder="1" applyAlignment="1" applyProtection="1">
      <alignment horizontal="left" wrapText="1"/>
      <protection/>
    </xf>
    <xf numFmtId="0" fontId="38" fillId="0" borderId="91" xfId="68" applyFont="1" applyFill="1" applyBorder="1" applyAlignment="1" applyProtection="1">
      <alignment horizontal="right" wrapText="1"/>
      <protection/>
    </xf>
    <xf numFmtId="3" fontId="88" fillId="0" borderId="27" xfId="63" applyNumberFormat="1" applyFill="1" applyBorder="1" applyProtection="1">
      <alignment vertical="center"/>
      <protection locked="0"/>
    </xf>
    <xf numFmtId="38" fontId="88" fillId="0" borderId="0" xfId="49" applyFont="1" applyBorder="1" applyAlignment="1" applyProtection="1">
      <alignment/>
      <protection/>
    </xf>
    <xf numFmtId="0" fontId="88" fillId="0" borderId="0" xfId="63" applyAlignment="1" applyProtection="1">
      <alignment horizontal="right" shrinkToFit="1"/>
      <protection/>
    </xf>
    <xf numFmtId="0" fontId="28" fillId="0" borderId="19" xfId="0" applyFont="1" applyBorder="1" applyAlignment="1">
      <alignment/>
    </xf>
    <xf numFmtId="0" fontId="28" fillId="0" borderId="13" xfId="0" applyFont="1" applyBorder="1" applyAlignment="1">
      <alignment/>
    </xf>
    <xf numFmtId="0" fontId="5" fillId="0" borderId="48" xfId="0" applyFont="1" applyBorder="1" applyAlignment="1">
      <alignment horizontal="center"/>
    </xf>
    <xf numFmtId="0" fontId="5" fillId="0" borderId="57" xfId="0" applyFont="1" applyBorder="1" applyAlignment="1">
      <alignment horizontal="center"/>
    </xf>
    <xf numFmtId="0" fontId="5" fillId="0" borderId="11" xfId="0" applyFont="1" applyBorder="1" applyAlignment="1">
      <alignment horizontal="center"/>
    </xf>
    <xf numFmtId="0" fontId="5" fillId="0" borderId="0" xfId="0" applyFont="1" applyAlignment="1">
      <alignment/>
    </xf>
    <xf numFmtId="0" fontId="5" fillId="0" borderId="21"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15" xfId="0" applyFont="1" applyBorder="1" applyAlignment="1">
      <alignment/>
    </xf>
    <xf numFmtId="0" fontId="28" fillId="0" borderId="11" xfId="0" applyFont="1" applyBorder="1" applyAlignment="1">
      <alignment/>
    </xf>
    <xf numFmtId="0" fontId="5" fillId="0" borderId="16" xfId="0" applyFont="1" applyBorder="1" applyAlignment="1">
      <alignment horizontal="center"/>
    </xf>
    <xf numFmtId="0" fontId="5" fillId="0" borderId="59" xfId="0" applyFont="1" applyBorder="1" applyAlignment="1">
      <alignment/>
    </xf>
    <xf numFmtId="0" fontId="5" fillId="0" borderId="0" xfId="0" applyFont="1" applyBorder="1" applyAlignment="1">
      <alignment/>
    </xf>
    <xf numFmtId="0" fontId="5" fillId="0" borderId="55" xfId="0" applyFont="1" applyBorder="1" applyAlignment="1">
      <alignment/>
    </xf>
    <xf numFmtId="0" fontId="28" fillId="0" borderId="17" xfId="0" applyFont="1" applyBorder="1" applyAlignment="1">
      <alignment/>
    </xf>
    <xf numFmtId="0" fontId="28" fillId="0" borderId="39" xfId="0" applyFont="1" applyBorder="1" applyAlignment="1">
      <alignment/>
    </xf>
    <xf numFmtId="0" fontId="28" fillId="0" borderId="38" xfId="0" applyFont="1" applyBorder="1" applyAlignment="1">
      <alignment/>
    </xf>
    <xf numFmtId="0" fontId="28" fillId="0" borderId="42" xfId="0" applyFont="1" applyBorder="1" applyAlignment="1">
      <alignment/>
    </xf>
    <xf numFmtId="0" fontId="28" fillId="0" borderId="40" xfId="0" applyFont="1" applyBorder="1" applyAlignment="1">
      <alignment/>
    </xf>
    <xf numFmtId="0" fontId="5" fillId="0" borderId="92" xfId="0" applyFont="1" applyBorder="1" applyAlignment="1">
      <alignment/>
    </xf>
    <xf numFmtId="0" fontId="5" fillId="0" borderId="93" xfId="0" applyFont="1" applyBorder="1" applyAlignment="1">
      <alignment/>
    </xf>
    <xf numFmtId="0" fontId="5" fillId="0" borderId="34" xfId="0" applyFont="1" applyBorder="1" applyAlignment="1">
      <alignment/>
    </xf>
    <xf numFmtId="0" fontId="5" fillId="0" borderId="62" xfId="0" applyFont="1" applyBorder="1" applyAlignment="1">
      <alignment/>
    </xf>
    <xf numFmtId="0" fontId="5" fillId="0" borderId="30" xfId="0" applyFont="1" applyBorder="1" applyAlignment="1">
      <alignment/>
    </xf>
    <xf numFmtId="0" fontId="5" fillId="0" borderId="52" xfId="0" applyFont="1" applyBorder="1" applyAlignment="1">
      <alignment/>
    </xf>
    <xf numFmtId="0" fontId="5" fillId="0" borderId="51" xfId="0" applyFont="1" applyBorder="1" applyAlignment="1">
      <alignment/>
    </xf>
    <xf numFmtId="0" fontId="5" fillId="0" borderId="54" xfId="0" applyFont="1" applyBorder="1" applyAlignment="1">
      <alignment/>
    </xf>
    <xf numFmtId="0" fontId="5" fillId="0" borderId="94" xfId="0" applyFont="1" applyBorder="1" applyAlignment="1">
      <alignment horizontal="center"/>
    </xf>
    <xf numFmtId="0" fontId="5" fillId="0" borderId="95" xfId="0" applyFont="1" applyBorder="1" applyAlignment="1">
      <alignment horizontal="center"/>
    </xf>
    <xf numFmtId="0" fontId="28" fillId="0" borderId="10" xfId="0" applyFont="1" applyBorder="1" applyAlignment="1">
      <alignment/>
    </xf>
    <xf numFmtId="0" fontId="28" fillId="0" borderId="0" xfId="0" applyFont="1" applyBorder="1" applyAlignment="1">
      <alignment/>
    </xf>
    <xf numFmtId="0" fontId="28" fillId="0" borderId="18" xfId="0" applyFont="1" applyBorder="1" applyAlignment="1">
      <alignment/>
    </xf>
    <xf numFmtId="0" fontId="4" fillId="0" borderId="21" xfId="0" applyFont="1" applyBorder="1" applyAlignment="1">
      <alignment/>
    </xf>
    <xf numFmtId="0" fontId="4" fillId="0" borderId="14" xfId="0" applyFont="1" applyBorder="1" applyAlignment="1">
      <alignment/>
    </xf>
    <xf numFmtId="0" fontId="20" fillId="0" borderId="39" xfId="0" applyFont="1" applyFill="1" applyBorder="1" applyAlignment="1" applyProtection="1" quotePrefix="1">
      <alignment horizontal="center"/>
      <protection locked="0"/>
    </xf>
    <xf numFmtId="0" fontId="20" fillId="0" borderId="41" xfId="0" applyFont="1" applyFill="1" applyBorder="1" applyAlignment="1" applyProtection="1">
      <alignment horizontal="center"/>
      <protection locked="0"/>
    </xf>
    <xf numFmtId="0" fontId="26" fillId="0" borderId="0" xfId="0" applyFont="1" applyAlignment="1">
      <alignment horizontal="center"/>
    </xf>
    <xf numFmtId="0" fontId="0" fillId="0" borderId="11" xfId="0" applyBorder="1" applyAlignment="1">
      <alignment horizontal="center"/>
    </xf>
    <xf numFmtId="0" fontId="18" fillId="0" borderId="11" xfId="0" applyFont="1" applyBorder="1" applyAlignment="1">
      <alignment horizontal="center"/>
    </xf>
    <xf numFmtId="0" fontId="20" fillId="33" borderId="39" xfId="0" applyFont="1" applyFill="1" applyBorder="1" applyAlignment="1" applyProtection="1">
      <alignment horizontal="center"/>
      <protection locked="0"/>
    </xf>
    <xf numFmtId="0" fontId="20" fillId="33" borderId="41" xfId="0" applyFont="1" applyFill="1" applyBorder="1" applyAlignment="1" applyProtection="1">
      <alignment horizontal="center"/>
      <protection locked="0"/>
    </xf>
    <xf numFmtId="0" fontId="9" fillId="0" borderId="11" xfId="0" applyFont="1" applyFill="1" applyBorder="1" applyAlignment="1">
      <alignment horizontal="center"/>
    </xf>
    <xf numFmtId="49" fontId="20" fillId="0" borderId="39" xfId="0" applyNumberFormat="1" applyFont="1" applyBorder="1" applyAlignment="1">
      <alignment horizontal="center"/>
    </xf>
    <xf numFmtId="49" fontId="20" fillId="0" borderId="41" xfId="0" applyNumberFormat="1" applyFont="1" applyBorder="1" applyAlignment="1">
      <alignment horizontal="center"/>
    </xf>
    <xf numFmtId="0" fontId="16" fillId="0" borderId="0" xfId="69" applyFont="1" applyAlignment="1" applyProtection="1" quotePrefix="1">
      <alignment horizontal="left" shrinkToFit="1"/>
      <protection locked="0"/>
    </xf>
    <xf numFmtId="0" fontId="0" fillId="0" borderId="0" xfId="0" applyAlignment="1" applyProtection="1">
      <alignment shrinkToFit="1"/>
      <protection locked="0"/>
    </xf>
    <xf numFmtId="0" fontId="16" fillId="0" borderId="0" xfId="69" applyFont="1" applyAlignment="1" applyProtection="1" quotePrefix="1">
      <alignment horizontal="left"/>
      <protection locked="0"/>
    </xf>
    <xf numFmtId="0" fontId="0" fillId="0" borderId="0" xfId="0" applyAlignment="1" applyProtection="1">
      <alignment/>
      <protection locked="0"/>
    </xf>
    <xf numFmtId="0" fontId="13" fillId="0" borderId="0" xfId="69" applyFont="1" applyAlignment="1" applyProtection="1" quotePrefix="1">
      <alignment horizontal="center"/>
      <protection locked="0"/>
    </xf>
    <xf numFmtId="0" fontId="1" fillId="0" borderId="0" xfId="0" applyFont="1" applyAlignment="1" applyProtection="1">
      <alignment/>
      <protection locked="0"/>
    </xf>
    <xf numFmtId="0" fontId="9" fillId="0" borderId="26" xfId="69" applyFont="1" applyBorder="1" applyAlignment="1" applyProtection="1">
      <alignment horizontal="center" vertical="center"/>
      <protection locked="0"/>
    </xf>
    <xf numFmtId="0" fontId="0" fillId="0" borderId="85" xfId="0" applyBorder="1" applyAlignment="1" applyProtection="1">
      <alignment horizontal="center"/>
      <protection locked="0"/>
    </xf>
    <xf numFmtId="184" fontId="0" fillId="33" borderId="34" xfId="0" applyNumberFormat="1" applyFill="1" applyBorder="1" applyAlignment="1" applyProtection="1">
      <alignment horizontal="center" vertical="center"/>
      <protection locked="0"/>
    </xf>
    <xf numFmtId="184" fontId="0" fillId="33" borderId="62" xfId="0" applyNumberFormat="1" applyFill="1" applyBorder="1" applyAlignment="1" applyProtection="1">
      <alignment horizontal="center" vertical="center"/>
      <protection locked="0"/>
    </xf>
    <xf numFmtId="184" fontId="0" fillId="33" borderId="30" xfId="0" applyNumberFormat="1" applyFill="1" applyBorder="1" applyAlignment="1" applyProtection="1">
      <alignment horizontal="center" vertical="center"/>
      <protection locked="0"/>
    </xf>
    <xf numFmtId="184" fontId="0" fillId="33" borderId="35" xfId="0" applyNumberFormat="1" applyFill="1" applyBorder="1" applyAlignment="1" applyProtection="1">
      <alignment horizontal="center" vertical="center"/>
      <protection locked="0"/>
    </xf>
    <xf numFmtId="184" fontId="0" fillId="33" borderId="49" xfId="0" applyNumberFormat="1" applyFill="1" applyBorder="1" applyAlignment="1" applyProtection="1">
      <alignment horizontal="center" vertical="center"/>
      <protection locked="0"/>
    </xf>
    <xf numFmtId="184" fontId="0" fillId="33" borderId="37" xfId="0" applyNumberFormat="1" applyFill="1" applyBorder="1" applyAlignment="1" applyProtection="1">
      <alignment horizontal="center" vertical="center"/>
      <protection locked="0"/>
    </xf>
    <xf numFmtId="0" fontId="22" fillId="0" borderId="74" xfId="69" applyFont="1" applyFill="1" applyBorder="1" applyAlignment="1" applyProtection="1">
      <alignment horizontal="center" vertical="center"/>
      <protection/>
    </xf>
    <xf numFmtId="0" fontId="22" fillId="0" borderId="96" xfId="69" applyFont="1" applyFill="1" applyBorder="1" applyAlignment="1" applyProtection="1">
      <alignment horizontal="center" vertical="center"/>
      <protection/>
    </xf>
    <xf numFmtId="0" fontId="22" fillId="0" borderId="97" xfId="69" applyFont="1" applyFill="1" applyBorder="1" applyAlignment="1" applyProtection="1">
      <alignment horizontal="center" vertical="center"/>
      <protection/>
    </xf>
    <xf numFmtId="0" fontId="22" fillId="33" borderId="34" xfId="69" applyFont="1" applyFill="1" applyBorder="1" applyAlignment="1" applyProtection="1">
      <alignment horizontal="center" vertical="center"/>
      <protection locked="0"/>
    </xf>
    <xf numFmtId="0" fontId="0" fillId="33" borderId="62"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22" fillId="34" borderId="34" xfId="69" applyFont="1" applyFill="1" applyBorder="1" applyAlignment="1" applyProtection="1">
      <alignment horizontal="center" vertical="center"/>
      <protection locked="0"/>
    </xf>
    <xf numFmtId="0" fontId="0" fillId="34" borderId="62" xfId="0" applyFill="1" applyBorder="1" applyAlignment="1" applyProtection="1">
      <alignment vertical="center"/>
      <protection locked="0"/>
    </xf>
    <xf numFmtId="0" fontId="0" fillId="34" borderId="30" xfId="0" applyFill="1" applyBorder="1" applyAlignment="1" applyProtection="1">
      <alignment vertical="center"/>
      <protection locked="0"/>
    </xf>
    <xf numFmtId="0" fontId="5" fillId="0" borderId="28" xfId="69" applyFont="1" applyBorder="1" applyAlignment="1" applyProtection="1" quotePrefix="1">
      <alignment horizontal="center" vertical="center"/>
      <protection locked="0"/>
    </xf>
    <xf numFmtId="0" fontId="5" fillId="0" borderId="96" xfId="69" applyFont="1" applyBorder="1" applyAlignment="1" applyProtection="1" quotePrefix="1">
      <alignment horizontal="center" vertical="center"/>
      <protection locked="0"/>
    </xf>
    <xf numFmtId="0" fontId="5" fillId="0" borderId="97" xfId="69" applyFont="1" applyBorder="1" applyAlignment="1" applyProtection="1" quotePrefix="1">
      <alignment horizontal="center" vertical="center"/>
      <protection locked="0"/>
    </xf>
    <xf numFmtId="0" fontId="22" fillId="0" borderId="56" xfId="69" applyNumberFormat="1" applyFont="1" applyFill="1" applyBorder="1" applyAlignment="1" applyProtection="1">
      <alignment horizontal="center"/>
      <protection/>
    </xf>
    <xf numFmtId="0" fontId="22" fillId="0" borderId="49" xfId="69" applyNumberFormat="1" applyFont="1" applyFill="1" applyBorder="1" applyAlignment="1" applyProtection="1">
      <alignment horizontal="center"/>
      <protection/>
    </xf>
    <xf numFmtId="0" fontId="22" fillId="0" borderId="37" xfId="69" applyNumberFormat="1" applyFont="1" applyFill="1" applyBorder="1" applyAlignment="1" applyProtection="1">
      <alignment horizontal="center"/>
      <protection/>
    </xf>
    <xf numFmtId="0" fontId="12" fillId="0" borderId="0" xfId="69" applyFont="1" applyAlignment="1" applyProtection="1">
      <alignment/>
      <protection locked="0"/>
    </xf>
    <xf numFmtId="0" fontId="15" fillId="0" borderId="0" xfId="69" applyFont="1" applyAlignment="1" applyProtection="1" quotePrefix="1">
      <alignment horizontal="left"/>
      <protection locked="0"/>
    </xf>
    <xf numFmtId="0" fontId="23" fillId="33" borderId="62" xfId="0" applyFont="1" applyFill="1" applyBorder="1" applyAlignment="1" applyProtection="1">
      <alignment horizontal="center" vertical="center"/>
      <protection locked="0"/>
    </xf>
    <xf numFmtId="0" fontId="23" fillId="33" borderId="3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0" fillId="33" borderId="39" xfId="0" applyFont="1" applyFill="1" applyBorder="1" applyAlignment="1" applyProtection="1">
      <alignment horizontal="center" vertical="center"/>
      <protection locked="0"/>
    </xf>
    <xf numFmtId="0" fontId="20" fillId="33" borderId="4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9" fillId="0" borderId="39"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xf>
    <xf numFmtId="0" fontId="26" fillId="0" borderId="0" xfId="0" applyFont="1" applyAlignment="1" applyProtection="1">
      <alignment horizontal="center"/>
      <protection locked="0"/>
    </xf>
    <xf numFmtId="0" fontId="28" fillId="0" borderId="39" xfId="0" applyFont="1" applyBorder="1" applyAlignment="1" applyProtection="1">
      <alignment/>
      <protection locked="0"/>
    </xf>
    <xf numFmtId="0" fontId="28" fillId="0" borderId="38" xfId="0" applyFont="1" applyBorder="1" applyAlignment="1" applyProtection="1">
      <alignment/>
      <protection locked="0"/>
    </xf>
    <xf numFmtId="0" fontId="5" fillId="0" borderId="48"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20" fillId="0" borderId="39" xfId="0" applyNumberFormat="1" applyFont="1" applyBorder="1" applyAlignment="1" applyProtection="1">
      <alignment horizontal="center" vertical="center"/>
      <protection/>
    </xf>
    <xf numFmtId="0" fontId="20" fillId="0" borderId="41" xfId="0" applyNumberFormat="1" applyFont="1" applyBorder="1" applyAlignment="1" applyProtection="1">
      <alignment horizontal="center" vertical="center"/>
      <protection/>
    </xf>
    <xf numFmtId="180" fontId="20" fillId="0" borderId="39" xfId="0" applyNumberFormat="1" applyFont="1" applyFill="1" applyBorder="1" applyAlignment="1" applyProtection="1">
      <alignment horizontal="center" vertical="center"/>
      <protection/>
    </xf>
    <xf numFmtId="180" fontId="20" fillId="0" borderId="41" xfId="0" applyNumberFormat="1" applyFont="1" applyFill="1" applyBorder="1" applyAlignment="1" applyProtection="1">
      <alignment horizontal="center" vertical="center"/>
      <protection/>
    </xf>
    <xf numFmtId="0" fontId="5" fillId="0" borderId="94" xfId="0" applyFont="1" applyBorder="1" applyAlignment="1" applyProtection="1">
      <alignment horizontal="center"/>
      <protection locked="0"/>
    </xf>
    <xf numFmtId="0" fontId="5" fillId="0" borderId="95" xfId="0" applyFont="1" applyBorder="1" applyAlignment="1" applyProtection="1">
      <alignment horizontal="center"/>
      <protection locked="0"/>
    </xf>
    <xf numFmtId="0" fontId="28" fillId="0" borderId="42" xfId="0" applyFont="1" applyBorder="1" applyAlignment="1" applyProtection="1">
      <alignment/>
      <protection locked="0"/>
    </xf>
    <xf numFmtId="0" fontId="28" fillId="0" borderId="40" xfId="0" applyFont="1" applyBorder="1" applyAlignment="1" applyProtection="1">
      <alignment/>
      <protection locked="0"/>
    </xf>
    <xf numFmtId="0" fontId="5" fillId="0" borderId="34" xfId="0" applyFont="1" applyBorder="1" applyAlignment="1" applyProtection="1">
      <alignment/>
      <protection locked="0"/>
    </xf>
    <xf numFmtId="0" fontId="5" fillId="0" borderId="62" xfId="0" applyFont="1" applyBorder="1" applyAlignment="1" applyProtection="1">
      <alignment/>
      <protection locked="0"/>
    </xf>
    <xf numFmtId="0" fontId="5" fillId="0" borderId="30" xfId="0" applyFont="1" applyBorder="1" applyAlignment="1" applyProtection="1">
      <alignment/>
      <protection locked="0"/>
    </xf>
    <xf numFmtId="0" fontId="5" fillId="0" borderId="59" xfId="0" applyFont="1" applyBorder="1" applyAlignment="1" applyProtection="1">
      <alignment/>
      <protection locked="0"/>
    </xf>
    <xf numFmtId="0" fontId="5" fillId="0" borderId="0" xfId="0" applyFont="1" applyBorder="1" applyAlignment="1" applyProtection="1">
      <alignment/>
      <protection locked="0"/>
    </xf>
    <xf numFmtId="0" fontId="5" fillId="0" borderId="55" xfId="0" applyFont="1" applyBorder="1" applyAlignment="1" applyProtection="1">
      <alignment/>
      <protection locked="0"/>
    </xf>
    <xf numFmtId="0" fontId="5" fillId="0" borderId="52" xfId="0" applyFont="1" applyBorder="1" applyAlignment="1" applyProtection="1">
      <alignment/>
      <protection locked="0"/>
    </xf>
    <xf numFmtId="0" fontId="5" fillId="0" borderId="51" xfId="0" applyFont="1" applyBorder="1" applyAlignment="1" applyProtection="1">
      <alignment/>
      <protection locked="0"/>
    </xf>
    <xf numFmtId="0" fontId="5" fillId="0" borderId="54" xfId="0" applyFont="1" applyBorder="1" applyAlignment="1" applyProtection="1">
      <alignment/>
      <protection locked="0"/>
    </xf>
    <xf numFmtId="0" fontId="28" fillId="0" borderId="10" xfId="0" applyFont="1" applyBorder="1" applyAlignment="1" applyProtection="1">
      <alignment/>
      <protection locked="0"/>
    </xf>
    <xf numFmtId="0" fontId="28" fillId="0" borderId="0" xfId="0" applyFont="1" applyBorder="1" applyAlignment="1" applyProtection="1">
      <alignment/>
      <protection locked="0"/>
    </xf>
    <xf numFmtId="0" fontId="5" fillId="0" borderId="11" xfId="0" applyFont="1" applyBorder="1" applyAlignment="1" applyProtection="1">
      <alignment horizontal="center"/>
      <protection locked="0"/>
    </xf>
    <xf numFmtId="0" fontId="5" fillId="0" borderId="98" xfId="0" applyFont="1" applyBorder="1" applyAlignment="1" applyProtection="1">
      <alignment horizontal="center"/>
      <protection locked="0"/>
    </xf>
    <xf numFmtId="0" fontId="5" fillId="0" borderId="99" xfId="0" applyFont="1" applyBorder="1" applyAlignment="1" applyProtection="1">
      <alignment/>
      <protection locked="0"/>
    </xf>
    <xf numFmtId="0" fontId="5" fillId="0" borderId="100" xfId="0" applyFont="1" applyBorder="1" applyAlignment="1" applyProtection="1">
      <alignment/>
      <protection locked="0"/>
    </xf>
    <xf numFmtId="0" fontId="5" fillId="0" borderId="101" xfId="0" applyFont="1" applyBorder="1" applyAlignment="1" applyProtection="1">
      <alignment/>
      <protection locked="0"/>
    </xf>
    <xf numFmtId="0" fontId="5" fillId="0" borderId="35" xfId="0" applyFont="1" applyBorder="1" applyAlignment="1" applyProtection="1">
      <alignment/>
      <protection locked="0"/>
    </xf>
    <xf numFmtId="0" fontId="5" fillId="0" borderId="49" xfId="0" applyFont="1" applyBorder="1" applyAlignment="1" applyProtection="1">
      <alignment/>
      <protection locked="0"/>
    </xf>
    <xf numFmtId="0" fontId="5" fillId="0" borderId="37" xfId="0" applyFont="1" applyBorder="1" applyAlignment="1" applyProtection="1">
      <alignment/>
      <protection locked="0"/>
    </xf>
    <xf numFmtId="0" fontId="28" fillId="0" borderId="43" xfId="0" applyFont="1" applyBorder="1" applyAlignment="1" applyProtection="1">
      <alignment/>
      <protection locked="0"/>
    </xf>
    <xf numFmtId="0" fontId="28" fillId="0" borderId="102" xfId="0" applyFont="1" applyBorder="1" applyAlignment="1" applyProtection="1">
      <alignment/>
      <protection locked="0"/>
    </xf>
    <xf numFmtId="0" fontId="28" fillId="0" borderId="103" xfId="0" applyFont="1" applyBorder="1" applyAlignment="1" applyProtection="1">
      <alignment/>
      <protection locked="0"/>
    </xf>
    <xf numFmtId="0" fontId="28" fillId="0" borderId="104" xfId="0" applyFont="1" applyBorder="1" applyAlignment="1" applyProtection="1">
      <alignment/>
      <protection locked="0"/>
    </xf>
    <xf numFmtId="0" fontId="28" fillId="0" borderId="41" xfId="0" applyFont="1" applyBorder="1" applyAlignment="1" applyProtection="1">
      <alignment/>
      <protection locked="0"/>
    </xf>
    <xf numFmtId="0" fontId="5" fillId="0" borderId="39"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21" xfId="0" applyFont="1" applyBorder="1" applyAlignment="1" applyProtection="1">
      <alignment/>
      <protection locked="0"/>
    </xf>
    <xf numFmtId="0" fontId="5" fillId="0" borderId="14" xfId="0" applyFont="1" applyBorder="1" applyAlignment="1" applyProtection="1">
      <alignment/>
      <protection locked="0"/>
    </xf>
    <xf numFmtId="0" fontId="28" fillId="0" borderId="11" xfId="0" applyFont="1" applyBorder="1" applyAlignment="1" applyProtection="1">
      <alignment/>
      <protection locked="0"/>
    </xf>
    <xf numFmtId="0" fontId="28" fillId="0" borderId="17" xfId="0" applyFont="1" applyBorder="1" applyAlignment="1" applyProtection="1">
      <alignment/>
      <protection locked="0"/>
    </xf>
    <xf numFmtId="0" fontId="28" fillId="0" borderId="18" xfId="0" applyFont="1" applyBorder="1" applyAlignment="1" applyProtection="1">
      <alignment/>
      <protection locked="0"/>
    </xf>
    <xf numFmtId="0" fontId="5" fillId="0" borderId="34" xfId="0" applyFont="1" applyBorder="1" applyAlignment="1" applyProtection="1">
      <alignment shrinkToFit="1"/>
      <protection locked="0"/>
    </xf>
    <xf numFmtId="0" fontId="5" fillId="0" borderId="62" xfId="0" applyFont="1" applyBorder="1" applyAlignment="1" applyProtection="1">
      <alignment shrinkToFit="1"/>
      <protection locked="0"/>
    </xf>
    <xf numFmtId="0" fontId="5" fillId="0" borderId="30" xfId="0" applyFont="1" applyBorder="1" applyAlignment="1" applyProtection="1">
      <alignment shrinkToFit="1"/>
      <protection locked="0"/>
    </xf>
    <xf numFmtId="0" fontId="4" fillId="0" borderId="21" xfId="0" applyFont="1" applyBorder="1" applyAlignment="1" applyProtection="1">
      <alignment/>
      <protection locked="0"/>
    </xf>
    <xf numFmtId="0" fontId="4" fillId="0" borderId="14" xfId="0" applyFont="1" applyBorder="1" applyAlignment="1" applyProtection="1">
      <alignment/>
      <protection locked="0"/>
    </xf>
    <xf numFmtId="0" fontId="6" fillId="0" borderId="11" xfId="0" applyFont="1" applyBorder="1" applyAlignment="1" applyProtection="1">
      <alignment vertical="center" wrapText="1"/>
      <protection locked="0"/>
    </xf>
    <xf numFmtId="182" fontId="9" fillId="33" borderId="11" xfId="0" applyNumberFormat="1" applyFont="1" applyFill="1" applyBorder="1" applyAlignment="1" applyProtection="1">
      <alignment/>
      <protection locked="0"/>
    </xf>
    <xf numFmtId="0" fontId="28" fillId="0" borderId="19" xfId="0" applyFont="1" applyBorder="1" applyAlignment="1" applyProtection="1">
      <alignment/>
      <protection locked="0"/>
    </xf>
    <xf numFmtId="0" fontId="28" fillId="0" borderId="13" xfId="0" applyFont="1" applyBorder="1" applyAlignment="1" applyProtection="1">
      <alignment/>
      <protection locked="0"/>
    </xf>
    <xf numFmtId="0" fontId="5" fillId="0" borderId="23" xfId="0" applyFont="1" applyBorder="1" applyAlignment="1" applyProtection="1">
      <alignment/>
      <protection locked="0"/>
    </xf>
    <xf numFmtId="0" fontId="5" fillId="0" borderId="15" xfId="0" applyFont="1" applyBorder="1" applyAlignment="1" applyProtection="1">
      <alignment/>
      <protection locked="0"/>
    </xf>
    <xf numFmtId="38" fontId="18" fillId="34" borderId="105" xfId="51" applyFont="1" applyFill="1" applyBorder="1" applyAlignment="1" applyProtection="1">
      <alignment horizontal="right" vertical="center"/>
      <protection locked="0"/>
    </xf>
    <xf numFmtId="38" fontId="18" fillId="34" borderId="106" xfId="51" applyFont="1" applyFill="1" applyBorder="1" applyAlignment="1" applyProtection="1">
      <alignment horizontal="right" vertical="center"/>
      <protection locked="0"/>
    </xf>
    <xf numFmtId="38" fontId="18" fillId="34" borderId="107" xfId="51" applyFont="1" applyFill="1" applyBorder="1" applyAlignment="1" applyProtection="1">
      <alignment horizontal="right" vertical="center"/>
      <protection locked="0"/>
    </xf>
    <xf numFmtId="0" fontId="9" fillId="0" borderId="39" xfId="63" applyNumberFormat="1" applyFont="1" applyFill="1" applyBorder="1" applyAlignment="1" applyProtection="1">
      <alignment horizontal="center" vertical="center"/>
      <protection locked="0"/>
    </xf>
    <xf numFmtId="0" fontId="9" fillId="0" borderId="38" xfId="63" applyNumberFormat="1" applyFont="1" applyFill="1" applyBorder="1" applyAlignment="1" applyProtection="1">
      <alignment horizontal="center" vertical="center"/>
      <protection locked="0"/>
    </xf>
    <xf numFmtId="0" fontId="9" fillId="0" borderId="69" xfId="63" applyNumberFormat="1" applyFont="1" applyFill="1" applyBorder="1" applyAlignment="1" applyProtection="1">
      <alignment horizontal="center" vertical="center"/>
      <protection locked="0"/>
    </xf>
    <xf numFmtId="0" fontId="106" fillId="0" borderId="105" xfId="64" applyFont="1" applyFill="1" applyBorder="1" applyAlignment="1" applyProtection="1">
      <alignment horizontal="left" vertical="center"/>
      <protection locked="0"/>
    </xf>
    <xf numFmtId="0" fontId="106" fillId="0" borderId="106" xfId="64" applyFont="1" applyFill="1" applyBorder="1" applyAlignment="1" applyProtection="1">
      <alignment horizontal="left" vertical="center"/>
      <protection locked="0"/>
    </xf>
    <xf numFmtId="0" fontId="106" fillId="0" borderId="108" xfId="64" applyFont="1" applyFill="1" applyBorder="1" applyAlignment="1" applyProtection="1">
      <alignment horizontal="left" vertical="center"/>
      <protection locked="0"/>
    </xf>
    <xf numFmtId="38" fontId="48" fillId="0" borderId="39" xfId="51" applyFont="1" applyFill="1" applyBorder="1" applyAlignment="1" applyProtection="1">
      <alignment horizontal="left" vertical="center"/>
      <protection locked="0"/>
    </xf>
    <xf numFmtId="38" fontId="48" fillId="0" borderId="38" xfId="51" applyFont="1" applyFill="1" applyBorder="1" applyAlignment="1" applyProtection="1">
      <alignment horizontal="left" vertical="center"/>
      <protection locked="0"/>
    </xf>
    <xf numFmtId="38" fontId="48" fillId="0" borderId="69" xfId="51" applyFont="1" applyFill="1" applyBorder="1" applyAlignment="1" applyProtection="1">
      <alignment horizontal="left" vertical="center"/>
      <protection locked="0"/>
    </xf>
    <xf numFmtId="0" fontId="106" fillId="0" borderId="109" xfId="65" applyFont="1" applyFill="1" applyBorder="1" applyAlignment="1" applyProtection="1">
      <alignment horizontal="left" vertical="center"/>
      <protection locked="0"/>
    </xf>
    <xf numFmtId="0" fontId="106" fillId="0" borderId="110" xfId="65" applyFont="1" applyFill="1" applyBorder="1" applyAlignment="1" applyProtection="1">
      <alignment horizontal="left" vertical="center"/>
      <protection locked="0"/>
    </xf>
    <xf numFmtId="0" fontId="106" fillId="0" borderId="111" xfId="65" applyFont="1" applyFill="1" applyBorder="1" applyAlignment="1" applyProtection="1">
      <alignment horizontal="left" vertical="center"/>
      <protection locked="0"/>
    </xf>
    <xf numFmtId="0" fontId="106" fillId="0" borderId="112" xfId="65" applyFont="1" applyFill="1" applyBorder="1" applyAlignment="1" applyProtection="1">
      <alignment horizontal="left" vertical="center"/>
      <protection locked="0"/>
    </xf>
    <xf numFmtId="0" fontId="106" fillId="0" borderId="113" xfId="65" applyFont="1" applyFill="1" applyBorder="1" applyAlignment="1" applyProtection="1">
      <alignment horizontal="left" vertical="center"/>
      <protection locked="0"/>
    </xf>
    <xf numFmtId="0" fontId="106" fillId="0" borderId="114" xfId="65" applyFont="1" applyFill="1" applyBorder="1" applyAlignment="1" applyProtection="1">
      <alignment horizontal="left" vertical="center"/>
      <protection locked="0"/>
    </xf>
    <xf numFmtId="38" fontId="18" fillId="34" borderId="105" xfId="51" applyFont="1" applyFill="1" applyBorder="1" applyAlignment="1" applyProtection="1">
      <alignment vertical="center"/>
      <protection locked="0"/>
    </xf>
    <xf numFmtId="38" fontId="18" fillId="34" borderId="106" xfId="51" applyFont="1" applyFill="1" applyBorder="1" applyAlignment="1" applyProtection="1">
      <alignment vertical="center"/>
      <protection locked="0"/>
    </xf>
    <xf numFmtId="38" fontId="18" fillId="34" borderId="107" xfId="51" applyFont="1" applyFill="1" applyBorder="1" applyAlignment="1" applyProtection="1">
      <alignment vertical="center"/>
      <protection locked="0"/>
    </xf>
    <xf numFmtId="38" fontId="18" fillId="34" borderId="112" xfId="51" applyFont="1" applyFill="1" applyBorder="1" applyAlignment="1" applyProtection="1">
      <alignment vertical="center"/>
      <protection locked="0"/>
    </xf>
    <xf numFmtId="38" fontId="18" fillId="34" borderId="113" xfId="51" applyFont="1" applyFill="1" applyBorder="1" applyAlignment="1" applyProtection="1">
      <alignment vertical="center"/>
      <protection locked="0"/>
    </xf>
    <xf numFmtId="38" fontId="18" fillId="34" borderId="115" xfId="51" applyFont="1" applyFill="1" applyBorder="1" applyAlignment="1" applyProtection="1">
      <alignment vertical="center"/>
      <protection locked="0"/>
    </xf>
    <xf numFmtId="38" fontId="18" fillId="0" borderId="116" xfId="51" applyFont="1" applyFill="1" applyBorder="1" applyAlignment="1" applyProtection="1">
      <alignment vertical="center"/>
      <protection/>
    </xf>
    <xf numFmtId="38" fontId="18" fillId="0" borderId="103" xfId="51" applyFont="1" applyFill="1" applyBorder="1" applyAlignment="1" applyProtection="1">
      <alignment vertical="center"/>
      <protection/>
    </xf>
    <xf numFmtId="38" fontId="18" fillId="0" borderId="104" xfId="51" applyFont="1" applyFill="1" applyBorder="1" applyAlignment="1" applyProtection="1">
      <alignment vertical="center"/>
      <protection/>
    </xf>
    <xf numFmtId="38" fontId="18" fillId="0" borderId="117" xfId="51" applyFont="1" applyFill="1" applyBorder="1" applyAlignment="1" applyProtection="1">
      <alignment vertical="center"/>
      <protection/>
    </xf>
    <xf numFmtId="38" fontId="18" fillId="0" borderId="118" xfId="51" applyFont="1" applyFill="1" applyBorder="1" applyAlignment="1" applyProtection="1">
      <alignment vertical="center"/>
      <protection/>
    </xf>
    <xf numFmtId="38" fontId="18" fillId="0" borderId="119" xfId="51" applyFont="1" applyFill="1" applyBorder="1" applyAlignment="1" applyProtection="1">
      <alignment vertical="center"/>
      <protection/>
    </xf>
    <xf numFmtId="38" fontId="18" fillId="34" borderId="120" xfId="51" applyFont="1" applyFill="1" applyBorder="1" applyAlignment="1" applyProtection="1">
      <alignment horizontal="right" vertical="center"/>
      <protection locked="0"/>
    </xf>
    <xf numFmtId="38" fontId="18" fillId="34" borderId="121" xfId="51" applyFont="1" applyFill="1" applyBorder="1" applyAlignment="1" applyProtection="1">
      <alignment horizontal="right" vertical="center"/>
      <protection locked="0"/>
    </xf>
    <xf numFmtId="38" fontId="18" fillId="34" borderId="122" xfId="51" applyFont="1" applyFill="1" applyBorder="1" applyAlignment="1" applyProtection="1">
      <alignment horizontal="right" vertical="center"/>
      <protection locked="0"/>
    </xf>
    <xf numFmtId="38" fontId="18" fillId="0" borderId="116" xfId="51" applyFont="1" applyFill="1" applyBorder="1" applyAlignment="1" applyProtection="1">
      <alignment horizontal="right" vertical="center"/>
      <protection/>
    </xf>
    <xf numFmtId="38" fontId="18" fillId="0" borderId="103" xfId="51" applyFont="1" applyFill="1" applyBorder="1" applyAlignment="1" applyProtection="1">
      <alignment horizontal="right" vertical="center"/>
      <protection/>
    </xf>
    <xf numFmtId="38" fontId="18" fillId="0" borderId="104" xfId="51" applyFont="1" applyFill="1" applyBorder="1" applyAlignment="1" applyProtection="1">
      <alignment horizontal="right" vertical="center"/>
      <protection/>
    </xf>
    <xf numFmtId="38" fontId="18" fillId="0" borderId="117" xfId="51" applyFont="1" applyFill="1" applyBorder="1" applyAlignment="1" applyProtection="1">
      <alignment horizontal="right" vertical="center"/>
      <protection/>
    </xf>
    <xf numFmtId="38" fontId="18" fillId="0" borderId="118" xfId="51" applyFont="1" applyFill="1" applyBorder="1" applyAlignment="1" applyProtection="1">
      <alignment horizontal="right" vertical="center"/>
      <protection/>
    </xf>
    <xf numFmtId="38" fontId="18" fillId="0" borderId="119" xfId="51" applyFont="1" applyFill="1" applyBorder="1" applyAlignment="1" applyProtection="1">
      <alignment horizontal="right" vertical="center"/>
      <protection/>
    </xf>
    <xf numFmtId="0" fontId="48" fillId="0" borderId="123" xfId="65" applyFont="1" applyFill="1" applyBorder="1" applyAlignment="1" applyProtection="1">
      <alignment horizontal="left" vertical="center"/>
      <protection locked="0"/>
    </xf>
    <xf numFmtId="0" fontId="48" fillId="0" borderId="95" xfId="65" applyFont="1" applyFill="1" applyBorder="1" applyAlignment="1" applyProtection="1">
      <alignment horizontal="left" vertical="center"/>
      <protection locked="0"/>
    </xf>
    <xf numFmtId="0" fontId="48" fillId="0" borderId="124" xfId="65" applyFont="1" applyFill="1" applyBorder="1" applyAlignment="1" applyProtection="1">
      <alignment horizontal="left" vertical="center"/>
      <protection locked="0"/>
    </xf>
    <xf numFmtId="0" fontId="106" fillId="0" borderId="105" xfId="65" applyFont="1" applyFill="1" applyBorder="1" applyAlignment="1" applyProtection="1">
      <alignment horizontal="left" vertical="center" shrinkToFit="1"/>
      <protection locked="0"/>
    </xf>
    <xf numFmtId="0" fontId="106" fillId="0" borderId="106" xfId="65" applyFont="1" applyFill="1" applyBorder="1" applyAlignment="1" applyProtection="1">
      <alignment horizontal="left" vertical="center" shrinkToFit="1"/>
      <protection locked="0"/>
    </xf>
    <xf numFmtId="0" fontId="106" fillId="0" borderId="108" xfId="65" applyFont="1" applyFill="1" applyBorder="1" applyAlignment="1" applyProtection="1">
      <alignment horizontal="left" vertical="center" shrinkToFit="1"/>
      <protection locked="0"/>
    </xf>
    <xf numFmtId="0" fontId="106" fillId="0" borderId="125" xfId="65" applyFont="1" applyFill="1" applyBorder="1" applyAlignment="1" applyProtection="1">
      <alignment horizontal="left" vertical="center"/>
      <protection locked="0"/>
    </xf>
    <xf numFmtId="0" fontId="106" fillId="0" borderId="126" xfId="65" applyFont="1" applyFill="1" applyBorder="1" applyAlignment="1" applyProtection="1">
      <alignment horizontal="left" vertical="center"/>
      <protection locked="0"/>
    </xf>
    <xf numFmtId="0" fontId="106" fillId="0" borderId="127" xfId="65" applyFont="1" applyFill="1" applyBorder="1" applyAlignment="1" applyProtection="1">
      <alignment horizontal="left" vertical="center"/>
      <protection locked="0"/>
    </xf>
    <xf numFmtId="0" fontId="106" fillId="0" borderId="105" xfId="65" applyFont="1" applyFill="1" applyBorder="1" applyAlignment="1" applyProtection="1">
      <alignment horizontal="left" vertical="center"/>
      <protection locked="0"/>
    </xf>
    <xf numFmtId="0" fontId="106" fillId="0" borderId="106" xfId="65" applyFont="1" applyFill="1" applyBorder="1" applyAlignment="1" applyProtection="1">
      <alignment horizontal="left" vertical="center"/>
      <protection locked="0"/>
    </xf>
    <xf numFmtId="0" fontId="106" fillId="0" borderId="108" xfId="65" applyFont="1" applyFill="1" applyBorder="1" applyAlignment="1" applyProtection="1">
      <alignment horizontal="left" vertical="center"/>
      <protection locked="0"/>
    </xf>
    <xf numFmtId="0" fontId="106" fillId="0" borderId="123" xfId="65" applyFont="1" applyFill="1" applyBorder="1" applyAlignment="1" applyProtection="1">
      <alignment horizontal="left" vertical="center"/>
      <protection locked="0"/>
    </xf>
    <xf numFmtId="0" fontId="106" fillId="0" borderId="95" xfId="65" applyFont="1" applyFill="1" applyBorder="1" applyAlignment="1" applyProtection="1">
      <alignment horizontal="left" vertical="center"/>
      <protection locked="0"/>
    </xf>
    <xf numFmtId="0" fontId="106" fillId="0" borderId="124" xfId="65" applyFont="1" applyFill="1" applyBorder="1" applyAlignment="1" applyProtection="1">
      <alignment horizontal="left" vertical="center"/>
      <protection locked="0"/>
    </xf>
    <xf numFmtId="0" fontId="119" fillId="0" borderId="116" xfId="65" applyFont="1" applyFill="1" applyBorder="1" applyAlignment="1" applyProtection="1">
      <alignment horizontal="left" vertical="center"/>
      <protection locked="0"/>
    </xf>
    <xf numFmtId="0" fontId="119" fillId="0" borderId="103" xfId="65" applyFont="1" applyFill="1" applyBorder="1" applyAlignment="1" applyProtection="1">
      <alignment horizontal="left" vertical="center"/>
      <protection locked="0"/>
    </xf>
    <xf numFmtId="0" fontId="119" fillId="0" borderId="128" xfId="65" applyFont="1" applyFill="1" applyBorder="1" applyAlignment="1" applyProtection="1">
      <alignment horizontal="left" vertical="center"/>
      <protection locked="0"/>
    </xf>
    <xf numFmtId="0" fontId="106" fillId="0" borderId="129" xfId="65" applyFont="1" applyFill="1" applyBorder="1" applyAlignment="1" applyProtection="1">
      <alignment horizontal="left" vertical="center"/>
      <protection locked="0"/>
    </xf>
    <xf numFmtId="0" fontId="106" fillId="0" borderId="63" xfId="65" applyFont="1" applyFill="1" applyBorder="1" applyAlignment="1" applyProtection="1">
      <alignment horizontal="left" vertical="center"/>
      <protection locked="0"/>
    </xf>
    <xf numFmtId="0" fontId="106" fillId="0" borderId="130" xfId="65" applyFont="1" applyFill="1" applyBorder="1" applyAlignment="1" applyProtection="1">
      <alignment horizontal="left" vertical="center"/>
      <protection locked="0"/>
    </xf>
    <xf numFmtId="0" fontId="106" fillId="0" borderId="109" xfId="64" applyFont="1" applyFill="1" applyBorder="1" applyAlignment="1" applyProtection="1">
      <alignment horizontal="left" vertical="center"/>
      <protection locked="0"/>
    </xf>
    <xf numFmtId="0" fontId="106" fillId="0" borderId="110" xfId="64" applyFont="1" applyFill="1" applyBorder="1" applyAlignment="1" applyProtection="1">
      <alignment horizontal="left" vertical="center"/>
      <protection locked="0"/>
    </xf>
    <xf numFmtId="0" fontId="106" fillId="0" borderId="111" xfId="64" applyFont="1" applyFill="1" applyBorder="1" applyAlignment="1" applyProtection="1">
      <alignment horizontal="left" vertical="center"/>
      <protection locked="0"/>
    </xf>
    <xf numFmtId="0" fontId="28" fillId="0" borderId="131" xfId="63" applyNumberFormat="1" applyFont="1" applyFill="1" applyBorder="1" applyAlignment="1" applyProtection="1">
      <alignment horizontal="center" vertical="center"/>
      <protection locked="0"/>
    </xf>
    <xf numFmtId="0" fontId="28" fillId="0" borderId="132" xfId="63" applyNumberFormat="1" applyFont="1" applyFill="1" applyBorder="1" applyAlignment="1" applyProtection="1">
      <alignment horizontal="center" vertical="center"/>
      <protection locked="0"/>
    </xf>
    <xf numFmtId="0" fontId="28" fillId="0" borderId="133" xfId="63" applyNumberFormat="1" applyFont="1" applyFill="1" applyBorder="1" applyAlignment="1" applyProtection="1">
      <alignment horizontal="center" vertical="center"/>
      <protection locked="0"/>
    </xf>
    <xf numFmtId="0" fontId="106" fillId="0" borderId="105" xfId="65" applyFont="1" applyFill="1" applyBorder="1" applyAlignment="1" applyProtection="1">
      <alignment vertical="center" shrinkToFit="1"/>
      <protection locked="0"/>
    </xf>
    <xf numFmtId="0" fontId="106" fillId="0" borderId="106" xfId="65" applyFont="1" applyFill="1" applyBorder="1" applyAlignment="1" applyProtection="1">
      <alignment vertical="center" shrinkToFit="1"/>
      <protection locked="0"/>
    </xf>
    <xf numFmtId="0" fontId="106" fillId="0" borderId="108" xfId="65" applyFont="1" applyFill="1" applyBorder="1" applyAlignment="1" applyProtection="1">
      <alignment vertical="center" shrinkToFit="1"/>
      <protection locked="0"/>
    </xf>
    <xf numFmtId="0" fontId="106" fillId="0" borderId="105" xfId="64" applyFont="1" applyFill="1" applyBorder="1" applyAlignment="1" applyProtection="1">
      <alignment horizontal="left" vertical="center" shrinkToFit="1"/>
      <protection locked="0"/>
    </xf>
    <xf numFmtId="0" fontId="106" fillId="0" borderId="106" xfId="64" applyFont="1" applyFill="1" applyBorder="1" applyAlignment="1" applyProtection="1">
      <alignment horizontal="left" vertical="center" shrinkToFit="1"/>
      <protection locked="0"/>
    </xf>
    <xf numFmtId="0" fontId="106" fillId="0" borderId="108" xfId="64" applyFont="1" applyFill="1" applyBorder="1" applyAlignment="1" applyProtection="1">
      <alignment horizontal="left" vertical="center" shrinkToFit="1"/>
      <protection locked="0"/>
    </xf>
    <xf numFmtId="0" fontId="106" fillId="0" borderId="112" xfId="64" applyFont="1" applyFill="1" applyBorder="1" applyAlignment="1" applyProtection="1">
      <alignment horizontal="left" vertical="center"/>
      <protection locked="0"/>
    </xf>
    <xf numFmtId="0" fontId="106" fillId="0" borderId="113" xfId="64" applyFont="1" applyFill="1" applyBorder="1" applyAlignment="1" applyProtection="1">
      <alignment horizontal="left" vertical="center"/>
      <protection locked="0"/>
    </xf>
    <xf numFmtId="0" fontId="106" fillId="0" borderId="114" xfId="64" applyFont="1" applyFill="1" applyBorder="1" applyAlignment="1" applyProtection="1">
      <alignment horizontal="left" vertical="center"/>
      <protection locked="0"/>
    </xf>
    <xf numFmtId="0" fontId="119" fillId="0" borderId="116" xfId="64" applyFont="1" applyFill="1" applyBorder="1" applyAlignment="1" applyProtection="1">
      <alignment horizontal="left" vertical="center"/>
      <protection locked="0"/>
    </xf>
    <xf numFmtId="0" fontId="119" fillId="0" borderId="103" xfId="64" applyFont="1" applyFill="1" applyBorder="1" applyAlignment="1" applyProtection="1">
      <alignment horizontal="left" vertical="center"/>
      <protection locked="0"/>
    </xf>
    <xf numFmtId="0" fontId="119" fillId="0" borderId="128" xfId="64" applyFont="1" applyFill="1" applyBorder="1" applyAlignment="1" applyProtection="1">
      <alignment horizontal="left" vertical="center"/>
      <protection locked="0"/>
    </xf>
    <xf numFmtId="0" fontId="106" fillId="0" borderId="117" xfId="64" applyFont="1" applyFill="1" applyBorder="1" applyAlignment="1" applyProtection="1">
      <alignment horizontal="left" vertical="center"/>
      <protection locked="0"/>
    </xf>
    <xf numFmtId="0" fontId="106" fillId="0" borderId="118" xfId="64" applyFont="1" applyFill="1" applyBorder="1" applyAlignment="1" applyProtection="1">
      <alignment horizontal="left" vertical="center"/>
      <protection locked="0"/>
    </xf>
    <xf numFmtId="0" fontId="106" fillId="0" borderId="134" xfId="64" applyFont="1" applyFill="1" applyBorder="1" applyAlignment="1" applyProtection="1">
      <alignment horizontal="left" vertical="center"/>
      <protection locked="0"/>
    </xf>
    <xf numFmtId="0" fontId="106" fillId="0" borderId="125" xfId="64" applyFont="1" applyFill="1" applyBorder="1" applyAlignment="1" applyProtection="1">
      <alignment horizontal="left" vertical="center"/>
      <protection locked="0"/>
    </xf>
    <xf numFmtId="0" fontId="106" fillId="0" borderId="126" xfId="64" applyFont="1" applyFill="1" applyBorder="1" applyAlignment="1" applyProtection="1">
      <alignment horizontal="left" vertical="center"/>
      <protection locked="0"/>
    </xf>
    <xf numFmtId="0" fontId="106" fillId="0" borderId="127" xfId="64" applyFont="1" applyFill="1" applyBorder="1" applyAlignment="1" applyProtection="1">
      <alignment horizontal="left" vertical="center"/>
      <protection locked="0"/>
    </xf>
    <xf numFmtId="0" fontId="106" fillId="0" borderId="53" xfId="64" applyFont="1" applyFill="1" applyBorder="1" applyAlignment="1" applyProtection="1">
      <alignment horizontal="center" vertical="center"/>
      <protection locked="0"/>
    </xf>
    <xf numFmtId="0" fontId="106" fillId="0" borderId="135" xfId="64" applyFont="1" applyFill="1" applyBorder="1" applyAlignment="1" applyProtection="1">
      <alignment horizontal="center" vertical="center"/>
      <protection locked="0"/>
    </xf>
    <xf numFmtId="0" fontId="106" fillId="0" borderId="87" xfId="64" applyFont="1" applyFill="1" applyBorder="1" applyAlignment="1" applyProtection="1">
      <alignment horizontal="center" vertical="center"/>
      <protection locked="0"/>
    </xf>
    <xf numFmtId="0" fontId="120" fillId="0" borderId="42" xfId="64" applyFont="1" applyFill="1" applyBorder="1" applyAlignment="1" applyProtection="1">
      <alignment horizontal="center" vertical="center" textRotation="255"/>
      <protection locked="0"/>
    </xf>
    <xf numFmtId="0" fontId="120" fillId="0" borderId="10" xfId="64" applyFont="1" applyFill="1" applyBorder="1" applyAlignment="1" applyProtection="1">
      <alignment horizontal="center" vertical="center" textRotation="255"/>
      <protection locked="0"/>
    </xf>
    <xf numFmtId="0" fontId="120" fillId="0" borderId="48" xfId="64" applyFont="1" applyFill="1" applyBorder="1" applyAlignment="1" applyProtection="1">
      <alignment horizontal="center" vertical="center" textRotation="255"/>
      <protection locked="0"/>
    </xf>
    <xf numFmtId="0" fontId="120" fillId="0" borderId="81" xfId="64" applyFont="1" applyFill="1" applyBorder="1" applyAlignment="1" applyProtection="1">
      <alignment horizontal="center" vertical="center" textRotation="255"/>
      <protection locked="0"/>
    </xf>
    <xf numFmtId="0" fontId="120" fillId="0" borderId="64" xfId="64" applyFont="1" applyFill="1" applyBorder="1" applyAlignment="1" applyProtection="1">
      <alignment horizontal="center" vertical="center" textRotation="255"/>
      <protection locked="0"/>
    </xf>
    <xf numFmtId="0" fontId="120" fillId="0" borderId="25" xfId="64" applyFont="1" applyFill="1" applyBorder="1" applyAlignment="1" applyProtection="1">
      <alignment horizontal="center" vertical="center" textRotation="255"/>
      <protection locked="0"/>
    </xf>
    <xf numFmtId="0" fontId="106" fillId="0" borderId="53" xfId="65" applyFont="1" applyFill="1" applyBorder="1" applyAlignment="1" applyProtection="1">
      <alignment horizontal="center" vertical="center"/>
      <protection locked="0"/>
    </xf>
    <xf numFmtId="0" fontId="106" fillId="0" borderId="135" xfId="65" applyFont="1" applyFill="1" applyBorder="1" applyAlignment="1" applyProtection="1">
      <alignment horizontal="center" vertical="center"/>
      <protection locked="0"/>
    </xf>
    <xf numFmtId="0" fontId="106" fillId="0" borderId="87" xfId="65" applyFont="1" applyFill="1" applyBorder="1" applyAlignment="1" applyProtection="1">
      <alignment horizontal="center" vertical="center"/>
      <protection locked="0"/>
    </xf>
    <xf numFmtId="0" fontId="28" fillId="0" borderId="136" xfId="63" applyNumberFormat="1" applyFont="1" applyFill="1" applyBorder="1" applyAlignment="1" applyProtection="1">
      <alignment horizontal="center" vertical="center"/>
      <protection locked="0"/>
    </xf>
    <xf numFmtId="0" fontId="120" fillId="0" borderId="68" xfId="64" applyFont="1" applyFill="1" applyBorder="1" applyAlignment="1" applyProtection="1">
      <alignment horizontal="center" vertical="center" textRotation="255"/>
      <protection locked="0"/>
    </xf>
    <xf numFmtId="0" fontId="119" fillId="0" borderId="39" xfId="65" applyFont="1" applyFill="1" applyBorder="1" applyAlignment="1" applyProtection="1">
      <alignment horizontal="left" vertical="center"/>
      <protection locked="0"/>
    </xf>
    <xf numFmtId="0" fontId="119" fillId="0" borderId="38" xfId="65" applyFont="1" applyFill="1" applyBorder="1" applyAlignment="1" applyProtection="1">
      <alignment horizontal="left" vertical="center"/>
      <protection locked="0"/>
    </xf>
    <xf numFmtId="0" fontId="119" fillId="0" borderId="69" xfId="65" applyFont="1" applyFill="1" applyBorder="1" applyAlignment="1" applyProtection="1">
      <alignment horizontal="left" vertical="center"/>
      <protection locked="0"/>
    </xf>
    <xf numFmtId="0" fontId="100" fillId="0" borderId="39" xfId="0" applyFont="1" applyFill="1" applyBorder="1" applyAlignment="1" applyProtection="1">
      <alignment horizontal="center" vertical="center" wrapText="1"/>
      <protection locked="0"/>
    </xf>
    <xf numFmtId="0" fontId="100" fillId="0" borderId="38" xfId="0" applyFont="1" applyFill="1" applyBorder="1" applyAlignment="1" applyProtection="1">
      <alignment horizontal="center" vertical="center" wrapText="1"/>
      <protection locked="0"/>
    </xf>
    <xf numFmtId="0" fontId="120" fillId="0" borderId="137" xfId="64" applyFont="1" applyFill="1" applyBorder="1" applyAlignment="1" applyProtection="1">
      <alignment horizontal="center" vertical="center" textRotation="255"/>
      <protection locked="0"/>
    </xf>
    <xf numFmtId="0" fontId="120" fillId="0" borderId="138" xfId="64" applyFont="1" applyFill="1" applyBorder="1" applyAlignment="1" applyProtection="1">
      <alignment horizontal="center" vertical="center" textRotation="255"/>
      <protection locked="0"/>
    </xf>
    <xf numFmtId="0" fontId="120" fillId="0" borderId="137" xfId="65" applyFont="1" applyFill="1" applyBorder="1" applyAlignment="1" applyProtection="1">
      <alignment horizontal="center" vertical="center" textRotation="255"/>
      <protection locked="0"/>
    </xf>
    <xf numFmtId="0" fontId="120" fillId="0" borderId="10" xfId="65" applyFont="1" applyFill="1" applyBorder="1" applyAlignment="1" applyProtection="1">
      <alignment horizontal="center" vertical="center" textRotation="255"/>
      <protection locked="0"/>
    </xf>
    <xf numFmtId="0" fontId="120" fillId="0" borderId="48" xfId="65" applyFont="1" applyFill="1" applyBorder="1" applyAlignment="1" applyProtection="1">
      <alignment horizontal="center" vertical="center" textRotation="255"/>
      <protection locked="0"/>
    </xf>
    <xf numFmtId="0" fontId="120" fillId="0" borderId="138" xfId="65" applyFont="1" applyFill="1" applyBorder="1" applyAlignment="1" applyProtection="1">
      <alignment horizontal="center" vertical="center" textRotation="255"/>
      <protection locked="0"/>
    </xf>
    <xf numFmtId="0" fontId="120" fillId="0" borderId="64" xfId="65" applyFont="1" applyFill="1" applyBorder="1" applyAlignment="1" applyProtection="1">
      <alignment horizontal="center" vertical="center" textRotation="255"/>
      <protection locked="0"/>
    </xf>
    <xf numFmtId="0" fontId="120" fillId="0" borderId="25" xfId="65" applyFont="1" applyFill="1" applyBorder="1" applyAlignment="1" applyProtection="1">
      <alignment horizontal="center" vertical="center" textRotation="255"/>
      <protection locked="0"/>
    </xf>
    <xf numFmtId="0" fontId="120" fillId="0" borderId="68" xfId="65" applyFont="1" applyFill="1" applyBorder="1" applyAlignment="1" applyProtection="1">
      <alignment horizontal="center" vertical="center" textRotation="255"/>
      <protection locked="0"/>
    </xf>
    <xf numFmtId="0" fontId="9" fillId="0" borderId="139" xfId="63" applyNumberFormat="1" applyFont="1" applyFill="1" applyBorder="1" applyAlignment="1" applyProtection="1">
      <alignment horizontal="center" vertical="center"/>
      <protection/>
    </xf>
    <xf numFmtId="0" fontId="9" fillId="0" borderId="38" xfId="63" applyNumberFormat="1" applyFont="1" applyFill="1" applyBorder="1" applyAlignment="1" applyProtection="1">
      <alignment horizontal="center" vertical="center"/>
      <protection/>
    </xf>
    <xf numFmtId="0" fontId="9" fillId="0" borderId="41" xfId="63" applyNumberFormat="1"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6" fillId="0" borderId="41" xfId="0" applyFont="1" applyBorder="1" applyAlignment="1" applyProtection="1">
      <alignment horizontal="center" vertical="center"/>
      <protection/>
    </xf>
    <xf numFmtId="0" fontId="28" fillId="0" borderId="80" xfId="63" applyNumberFormat="1" applyFont="1" applyFill="1" applyBorder="1" applyAlignment="1" applyProtection="1">
      <alignment horizontal="center" vertical="center"/>
      <protection locked="0"/>
    </xf>
    <xf numFmtId="0" fontId="28" fillId="0" borderId="40" xfId="63" applyNumberFormat="1" applyFont="1" applyFill="1" applyBorder="1" applyAlignment="1" applyProtection="1">
      <alignment horizontal="center" vertical="center"/>
      <protection locked="0"/>
    </xf>
    <xf numFmtId="0" fontId="28" fillId="0" borderId="43" xfId="63" applyNumberFormat="1" applyFont="1" applyFill="1" applyBorder="1" applyAlignment="1" applyProtection="1">
      <alignment horizontal="center" vertical="center"/>
      <protection locked="0"/>
    </xf>
    <xf numFmtId="38" fontId="18" fillId="34" borderId="125" xfId="51" applyFont="1" applyFill="1" applyBorder="1" applyAlignment="1" applyProtection="1">
      <alignment vertical="center"/>
      <protection locked="0"/>
    </xf>
    <xf numFmtId="38" fontId="18" fillId="34" borderId="126" xfId="51" applyFont="1" applyFill="1" applyBorder="1" applyAlignment="1" applyProtection="1">
      <alignment vertical="center"/>
      <protection locked="0"/>
    </xf>
    <xf numFmtId="38" fontId="18" fillId="34" borderId="140" xfId="51" applyFont="1" applyFill="1" applyBorder="1" applyAlignment="1" applyProtection="1">
      <alignment vertical="center"/>
      <protection locked="0"/>
    </xf>
    <xf numFmtId="38" fontId="18" fillId="34" borderId="112" xfId="51" applyFont="1" applyFill="1" applyBorder="1" applyAlignment="1" applyProtection="1">
      <alignment horizontal="right" vertical="center"/>
      <protection locked="0"/>
    </xf>
    <xf numFmtId="38" fontId="18" fillId="34" borderId="113" xfId="51" applyFont="1" applyFill="1" applyBorder="1" applyAlignment="1" applyProtection="1">
      <alignment horizontal="right" vertical="center"/>
      <protection locked="0"/>
    </xf>
    <xf numFmtId="38" fontId="18" fillId="34" borderId="115" xfId="51" applyFont="1" applyFill="1" applyBorder="1" applyAlignment="1" applyProtection="1">
      <alignment horizontal="right" vertical="center"/>
      <protection locked="0"/>
    </xf>
    <xf numFmtId="38" fontId="18" fillId="0" borderId="59" xfId="51" applyFont="1" applyFill="1" applyBorder="1" applyAlignment="1" applyProtection="1">
      <alignment vertical="center"/>
      <protection/>
    </xf>
    <xf numFmtId="38" fontId="18" fillId="0" borderId="0" xfId="51" applyFont="1" applyFill="1" applyBorder="1" applyAlignment="1" applyProtection="1">
      <alignment vertical="center"/>
      <protection/>
    </xf>
    <xf numFmtId="38" fontId="18" fillId="0" borderId="55" xfId="51" applyFont="1" applyFill="1" applyBorder="1" applyAlignment="1" applyProtection="1">
      <alignment vertical="center"/>
      <protection/>
    </xf>
    <xf numFmtId="38" fontId="18" fillId="34" borderId="117" xfId="51" applyFont="1" applyFill="1" applyBorder="1" applyAlignment="1" applyProtection="1">
      <alignment vertical="center"/>
      <protection locked="0"/>
    </xf>
    <xf numFmtId="38" fontId="18" fillId="34" borderId="118" xfId="51" applyFont="1" applyFill="1" applyBorder="1" applyAlignment="1" applyProtection="1">
      <alignment vertical="center"/>
      <protection locked="0"/>
    </xf>
    <xf numFmtId="38" fontId="18" fillId="34" borderId="119" xfId="51" applyFont="1" applyFill="1" applyBorder="1" applyAlignment="1" applyProtection="1">
      <alignment vertical="center"/>
      <protection locked="0"/>
    </xf>
    <xf numFmtId="38" fontId="18" fillId="0" borderId="109" xfId="51" applyFont="1" applyFill="1" applyBorder="1" applyAlignment="1" applyProtection="1">
      <alignment vertical="center"/>
      <protection/>
    </xf>
    <xf numFmtId="38" fontId="18" fillId="0" borderId="110" xfId="51" applyFont="1" applyFill="1" applyBorder="1" applyAlignment="1" applyProtection="1">
      <alignment vertical="center"/>
      <protection/>
    </xf>
    <xf numFmtId="38" fontId="18" fillId="0" borderId="141" xfId="51" applyFont="1" applyFill="1" applyBorder="1" applyAlignment="1" applyProtection="1">
      <alignment vertical="center"/>
      <protection/>
    </xf>
    <xf numFmtId="38" fontId="18" fillId="34" borderId="117" xfId="51" applyFont="1" applyFill="1" applyBorder="1" applyAlignment="1" applyProtection="1">
      <alignment horizontal="right" vertical="center"/>
      <protection locked="0"/>
    </xf>
    <xf numFmtId="38" fontId="18" fillId="34" borderId="118" xfId="51" applyFont="1" applyFill="1" applyBorder="1" applyAlignment="1" applyProtection="1">
      <alignment horizontal="right" vertical="center"/>
      <protection locked="0"/>
    </xf>
    <xf numFmtId="38" fontId="18" fillId="34" borderId="119" xfId="51" applyFont="1" applyFill="1" applyBorder="1" applyAlignment="1" applyProtection="1">
      <alignment horizontal="right" vertical="center"/>
      <protection locked="0"/>
    </xf>
    <xf numFmtId="38" fontId="18" fillId="0" borderId="109" xfId="51" applyFont="1" applyFill="1" applyBorder="1" applyAlignment="1" applyProtection="1">
      <alignment horizontal="right" vertical="center"/>
      <protection/>
    </xf>
    <xf numFmtId="38" fontId="18" fillId="0" borderId="110" xfId="51" applyFont="1" applyFill="1" applyBorder="1" applyAlignment="1" applyProtection="1">
      <alignment horizontal="right" vertical="center"/>
      <protection/>
    </xf>
    <xf numFmtId="38" fontId="18" fillId="0" borderId="141" xfId="51" applyFont="1" applyFill="1" applyBorder="1" applyAlignment="1" applyProtection="1">
      <alignment horizontal="right" vertical="center"/>
      <protection/>
    </xf>
    <xf numFmtId="38" fontId="18" fillId="0" borderId="39" xfId="51" applyFont="1" applyFill="1" applyBorder="1" applyAlignment="1" applyProtection="1">
      <alignment horizontal="right" vertical="center"/>
      <protection/>
    </xf>
    <xf numFmtId="38" fontId="18" fillId="0" borderId="38" xfId="51" applyFont="1" applyFill="1" applyBorder="1" applyAlignment="1" applyProtection="1">
      <alignment horizontal="right" vertical="center"/>
      <protection/>
    </xf>
    <xf numFmtId="38" fontId="18" fillId="0" borderId="41" xfId="51" applyFont="1" applyFill="1" applyBorder="1" applyAlignment="1" applyProtection="1">
      <alignment horizontal="right" vertical="center"/>
      <protection/>
    </xf>
    <xf numFmtId="0" fontId="28" fillId="0" borderId="142" xfId="63" applyNumberFormat="1" applyFont="1" applyFill="1" applyBorder="1" applyAlignment="1" applyProtection="1">
      <alignment horizontal="center" vertical="center"/>
      <protection locked="0"/>
    </xf>
    <xf numFmtId="38" fontId="18" fillId="34" borderId="125" xfId="51" applyFont="1" applyFill="1" applyBorder="1" applyAlignment="1" applyProtection="1">
      <alignment horizontal="right" vertical="center"/>
      <protection locked="0"/>
    </xf>
    <xf numFmtId="38" fontId="18" fillId="34" borderId="126" xfId="51" applyFont="1" applyFill="1" applyBorder="1" applyAlignment="1" applyProtection="1">
      <alignment horizontal="right" vertical="center"/>
      <protection locked="0"/>
    </xf>
    <xf numFmtId="38" fontId="18" fillId="34" borderId="140" xfId="51" applyFont="1" applyFill="1" applyBorder="1" applyAlignment="1" applyProtection="1">
      <alignment horizontal="right" vertical="center"/>
      <protection locked="0"/>
    </xf>
    <xf numFmtId="38" fontId="18" fillId="0" borderId="123" xfId="51" applyFont="1" applyFill="1" applyBorder="1" applyAlignment="1" applyProtection="1">
      <alignment horizontal="right" vertical="center"/>
      <protection/>
    </xf>
    <xf numFmtId="38" fontId="18" fillId="0" borderId="95" xfId="51" applyFont="1" applyFill="1" applyBorder="1" applyAlignment="1" applyProtection="1">
      <alignment horizontal="right" vertical="center"/>
      <protection/>
    </xf>
    <xf numFmtId="38" fontId="18" fillId="0" borderId="98" xfId="51" applyFont="1" applyFill="1" applyBorder="1" applyAlignment="1" applyProtection="1">
      <alignment horizontal="right" vertical="center"/>
      <protection/>
    </xf>
    <xf numFmtId="38" fontId="18" fillId="0" borderId="139" xfId="51" applyFont="1" applyFill="1" applyBorder="1" applyAlignment="1" applyProtection="1">
      <alignment horizontal="right" vertical="center"/>
      <protection/>
    </xf>
    <xf numFmtId="38" fontId="18" fillId="34" borderId="139" xfId="51" applyFont="1" applyFill="1" applyBorder="1" applyAlignment="1" applyProtection="1">
      <alignment horizontal="right" vertical="center"/>
      <protection locked="0"/>
    </xf>
    <xf numFmtId="38" fontId="18" fillId="34" borderId="38" xfId="51" applyFont="1" applyFill="1" applyBorder="1" applyAlignment="1" applyProtection="1">
      <alignment horizontal="right" vertical="center"/>
      <protection locked="0"/>
    </xf>
    <xf numFmtId="38" fontId="18" fillId="34" borderId="41" xfId="51" applyFont="1" applyFill="1" applyBorder="1" applyAlignment="1" applyProtection="1">
      <alignment horizontal="right" vertical="center"/>
      <protection locked="0"/>
    </xf>
    <xf numFmtId="38" fontId="18" fillId="34" borderId="123" xfId="51" applyFont="1" applyFill="1" applyBorder="1" applyAlignment="1" applyProtection="1">
      <alignment horizontal="right" vertical="center"/>
      <protection locked="0"/>
    </xf>
    <xf numFmtId="38" fontId="18" fillId="34" borderId="95" xfId="51" applyFont="1" applyFill="1" applyBorder="1" applyAlignment="1" applyProtection="1">
      <alignment horizontal="right" vertical="center"/>
      <protection locked="0"/>
    </xf>
    <xf numFmtId="38" fontId="18" fillId="34" borderId="98" xfId="51" applyFont="1" applyFill="1" applyBorder="1" applyAlignment="1" applyProtection="1">
      <alignment horizontal="right" vertical="center"/>
      <protection locked="0"/>
    </xf>
    <xf numFmtId="176" fontId="9" fillId="0" borderId="102" xfId="0" applyNumberFormat="1" applyFont="1" applyBorder="1" applyAlignment="1" applyProtection="1">
      <alignment horizontal="right"/>
      <protection/>
    </xf>
    <xf numFmtId="176" fontId="9" fillId="0" borderId="103" xfId="0" applyNumberFormat="1" applyFont="1" applyBorder="1" applyAlignment="1" applyProtection="1">
      <alignment horizontal="right"/>
      <protection/>
    </xf>
    <xf numFmtId="176" fontId="9" fillId="0" borderId="104" xfId="0" applyNumberFormat="1" applyFont="1" applyBorder="1" applyAlignment="1" applyProtection="1">
      <alignment horizontal="right"/>
      <protection/>
    </xf>
    <xf numFmtId="0" fontId="28" fillId="0" borderId="42" xfId="0" applyFont="1" applyBorder="1" applyAlignment="1" applyProtection="1">
      <alignment horizontal="left"/>
      <protection locked="0"/>
    </xf>
    <xf numFmtId="0" fontId="28" fillId="0" borderId="40" xfId="0" applyFont="1" applyBorder="1" applyAlignment="1" applyProtection="1">
      <alignment horizontal="left"/>
      <protection locked="0"/>
    </xf>
    <xf numFmtId="0" fontId="28" fillId="0" borderId="43" xfId="0" applyFont="1" applyBorder="1" applyAlignment="1" applyProtection="1">
      <alignment horizontal="left"/>
      <protection locked="0"/>
    </xf>
    <xf numFmtId="0" fontId="28" fillId="0" borderId="19" xfId="0" applyFont="1" applyBorder="1" applyAlignment="1" applyProtection="1">
      <alignment horizontal="center" vertical="center" textRotation="255"/>
      <protection locked="0"/>
    </xf>
    <xf numFmtId="0" fontId="28" fillId="0" borderId="17" xfId="0" applyFont="1" applyBorder="1" applyAlignment="1" applyProtection="1">
      <alignment horizontal="center" vertical="center" textRotation="255"/>
      <protection locked="0"/>
    </xf>
    <xf numFmtId="0" fontId="28" fillId="0" borderId="20" xfId="0" applyFont="1" applyBorder="1" applyAlignment="1" applyProtection="1">
      <alignment horizontal="center" vertical="center" textRotation="255"/>
      <protection locked="0"/>
    </xf>
    <xf numFmtId="176" fontId="9" fillId="0" borderId="26" xfId="0" applyNumberFormat="1" applyFont="1" applyFill="1" applyBorder="1" applyAlignment="1" applyProtection="1">
      <alignment horizontal="right"/>
      <protection/>
    </xf>
    <xf numFmtId="176" fontId="9" fillId="0" borderId="62" xfId="0" applyNumberFormat="1" applyFont="1" applyFill="1" applyBorder="1" applyAlignment="1" applyProtection="1">
      <alignment horizontal="right"/>
      <protection/>
    </xf>
    <xf numFmtId="176" fontId="9" fillId="0" borderId="30" xfId="0" applyNumberFormat="1" applyFont="1" applyFill="1" applyBorder="1" applyAlignment="1" applyProtection="1">
      <alignment horizontal="right"/>
      <protection/>
    </xf>
    <xf numFmtId="176" fontId="9" fillId="33" borderId="26" xfId="0" applyNumberFormat="1" applyFont="1" applyFill="1" applyBorder="1" applyAlignment="1" applyProtection="1">
      <alignment horizontal="right"/>
      <protection locked="0"/>
    </xf>
    <xf numFmtId="176" fontId="9" fillId="33" borderId="62" xfId="0" applyNumberFormat="1" applyFont="1" applyFill="1" applyBorder="1" applyAlignment="1" applyProtection="1">
      <alignment horizontal="right"/>
      <protection locked="0"/>
    </xf>
    <xf numFmtId="176" fontId="9" fillId="33" borderId="30" xfId="0" applyNumberFormat="1" applyFont="1" applyFill="1" applyBorder="1" applyAlignment="1" applyProtection="1">
      <alignment horizontal="right"/>
      <protection locked="0"/>
    </xf>
    <xf numFmtId="176" fontId="9" fillId="0" borderId="56" xfId="0" applyNumberFormat="1" applyFont="1" applyFill="1" applyBorder="1" applyAlignment="1" applyProtection="1">
      <alignment horizontal="right"/>
      <protection/>
    </xf>
    <xf numFmtId="176" fontId="9" fillId="0" borderId="49" xfId="0" applyNumberFormat="1" applyFont="1" applyFill="1" applyBorder="1" applyAlignment="1" applyProtection="1">
      <alignment horizontal="right"/>
      <protection/>
    </xf>
    <xf numFmtId="176" fontId="9" fillId="0" borderId="37" xfId="0" applyNumberFormat="1" applyFont="1" applyFill="1" applyBorder="1" applyAlignment="1" applyProtection="1">
      <alignment horizontal="right"/>
      <protection/>
    </xf>
    <xf numFmtId="0" fontId="5" fillId="0" borderId="34"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24" fillId="0" borderId="0" xfId="0" applyFont="1" applyAlignment="1" applyProtection="1">
      <alignment horizontal="left" shrinkToFit="1"/>
      <protection locked="0"/>
    </xf>
    <xf numFmtId="0" fontId="5" fillId="0" borderId="99" xfId="0" applyFont="1" applyBorder="1" applyAlignment="1" applyProtection="1">
      <alignment horizontal="left"/>
      <protection locked="0"/>
    </xf>
    <xf numFmtId="0" fontId="5" fillId="0" borderId="100" xfId="0" applyFont="1" applyBorder="1" applyAlignment="1" applyProtection="1">
      <alignment horizontal="left"/>
      <protection locked="0"/>
    </xf>
    <xf numFmtId="0" fontId="5" fillId="0" borderId="101" xfId="0" applyFont="1" applyBorder="1" applyAlignment="1" applyProtection="1">
      <alignment horizontal="left"/>
      <protection locked="0"/>
    </xf>
    <xf numFmtId="176" fontId="9" fillId="33" borderId="143" xfId="0" applyNumberFormat="1" applyFont="1" applyFill="1" applyBorder="1" applyAlignment="1" applyProtection="1">
      <alignment horizontal="right"/>
      <protection locked="0"/>
    </xf>
    <xf numFmtId="176" fontId="9" fillId="33" borderId="100" xfId="0" applyNumberFormat="1" applyFont="1" applyFill="1" applyBorder="1" applyAlignment="1" applyProtection="1">
      <alignment horizontal="right"/>
      <protection locked="0"/>
    </xf>
    <xf numFmtId="176" fontId="9" fillId="33" borderId="101" xfId="0" applyNumberFormat="1" applyFont="1" applyFill="1" applyBorder="1" applyAlignment="1" applyProtection="1">
      <alignment horizontal="right"/>
      <protection locked="0"/>
    </xf>
    <xf numFmtId="0" fontId="5" fillId="0" borderId="35"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37" xfId="0" applyFont="1" applyBorder="1" applyAlignment="1" applyProtection="1">
      <alignment horizontal="left"/>
      <protection locked="0"/>
    </xf>
    <xf numFmtId="176" fontId="9" fillId="34" borderId="56" xfId="0" applyNumberFormat="1" applyFont="1" applyFill="1" applyBorder="1" applyAlignment="1" applyProtection="1">
      <alignment horizontal="right"/>
      <protection locked="0"/>
    </xf>
    <xf numFmtId="176" fontId="9" fillId="34" borderId="49" xfId="0" applyNumberFormat="1" applyFont="1" applyFill="1" applyBorder="1" applyAlignment="1" applyProtection="1">
      <alignment horizontal="right"/>
      <protection locked="0"/>
    </xf>
    <xf numFmtId="176" fontId="9" fillId="34" borderId="37" xfId="0" applyNumberFormat="1" applyFont="1" applyFill="1" applyBorder="1" applyAlignment="1" applyProtection="1">
      <alignment horizontal="right"/>
      <protection locked="0"/>
    </xf>
    <xf numFmtId="176" fontId="9" fillId="0" borderId="28" xfId="0" applyNumberFormat="1" applyFont="1" applyBorder="1" applyAlignment="1" applyProtection="1">
      <alignment horizontal="right"/>
      <protection/>
    </xf>
    <xf numFmtId="176" fontId="9" fillId="0" borderId="96" xfId="0" applyNumberFormat="1" applyFont="1" applyBorder="1" applyAlignment="1" applyProtection="1">
      <alignment horizontal="right"/>
      <protection/>
    </xf>
    <xf numFmtId="176" fontId="9" fillId="0" borderId="97" xfId="0" applyNumberFormat="1" applyFont="1" applyBorder="1" applyAlignment="1" applyProtection="1">
      <alignment horizontal="right"/>
      <protection/>
    </xf>
    <xf numFmtId="0" fontId="9" fillId="0" borderId="39" xfId="0" applyFont="1" applyBorder="1" applyAlignment="1" applyProtection="1">
      <alignment horizontal="center"/>
      <protection/>
    </xf>
    <xf numFmtId="0" fontId="9" fillId="0" borderId="38" xfId="0" applyFont="1" applyBorder="1" applyAlignment="1" applyProtection="1">
      <alignment horizontal="center"/>
      <protection/>
    </xf>
    <xf numFmtId="0" fontId="9" fillId="0" borderId="41" xfId="0" applyFont="1" applyBorder="1" applyAlignment="1" applyProtection="1">
      <alignment horizontal="center"/>
      <protection/>
    </xf>
    <xf numFmtId="0" fontId="28" fillId="0" borderId="42"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28" fillId="0" borderId="144"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xf>
    <xf numFmtId="0" fontId="9" fillId="0" borderId="40"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144" xfId="0" applyFont="1" applyBorder="1" applyAlignment="1" applyProtection="1">
      <alignment horizontal="center" vertical="center" wrapText="1"/>
      <protection/>
    </xf>
    <xf numFmtId="0" fontId="28" fillId="0" borderId="39" xfId="0" applyFont="1" applyBorder="1" applyAlignment="1" applyProtection="1">
      <alignment horizontal="left"/>
      <protection locked="0"/>
    </xf>
    <xf numFmtId="0" fontId="28" fillId="0" borderId="38" xfId="0" applyFont="1" applyBorder="1" applyAlignment="1" applyProtection="1">
      <alignment horizontal="left"/>
      <protection locked="0"/>
    </xf>
    <xf numFmtId="0" fontId="28" fillId="0" borderId="41" xfId="0" applyFont="1" applyBorder="1" applyAlignment="1" applyProtection="1">
      <alignment horizontal="left"/>
      <protection locked="0"/>
    </xf>
    <xf numFmtId="0" fontId="28" fillId="0" borderId="39" xfId="0" applyFont="1" applyBorder="1" applyAlignment="1" applyProtection="1">
      <alignment horizontal="center"/>
      <protection locked="0"/>
    </xf>
    <xf numFmtId="0" fontId="28" fillId="0" borderId="38" xfId="0" applyFont="1" applyBorder="1" applyAlignment="1" applyProtection="1">
      <alignment horizontal="center"/>
      <protection locked="0"/>
    </xf>
    <xf numFmtId="0" fontId="28" fillId="0" borderId="41" xfId="0" applyFont="1" applyBorder="1" applyAlignment="1" applyProtection="1">
      <alignment horizontal="center"/>
      <protection locked="0"/>
    </xf>
    <xf numFmtId="0" fontId="18" fillId="0" borderId="39" xfId="0" applyFont="1" applyBorder="1" applyAlignment="1" applyProtection="1">
      <alignment horizontal="center"/>
      <protection/>
    </xf>
    <xf numFmtId="0" fontId="18" fillId="0" borderId="38" xfId="0" applyFont="1" applyBorder="1" applyAlignment="1" applyProtection="1">
      <alignment horizontal="center"/>
      <protection/>
    </xf>
    <xf numFmtId="0" fontId="18" fillId="0" borderId="41" xfId="0" applyFont="1" applyBorder="1" applyAlignment="1" applyProtection="1">
      <alignment horizontal="center"/>
      <protection/>
    </xf>
    <xf numFmtId="176" fontId="9" fillId="0" borderId="28" xfId="0" applyNumberFormat="1" applyFont="1" applyFill="1" applyBorder="1" applyAlignment="1" applyProtection="1">
      <alignment horizontal="right"/>
      <protection/>
    </xf>
    <xf numFmtId="176" fontId="9" fillId="0" borderId="96" xfId="0" applyNumberFormat="1" applyFont="1" applyFill="1" applyBorder="1" applyAlignment="1" applyProtection="1">
      <alignment horizontal="right"/>
      <protection/>
    </xf>
    <xf numFmtId="176" fontId="9" fillId="0" borderId="97" xfId="0" applyNumberFormat="1" applyFont="1" applyFill="1" applyBorder="1" applyAlignment="1" applyProtection="1">
      <alignment horizontal="right"/>
      <protection/>
    </xf>
    <xf numFmtId="0" fontId="5" fillId="0" borderId="102" xfId="0" applyFont="1" applyBorder="1" applyAlignment="1" applyProtection="1">
      <alignment horizontal="left"/>
      <protection locked="0"/>
    </xf>
    <xf numFmtId="0" fontId="5" fillId="0" borderId="103" xfId="0" applyFont="1" applyBorder="1" applyAlignment="1" applyProtection="1">
      <alignment horizontal="left"/>
      <protection locked="0"/>
    </xf>
    <xf numFmtId="0" fontId="0" fillId="0" borderId="103" xfId="0" applyBorder="1" applyAlignment="1" applyProtection="1">
      <alignment horizontal="left"/>
      <protection locked="0"/>
    </xf>
    <xf numFmtId="0" fontId="0" fillId="0" borderId="104" xfId="0" applyBorder="1" applyAlignment="1" applyProtection="1">
      <alignment horizontal="left"/>
      <protection locked="0"/>
    </xf>
    <xf numFmtId="176" fontId="9" fillId="0" borderId="39" xfId="0" applyNumberFormat="1" applyFont="1" applyFill="1" applyBorder="1" applyAlignment="1" applyProtection="1">
      <alignment horizontal="right"/>
      <protection/>
    </xf>
    <xf numFmtId="176" fontId="9" fillId="0" borderId="38" xfId="0" applyNumberFormat="1" applyFont="1" applyFill="1" applyBorder="1" applyAlignment="1" applyProtection="1">
      <alignment horizontal="right"/>
      <protection/>
    </xf>
    <xf numFmtId="176" fontId="9" fillId="0" borderId="41" xfId="0" applyNumberFormat="1" applyFont="1" applyFill="1" applyBorder="1" applyAlignment="1" applyProtection="1">
      <alignment horizontal="right"/>
      <protection/>
    </xf>
    <xf numFmtId="0" fontId="28" fillId="0" borderId="39" xfId="0" applyFont="1" applyFill="1" applyBorder="1" applyAlignment="1" applyProtection="1">
      <alignment horizontal="center"/>
      <protection locked="0"/>
    </xf>
    <xf numFmtId="0" fontId="28" fillId="0" borderId="38" xfId="0" applyFont="1" applyFill="1" applyBorder="1" applyAlignment="1" applyProtection="1">
      <alignment horizontal="center"/>
      <protection locked="0"/>
    </xf>
    <xf numFmtId="0" fontId="28" fillId="0" borderId="41" xfId="0" applyFont="1" applyFill="1" applyBorder="1" applyAlignment="1" applyProtection="1">
      <alignment horizontal="center"/>
      <protection locked="0"/>
    </xf>
    <xf numFmtId="176" fontId="9" fillId="34" borderId="26" xfId="0" applyNumberFormat="1" applyFont="1" applyFill="1" applyBorder="1" applyAlignment="1" applyProtection="1">
      <alignment horizontal="right"/>
      <protection locked="0"/>
    </xf>
    <xf numFmtId="176" fontId="9" fillId="34" borderId="62" xfId="0" applyNumberFormat="1" applyFont="1" applyFill="1" applyBorder="1" applyAlignment="1" applyProtection="1">
      <alignment horizontal="right"/>
      <protection locked="0"/>
    </xf>
    <xf numFmtId="176" fontId="9" fillId="34" borderId="30" xfId="0" applyNumberFormat="1" applyFont="1" applyFill="1" applyBorder="1" applyAlignment="1" applyProtection="1">
      <alignment horizontal="right"/>
      <protection locked="0"/>
    </xf>
    <xf numFmtId="176" fontId="121" fillId="33" borderId="39" xfId="0" applyNumberFormat="1" applyFont="1" applyFill="1" applyBorder="1" applyAlignment="1" applyProtection="1">
      <alignment horizontal="right"/>
      <protection locked="0"/>
    </xf>
    <xf numFmtId="176" fontId="121" fillId="33" borderId="38" xfId="0" applyNumberFormat="1" applyFont="1" applyFill="1" applyBorder="1" applyAlignment="1" applyProtection="1">
      <alignment horizontal="right"/>
      <protection locked="0"/>
    </xf>
    <xf numFmtId="176" fontId="121" fillId="33" borderId="41" xfId="0" applyNumberFormat="1" applyFont="1" applyFill="1" applyBorder="1" applyAlignment="1" applyProtection="1">
      <alignment horizontal="right"/>
      <protection locked="0"/>
    </xf>
    <xf numFmtId="176" fontId="9" fillId="0" borderId="39" xfId="0" applyNumberFormat="1" applyFont="1" applyBorder="1" applyAlignment="1" applyProtection="1">
      <alignment horizontal="right"/>
      <protection/>
    </xf>
    <xf numFmtId="176" fontId="9" fillId="0" borderId="38" xfId="0" applyNumberFormat="1" applyFont="1" applyBorder="1" applyAlignment="1" applyProtection="1">
      <alignment horizontal="right"/>
      <protection/>
    </xf>
    <xf numFmtId="176" fontId="9" fillId="0" borderId="41" xfId="0" applyNumberFormat="1" applyFont="1" applyBorder="1" applyAlignment="1" applyProtection="1">
      <alignment horizontal="right"/>
      <protection/>
    </xf>
    <xf numFmtId="176" fontId="9" fillId="34" borderId="39" xfId="0" applyNumberFormat="1" applyFont="1" applyFill="1" applyBorder="1" applyAlignment="1" applyProtection="1">
      <alignment horizontal="right"/>
      <protection locked="0"/>
    </xf>
    <xf numFmtId="176" fontId="9" fillId="34" borderId="38" xfId="0" applyNumberFormat="1" applyFont="1" applyFill="1" applyBorder="1" applyAlignment="1" applyProtection="1">
      <alignment horizontal="right"/>
      <protection locked="0"/>
    </xf>
    <xf numFmtId="176" fontId="9" fillId="34" borderId="41" xfId="0" applyNumberFormat="1" applyFont="1" applyFill="1" applyBorder="1" applyAlignment="1" applyProtection="1">
      <alignment horizontal="right"/>
      <protection locked="0"/>
    </xf>
    <xf numFmtId="0" fontId="1" fillId="0" borderId="19" xfId="0" applyFont="1" applyBorder="1" applyAlignment="1" applyProtection="1">
      <alignment horizontal="center" vertical="center" textRotation="255"/>
      <protection locked="0"/>
    </xf>
    <xf numFmtId="0" fontId="1" fillId="0" borderId="17" xfId="0" applyFont="1" applyBorder="1" applyAlignment="1" applyProtection="1">
      <alignment horizontal="center" vertical="center" textRotation="255"/>
      <protection locked="0"/>
    </xf>
    <xf numFmtId="0" fontId="1" fillId="0" borderId="20" xfId="0" applyFont="1" applyBorder="1" applyAlignment="1" applyProtection="1">
      <alignment horizontal="center" vertical="center" textRotation="255"/>
      <protection locked="0"/>
    </xf>
    <xf numFmtId="0" fontId="28" fillId="0" borderId="19" xfId="0" applyFont="1" applyFill="1" applyBorder="1" applyAlignment="1" applyProtection="1">
      <alignment horizontal="center" vertical="center" textRotation="255"/>
      <protection locked="0"/>
    </xf>
    <xf numFmtId="0" fontId="28" fillId="0" borderId="17" xfId="0" applyFont="1" applyFill="1" applyBorder="1" applyAlignment="1" applyProtection="1">
      <alignment horizontal="center" vertical="center" textRotation="255"/>
      <protection locked="0"/>
    </xf>
    <xf numFmtId="0" fontId="28" fillId="0" borderId="20" xfId="0" applyFont="1" applyFill="1" applyBorder="1" applyAlignment="1" applyProtection="1">
      <alignment horizontal="center" vertical="center" textRotation="255"/>
      <protection locked="0"/>
    </xf>
    <xf numFmtId="176" fontId="9" fillId="0" borderId="26" xfId="0" applyNumberFormat="1" applyFont="1" applyBorder="1" applyAlignment="1" applyProtection="1">
      <alignment horizontal="right"/>
      <protection/>
    </xf>
    <xf numFmtId="176" fontId="9" fillId="0" borderId="62" xfId="0" applyNumberFormat="1" applyFont="1" applyBorder="1" applyAlignment="1" applyProtection="1">
      <alignment horizontal="right"/>
      <protection/>
    </xf>
    <xf numFmtId="176" fontId="9" fillId="0" borderId="30" xfId="0" applyNumberFormat="1" applyFont="1" applyBorder="1" applyAlignment="1" applyProtection="1">
      <alignment horizontal="right"/>
      <protection/>
    </xf>
    <xf numFmtId="0" fontId="4" fillId="0" borderId="0" xfId="0" applyFont="1" applyAlignment="1" applyProtection="1">
      <alignment horizontal="left" vertical="top" wrapText="1"/>
      <protection locked="0"/>
    </xf>
    <xf numFmtId="0" fontId="110" fillId="0" borderId="34" xfId="0" applyFont="1" applyBorder="1" applyAlignment="1" applyProtection="1">
      <alignment horizontal="left"/>
      <protection locked="0"/>
    </xf>
    <xf numFmtId="0" fontId="110" fillId="0" borderId="62" xfId="0" applyFont="1" applyBorder="1" applyAlignment="1" applyProtection="1">
      <alignment horizontal="left"/>
      <protection locked="0"/>
    </xf>
    <xf numFmtId="0" fontId="110" fillId="0" borderId="30" xfId="0" applyFont="1" applyBorder="1" applyAlignment="1" applyProtection="1">
      <alignment horizontal="left"/>
      <protection locked="0"/>
    </xf>
    <xf numFmtId="0" fontId="5" fillId="0" borderId="34" xfId="0" applyFont="1" applyFill="1" applyBorder="1" applyAlignment="1" applyProtection="1">
      <alignment horizontal="left"/>
      <protection locked="0"/>
    </xf>
    <xf numFmtId="0" fontId="5" fillId="0" borderId="62" xfId="0" applyFont="1" applyFill="1" applyBorder="1" applyAlignment="1" applyProtection="1">
      <alignment horizontal="left"/>
      <protection locked="0"/>
    </xf>
    <xf numFmtId="0" fontId="5" fillId="0" borderId="30" xfId="0" applyFont="1" applyFill="1" applyBorder="1" applyAlignment="1" applyProtection="1">
      <alignment horizontal="left"/>
      <protection locked="0"/>
    </xf>
    <xf numFmtId="0" fontId="5" fillId="0" borderId="52" xfId="0" applyFont="1" applyBorder="1" applyAlignment="1" applyProtection="1">
      <alignment horizontal="left"/>
      <protection locked="0"/>
    </xf>
    <xf numFmtId="0" fontId="5" fillId="0" borderId="51" xfId="0" applyFont="1" applyBorder="1" applyAlignment="1" applyProtection="1">
      <alignment horizontal="left"/>
      <protection locked="0"/>
    </xf>
    <xf numFmtId="0" fontId="5" fillId="0" borderId="54" xfId="0" applyFont="1" applyBorder="1" applyAlignment="1" applyProtection="1">
      <alignment horizontal="left"/>
      <protection locked="0"/>
    </xf>
    <xf numFmtId="0" fontId="5" fillId="0" borderId="39"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102" xfId="0" applyFont="1" applyBorder="1" applyAlignment="1" applyProtection="1">
      <alignment horizontal="center"/>
      <protection locked="0"/>
    </xf>
    <xf numFmtId="0" fontId="5" fillId="0" borderId="103" xfId="0" applyFont="1" applyBorder="1" applyAlignment="1" applyProtection="1">
      <alignment horizontal="center"/>
      <protection locked="0"/>
    </xf>
    <xf numFmtId="0" fontId="5" fillId="0" borderId="104" xfId="0" applyFont="1" applyBorder="1" applyAlignment="1" applyProtection="1">
      <alignment horizontal="center"/>
      <protection locked="0"/>
    </xf>
    <xf numFmtId="176" fontId="9" fillId="34" borderId="143" xfId="0" applyNumberFormat="1" applyFont="1" applyFill="1" applyBorder="1" applyAlignment="1" applyProtection="1">
      <alignment horizontal="right"/>
      <protection locked="0"/>
    </xf>
    <xf numFmtId="176" fontId="9" fillId="34" borderId="100" xfId="0" applyNumberFormat="1" applyFont="1" applyFill="1" applyBorder="1" applyAlignment="1" applyProtection="1">
      <alignment horizontal="right"/>
      <protection locked="0"/>
    </xf>
    <xf numFmtId="176" fontId="9" fillId="34" borderId="101" xfId="0" applyNumberFormat="1" applyFont="1" applyFill="1" applyBorder="1" applyAlignment="1" applyProtection="1">
      <alignment horizontal="right"/>
      <protection locked="0"/>
    </xf>
    <xf numFmtId="176" fontId="5" fillId="0" borderId="102" xfId="0" applyNumberFormat="1" applyFont="1" applyBorder="1" applyAlignment="1" applyProtection="1">
      <alignment horizontal="right"/>
      <protection/>
    </xf>
    <xf numFmtId="176" fontId="5" fillId="0" borderId="103" xfId="0" applyNumberFormat="1" applyFont="1" applyBorder="1" applyAlignment="1" applyProtection="1">
      <alignment horizontal="right"/>
      <protection/>
    </xf>
    <xf numFmtId="176" fontId="5" fillId="0" borderId="104" xfId="0" applyNumberFormat="1" applyFont="1" applyBorder="1" applyAlignment="1" applyProtection="1">
      <alignment horizontal="right"/>
      <protection/>
    </xf>
    <xf numFmtId="176" fontId="5" fillId="0" borderId="39" xfId="0" applyNumberFormat="1" applyFont="1" applyBorder="1" applyAlignment="1" applyProtection="1">
      <alignment horizontal="right"/>
      <protection/>
    </xf>
    <xf numFmtId="176" fontId="5" fillId="0" borderId="38" xfId="0" applyNumberFormat="1" applyFont="1" applyBorder="1" applyAlignment="1" applyProtection="1">
      <alignment horizontal="right"/>
      <protection/>
    </xf>
    <xf numFmtId="176" fontId="5" fillId="0" borderId="41" xfId="0" applyNumberFormat="1" applyFont="1" applyBorder="1" applyAlignment="1" applyProtection="1">
      <alignment horizontal="right"/>
      <protection/>
    </xf>
    <xf numFmtId="0" fontId="5" fillId="0" borderId="38" xfId="0" applyFont="1" applyBorder="1" applyAlignment="1" applyProtection="1">
      <alignment/>
      <protection locked="0"/>
    </xf>
    <xf numFmtId="0" fontId="5" fillId="0" borderId="41" xfId="0" applyFont="1" applyBorder="1" applyAlignment="1" applyProtection="1">
      <alignment/>
      <protection locked="0"/>
    </xf>
    <xf numFmtId="176" fontId="5" fillId="33" borderId="39" xfId="0" applyNumberFormat="1" applyFont="1" applyFill="1" applyBorder="1" applyAlignment="1" applyProtection="1">
      <alignment/>
      <protection locked="0"/>
    </xf>
    <xf numFmtId="176" fontId="5" fillId="33" borderId="38" xfId="0" applyNumberFormat="1" applyFont="1" applyFill="1" applyBorder="1" applyAlignment="1" applyProtection="1">
      <alignment/>
      <protection locked="0"/>
    </xf>
    <xf numFmtId="176" fontId="5" fillId="33" borderId="41" xfId="0" applyNumberFormat="1" applyFont="1" applyFill="1" applyBorder="1" applyAlignment="1" applyProtection="1">
      <alignment/>
      <protection locked="0"/>
    </xf>
    <xf numFmtId="0" fontId="4" fillId="0" borderId="0" xfId="0" applyFont="1" applyAlignment="1" applyProtection="1">
      <alignment vertical="top" wrapText="1"/>
      <protection locked="0"/>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11" fillId="0" borderId="0" xfId="63" applyFont="1" applyAlignment="1" applyProtection="1">
      <alignment horizontal="left" vertical="top" wrapText="1"/>
      <protection locked="0"/>
    </xf>
    <xf numFmtId="0" fontId="111" fillId="0" borderId="0" xfId="63" applyFont="1" applyAlignment="1" applyProtection="1">
      <alignment horizontal="left" vertical="center" wrapText="1"/>
      <protection locked="0"/>
    </xf>
    <xf numFmtId="0" fontId="5" fillId="0" borderId="42" xfId="63" applyFont="1" applyBorder="1" applyAlignment="1" applyProtection="1">
      <alignment horizontal="distributed" vertical="center"/>
      <protection locked="0"/>
    </xf>
    <xf numFmtId="0" fontId="5" fillId="0" borderId="40" xfId="63" applyFont="1" applyBorder="1" applyAlignment="1" applyProtection="1">
      <alignment horizontal="distributed" vertical="center"/>
      <protection locked="0"/>
    </xf>
    <xf numFmtId="0" fontId="88" fillId="0" borderId="48" xfId="63" applyBorder="1" applyAlignment="1" applyProtection="1">
      <alignment horizontal="distributed" vertical="center"/>
      <protection locked="0"/>
    </xf>
    <xf numFmtId="0" fontId="88" fillId="0" borderId="57" xfId="63" applyBorder="1" applyAlignment="1" applyProtection="1">
      <alignment horizontal="distributed" vertical="center"/>
      <protection locked="0"/>
    </xf>
    <xf numFmtId="0" fontId="5" fillId="0" borderId="80" xfId="63" applyFont="1" applyBorder="1" applyAlignment="1" applyProtection="1">
      <alignment horizontal="distributed" vertical="center"/>
      <protection locked="0"/>
    </xf>
    <xf numFmtId="0" fontId="88" fillId="0" borderId="79" xfId="63" applyBorder="1" applyAlignment="1" applyProtection="1">
      <alignment horizontal="distributed" vertical="center"/>
      <protection locked="0"/>
    </xf>
    <xf numFmtId="0" fontId="28" fillId="0" borderId="42" xfId="63" applyFont="1" applyBorder="1" applyAlignment="1" applyProtection="1">
      <alignment/>
      <protection locked="0"/>
    </xf>
    <xf numFmtId="0" fontId="1" fillId="0" borderId="40" xfId="63" applyFont="1" applyBorder="1" applyAlignment="1" applyProtection="1">
      <alignment/>
      <protection locked="0"/>
    </xf>
    <xf numFmtId="0" fontId="5" fillId="0" borderId="34" xfId="63" applyFont="1" applyBorder="1" applyAlignment="1" applyProtection="1">
      <alignment/>
      <protection locked="0"/>
    </xf>
    <xf numFmtId="0" fontId="88" fillId="0" borderId="62" xfId="63" applyBorder="1" applyAlignment="1" applyProtection="1">
      <alignment/>
      <protection locked="0"/>
    </xf>
    <xf numFmtId="0" fontId="5" fillId="0" borderId="35" xfId="63" applyFont="1" applyBorder="1" applyAlignment="1" applyProtection="1">
      <alignment/>
      <protection locked="0"/>
    </xf>
    <xf numFmtId="0" fontId="5" fillId="0" borderId="49" xfId="63" applyFont="1" applyBorder="1" applyAlignment="1" applyProtection="1">
      <alignment/>
      <protection locked="0"/>
    </xf>
    <xf numFmtId="0" fontId="5" fillId="0" borderId="62" xfId="63" applyFont="1" applyBorder="1" applyAlignment="1" applyProtection="1">
      <alignment/>
      <protection locked="0"/>
    </xf>
    <xf numFmtId="0" fontId="5" fillId="0" borderId="0" xfId="63" applyFont="1" applyFill="1" applyBorder="1" applyAlignment="1" applyProtection="1">
      <alignment/>
      <protection locked="0"/>
    </xf>
    <xf numFmtId="0" fontId="88" fillId="0" borderId="0" xfId="63" applyFill="1" applyBorder="1" applyAlignment="1" applyProtection="1">
      <alignment/>
      <protection locked="0"/>
    </xf>
    <xf numFmtId="0" fontId="5" fillId="0" borderId="52" xfId="63" applyFont="1" applyBorder="1" applyAlignment="1" applyProtection="1">
      <alignment/>
      <protection locked="0"/>
    </xf>
    <xf numFmtId="0" fontId="5" fillId="0" borderId="34" xfId="63" applyFont="1" applyBorder="1" applyAlignment="1" applyProtection="1">
      <alignment horizontal="left"/>
      <protection locked="0"/>
    </xf>
    <xf numFmtId="0" fontId="5" fillId="0" borderId="62" xfId="63" applyFont="1" applyBorder="1" applyAlignment="1" applyProtection="1">
      <alignment horizontal="left"/>
      <protection locked="0"/>
    </xf>
    <xf numFmtId="0" fontId="5" fillId="0" borderId="85" xfId="63" applyFont="1" applyBorder="1" applyAlignment="1" applyProtection="1">
      <alignment horizontal="left"/>
      <protection locked="0"/>
    </xf>
    <xf numFmtId="0" fontId="5" fillId="0" borderId="51" xfId="63" applyFont="1" applyBorder="1" applyAlignment="1" applyProtection="1">
      <alignment/>
      <protection locked="0"/>
    </xf>
    <xf numFmtId="0" fontId="5" fillId="0" borderId="0" xfId="63" applyFont="1" applyFill="1" applyBorder="1" applyAlignment="1" applyProtection="1">
      <alignment horizontal="distributed" vertical="center"/>
      <protection locked="0"/>
    </xf>
    <xf numFmtId="0" fontId="88" fillId="0" borderId="0" xfId="63" applyFill="1" applyBorder="1" applyAlignment="1" applyProtection="1">
      <alignment horizontal="distributed" vertical="center"/>
      <protection locked="0"/>
    </xf>
    <xf numFmtId="0" fontId="28" fillId="0" borderId="10" xfId="63" applyFont="1" applyBorder="1" applyAlignment="1" applyProtection="1">
      <alignment/>
      <protection locked="0"/>
    </xf>
    <xf numFmtId="0" fontId="28" fillId="0" borderId="0" xfId="63" applyFont="1" applyBorder="1" applyAlignment="1" applyProtection="1">
      <alignment/>
      <protection locked="0"/>
    </xf>
    <xf numFmtId="0" fontId="5" fillId="0" borderId="42"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144" xfId="0" applyFont="1" applyBorder="1" applyAlignment="1" applyProtection="1">
      <alignment horizontal="center" vertical="center" wrapText="1"/>
      <protection locked="0"/>
    </xf>
    <xf numFmtId="0" fontId="5" fillId="0" borderId="39" xfId="0" applyFont="1" applyBorder="1" applyAlignment="1" applyProtection="1">
      <alignment horizontal="center"/>
      <protection/>
    </xf>
    <xf numFmtId="0" fontId="5" fillId="0" borderId="41" xfId="0" applyFont="1" applyBorder="1" applyAlignment="1" applyProtection="1">
      <alignment horizontal="center"/>
      <protection/>
    </xf>
    <xf numFmtId="0" fontId="0" fillId="0" borderId="4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144" xfId="0" applyBorder="1" applyAlignment="1" applyProtection="1">
      <alignment horizontal="center" vertical="center" wrapText="1"/>
      <protection/>
    </xf>
    <xf numFmtId="0" fontId="114" fillId="0" borderId="0" xfId="63" applyFont="1" applyAlignment="1" applyProtection="1">
      <alignment horizontal="left"/>
      <protection/>
    </xf>
    <xf numFmtId="0" fontId="88" fillId="0" borderId="145" xfId="63" applyBorder="1" applyAlignment="1" applyProtection="1">
      <alignment horizontal="center" vertical="center"/>
      <protection/>
    </xf>
    <xf numFmtId="0" fontId="88" fillId="0" borderId="81" xfId="63" applyBorder="1" applyAlignment="1" applyProtection="1">
      <alignment horizontal="center" vertical="center"/>
      <protection/>
    </xf>
    <xf numFmtId="0" fontId="88" fillId="0" borderId="73" xfId="63" applyFill="1" applyBorder="1" applyAlignment="1" applyProtection="1">
      <alignment horizontal="left" shrinkToFit="1"/>
      <protection/>
    </xf>
    <xf numFmtId="0" fontId="88" fillId="0" borderId="62" xfId="63" applyFill="1" applyBorder="1" applyAlignment="1" applyProtection="1">
      <alignment horizontal="left"/>
      <protection/>
    </xf>
    <xf numFmtId="0" fontId="88" fillId="0" borderId="145" xfId="63" applyBorder="1" applyAlignment="1" applyProtection="1">
      <alignment horizontal="center"/>
      <protection/>
    </xf>
    <xf numFmtId="0" fontId="88" fillId="0" borderId="81" xfId="63" applyBorder="1" applyAlignment="1" applyProtection="1">
      <alignment horizontal="center"/>
      <protection/>
    </xf>
    <xf numFmtId="0" fontId="88" fillId="0" borderId="0" xfId="63" applyBorder="1" applyAlignment="1" applyProtection="1">
      <alignment horizontal="center" shrinkToFit="1"/>
      <protection/>
    </xf>
    <xf numFmtId="176" fontId="9" fillId="0" borderId="0" xfId="0" applyNumberFormat="1" applyFont="1" applyFill="1" applyBorder="1" applyAlignment="1" applyProtection="1">
      <alignment horizontal="right"/>
      <protection locked="0"/>
    </xf>
    <xf numFmtId="0" fontId="24" fillId="0" borderId="0" xfId="0" applyFont="1" applyAlignment="1" applyProtection="1">
      <alignment horizontal="left" vertical="center" wrapText="1"/>
      <protection locked="0"/>
    </xf>
    <xf numFmtId="0" fontId="28" fillId="0" borderId="40" xfId="0" applyFont="1" applyBorder="1" applyAlignment="1" applyProtection="1">
      <alignment horizontal="center"/>
      <protection locked="0"/>
    </xf>
    <xf numFmtId="0" fontId="18" fillId="0" borderId="40" xfId="0" applyFont="1" applyBorder="1" applyAlignment="1" applyProtection="1">
      <alignment horizontal="center"/>
      <protection locked="0"/>
    </xf>
    <xf numFmtId="0" fontId="28" fillId="0" borderId="39"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28" fillId="0" borderId="41" xfId="0" applyFont="1" applyBorder="1" applyAlignment="1" applyProtection="1">
      <alignment horizontal="left" vertical="center"/>
      <protection locked="0"/>
    </xf>
    <xf numFmtId="176" fontId="9" fillId="34" borderId="24" xfId="0" applyNumberFormat="1" applyFont="1" applyFill="1" applyBorder="1" applyAlignment="1" applyProtection="1">
      <alignment horizontal="right"/>
      <protection locked="0"/>
    </xf>
    <xf numFmtId="176" fontId="9" fillId="34" borderId="73" xfId="0" applyNumberFormat="1" applyFont="1" applyFill="1" applyBorder="1" applyAlignment="1" applyProtection="1">
      <alignment horizontal="right"/>
      <protection locked="0"/>
    </xf>
    <xf numFmtId="176" fontId="9" fillId="34" borderId="146" xfId="0" applyNumberFormat="1" applyFont="1" applyFill="1" applyBorder="1" applyAlignment="1" applyProtection="1">
      <alignment horizontal="right"/>
      <protection locked="0"/>
    </xf>
    <xf numFmtId="0" fontId="28" fillId="0" borderId="28" xfId="0" applyFont="1" applyBorder="1" applyAlignment="1" applyProtection="1">
      <alignment horizontal="left"/>
      <protection locked="0"/>
    </xf>
    <xf numFmtId="0" fontId="28" fillId="0" borderId="96" xfId="0" applyFont="1" applyBorder="1" applyAlignment="1" applyProtection="1">
      <alignment horizontal="left"/>
      <protection locked="0"/>
    </xf>
    <xf numFmtId="0" fontId="28" fillId="0" borderId="97" xfId="0" applyFont="1" applyBorder="1" applyAlignment="1" applyProtection="1">
      <alignment horizontal="left"/>
      <protection locked="0"/>
    </xf>
    <xf numFmtId="0" fontId="28" fillId="0" borderId="62" xfId="0" applyFont="1" applyFill="1" applyBorder="1" applyAlignment="1" applyProtection="1">
      <alignment horizontal="left"/>
      <protection locked="0"/>
    </xf>
    <xf numFmtId="0" fontId="28" fillId="0" borderId="30" xfId="0" applyFont="1" applyFill="1" applyBorder="1" applyAlignment="1" applyProtection="1">
      <alignment horizontal="left"/>
      <protection locked="0"/>
    </xf>
    <xf numFmtId="176" fontId="9" fillId="0" borderId="39" xfId="0" applyNumberFormat="1" applyFont="1" applyFill="1" applyBorder="1" applyAlignment="1" applyProtection="1">
      <alignment horizontal="right" vertical="center"/>
      <protection/>
    </xf>
    <xf numFmtId="176" fontId="9" fillId="0" borderId="38" xfId="0" applyNumberFormat="1" applyFont="1" applyFill="1" applyBorder="1" applyAlignment="1" applyProtection="1">
      <alignment horizontal="right" vertical="center"/>
      <protection/>
    </xf>
    <xf numFmtId="176" fontId="9" fillId="0" borderId="41" xfId="0" applyNumberFormat="1" applyFont="1" applyFill="1" applyBorder="1" applyAlignment="1" applyProtection="1">
      <alignment horizontal="right" vertical="center"/>
      <protection/>
    </xf>
    <xf numFmtId="0" fontId="28" fillId="0" borderId="62" xfId="0" applyFont="1" applyBorder="1" applyAlignment="1" applyProtection="1">
      <alignment horizontal="left"/>
      <protection locked="0"/>
    </xf>
    <xf numFmtId="0" fontId="28" fillId="0" borderId="30" xfId="0" applyFont="1" applyBorder="1" applyAlignment="1" applyProtection="1">
      <alignment horizontal="left"/>
      <protection locked="0"/>
    </xf>
    <xf numFmtId="0" fontId="28" fillId="0" borderId="26" xfId="0" applyFont="1" applyBorder="1" applyAlignment="1" applyProtection="1">
      <alignment horizontal="left"/>
      <protection locked="0"/>
    </xf>
    <xf numFmtId="0" fontId="1" fillId="0" borderId="56" xfId="0" applyFont="1" applyFill="1" applyBorder="1" applyAlignment="1" applyProtection="1">
      <alignment horizontal="left"/>
      <protection locked="0"/>
    </xf>
    <xf numFmtId="0" fontId="1" fillId="0" borderId="49" xfId="0" applyFont="1" applyFill="1" applyBorder="1" applyAlignment="1" applyProtection="1">
      <alignment horizontal="left"/>
      <protection locked="0"/>
    </xf>
    <xf numFmtId="0" fontId="1" fillId="0" borderId="37" xfId="0" applyFont="1" applyFill="1" applyBorder="1" applyAlignment="1" applyProtection="1">
      <alignment horizontal="left"/>
      <protection locked="0"/>
    </xf>
    <xf numFmtId="176" fontId="9" fillId="0" borderId="56" xfId="0" applyNumberFormat="1" applyFont="1" applyBorder="1" applyAlignment="1" applyProtection="1">
      <alignment horizontal="right"/>
      <protection/>
    </xf>
    <xf numFmtId="176" fontId="9" fillId="0" borderId="49" xfId="0" applyNumberFormat="1" applyFont="1" applyBorder="1" applyAlignment="1" applyProtection="1">
      <alignment horizontal="right"/>
      <protection/>
    </xf>
    <xf numFmtId="176" fontId="9" fillId="0" borderId="37" xfId="0" applyNumberFormat="1" applyFont="1" applyBorder="1" applyAlignment="1" applyProtection="1">
      <alignment horizontal="right"/>
      <protection/>
    </xf>
    <xf numFmtId="0" fontId="28" fillId="0" borderId="56" xfId="0" applyFont="1" applyBorder="1" applyAlignment="1" applyProtection="1">
      <alignment horizontal="left"/>
      <protection locked="0"/>
    </xf>
    <xf numFmtId="0" fontId="28" fillId="0" borderId="49" xfId="0" applyFont="1" applyBorder="1" applyAlignment="1" applyProtection="1">
      <alignment horizontal="left"/>
      <protection locked="0"/>
    </xf>
    <xf numFmtId="0" fontId="28" fillId="0" borderId="37" xfId="0" applyFont="1" applyBorder="1" applyAlignment="1" applyProtection="1">
      <alignment horizontal="left"/>
      <protection locked="0"/>
    </xf>
    <xf numFmtId="0" fontId="1" fillId="0" borderId="48" xfId="0" applyFont="1" applyFill="1" applyBorder="1" applyAlignment="1" applyProtection="1">
      <alignment vertical="center"/>
      <protection locked="0"/>
    </xf>
    <xf numFmtId="0" fontId="1" fillId="0" borderId="57" xfId="0" applyFont="1" applyFill="1" applyBorder="1" applyAlignment="1" applyProtection="1">
      <alignment vertical="center"/>
      <protection locked="0"/>
    </xf>
    <xf numFmtId="0" fontId="28" fillId="0" borderId="26" xfId="0" applyFont="1" applyBorder="1" applyAlignment="1" applyProtection="1">
      <alignment/>
      <protection locked="0"/>
    </xf>
    <xf numFmtId="0" fontId="28" fillId="0" borderId="62" xfId="0" applyFont="1" applyBorder="1" applyAlignment="1" applyProtection="1">
      <alignment/>
      <protection locked="0"/>
    </xf>
    <xf numFmtId="0" fontId="28" fillId="0" borderId="30" xfId="0" applyFont="1" applyBorder="1" applyAlignment="1" applyProtection="1">
      <alignment/>
      <protection locked="0"/>
    </xf>
    <xf numFmtId="0" fontId="28" fillId="0" borderId="28" xfId="0" applyFont="1" applyBorder="1" applyAlignment="1" applyProtection="1">
      <alignment/>
      <protection locked="0"/>
    </xf>
    <xf numFmtId="0" fontId="28" fillId="0" borderId="96" xfId="0" applyFont="1" applyBorder="1" applyAlignment="1" applyProtection="1">
      <alignment/>
      <protection locked="0"/>
    </xf>
    <xf numFmtId="0" fontId="28" fillId="0" borderId="97" xfId="0" applyFont="1" applyBorder="1" applyAlignment="1" applyProtection="1">
      <alignment/>
      <protection locked="0"/>
    </xf>
    <xf numFmtId="0" fontId="28" fillId="0" borderId="39" xfId="63" applyNumberFormat="1" applyFont="1" applyBorder="1" applyAlignment="1" applyProtection="1">
      <alignment horizontal="left"/>
      <protection locked="0"/>
    </xf>
    <xf numFmtId="0" fontId="28" fillId="0" borderId="38" xfId="63" applyNumberFormat="1" applyFont="1" applyBorder="1" applyAlignment="1" applyProtection="1">
      <alignment horizontal="left"/>
      <protection locked="0"/>
    </xf>
    <xf numFmtId="0" fontId="28" fillId="0" borderId="41" xfId="63" applyNumberFormat="1" applyFont="1" applyBorder="1" applyAlignment="1" applyProtection="1">
      <alignment horizontal="left"/>
      <protection locked="0"/>
    </xf>
    <xf numFmtId="176" fontId="9" fillId="0" borderId="56" xfId="0" applyNumberFormat="1" applyFont="1" applyFill="1" applyBorder="1" applyAlignment="1" applyProtection="1">
      <alignment/>
      <protection/>
    </xf>
    <xf numFmtId="176" fontId="9" fillId="0" borderId="49" xfId="0" applyNumberFormat="1" applyFont="1" applyFill="1" applyBorder="1" applyAlignment="1" applyProtection="1">
      <alignment/>
      <protection/>
    </xf>
    <xf numFmtId="176" fontId="9" fillId="0" borderId="37" xfId="0" applyNumberFormat="1" applyFont="1" applyFill="1" applyBorder="1" applyAlignment="1" applyProtection="1">
      <alignment/>
      <protection/>
    </xf>
    <xf numFmtId="176" fontId="9" fillId="34" borderId="26" xfId="0" applyNumberFormat="1" applyFont="1" applyFill="1" applyBorder="1" applyAlignment="1" applyProtection="1">
      <alignment/>
      <protection locked="0"/>
    </xf>
    <xf numFmtId="176" fontId="9" fillId="34" borderId="62" xfId="0" applyNumberFormat="1" applyFont="1" applyFill="1" applyBorder="1" applyAlignment="1" applyProtection="1">
      <alignment/>
      <protection locked="0"/>
    </xf>
    <xf numFmtId="176" fontId="9" fillId="34" borderId="30" xfId="0" applyNumberFormat="1" applyFont="1" applyFill="1" applyBorder="1" applyAlignment="1" applyProtection="1">
      <alignment/>
      <protection locked="0"/>
    </xf>
    <xf numFmtId="176" fontId="9" fillId="0" borderId="28" xfId="0" applyNumberFormat="1" applyFont="1" applyBorder="1" applyAlignment="1" applyProtection="1">
      <alignment/>
      <protection/>
    </xf>
    <xf numFmtId="0" fontId="9" fillId="0" borderId="96" xfId="0" applyFont="1" applyBorder="1" applyAlignment="1" applyProtection="1">
      <alignment/>
      <protection/>
    </xf>
    <xf numFmtId="0" fontId="9" fillId="0" borderId="97" xfId="0" applyFont="1" applyBorder="1" applyAlignment="1" applyProtection="1">
      <alignment/>
      <protection/>
    </xf>
    <xf numFmtId="176" fontId="9" fillId="34" borderId="24" xfId="0" applyNumberFormat="1" applyFont="1" applyFill="1" applyBorder="1" applyAlignment="1" applyProtection="1">
      <alignment/>
      <protection locked="0"/>
    </xf>
    <xf numFmtId="176" fontId="9" fillId="34" borderId="73" xfId="0" applyNumberFormat="1" applyFont="1" applyFill="1" applyBorder="1" applyAlignment="1" applyProtection="1">
      <alignment/>
      <protection locked="0"/>
    </xf>
    <xf numFmtId="176" fontId="9" fillId="34" borderId="146" xfId="0" applyNumberFormat="1" applyFont="1" applyFill="1" applyBorder="1" applyAlignment="1" applyProtection="1">
      <alignment/>
      <protection locked="0"/>
    </xf>
    <xf numFmtId="0" fontId="28" fillId="0" borderId="62"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xf numFmtId="0" fontId="1" fillId="0" borderId="56" xfId="0" applyFont="1" applyFill="1" applyBorder="1" applyAlignment="1" applyProtection="1">
      <alignment horizontal="left" vertical="center"/>
      <protection locked="0"/>
    </xf>
    <xf numFmtId="0" fontId="1" fillId="0" borderId="4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176" fontId="9" fillId="0" borderId="39" xfId="0" applyNumberFormat="1" applyFont="1" applyFill="1" applyBorder="1" applyAlignment="1" applyProtection="1">
      <alignment vertical="center"/>
      <protection/>
    </xf>
    <xf numFmtId="176" fontId="9" fillId="0" borderId="38" xfId="0" applyNumberFormat="1" applyFont="1" applyFill="1" applyBorder="1" applyAlignment="1" applyProtection="1">
      <alignment vertical="center"/>
      <protection/>
    </xf>
    <xf numFmtId="176" fontId="9" fillId="0" borderId="41" xfId="0" applyNumberFormat="1" applyFont="1" applyFill="1" applyBorder="1" applyAlignment="1" applyProtection="1">
      <alignment vertical="center"/>
      <protection/>
    </xf>
    <xf numFmtId="0" fontId="9" fillId="0" borderId="0" xfId="0" applyFont="1" applyAlignment="1" applyProtection="1">
      <alignment shrinkToFit="1"/>
      <protection locked="0"/>
    </xf>
    <xf numFmtId="0" fontId="5" fillId="0" borderId="28" xfId="0" applyFont="1"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5" fillId="0" borderId="39"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xf>
    <xf numFmtId="0" fontId="18" fillId="0" borderId="38" xfId="0" applyFont="1" applyBorder="1" applyAlignment="1" applyProtection="1">
      <alignment horizontal="center" vertical="center" wrapText="1"/>
      <protection/>
    </xf>
    <xf numFmtId="0" fontId="18" fillId="0" borderId="41" xfId="0" applyFont="1" applyBorder="1" applyAlignment="1" applyProtection="1">
      <alignment horizontal="center" vertical="center" wrapText="1"/>
      <protection/>
    </xf>
    <xf numFmtId="0" fontId="18" fillId="0" borderId="39"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5" fillId="0" borderId="56"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1" fillId="0" borderId="0" xfId="0" applyFont="1" applyBorder="1" applyAlignment="1" applyProtection="1">
      <alignment/>
      <protection locked="0"/>
    </xf>
    <xf numFmtId="0" fontId="28" fillId="0" borderId="52" xfId="0" applyFont="1" applyBorder="1" applyAlignment="1" applyProtection="1">
      <alignment/>
      <protection locked="0"/>
    </xf>
    <xf numFmtId="0" fontId="28" fillId="0" borderId="51" xfId="0" applyFont="1" applyBorder="1" applyAlignment="1" applyProtection="1">
      <alignment/>
      <protection locked="0"/>
    </xf>
    <xf numFmtId="0" fontId="1" fillId="0" borderId="53" xfId="0" applyFont="1" applyBorder="1" applyAlignment="1" applyProtection="1">
      <alignment/>
      <protection locked="0"/>
    </xf>
    <xf numFmtId="0" fontId="0" fillId="0" borderId="85" xfId="0" applyBorder="1" applyAlignment="1" applyProtection="1">
      <alignment/>
      <protection locked="0"/>
    </xf>
    <xf numFmtId="0" fontId="0" fillId="0" borderId="53" xfId="0" applyBorder="1" applyAlignment="1" applyProtection="1">
      <alignment/>
      <protection locked="0"/>
    </xf>
    <xf numFmtId="0" fontId="4" fillId="0" borderId="34" xfId="0" applyFont="1" applyBorder="1" applyAlignment="1" applyProtection="1">
      <alignment shrinkToFit="1"/>
      <protection locked="0"/>
    </xf>
    <xf numFmtId="0" fontId="4" fillId="0" borderId="62" xfId="0" applyFont="1" applyBorder="1" applyAlignment="1" applyProtection="1">
      <alignment shrinkToFit="1"/>
      <protection locked="0"/>
    </xf>
    <xf numFmtId="0" fontId="8" fillId="0" borderId="85" xfId="0" applyFont="1" applyBorder="1" applyAlignment="1" applyProtection="1">
      <alignment shrinkToFit="1"/>
      <protection locked="0"/>
    </xf>
    <xf numFmtId="0" fontId="4" fillId="0" borderId="39" xfId="0" applyFont="1" applyBorder="1" applyAlignment="1" applyProtection="1">
      <alignment/>
      <protection locked="0"/>
    </xf>
    <xf numFmtId="0" fontId="4" fillId="0" borderId="38" xfId="0" applyFont="1" applyBorder="1" applyAlignment="1" applyProtection="1">
      <alignment/>
      <protection locked="0"/>
    </xf>
    <xf numFmtId="0" fontId="1" fillId="0" borderId="40" xfId="0" applyFont="1" applyBorder="1" applyAlignment="1" applyProtection="1">
      <alignment/>
      <protection locked="0"/>
    </xf>
    <xf numFmtId="0" fontId="24" fillId="0" borderId="0" xfId="0" applyFont="1" applyAlignment="1" applyProtection="1">
      <alignment vertical="top" wrapText="1"/>
      <protection locked="0"/>
    </xf>
    <xf numFmtId="0" fontId="30" fillId="0" borderId="42" xfId="0" applyFont="1" applyBorder="1" applyAlignment="1" applyProtection="1">
      <alignment vertical="center" wrapText="1"/>
      <protection locked="0"/>
    </xf>
    <xf numFmtId="0" fontId="30" fillId="0" borderId="40" xfId="0" applyFont="1" applyBorder="1" applyAlignment="1" applyProtection="1">
      <alignment vertical="center" wrapText="1"/>
      <protection locked="0"/>
    </xf>
    <xf numFmtId="0" fontId="30" fillId="0" borderId="145" xfId="0" applyFont="1" applyBorder="1" applyAlignment="1" applyProtection="1">
      <alignment vertical="center" wrapText="1"/>
      <protection locked="0"/>
    </xf>
    <xf numFmtId="0" fontId="31" fillId="0" borderId="48" xfId="0" applyFont="1" applyBorder="1" applyAlignment="1" applyProtection="1">
      <alignment vertical="center" wrapText="1"/>
      <protection locked="0"/>
    </xf>
    <xf numFmtId="0" fontId="31" fillId="0" borderId="57" xfId="0" applyFont="1" applyBorder="1" applyAlignment="1" applyProtection="1">
      <alignment vertical="center" wrapText="1"/>
      <protection locked="0"/>
    </xf>
    <xf numFmtId="0" fontId="31" fillId="0" borderId="87" xfId="0" applyFont="1" applyBorder="1" applyAlignment="1" applyProtection="1">
      <alignment vertical="center" wrapText="1"/>
      <protection locked="0"/>
    </xf>
    <xf numFmtId="0" fontId="5" fillId="33" borderId="39" xfId="0" applyFont="1" applyFill="1" applyBorder="1" applyAlignment="1" applyProtection="1">
      <alignment/>
      <protection locked="0"/>
    </xf>
    <xf numFmtId="0" fontId="5" fillId="33" borderId="38" xfId="0" applyFont="1" applyFill="1" applyBorder="1" applyAlignment="1" applyProtection="1">
      <alignment/>
      <protection locked="0"/>
    </xf>
    <xf numFmtId="0" fontId="5" fillId="0" borderId="39" xfId="0" applyFont="1" applyBorder="1" applyAlignment="1" applyProtection="1">
      <alignment/>
      <protection locked="0"/>
    </xf>
    <xf numFmtId="0" fontId="5" fillId="0" borderId="38" xfId="0" applyFont="1" applyBorder="1" applyAlignment="1" applyProtection="1">
      <alignment/>
      <protection locked="0"/>
    </xf>
    <xf numFmtId="0" fontId="0" fillId="0" borderId="38" xfId="0" applyBorder="1" applyAlignment="1" applyProtection="1">
      <alignment/>
      <protection locked="0"/>
    </xf>
    <xf numFmtId="0" fontId="28" fillId="0" borderId="48" xfId="0" applyFont="1" applyBorder="1" applyAlignment="1" applyProtection="1">
      <alignment/>
      <protection locked="0"/>
    </xf>
    <xf numFmtId="0" fontId="28" fillId="0" borderId="57" xfId="0" applyFont="1" applyBorder="1" applyAlignment="1" applyProtection="1">
      <alignment/>
      <protection locked="0"/>
    </xf>
    <xf numFmtId="0" fontId="1" fillId="0" borderId="57" xfId="0" applyFont="1" applyBorder="1" applyAlignment="1" applyProtection="1">
      <alignment/>
      <protection locked="0"/>
    </xf>
    <xf numFmtId="0" fontId="0" fillId="0" borderId="85" xfId="0" applyFont="1" applyBorder="1" applyAlignment="1" applyProtection="1">
      <alignment/>
      <protection locked="0"/>
    </xf>
    <xf numFmtId="0" fontId="5" fillId="0" borderId="19"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28" fillId="0" borderId="12" xfId="66" applyFont="1" applyBorder="1" applyAlignment="1" applyProtection="1">
      <alignment horizontal="center" vertical="center" wrapText="1"/>
      <protection locked="0"/>
    </xf>
    <xf numFmtId="176" fontId="5" fillId="33" borderId="78" xfId="66" applyNumberFormat="1" applyFont="1" applyFill="1" applyBorder="1" applyAlignment="1" applyProtection="1">
      <alignment/>
      <protection locked="0"/>
    </xf>
    <xf numFmtId="0" fontId="0" fillId="0" borderId="82" xfId="0" applyBorder="1" applyAlignment="1" applyProtection="1">
      <alignment/>
      <protection locked="0"/>
    </xf>
    <xf numFmtId="0" fontId="18" fillId="0" borderId="19" xfId="66"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5" fillId="0" borderId="34" xfId="66" applyFont="1" applyBorder="1" applyAlignment="1" applyProtection="1">
      <alignment horizontal="center"/>
      <protection locked="0"/>
    </xf>
    <xf numFmtId="0" fontId="5" fillId="0" borderId="30" xfId="66" applyFont="1" applyBorder="1" applyAlignment="1" applyProtection="1">
      <alignment horizontal="center"/>
      <protection locked="0"/>
    </xf>
    <xf numFmtId="0" fontId="18" fillId="0" borderId="10" xfId="66" applyFont="1" applyBorder="1" applyAlignment="1" applyProtection="1">
      <alignment horizontal="center"/>
      <protection locked="0"/>
    </xf>
    <xf numFmtId="0" fontId="18" fillId="0" borderId="0" xfId="66" applyFont="1" applyBorder="1" applyAlignment="1" applyProtection="1">
      <alignment horizontal="center"/>
      <protection locked="0"/>
    </xf>
    <xf numFmtId="0" fontId="18" fillId="0" borderId="55" xfId="66" applyFont="1" applyBorder="1" applyAlignment="1" applyProtection="1">
      <alignment horizontal="center"/>
      <protection locked="0"/>
    </xf>
    <xf numFmtId="0" fontId="5" fillId="0" borderId="74" xfId="66" applyFont="1" applyBorder="1" applyAlignment="1" applyProtection="1">
      <alignment horizontal="center"/>
      <protection locked="0"/>
    </xf>
    <xf numFmtId="0" fontId="5" fillId="0" borderId="97" xfId="66" applyFont="1" applyBorder="1" applyAlignment="1" applyProtection="1">
      <alignment horizontal="center"/>
      <protection locked="0"/>
    </xf>
    <xf numFmtId="176" fontId="5" fillId="0" borderId="38" xfId="66" applyNumberFormat="1" applyFont="1" applyBorder="1" applyAlignment="1" applyProtection="1">
      <alignment/>
      <protection/>
    </xf>
    <xf numFmtId="176" fontId="0" fillId="0" borderId="41" xfId="0" applyNumberFormat="1" applyBorder="1" applyAlignment="1" applyProtection="1">
      <alignment/>
      <protection/>
    </xf>
    <xf numFmtId="176" fontId="5" fillId="33" borderId="52" xfId="66" applyNumberFormat="1" applyFont="1" applyFill="1" applyBorder="1" applyAlignment="1" applyProtection="1">
      <alignment/>
      <protection locked="0"/>
    </xf>
    <xf numFmtId="176" fontId="0" fillId="33" borderId="54" xfId="0" applyNumberFormat="1" applyFill="1" applyBorder="1" applyAlignment="1" applyProtection="1">
      <alignment/>
      <protection locked="0"/>
    </xf>
    <xf numFmtId="176" fontId="0" fillId="33" borderId="66" xfId="0" applyNumberFormat="1" applyFill="1" applyBorder="1" applyAlignment="1" applyProtection="1">
      <alignment/>
      <protection locked="0"/>
    </xf>
    <xf numFmtId="176" fontId="0" fillId="33" borderId="146" xfId="0" applyNumberFormat="1" applyFill="1" applyBorder="1" applyAlignment="1" applyProtection="1">
      <alignment/>
      <protection locked="0"/>
    </xf>
    <xf numFmtId="176" fontId="5" fillId="0" borderId="139" xfId="66" applyNumberFormat="1" applyFont="1" applyBorder="1" applyAlignment="1" applyProtection="1">
      <alignment/>
      <protection/>
    </xf>
    <xf numFmtId="176" fontId="0" fillId="0" borderId="69" xfId="0" applyNumberFormat="1" applyBorder="1" applyAlignment="1" applyProtection="1">
      <alignment/>
      <protection/>
    </xf>
    <xf numFmtId="176" fontId="0" fillId="33" borderId="53" xfId="0" applyNumberFormat="1" applyFill="1" applyBorder="1" applyAlignment="1" applyProtection="1">
      <alignment/>
      <protection locked="0"/>
    </xf>
    <xf numFmtId="176" fontId="0" fillId="33" borderId="84" xfId="0" applyNumberFormat="1" applyFill="1" applyBorder="1" applyAlignment="1" applyProtection="1">
      <alignment/>
      <protection locked="0"/>
    </xf>
    <xf numFmtId="176" fontId="5" fillId="0" borderId="52" xfId="66" applyNumberFormat="1" applyFont="1" applyBorder="1" applyAlignment="1" applyProtection="1">
      <alignment/>
      <protection/>
    </xf>
    <xf numFmtId="176" fontId="0" fillId="0" borderId="53" xfId="0" applyNumberFormat="1" applyBorder="1" applyAlignment="1" applyProtection="1">
      <alignment/>
      <protection/>
    </xf>
    <xf numFmtId="176" fontId="5" fillId="0" borderId="51" xfId="66" applyNumberFormat="1" applyFont="1" applyBorder="1" applyAlignment="1" applyProtection="1">
      <alignment/>
      <protection/>
    </xf>
    <xf numFmtId="176" fontId="0" fillId="0" borderId="54" xfId="0" applyNumberFormat="1" applyBorder="1" applyAlignment="1" applyProtection="1">
      <alignment/>
      <protection/>
    </xf>
    <xf numFmtId="176" fontId="5" fillId="33" borderId="74" xfId="66" applyNumberFormat="1" applyFont="1" applyFill="1" applyBorder="1" applyAlignment="1" applyProtection="1">
      <alignment/>
      <protection locked="0"/>
    </xf>
    <xf numFmtId="176" fontId="0" fillId="33" borderId="77" xfId="0" applyNumberFormat="1" applyFill="1" applyBorder="1" applyAlignment="1" applyProtection="1">
      <alignment/>
      <protection locked="0"/>
    </xf>
    <xf numFmtId="176" fontId="5" fillId="33" borderId="34" xfId="66" applyNumberFormat="1" applyFont="1" applyFill="1" applyBorder="1" applyAlignment="1" applyProtection="1">
      <alignment/>
      <protection locked="0"/>
    </xf>
    <xf numFmtId="176" fontId="0" fillId="33" borderId="85" xfId="0" applyNumberFormat="1" applyFill="1" applyBorder="1" applyAlignment="1" applyProtection="1">
      <alignment/>
      <protection locked="0"/>
    </xf>
    <xf numFmtId="176" fontId="5" fillId="33" borderId="62" xfId="66" applyNumberFormat="1" applyFont="1" applyFill="1" applyBorder="1" applyAlignment="1" applyProtection="1">
      <alignment/>
      <protection locked="0"/>
    </xf>
    <xf numFmtId="176" fontId="0" fillId="33" borderId="30" xfId="0" applyNumberFormat="1" applyFill="1" applyBorder="1" applyAlignment="1" applyProtection="1">
      <alignment/>
      <protection locked="0"/>
    </xf>
    <xf numFmtId="176" fontId="5" fillId="33" borderId="96" xfId="66" applyNumberFormat="1" applyFont="1" applyFill="1" applyBorder="1" applyAlignment="1" applyProtection="1">
      <alignment/>
      <protection locked="0"/>
    </xf>
    <xf numFmtId="176" fontId="0" fillId="33" borderId="97" xfId="0" applyNumberFormat="1" applyFill="1" applyBorder="1" applyAlignment="1" applyProtection="1">
      <alignment/>
      <protection locked="0"/>
    </xf>
    <xf numFmtId="176" fontId="5" fillId="33" borderId="66" xfId="66" applyNumberFormat="1" applyFont="1" applyFill="1" applyBorder="1" applyAlignment="1" applyProtection="1">
      <alignment/>
      <protection locked="0"/>
    </xf>
    <xf numFmtId="176" fontId="5" fillId="33" borderId="73" xfId="66" applyNumberFormat="1" applyFont="1" applyFill="1" applyBorder="1" applyAlignment="1" applyProtection="1">
      <alignment/>
      <protection locked="0"/>
    </xf>
    <xf numFmtId="176" fontId="5" fillId="33" borderId="24" xfId="66" applyNumberFormat="1" applyFont="1" applyFill="1" applyBorder="1" applyAlignment="1" applyProtection="1">
      <alignment/>
      <protection locked="0"/>
    </xf>
    <xf numFmtId="176" fontId="0" fillId="33" borderId="73" xfId="0" applyNumberFormat="1" applyFill="1" applyBorder="1" applyAlignment="1" applyProtection="1">
      <alignment/>
      <protection locked="0"/>
    </xf>
    <xf numFmtId="0" fontId="5" fillId="0" borderId="48" xfId="66" applyFont="1" applyBorder="1" applyAlignment="1" applyProtection="1">
      <alignment horizontal="center"/>
      <protection locked="0"/>
    </xf>
    <xf numFmtId="0" fontId="5" fillId="0" borderId="57" xfId="66" applyFont="1" applyBorder="1" applyAlignment="1" applyProtection="1">
      <alignment horizontal="center"/>
      <protection locked="0"/>
    </xf>
    <xf numFmtId="0" fontId="5" fillId="0" borderId="144" xfId="66" applyFont="1" applyBorder="1" applyAlignment="1" applyProtection="1">
      <alignment horizontal="center"/>
      <protection locked="0"/>
    </xf>
    <xf numFmtId="0" fontId="5" fillId="0" borderId="52" xfId="66" applyFont="1" applyBorder="1" applyAlignment="1" applyProtection="1">
      <alignment horizontal="center"/>
      <protection locked="0"/>
    </xf>
    <xf numFmtId="0" fontId="5" fillId="0" borderId="54" xfId="66" applyFont="1" applyBorder="1" applyAlignment="1" applyProtection="1">
      <alignment horizontal="center"/>
      <protection locked="0"/>
    </xf>
    <xf numFmtId="0" fontId="5" fillId="0" borderId="34" xfId="66" applyFont="1" applyBorder="1" applyAlignment="1" applyProtection="1">
      <alignment horizontal="center" wrapText="1"/>
      <protection locked="0"/>
    </xf>
    <xf numFmtId="0" fontId="5" fillId="0" borderId="30" xfId="66" applyFont="1" applyBorder="1" applyAlignment="1" applyProtection="1">
      <alignment horizontal="center" wrapText="1"/>
      <protection locked="0"/>
    </xf>
    <xf numFmtId="0" fontId="0" fillId="0" borderId="52" xfId="0" applyBorder="1" applyAlignment="1" applyProtection="1">
      <alignment wrapText="1"/>
      <protection locked="0"/>
    </xf>
    <xf numFmtId="0" fontId="0" fillId="0" borderId="54" xfId="0" applyBorder="1" applyAlignment="1" applyProtection="1">
      <alignment wrapText="1"/>
      <protection locked="0"/>
    </xf>
    <xf numFmtId="0" fontId="5" fillId="0" borderId="35" xfId="66" applyFont="1" applyBorder="1" applyAlignment="1" applyProtection="1">
      <alignment horizontal="center"/>
      <protection locked="0"/>
    </xf>
    <xf numFmtId="0" fontId="5" fillId="0" borderId="37" xfId="66" applyFont="1" applyBorder="1" applyAlignment="1" applyProtection="1">
      <alignment horizontal="center"/>
      <protection locked="0"/>
    </xf>
    <xf numFmtId="176" fontId="5" fillId="0" borderId="50" xfId="66" applyNumberFormat="1" applyFont="1" applyBorder="1" applyAlignment="1" applyProtection="1">
      <alignment/>
      <protection/>
    </xf>
    <xf numFmtId="176" fontId="0" fillId="0" borderId="51" xfId="0" applyNumberFormat="1" applyBorder="1" applyAlignment="1" applyProtection="1">
      <alignment/>
      <protection/>
    </xf>
    <xf numFmtId="176" fontId="5" fillId="33" borderId="26" xfId="66" applyNumberFormat="1" applyFont="1" applyFill="1" applyBorder="1" applyAlignment="1" applyProtection="1">
      <alignment/>
      <protection locked="0"/>
    </xf>
    <xf numFmtId="176" fontId="0" fillId="33" borderId="62" xfId="0" applyNumberFormat="1" applyFill="1" applyBorder="1" applyAlignment="1" applyProtection="1">
      <alignment/>
      <protection locked="0"/>
    </xf>
    <xf numFmtId="0" fontId="27" fillId="0" borderId="57" xfId="66" applyFont="1" applyBorder="1" applyAlignment="1" applyProtection="1">
      <alignment horizontal="center"/>
      <protection locked="0"/>
    </xf>
    <xf numFmtId="0" fontId="5" fillId="0" borderId="56" xfId="66" applyFont="1" applyBorder="1" applyAlignment="1" applyProtection="1">
      <alignment horizontal="center"/>
      <protection locked="0"/>
    </xf>
    <xf numFmtId="0" fontId="5" fillId="0" borderId="49" xfId="66" applyFont="1" applyBorder="1" applyAlignment="1" applyProtection="1">
      <alignment horizontal="center"/>
      <protection locked="0"/>
    </xf>
    <xf numFmtId="0" fontId="5" fillId="33" borderId="66" xfId="66" applyFont="1" applyFill="1" applyBorder="1" applyAlignment="1" applyProtection="1">
      <alignment/>
      <protection locked="0"/>
    </xf>
    <xf numFmtId="0" fontId="5" fillId="33" borderId="84" xfId="66" applyFont="1" applyFill="1" applyBorder="1" applyAlignment="1" applyProtection="1">
      <alignment/>
      <protection locked="0"/>
    </xf>
    <xf numFmtId="0" fontId="5" fillId="33" borderId="73" xfId="66" applyFont="1" applyFill="1" applyBorder="1" applyAlignment="1" applyProtection="1">
      <alignment/>
      <protection locked="0"/>
    </xf>
    <xf numFmtId="0" fontId="5" fillId="33" borderId="146" xfId="66" applyFont="1" applyFill="1" applyBorder="1" applyAlignment="1" applyProtection="1">
      <alignment/>
      <protection locked="0"/>
    </xf>
    <xf numFmtId="0" fontId="5" fillId="0" borderId="42" xfId="66" applyFont="1" applyBorder="1" applyAlignment="1" applyProtection="1">
      <alignment horizontal="center"/>
      <protection locked="0"/>
    </xf>
    <xf numFmtId="0" fontId="5" fillId="0" borderId="40" xfId="66" applyFont="1" applyBorder="1" applyAlignment="1" applyProtection="1">
      <alignment horizontal="center"/>
      <protection locked="0"/>
    </xf>
    <xf numFmtId="0" fontId="5" fillId="0" borderId="43" xfId="66" applyFont="1" applyBorder="1" applyAlignment="1" applyProtection="1">
      <alignment horizontal="center"/>
      <protection locked="0"/>
    </xf>
    <xf numFmtId="176" fontId="5" fillId="0" borderId="39" xfId="66" applyNumberFormat="1" applyFont="1" applyBorder="1" applyAlignment="1" applyProtection="1">
      <alignment/>
      <protection/>
    </xf>
    <xf numFmtId="176" fontId="0" fillId="0" borderId="38" xfId="0" applyNumberFormat="1" applyBorder="1" applyAlignment="1" applyProtection="1">
      <alignment/>
      <protection/>
    </xf>
    <xf numFmtId="176" fontId="5" fillId="33" borderId="50" xfId="66" applyNumberFormat="1" applyFont="1" applyFill="1" applyBorder="1" applyAlignment="1" applyProtection="1">
      <alignment/>
      <protection locked="0"/>
    </xf>
    <xf numFmtId="176" fontId="0" fillId="33" borderId="24" xfId="0" applyNumberFormat="1" applyFill="1" applyBorder="1" applyAlignment="1" applyProtection="1">
      <alignment/>
      <protection locked="0"/>
    </xf>
    <xf numFmtId="0" fontId="5" fillId="33" borderId="24" xfId="66" applyFont="1" applyFill="1" applyBorder="1" applyAlignment="1" applyProtection="1">
      <alignment/>
      <protection locked="0"/>
    </xf>
    <xf numFmtId="176" fontId="5" fillId="33" borderId="68" xfId="66" applyNumberFormat="1" applyFont="1" applyFill="1" applyBorder="1" applyAlignment="1" applyProtection="1">
      <alignment/>
      <protection locked="0"/>
    </xf>
    <xf numFmtId="0" fontId="0" fillId="0" borderId="25" xfId="0" applyBorder="1" applyAlignment="1" applyProtection="1">
      <alignment/>
      <protection locked="0"/>
    </xf>
    <xf numFmtId="0" fontId="5" fillId="0" borderId="147" xfId="66" applyFont="1" applyBorder="1" applyAlignment="1" applyProtection="1">
      <alignment horizontal="center"/>
      <protection locked="0"/>
    </xf>
    <xf numFmtId="176" fontId="5" fillId="33" borderId="28" xfId="66" applyNumberFormat="1" applyFont="1" applyFill="1" applyBorder="1" applyAlignment="1" applyProtection="1">
      <alignment/>
      <protection locked="0"/>
    </xf>
    <xf numFmtId="176" fontId="0" fillId="33" borderId="96" xfId="0" applyNumberFormat="1" applyFill="1" applyBorder="1" applyAlignment="1" applyProtection="1">
      <alignment/>
      <protection locked="0"/>
    </xf>
    <xf numFmtId="0" fontId="0" fillId="0" borderId="0" xfId="0" applyAlignment="1" applyProtection="1">
      <alignment horizontal="center"/>
      <protection locked="0"/>
    </xf>
    <xf numFmtId="0" fontId="0" fillId="0" borderId="55" xfId="0" applyBorder="1" applyAlignment="1" applyProtection="1">
      <alignment horizontal="center"/>
      <protection locked="0"/>
    </xf>
    <xf numFmtId="0" fontId="18" fillId="0" borderId="39" xfId="66" applyFont="1" applyBorder="1" applyAlignment="1" applyProtection="1">
      <alignment horizontal="center"/>
      <protection/>
    </xf>
    <xf numFmtId="0" fontId="0" fillId="0" borderId="41" xfId="0" applyBorder="1" applyAlignment="1" applyProtection="1">
      <alignment/>
      <protection/>
    </xf>
    <xf numFmtId="0" fontId="20" fillId="0" borderId="42" xfId="66" applyFont="1" applyBorder="1" applyAlignment="1" applyProtection="1">
      <alignment horizontal="center" vertical="center" wrapText="1"/>
      <protection/>
    </xf>
    <xf numFmtId="0" fontId="0" fillId="0" borderId="40" xfId="0" applyBorder="1" applyAlignment="1" applyProtection="1">
      <alignment vertical="center" wrapText="1"/>
      <protection/>
    </xf>
    <xf numFmtId="0" fontId="0" fillId="0" borderId="43" xfId="0" applyBorder="1" applyAlignment="1" applyProtection="1">
      <alignment wrapText="1"/>
      <protection/>
    </xf>
    <xf numFmtId="0" fontId="0" fillId="0" borderId="48"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144" xfId="0" applyBorder="1" applyAlignment="1" applyProtection="1">
      <alignment wrapText="1"/>
      <protection/>
    </xf>
    <xf numFmtId="176" fontId="5" fillId="0" borderId="23" xfId="66" applyNumberFormat="1" applyFont="1" applyBorder="1" applyAlignment="1" applyProtection="1">
      <alignment/>
      <protection/>
    </xf>
    <xf numFmtId="0" fontId="0" fillId="0" borderId="67" xfId="0" applyBorder="1" applyAlignment="1" applyProtection="1">
      <alignment/>
      <protection/>
    </xf>
    <xf numFmtId="0" fontId="0" fillId="0" borderId="37" xfId="0" applyFont="1" applyBorder="1" applyAlignment="1" applyProtection="1">
      <alignment/>
      <protection locked="0"/>
    </xf>
    <xf numFmtId="0" fontId="5" fillId="0" borderId="42"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2" xfId="0" applyFont="1" applyBorder="1" applyAlignment="1" applyProtection="1">
      <alignment/>
      <protection locked="0"/>
    </xf>
    <xf numFmtId="0" fontId="5" fillId="0" borderId="40" xfId="0" applyFont="1" applyBorder="1" applyAlignment="1" applyProtection="1">
      <alignment/>
      <protection locked="0"/>
    </xf>
    <xf numFmtId="0" fontId="5" fillId="0" borderId="43" xfId="0" applyFont="1" applyBorder="1" applyAlignment="1" applyProtection="1">
      <alignment/>
      <protection locked="0"/>
    </xf>
    <xf numFmtId="0" fontId="5"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48" xfId="0" applyBorder="1" applyAlignment="1" applyProtection="1">
      <alignment vertical="top" wrapText="1"/>
      <protection locked="0"/>
    </xf>
    <xf numFmtId="0" fontId="16" fillId="0" borderId="0" xfId="0" applyFont="1" applyAlignment="1" applyProtection="1">
      <alignment horizontal="left"/>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xf>
    <xf numFmtId="0" fontId="0" fillId="0" borderId="40" xfId="0" applyBorder="1" applyAlignment="1" applyProtection="1">
      <alignment vertical="center"/>
      <protection/>
    </xf>
    <xf numFmtId="0" fontId="0" fillId="0" borderId="43" xfId="0" applyBorder="1" applyAlignment="1" applyProtection="1">
      <alignment vertical="center"/>
      <protection/>
    </xf>
    <xf numFmtId="0" fontId="18" fillId="0" borderId="39" xfId="0" applyFont="1" applyBorder="1" applyAlignment="1" applyProtection="1">
      <alignment horizontal="center" vertical="center"/>
      <protection/>
    </xf>
    <xf numFmtId="0" fontId="0" fillId="0" borderId="38" xfId="0" applyBorder="1" applyAlignment="1" applyProtection="1">
      <alignment vertical="center"/>
      <protection/>
    </xf>
    <xf numFmtId="0" fontId="0" fillId="0" borderId="41" xfId="0" applyBorder="1" applyAlignment="1" applyProtection="1">
      <alignment vertical="center"/>
      <protection/>
    </xf>
    <xf numFmtId="0" fontId="0" fillId="0" borderId="38" xfId="0" applyBorder="1" applyAlignment="1" applyProtection="1">
      <alignment/>
      <protection/>
    </xf>
    <xf numFmtId="0" fontId="0" fillId="0" borderId="37" xfId="0" applyFont="1" applyBorder="1" applyAlignment="1" applyProtection="1">
      <alignment/>
      <protection locked="0"/>
    </xf>
    <xf numFmtId="0" fontId="4" fillId="0" borderId="34" xfId="0" applyFont="1" applyBorder="1" applyAlignment="1" applyProtection="1">
      <alignment/>
      <protection locked="0"/>
    </xf>
    <xf numFmtId="0" fontId="4" fillId="0" borderId="62" xfId="0" applyFont="1" applyBorder="1" applyAlignment="1" applyProtection="1">
      <alignment/>
      <protection locked="0"/>
    </xf>
    <xf numFmtId="0" fontId="8" fillId="0" borderId="30" xfId="0" applyFont="1" applyBorder="1" applyAlignment="1" applyProtection="1">
      <alignment/>
      <protection locked="0"/>
    </xf>
    <xf numFmtId="0" fontId="4" fillId="0" borderId="35" xfId="0" applyFont="1" applyBorder="1" applyAlignment="1" applyProtection="1">
      <alignment/>
      <protection locked="0"/>
    </xf>
    <xf numFmtId="0" fontId="4" fillId="0" borderId="49" xfId="0" applyFont="1" applyBorder="1" applyAlignment="1" applyProtection="1">
      <alignment/>
      <protection locked="0"/>
    </xf>
    <xf numFmtId="0" fontId="8" fillId="0" borderId="37" xfId="0" applyFont="1" applyBorder="1" applyAlignment="1" applyProtection="1">
      <alignment/>
      <protection locked="0"/>
    </xf>
    <xf numFmtId="0" fontId="25" fillId="0" borderId="42"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25" fillId="0" borderId="48" xfId="0" applyFont="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locked="0"/>
    </xf>
    <xf numFmtId="0" fontId="25" fillId="0" borderId="144" xfId="0" applyFont="1" applyBorder="1" applyAlignment="1" applyProtection="1">
      <alignment horizontal="center" vertical="center" wrapText="1"/>
      <protection locked="0"/>
    </xf>
    <xf numFmtId="0" fontId="35" fillId="0" borderId="42" xfId="0" applyFont="1" applyBorder="1" applyAlignment="1" applyProtection="1">
      <alignment horizontal="center" vertical="center" wrapText="1"/>
      <protection locked="0"/>
    </xf>
    <xf numFmtId="0" fontId="35" fillId="0" borderId="40" xfId="0" applyFont="1" applyBorder="1" applyAlignment="1" applyProtection="1">
      <alignment horizontal="center" vertical="center" wrapText="1"/>
      <protection locked="0"/>
    </xf>
    <xf numFmtId="0" fontId="35" fillId="0" borderId="43" xfId="0" applyFont="1" applyBorder="1" applyAlignment="1" applyProtection="1">
      <alignment horizontal="center" vertical="center" wrapText="1"/>
      <protection locked="0"/>
    </xf>
    <xf numFmtId="0" fontId="35" fillId="0" borderId="48" xfId="0" applyFont="1" applyBorder="1" applyAlignment="1" applyProtection="1">
      <alignment horizontal="center" vertical="center" wrapText="1"/>
      <protection locked="0"/>
    </xf>
    <xf numFmtId="0" fontId="35" fillId="0" borderId="57" xfId="0" applyFont="1" applyBorder="1" applyAlignment="1" applyProtection="1">
      <alignment horizontal="center" vertical="center" wrapText="1"/>
      <protection locked="0"/>
    </xf>
    <xf numFmtId="0" fontId="35" fillId="0" borderId="144" xfId="0" applyFont="1" applyBorder="1" applyAlignment="1" applyProtection="1">
      <alignment horizontal="center" vertical="center" wrapText="1"/>
      <protection locked="0"/>
    </xf>
    <xf numFmtId="0" fontId="0" fillId="0" borderId="28" xfId="0" applyFill="1" applyBorder="1" applyAlignment="1" applyProtection="1">
      <alignment vertical="center" wrapText="1"/>
      <protection locked="0"/>
    </xf>
    <xf numFmtId="0" fontId="0" fillId="0" borderId="96" xfId="0" applyFill="1" applyBorder="1" applyAlignment="1" applyProtection="1">
      <alignment vertical="center" wrapText="1"/>
      <protection locked="0"/>
    </xf>
    <xf numFmtId="0" fontId="0" fillId="0" borderId="97"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96" xfId="0" applyFont="1" applyBorder="1" applyAlignment="1" applyProtection="1">
      <alignment vertical="center" wrapText="1"/>
      <protection locked="0"/>
    </xf>
    <xf numFmtId="0" fontId="0" fillId="0" borderId="97"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183" fontId="0" fillId="0" borderId="42" xfId="42" applyNumberFormat="1" applyFont="1" applyBorder="1" applyAlignment="1" applyProtection="1">
      <alignment horizontal="center" vertical="center"/>
      <protection/>
    </xf>
    <xf numFmtId="183" fontId="0" fillId="0" borderId="40" xfId="42" applyNumberFormat="1" applyFont="1" applyBorder="1" applyAlignment="1" applyProtection="1">
      <alignment horizontal="center" vertical="center"/>
      <protection/>
    </xf>
    <xf numFmtId="183" fontId="0" fillId="0" borderId="43" xfId="42" applyNumberFormat="1" applyFont="1" applyBorder="1" applyAlignment="1" applyProtection="1">
      <alignment horizontal="center" vertical="center"/>
      <protection/>
    </xf>
    <xf numFmtId="183" fontId="0" fillId="0" borderId="24" xfId="42" applyNumberFormat="1" applyFont="1" applyBorder="1" applyAlignment="1" applyProtection="1">
      <alignment horizontal="center" vertical="center"/>
      <protection/>
    </xf>
    <xf numFmtId="183" fontId="0" fillId="0" borderId="73" xfId="42" applyNumberFormat="1" applyFont="1" applyBorder="1" applyAlignment="1" applyProtection="1">
      <alignment horizontal="center" vertical="center"/>
      <protection/>
    </xf>
    <xf numFmtId="183" fontId="0" fillId="0" borderId="146" xfId="42" applyNumberFormat="1" applyFont="1" applyBorder="1" applyAlignment="1" applyProtection="1">
      <alignment horizontal="center" vertical="center"/>
      <protection/>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183" fontId="0" fillId="0" borderId="50" xfId="42" applyNumberFormat="1" applyFont="1" applyBorder="1" applyAlignment="1" applyProtection="1">
      <alignment horizontal="center" vertical="center"/>
      <protection/>
    </xf>
    <xf numFmtId="183" fontId="0" fillId="0" borderId="51" xfId="42" applyNumberFormat="1" applyFont="1" applyBorder="1" applyAlignment="1" applyProtection="1">
      <alignment horizontal="center" vertical="center"/>
      <protection/>
    </xf>
    <xf numFmtId="183" fontId="0" fillId="0" borderId="54" xfId="42" applyNumberFormat="1" applyFont="1" applyBorder="1" applyAlignment="1" applyProtection="1">
      <alignment horizontal="center" vertical="center"/>
      <protection/>
    </xf>
    <xf numFmtId="0" fontId="0" fillId="0" borderId="26"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30" xfId="0" applyBorder="1" applyAlignment="1" applyProtection="1">
      <alignment vertical="top" wrapText="1"/>
      <protection locked="0"/>
    </xf>
    <xf numFmtId="183" fontId="0" fillId="0" borderId="50" xfId="42" applyNumberFormat="1" applyFont="1" applyFill="1" applyBorder="1" applyAlignment="1" applyProtection="1">
      <alignment horizontal="center" vertical="center"/>
      <protection/>
    </xf>
    <xf numFmtId="183" fontId="0" fillId="0" borderId="51" xfId="42" applyNumberFormat="1" applyFont="1" applyFill="1" applyBorder="1" applyAlignment="1" applyProtection="1">
      <alignment horizontal="center" vertical="center"/>
      <protection/>
    </xf>
    <xf numFmtId="183" fontId="0" fillId="0" borderId="54" xfId="42" applyNumberFormat="1" applyFont="1" applyFill="1" applyBorder="1" applyAlignment="1" applyProtection="1">
      <alignment horizontal="center" vertical="center"/>
      <protection/>
    </xf>
    <xf numFmtId="183" fontId="0" fillId="0" borderId="24" xfId="42" applyNumberFormat="1" applyFont="1" applyFill="1" applyBorder="1" applyAlignment="1" applyProtection="1">
      <alignment horizontal="center" vertical="center"/>
      <protection/>
    </xf>
    <xf numFmtId="183" fontId="0" fillId="0" borderId="73" xfId="42" applyNumberFormat="1" applyFont="1" applyFill="1" applyBorder="1" applyAlignment="1" applyProtection="1">
      <alignment horizontal="center" vertical="center"/>
      <protection/>
    </xf>
    <xf numFmtId="183" fontId="0" fillId="0" borderId="146" xfId="42" applyNumberFormat="1" applyFont="1" applyFill="1" applyBorder="1" applyAlignment="1" applyProtection="1">
      <alignment horizontal="center" vertical="center"/>
      <protection/>
    </xf>
    <xf numFmtId="0" fontId="0" fillId="0" borderId="14" xfId="0"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14" xfId="0" applyFill="1" applyBorder="1" applyAlignment="1" applyProtection="1">
      <alignment vertical="center"/>
      <protection locked="0"/>
    </xf>
    <xf numFmtId="183" fontId="0" fillId="0" borderId="26" xfId="42" applyNumberFormat="1" applyFont="1" applyBorder="1" applyAlignment="1" applyProtection="1">
      <alignment horizontal="center" vertical="center"/>
      <protection/>
    </xf>
    <xf numFmtId="183" fontId="0" fillId="0" borderId="62" xfId="42" applyNumberFormat="1" applyFont="1" applyBorder="1" applyAlignment="1" applyProtection="1">
      <alignment horizontal="center" vertical="center"/>
      <protection/>
    </xf>
    <xf numFmtId="183" fontId="0" fillId="0" borderId="30" xfId="42" applyNumberFormat="1" applyFont="1" applyBorder="1" applyAlignment="1" applyProtection="1">
      <alignment horizontal="center" vertical="center"/>
      <protection/>
    </xf>
    <xf numFmtId="183" fontId="0" fillId="0" borderId="26" xfId="42" applyNumberFormat="1" applyFont="1" applyFill="1" applyBorder="1" applyAlignment="1" applyProtection="1">
      <alignment horizontal="center" vertical="center"/>
      <protection/>
    </xf>
    <xf numFmtId="183" fontId="0" fillId="0" borderId="62" xfId="42" applyNumberFormat="1" applyFont="1" applyFill="1" applyBorder="1" applyAlignment="1" applyProtection="1">
      <alignment horizontal="center" vertical="center"/>
      <protection/>
    </xf>
    <xf numFmtId="183" fontId="0" fillId="0" borderId="30" xfId="42" applyNumberFormat="1" applyFont="1" applyFill="1" applyBorder="1" applyAlignment="1" applyProtection="1">
      <alignment horizontal="center" vertical="center"/>
      <protection/>
    </xf>
    <xf numFmtId="183" fontId="0" fillId="0" borderId="26" xfId="42" applyNumberFormat="1" applyFont="1" applyBorder="1" applyAlignment="1" applyProtection="1">
      <alignment horizontal="center" vertical="center"/>
      <protection locked="0"/>
    </xf>
    <xf numFmtId="183" fontId="0" fillId="0" borderId="62" xfId="42" applyNumberFormat="1" applyFont="1" applyBorder="1" applyAlignment="1" applyProtection="1">
      <alignment horizontal="center" vertical="center"/>
      <protection locked="0"/>
    </xf>
    <xf numFmtId="183" fontId="0" fillId="0" borderId="30" xfId="42" applyNumberFormat="1" applyFont="1" applyBorder="1" applyAlignment="1" applyProtection="1">
      <alignment horizontal="center" vertical="center"/>
      <protection locked="0"/>
    </xf>
    <xf numFmtId="0" fontId="0" fillId="0" borderId="76" xfId="0" applyFill="1" applyBorder="1" applyAlignment="1" applyProtection="1">
      <alignment vertical="center"/>
      <protection locked="0"/>
    </xf>
    <xf numFmtId="0" fontId="0" fillId="0" borderId="56" xfId="0"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183" fontId="0" fillId="0" borderId="56" xfId="42" applyNumberFormat="1" applyFont="1" applyBorder="1" applyAlignment="1" applyProtection="1">
      <alignment horizontal="center" vertical="center"/>
      <protection/>
    </xf>
    <xf numFmtId="183" fontId="0" fillId="0" borderId="49" xfId="42" applyNumberFormat="1" applyFont="1" applyBorder="1" applyAlignment="1" applyProtection="1">
      <alignment horizontal="center" vertical="center"/>
      <protection/>
    </xf>
    <xf numFmtId="183" fontId="0" fillId="0" borderId="37" xfId="42" applyNumberFormat="1" applyFont="1" applyBorder="1" applyAlignment="1" applyProtection="1">
      <alignment horizontal="center" vertical="center"/>
      <protection/>
    </xf>
    <xf numFmtId="0" fontId="0" fillId="0" borderId="76" xfId="0" applyBorder="1" applyAlignment="1" applyProtection="1">
      <alignment vertical="top" wrapText="1"/>
      <protection locked="0"/>
    </xf>
    <xf numFmtId="0" fontId="0" fillId="0" borderId="50" xfId="0" applyFill="1" applyBorder="1" applyAlignment="1" applyProtection="1">
      <alignment vertical="center" shrinkToFit="1"/>
      <protection locked="0"/>
    </xf>
    <xf numFmtId="0" fontId="0" fillId="0" borderId="51" xfId="0" applyFill="1" applyBorder="1" applyAlignment="1" applyProtection="1">
      <alignment vertical="center" shrinkToFit="1"/>
      <protection locked="0"/>
    </xf>
    <xf numFmtId="0" fontId="0" fillId="0" borderId="54"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3" xfId="0" applyFill="1" applyBorder="1" applyAlignment="1" applyProtection="1">
      <alignment vertical="center" shrinkToFit="1"/>
      <protection locked="0"/>
    </xf>
    <xf numFmtId="0" fontId="0" fillId="0" borderId="146" xfId="0" applyFill="1" applyBorder="1" applyAlignment="1" applyProtection="1">
      <alignment vertical="center" shrinkToFit="1"/>
      <protection locked="0"/>
    </xf>
    <xf numFmtId="0" fontId="108" fillId="0" borderId="0" xfId="0" applyFont="1" applyAlignment="1" applyProtection="1">
      <alignment horizontal="left" vertical="center" wrapText="1"/>
      <protection locked="0"/>
    </xf>
    <xf numFmtId="0" fontId="88" fillId="0" borderId="68" xfId="0" applyFont="1" applyBorder="1" applyAlignment="1" applyProtection="1">
      <alignment horizontal="left" vertical="top" wrapText="1"/>
      <protection/>
    </xf>
    <xf numFmtId="0" fontId="88" fillId="0" borderId="64" xfId="0" applyFont="1" applyBorder="1" applyAlignment="1" applyProtection="1">
      <alignment horizontal="left" vertical="top" wrapText="1"/>
      <protection/>
    </xf>
    <xf numFmtId="0" fontId="88" fillId="0" borderId="25" xfId="0" applyFont="1" applyBorder="1" applyAlignment="1" applyProtection="1">
      <alignment horizontal="left" vertical="top" wrapText="1"/>
      <protection/>
    </xf>
    <xf numFmtId="0" fontId="108" fillId="0" borderId="0" xfId="0" applyFont="1" applyAlignment="1" applyProtection="1">
      <alignment horizontal="left" vertical="center"/>
      <protection locked="0"/>
    </xf>
    <xf numFmtId="0" fontId="105" fillId="0" borderId="35" xfId="0" applyFont="1" applyBorder="1" applyAlignment="1" applyProtection="1">
      <alignment horizontal="center" vertical="center"/>
      <protection locked="0"/>
    </xf>
    <xf numFmtId="0" fontId="105" fillId="0" borderId="49" xfId="0" applyFont="1" applyBorder="1" applyAlignment="1" applyProtection="1">
      <alignment horizontal="center" vertical="center"/>
      <protection locked="0"/>
    </xf>
    <xf numFmtId="0" fontId="105" fillId="34" borderId="148" xfId="0" applyFont="1" applyFill="1" applyBorder="1" applyAlignment="1" applyProtection="1">
      <alignment vertical="center"/>
      <protection locked="0"/>
    </xf>
    <xf numFmtId="0" fontId="5" fillId="0" borderId="148" xfId="0" applyFont="1" applyBorder="1" applyAlignment="1" applyProtection="1">
      <alignment vertical="center"/>
      <protection locked="0"/>
    </xf>
    <xf numFmtId="0" fontId="5" fillId="0" borderId="149" xfId="0" applyFont="1" applyBorder="1" applyAlignment="1" applyProtection="1">
      <alignment vertical="center"/>
      <protection locked="0"/>
    </xf>
    <xf numFmtId="0" fontId="105" fillId="34" borderId="150" xfId="0" applyFont="1" applyFill="1" applyBorder="1" applyAlignment="1" applyProtection="1">
      <alignment vertical="center"/>
      <protection locked="0"/>
    </xf>
    <xf numFmtId="0" fontId="5" fillId="0" borderId="150" xfId="0" applyFont="1" applyBorder="1" applyAlignment="1" applyProtection="1">
      <alignment vertical="center"/>
      <protection locked="0"/>
    </xf>
    <xf numFmtId="0" fontId="5" fillId="0" borderId="151" xfId="0" applyFont="1" applyBorder="1" applyAlignment="1" applyProtection="1">
      <alignment vertical="center"/>
      <protection locked="0"/>
    </xf>
    <xf numFmtId="0" fontId="5" fillId="0" borderId="39" xfId="0" applyFont="1" applyFill="1" applyBorder="1" applyAlignment="1" applyProtection="1">
      <alignment horizontal="center" shrinkToFit="1"/>
      <protection/>
    </xf>
    <xf numFmtId="0" fontId="5" fillId="0" borderId="38" xfId="0" applyFont="1" applyFill="1" applyBorder="1" applyAlignment="1" applyProtection="1">
      <alignment horizontal="center" shrinkToFit="1"/>
      <protection/>
    </xf>
    <xf numFmtId="0" fontId="5" fillId="0" borderId="41" xfId="0" applyFont="1" applyFill="1" applyBorder="1" applyAlignment="1" applyProtection="1">
      <alignment horizontal="center" shrinkToFit="1"/>
      <protection/>
    </xf>
    <xf numFmtId="0" fontId="5" fillId="0" borderId="42" xfId="0" applyFont="1" applyFill="1" applyBorder="1" applyAlignment="1" applyProtection="1">
      <alignment horizontal="center" vertical="center" shrinkToFit="1"/>
      <protection/>
    </xf>
    <xf numFmtId="0" fontId="5" fillId="0" borderId="40" xfId="0" applyFont="1" applyFill="1" applyBorder="1" applyAlignment="1" applyProtection="1">
      <alignment horizontal="center" vertical="center" shrinkToFit="1"/>
      <protection/>
    </xf>
    <xf numFmtId="0" fontId="5" fillId="0" borderId="43" xfId="0" applyFont="1" applyFill="1" applyBorder="1" applyAlignment="1" applyProtection="1">
      <alignment horizontal="center" vertical="center" shrinkToFit="1"/>
      <protection/>
    </xf>
    <xf numFmtId="0" fontId="5" fillId="0" borderId="48"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144" xfId="0" applyFont="1" applyFill="1" applyBorder="1" applyAlignment="1" applyProtection="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6" xfId="64"/>
    <cellStyle name="標準 7" xfId="65"/>
    <cellStyle name="標準_借入金明細" xfId="66"/>
    <cellStyle name="標準_表　紙" xfId="67"/>
    <cellStyle name="標準_表紙" xfId="68"/>
    <cellStyle name="標準_表紙(決)"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45</xdr:row>
      <xdr:rowOff>66675</xdr:rowOff>
    </xdr:from>
    <xdr:to>
      <xdr:col>11</xdr:col>
      <xdr:colOff>1390650</xdr:colOff>
      <xdr:row>49</xdr:row>
      <xdr:rowOff>104775</xdr:rowOff>
    </xdr:to>
    <xdr:sp>
      <xdr:nvSpPr>
        <xdr:cNvPr id="1" name="AutoShape 2"/>
        <xdr:cNvSpPr>
          <a:spLocks/>
        </xdr:cNvSpPr>
      </xdr:nvSpPr>
      <xdr:spPr>
        <a:xfrm>
          <a:off x="5915025" y="10420350"/>
          <a:ext cx="3705225" cy="847725"/>
        </a:xfrm>
        <a:prstGeom prst="wedgeRoundRectCallout">
          <a:avLst>
            <a:gd name="adj1" fmla="val -74115"/>
            <a:gd name="adj2" fmla="val -44319"/>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金額入力欄の黄色の部分については空白がないように「０」を入力しておいて下さい。</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twoCellAnchor>
    <xdr:from>
      <xdr:col>4</xdr:col>
      <xdr:colOff>9525</xdr:colOff>
      <xdr:row>12</xdr:row>
      <xdr:rowOff>95250</xdr:rowOff>
    </xdr:from>
    <xdr:to>
      <xdr:col>5</xdr:col>
      <xdr:colOff>533400</xdr:colOff>
      <xdr:row>18</xdr:row>
      <xdr:rowOff>0</xdr:rowOff>
    </xdr:to>
    <xdr:sp>
      <xdr:nvSpPr>
        <xdr:cNvPr id="2" name="AutoShape 4"/>
        <xdr:cNvSpPr>
          <a:spLocks/>
        </xdr:cNvSpPr>
      </xdr:nvSpPr>
      <xdr:spPr>
        <a:xfrm>
          <a:off x="2209800" y="2905125"/>
          <a:ext cx="1371600" cy="1276350"/>
        </a:xfrm>
        <a:prstGeom prst="wedgeRoundRectCallout">
          <a:avLst>
            <a:gd name="adj1" fmla="val 84782"/>
            <a:gd name="adj2" fmla="val -55972"/>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白色部分の小計、合計欄等は自動で計算されます。</a:t>
          </a:r>
        </a:p>
      </xdr:txBody>
    </xdr:sp>
    <xdr:clientData/>
  </xdr:twoCellAnchor>
  <xdr:twoCellAnchor>
    <xdr:from>
      <xdr:col>4</xdr:col>
      <xdr:colOff>0</xdr:colOff>
      <xdr:row>31</xdr:row>
      <xdr:rowOff>85725</xdr:rowOff>
    </xdr:from>
    <xdr:to>
      <xdr:col>5</xdr:col>
      <xdr:colOff>1057275</xdr:colOff>
      <xdr:row>37</xdr:row>
      <xdr:rowOff>209550</xdr:rowOff>
    </xdr:to>
    <xdr:sp>
      <xdr:nvSpPr>
        <xdr:cNvPr id="3" name="AutoShape 5"/>
        <xdr:cNvSpPr>
          <a:spLocks/>
        </xdr:cNvSpPr>
      </xdr:nvSpPr>
      <xdr:spPr>
        <a:xfrm>
          <a:off x="2200275" y="7239000"/>
          <a:ext cx="1905000" cy="1495425"/>
        </a:xfrm>
        <a:prstGeom prst="wedgeRoundRectCallout">
          <a:avLst>
            <a:gd name="adj1" fmla="val -888"/>
            <a:gd name="adj2" fmla="val 99708"/>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期末未収入金及び前期末前受金の入力は、負の値を入力して下さい。</a:t>
          </a:r>
          <a:r>
            <a:rPr lang="en-US" cap="none" sz="1200" b="0" i="0" u="none" baseline="0">
              <a:solidFill>
                <a:srgbClr val="0000FF"/>
              </a:solidFill>
            </a:rPr>
            <a:t>
</a:t>
          </a:r>
          <a:r>
            <a:rPr lang="en-US" cap="none" sz="1200" b="0" i="0" u="none" baseline="0">
              <a:solidFill>
                <a:srgbClr val="0000FF"/>
              </a:solidFill>
            </a:rPr>
            <a:t>（例　</a:t>
          </a:r>
          <a:r>
            <a:rPr lang="en-US" cap="none" sz="1200" b="0" i="0" u="none" baseline="0">
              <a:solidFill>
                <a:srgbClr val="0000FF"/>
              </a:solidFill>
            </a:rPr>
            <a:t>-123,000</a:t>
          </a:r>
          <a:r>
            <a:rPr lang="en-US" cap="none" sz="1200" b="0" i="0" u="none" baseline="0">
              <a:solidFill>
                <a:srgbClr val="0000FF"/>
              </a:solidFill>
            </a:rPr>
            <a:t>）</a:t>
          </a:r>
          <a:r>
            <a:rPr lang="en-US" cap="none" sz="1200" b="0" i="0" u="none" baseline="0">
              <a:solidFill>
                <a:srgbClr val="0000FF"/>
              </a:solidFill>
            </a:rPr>
            <a:t>
</a:t>
          </a:r>
          <a:r>
            <a:rPr lang="en-US" cap="none" sz="1200" b="0" i="0" u="none" baseline="0">
              <a:solidFill>
                <a:srgbClr val="0000FF"/>
              </a:solidFill>
            </a:rPr>
            <a:t>
</a:t>
          </a:r>
          <a:r>
            <a:rPr lang="en-US" cap="none" sz="1200" b="0" i="0" u="none" baseline="0">
              <a:solidFill>
                <a:srgbClr val="0000FF"/>
              </a:solidFill>
            </a:rPr>
            <a:t>
</a:t>
          </a:r>
        </a:p>
      </xdr:txBody>
    </xdr:sp>
    <xdr:clientData/>
  </xdr:twoCellAnchor>
  <xdr:twoCellAnchor>
    <xdr:from>
      <xdr:col>3</xdr:col>
      <xdr:colOff>647700</xdr:colOff>
      <xdr:row>6</xdr:row>
      <xdr:rowOff>47625</xdr:rowOff>
    </xdr:from>
    <xdr:to>
      <xdr:col>6</xdr:col>
      <xdr:colOff>142875</xdr:colOff>
      <xdr:row>8</xdr:row>
      <xdr:rowOff>171450</xdr:rowOff>
    </xdr:to>
    <xdr:sp>
      <xdr:nvSpPr>
        <xdr:cNvPr id="4" name="AutoShape 7"/>
        <xdr:cNvSpPr>
          <a:spLocks/>
        </xdr:cNvSpPr>
      </xdr:nvSpPr>
      <xdr:spPr>
        <a:xfrm>
          <a:off x="2000250" y="1543050"/>
          <a:ext cx="3152775" cy="619125"/>
        </a:xfrm>
        <a:prstGeom prst="wedgeRoundRectCallout">
          <a:avLst>
            <a:gd name="adj1" fmla="val -16791"/>
            <a:gd name="adj2" fmla="val -35935"/>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「表紙」シートの学校名を記入すれば以下のシートへの入力は不要</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60</xdr:row>
      <xdr:rowOff>104775</xdr:rowOff>
    </xdr:from>
    <xdr:to>
      <xdr:col>9</xdr:col>
      <xdr:colOff>838200</xdr:colOff>
      <xdr:row>60</xdr:row>
      <xdr:rowOff>104775</xdr:rowOff>
    </xdr:to>
    <xdr:sp>
      <xdr:nvSpPr>
        <xdr:cNvPr id="1" name="Line 7"/>
        <xdr:cNvSpPr>
          <a:spLocks/>
        </xdr:cNvSpPr>
      </xdr:nvSpPr>
      <xdr:spPr>
        <a:xfrm flipH="1">
          <a:off x="6591300" y="13335000"/>
          <a:ext cx="7715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23</xdr:row>
      <xdr:rowOff>114300</xdr:rowOff>
    </xdr:from>
    <xdr:to>
      <xdr:col>8</xdr:col>
      <xdr:colOff>571500</xdr:colOff>
      <xdr:row>25</xdr:row>
      <xdr:rowOff>85725</xdr:rowOff>
    </xdr:to>
    <xdr:sp>
      <xdr:nvSpPr>
        <xdr:cNvPr id="1" name="AutoShape 4"/>
        <xdr:cNvSpPr>
          <a:spLocks/>
        </xdr:cNvSpPr>
      </xdr:nvSpPr>
      <xdr:spPr>
        <a:xfrm>
          <a:off x="10887075" y="6486525"/>
          <a:ext cx="371475" cy="333375"/>
        </a:xfrm>
        <a:prstGeom prst="rightBrace">
          <a:avLst/>
        </a:prstGeom>
        <a:noFill/>
        <a:ln w="2540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12</xdr:row>
      <xdr:rowOff>133350</xdr:rowOff>
    </xdr:from>
    <xdr:to>
      <xdr:col>12</xdr:col>
      <xdr:colOff>1038225</xdr:colOff>
      <xdr:row>47</xdr:row>
      <xdr:rowOff>85725</xdr:rowOff>
    </xdr:to>
    <xdr:sp>
      <xdr:nvSpPr>
        <xdr:cNvPr id="1" name="角丸四角形 1"/>
        <xdr:cNvSpPr>
          <a:spLocks/>
        </xdr:cNvSpPr>
      </xdr:nvSpPr>
      <xdr:spPr>
        <a:xfrm>
          <a:off x="7877175" y="2324100"/>
          <a:ext cx="1905000" cy="6953250"/>
        </a:xfrm>
        <a:prstGeom prst="roundRect">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参考記載例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報酬の主なもの</a:t>
          </a:r>
          <a:r>
            <a:rPr lang="en-US" cap="none" sz="1000" b="0" i="0" u="none" baseline="0">
              <a:solidFill>
                <a:srgbClr val="000000"/>
              </a:solidFill>
            </a:rPr>
            <a:t>
</a:t>
          </a:r>
          <a:r>
            <a:rPr lang="en-US" cap="none" sz="1000" b="0" i="0" u="none" baseline="0">
              <a:solidFill>
                <a:srgbClr val="000000"/>
              </a:solidFill>
            </a:rPr>
            <a:t>・学校医・産業医報酬</a:t>
          </a:r>
          <a:r>
            <a:rPr lang="en-US" cap="none" sz="1000" b="0" i="0" u="none" baseline="0">
              <a:solidFill>
                <a:srgbClr val="000000"/>
              </a:solidFill>
            </a:rPr>
            <a:t>
</a:t>
          </a:r>
          <a:r>
            <a:rPr lang="en-US" cap="none" sz="1000" b="0" i="0" u="none" baseline="0">
              <a:solidFill>
                <a:srgbClr val="000000"/>
              </a:solidFill>
            </a:rPr>
            <a:t>・ｽｰﾊﾟｰﾊﾞイｻﾞｰ報酬</a:t>
          </a:r>
          <a:r>
            <a:rPr lang="en-US" cap="none" sz="1000" b="0" i="0" u="none" baseline="0">
              <a:solidFill>
                <a:srgbClr val="000000"/>
              </a:solidFill>
            </a:rPr>
            <a:t>
</a:t>
          </a:r>
          <a:r>
            <a:rPr lang="en-US" cap="none" sz="1000" b="0" i="0" u="none" baseline="0">
              <a:solidFill>
                <a:srgbClr val="000000"/>
              </a:solidFill>
            </a:rPr>
            <a:t>・外部講師等報酬</a:t>
          </a:r>
          <a:r>
            <a:rPr lang="en-US" cap="none" sz="1000" b="0" i="0" u="none" baseline="0">
              <a:solidFill>
                <a:srgbClr val="000000"/>
              </a:solidFill>
            </a:rPr>
            <a:t>
</a:t>
          </a:r>
          <a:r>
            <a:rPr lang="en-US" cap="none" sz="1000" b="0" i="0" u="none" baseline="0">
              <a:solidFill>
                <a:srgbClr val="000000"/>
              </a:solidFill>
            </a:rPr>
            <a:t>・施設設備保守点検報酬</a:t>
          </a:r>
          <a:r>
            <a:rPr lang="en-US" cap="none" sz="1000" b="0" i="0" u="none" baseline="0">
              <a:solidFill>
                <a:srgbClr val="000000"/>
              </a:solidFill>
            </a:rPr>
            <a:t>
</a:t>
          </a:r>
          <a:r>
            <a:rPr lang="en-US" cap="none" sz="1000" b="0" i="0" u="none" baseline="0">
              <a:solidFill>
                <a:srgbClr val="000000"/>
              </a:solidFill>
            </a:rPr>
            <a:t>・警備員報酬</a:t>
          </a:r>
          <a:r>
            <a:rPr lang="en-US" cap="none" sz="1000" b="0" i="0" u="none" baseline="0">
              <a:solidFill>
                <a:srgbClr val="000000"/>
              </a:solidFill>
            </a:rPr>
            <a:t>
</a:t>
          </a:r>
          <a:r>
            <a:rPr lang="en-US" cap="none" sz="1000" b="0" i="0" u="none" baseline="0">
              <a:solidFill>
                <a:srgbClr val="000000"/>
              </a:solidFill>
            </a:rPr>
            <a:t>・会計士報酬・会計監査報酬</a:t>
          </a:r>
          <a:r>
            <a:rPr lang="en-US" cap="none" sz="1000" b="0" i="0" u="none" baseline="0">
              <a:solidFill>
                <a:srgbClr val="000000"/>
              </a:solidFill>
            </a:rPr>
            <a:t>
</a:t>
          </a:r>
          <a:r>
            <a:rPr lang="en-US" cap="none" sz="1000" b="0" i="0" u="none" baseline="0">
              <a:solidFill>
                <a:srgbClr val="000000"/>
              </a:solidFill>
            </a:rPr>
            <a:t>・顧問報酬</a:t>
          </a:r>
          <a:r>
            <a:rPr lang="en-US" cap="none" sz="1000" b="0" i="0" u="none" baseline="0">
              <a:solidFill>
                <a:srgbClr val="000000"/>
              </a:solidFill>
            </a:rPr>
            <a:t>
</a:t>
          </a:r>
          <a:r>
            <a:rPr lang="en-US" cap="none" sz="1000" b="0" i="0" u="none" baseline="0">
              <a:solidFill>
                <a:srgbClr val="000000"/>
              </a:solidFill>
            </a:rPr>
            <a:t>・情報システム管理報酬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委託料の主なもの</a:t>
          </a:r>
          <a:r>
            <a:rPr lang="en-US" cap="none" sz="1000" b="0" i="0" u="none" baseline="0">
              <a:solidFill>
                <a:srgbClr val="000000"/>
              </a:solidFill>
            </a:rPr>
            <a:t>
</a:t>
          </a:r>
          <a:r>
            <a:rPr lang="en-US" cap="none" sz="1000" b="0" i="0" u="none" baseline="0">
              <a:solidFill>
                <a:srgbClr val="000000"/>
              </a:solidFill>
            </a:rPr>
            <a:t>・警備・受付業務委託料</a:t>
          </a:r>
          <a:r>
            <a:rPr lang="en-US" cap="none" sz="1000" b="0" i="0" u="none" baseline="0">
              <a:solidFill>
                <a:srgbClr val="000000"/>
              </a:solidFill>
            </a:rPr>
            <a:t>
</a:t>
          </a:r>
          <a:r>
            <a:rPr lang="en-US" cap="none" sz="1000" b="0" i="0" u="none" baseline="0">
              <a:solidFill>
                <a:srgbClr val="000000"/>
              </a:solidFill>
            </a:rPr>
            <a:t>・清掃業務委託料</a:t>
          </a:r>
          <a:r>
            <a:rPr lang="en-US" cap="none" sz="1000" b="0" i="0" u="none" baseline="0">
              <a:solidFill>
                <a:srgbClr val="000000"/>
              </a:solidFill>
            </a:rPr>
            <a:t>
</a:t>
          </a:r>
          <a:r>
            <a:rPr lang="en-US" cap="none" sz="1000" b="0" i="0" u="none" baseline="0">
              <a:solidFill>
                <a:srgbClr val="000000"/>
              </a:solidFill>
            </a:rPr>
            <a:t>・施設設備保守点検業務委託料</a:t>
          </a:r>
          <a:r>
            <a:rPr lang="en-US" cap="none" sz="1000" b="0" i="0" u="none" baseline="0">
              <a:solidFill>
                <a:srgbClr val="000000"/>
              </a:solidFill>
            </a:rPr>
            <a:t>
</a:t>
          </a:r>
          <a:r>
            <a:rPr lang="en-US" cap="none" sz="1000" b="0" i="0" u="none" baseline="0">
              <a:solidFill>
                <a:srgbClr val="000000"/>
              </a:solidFill>
            </a:rPr>
            <a:t>・スクールバス運行業務委託料</a:t>
          </a:r>
          <a:r>
            <a:rPr lang="en-US" cap="none" sz="1000" b="0" i="0" u="none" baseline="0">
              <a:solidFill>
                <a:srgbClr val="000000"/>
              </a:solidFill>
            </a:rPr>
            <a:t>
</a:t>
          </a:r>
          <a:r>
            <a:rPr lang="en-US" cap="none" sz="1000" b="0" i="0" u="none" baseline="0">
              <a:solidFill>
                <a:srgbClr val="000000"/>
              </a:solidFill>
            </a:rPr>
            <a:t>・校務員業務委託料</a:t>
          </a:r>
          <a:r>
            <a:rPr lang="en-US" cap="none" sz="1000" b="0" i="0" u="none" baseline="0">
              <a:solidFill>
                <a:srgbClr val="000000"/>
              </a:solidFill>
            </a:rPr>
            <a:t>
</a:t>
          </a:r>
          <a:r>
            <a:rPr lang="en-US" cap="none" sz="1000" b="0" i="0" u="none" baseline="0">
              <a:solidFill>
                <a:srgbClr val="000000"/>
              </a:solidFill>
            </a:rPr>
            <a:t>・管理運営委託料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手数料の主なもの</a:t>
          </a:r>
          <a:r>
            <a:rPr lang="en-US" cap="none" sz="1000" b="0" i="0" u="none" baseline="0">
              <a:solidFill>
                <a:srgbClr val="000000"/>
              </a:solidFill>
            </a:rPr>
            <a:t>
</a:t>
          </a:r>
          <a:r>
            <a:rPr lang="en-US" cap="none" sz="1000" b="0" i="0" u="none" baseline="0">
              <a:solidFill>
                <a:srgbClr val="000000"/>
              </a:solidFill>
            </a:rPr>
            <a:t>・設備点検手数料</a:t>
          </a:r>
          <a:r>
            <a:rPr lang="en-US" cap="none" sz="1000" b="0" i="0" u="none" baseline="0">
              <a:solidFill>
                <a:srgbClr val="000000"/>
              </a:solidFill>
            </a:rPr>
            <a:t>
</a:t>
          </a:r>
          <a:r>
            <a:rPr lang="en-US" cap="none" sz="1000" b="0" i="0" u="none" baseline="0">
              <a:solidFill>
                <a:srgbClr val="000000"/>
              </a:solidFill>
            </a:rPr>
            <a:t>・銀行振込・引落手数料</a:t>
          </a:r>
          <a:r>
            <a:rPr lang="en-US" cap="none" sz="1000" b="0" i="0" u="none" baseline="0">
              <a:solidFill>
                <a:srgbClr val="000000"/>
              </a:solidFill>
            </a:rPr>
            <a:t>
</a:t>
          </a:r>
          <a:r>
            <a:rPr lang="en-US" cap="none" sz="1000" b="0" i="0" u="none" baseline="0">
              <a:solidFill>
                <a:srgbClr val="000000"/>
              </a:solidFill>
            </a:rPr>
            <a:t>・講師紹介手数料</a:t>
          </a:r>
          <a:r>
            <a:rPr lang="en-US" cap="none" sz="1000" b="0" i="0" u="none" baseline="0">
              <a:solidFill>
                <a:srgbClr val="000000"/>
              </a:solidFill>
            </a:rPr>
            <a:t>
</a:t>
          </a:r>
          <a:r>
            <a:rPr lang="en-US" cap="none" sz="1000" b="0" i="0" u="none" baseline="0">
              <a:solidFill>
                <a:srgbClr val="000000"/>
              </a:solidFill>
            </a:rPr>
            <a:t>・データベース利用料・手数料</a:t>
          </a:r>
          <a:r>
            <a:rPr lang="en-US" cap="none" sz="1000" b="0" i="0" u="none" baseline="0">
              <a:solidFill>
                <a:srgbClr val="000000"/>
              </a:solidFill>
            </a:rPr>
            <a:t>
</a:t>
          </a:r>
          <a:r>
            <a:rPr lang="en-US" cap="none" sz="1000" b="0" i="0" u="none" baseline="0">
              <a:solidFill>
                <a:srgbClr val="000000"/>
              </a:solidFill>
            </a:rPr>
            <a:t>・システム保守手数料</a:t>
          </a:r>
          <a:r>
            <a:rPr lang="en-US" cap="none" sz="1000" b="0" i="0" u="none" baseline="0">
              <a:solidFill>
                <a:srgbClr val="000000"/>
              </a:solidFill>
            </a:rPr>
            <a:t>
</a:t>
          </a:r>
          <a:r>
            <a:rPr lang="en-US" cap="none" sz="1000" b="0" i="0" u="none" baseline="0">
              <a:solidFill>
                <a:srgbClr val="000000"/>
              </a:solidFill>
            </a:rPr>
            <a:t>・会計監査手数料</a:t>
          </a:r>
          <a:r>
            <a:rPr lang="en-US" cap="none" sz="1000" b="0" i="0" u="none" baseline="0">
              <a:solidFill>
                <a:srgbClr val="000000"/>
              </a:solidFill>
            </a:rPr>
            <a:t>
</a:t>
          </a:r>
          <a:r>
            <a:rPr lang="en-US" cap="none" sz="1000" b="0" i="0" u="none" baseline="0">
              <a:solidFill>
                <a:srgbClr val="000000"/>
              </a:solidFill>
            </a:rPr>
            <a:t>・給与計算業務手数料</a:t>
          </a:r>
        </a:p>
      </xdr:txBody>
    </xdr:sp>
    <xdr:clientData/>
  </xdr:twoCellAnchor>
  <xdr:twoCellAnchor>
    <xdr:from>
      <xdr:col>11</xdr:col>
      <xdr:colOff>266700</xdr:colOff>
      <xdr:row>8</xdr:row>
      <xdr:rowOff>38100</xdr:rowOff>
    </xdr:from>
    <xdr:to>
      <xdr:col>12</xdr:col>
      <xdr:colOff>1057275</xdr:colOff>
      <xdr:row>11</xdr:row>
      <xdr:rowOff>180975</xdr:rowOff>
    </xdr:to>
    <xdr:sp>
      <xdr:nvSpPr>
        <xdr:cNvPr id="2" name="角丸四角形 2"/>
        <xdr:cNvSpPr>
          <a:spLocks/>
        </xdr:cNvSpPr>
      </xdr:nvSpPr>
      <xdr:spPr>
        <a:xfrm>
          <a:off x="7924800" y="1428750"/>
          <a:ext cx="1876425" cy="742950"/>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100" b="1" i="0" u="none" baseline="0">
              <a:solidFill>
                <a:srgbClr val="000000"/>
              </a:solidFill>
            </a:rPr>
            <a:t>記入の際、決算額の降順に記載のこと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55"/>
  <sheetViews>
    <sheetView tabSelected="1" view="pageBreakPreview" zoomScaleSheetLayoutView="100" zoomScalePageLayoutView="0" workbookViewId="0" topLeftCell="A1">
      <selection activeCell="C4" sqref="C4"/>
    </sheetView>
  </sheetViews>
  <sheetFormatPr defaultColWidth="8.8984375" defaultRowHeight="14.25"/>
  <cols>
    <col min="1" max="1" width="2.59765625" style="1" customWidth="1"/>
    <col min="2" max="2" width="2.69921875" style="1" customWidth="1"/>
    <col min="3" max="5" width="8.8984375" style="1" customWidth="1"/>
    <col min="6" max="6" width="20.59765625" style="1" customWidth="1"/>
    <col min="7" max="7" width="4.3984375" style="1" customWidth="1"/>
    <col min="8" max="8" width="2.69921875" style="1" customWidth="1"/>
    <col min="9" max="11" width="8.8984375" style="1" customWidth="1"/>
    <col min="12" max="12" width="20.59765625" style="1" customWidth="1"/>
    <col min="13" max="16384" width="8.8984375" style="1" customWidth="1"/>
  </cols>
  <sheetData>
    <row r="2" spans="2:12" ht="25.5">
      <c r="B2" s="5" t="s">
        <v>446</v>
      </c>
      <c r="G2" s="38"/>
      <c r="H2" s="39"/>
      <c r="I2" s="40"/>
      <c r="J2" s="37" t="s">
        <v>200</v>
      </c>
      <c r="K2" s="9"/>
      <c r="L2" s="9"/>
    </row>
    <row r="3" spans="3:6" ht="14.25">
      <c r="C3" s="6" t="s">
        <v>916</v>
      </c>
      <c r="D3" s="409"/>
      <c r="E3" s="409"/>
      <c r="F3" s="409"/>
    </row>
    <row r="4" ht="14.25" thickBot="1">
      <c r="J4" s="7"/>
    </row>
    <row r="5" spans="3:11" ht="24.75" customHeight="1" thickBot="1">
      <c r="C5" s="476" t="s">
        <v>43</v>
      </c>
      <c r="D5" s="510"/>
      <c r="E5" s="511" t="s">
        <v>526</v>
      </c>
      <c r="F5" s="511"/>
      <c r="H5" s="476" t="s">
        <v>45</v>
      </c>
      <c r="I5" s="476"/>
      <c r="J5" s="512">
        <v>3</v>
      </c>
      <c r="K5" s="513"/>
    </row>
    <row r="6" spans="3:11" ht="24.75" customHeight="1" thickBot="1">
      <c r="C6" s="476" t="s">
        <v>44</v>
      </c>
      <c r="D6" s="510"/>
      <c r="E6" s="514" t="s">
        <v>527</v>
      </c>
      <c r="F6" s="514"/>
      <c r="G6" s="19"/>
      <c r="H6" s="476" t="s">
        <v>46</v>
      </c>
      <c r="I6" s="476"/>
      <c r="J6" s="515" t="s">
        <v>224</v>
      </c>
      <c r="K6" s="516"/>
    </row>
    <row r="7" spans="8:11" ht="24.75" customHeight="1" thickBot="1">
      <c r="H7" s="476" t="s">
        <v>47</v>
      </c>
      <c r="I7" s="476"/>
      <c r="J7" s="507">
        <v>90011</v>
      </c>
      <c r="K7" s="508"/>
    </row>
    <row r="9" spans="3:10" ht="14.25">
      <c r="C9" s="509" t="s">
        <v>160</v>
      </c>
      <c r="D9" s="509"/>
      <c r="I9" s="509" t="s">
        <v>161</v>
      </c>
      <c r="J9" s="509"/>
    </row>
    <row r="10" spans="6:12" ht="14.25" thickBot="1">
      <c r="F10" s="33" t="s">
        <v>162</v>
      </c>
      <c r="L10" s="33" t="s">
        <v>162</v>
      </c>
    </row>
    <row r="11" spans="2:12" ht="18" customHeight="1" thickBot="1">
      <c r="B11" s="476" t="s">
        <v>22</v>
      </c>
      <c r="C11" s="476"/>
      <c r="D11" s="476"/>
      <c r="E11" s="476"/>
      <c r="F11" s="3" t="s">
        <v>24</v>
      </c>
      <c r="H11" s="476" t="s">
        <v>639</v>
      </c>
      <c r="I11" s="476"/>
      <c r="J11" s="476"/>
      <c r="K11" s="476"/>
      <c r="L11" s="3" t="s">
        <v>24</v>
      </c>
    </row>
    <row r="12" spans="2:12" ht="18" customHeight="1">
      <c r="B12" s="472" t="s">
        <v>163</v>
      </c>
      <c r="C12" s="473"/>
      <c r="D12" s="473"/>
      <c r="E12" s="473"/>
      <c r="F12" s="12">
        <f>SUM(F13:F16)</f>
        <v>615000</v>
      </c>
      <c r="H12" s="490" t="s">
        <v>175</v>
      </c>
      <c r="I12" s="491"/>
      <c r="J12" s="491"/>
      <c r="K12" s="491"/>
      <c r="L12" s="12">
        <f>SUM(L13:L16)</f>
        <v>673000</v>
      </c>
    </row>
    <row r="13" spans="2:12" ht="18" customHeight="1">
      <c r="B13" s="2" t="s">
        <v>211</v>
      </c>
      <c r="C13" s="478" t="s">
        <v>5</v>
      </c>
      <c r="D13" s="479"/>
      <c r="E13" s="479"/>
      <c r="F13" s="13">
        <v>550000</v>
      </c>
      <c r="H13" s="2" t="s">
        <v>209</v>
      </c>
      <c r="I13" s="494" t="s">
        <v>25</v>
      </c>
      <c r="J13" s="495"/>
      <c r="K13" s="496"/>
      <c r="L13" s="13">
        <v>520000</v>
      </c>
    </row>
    <row r="14" spans="2:12" ht="18" customHeight="1">
      <c r="B14" s="2"/>
      <c r="C14" s="478" t="s">
        <v>6</v>
      </c>
      <c r="D14" s="479"/>
      <c r="E14" s="479"/>
      <c r="F14" s="13">
        <v>65000</v>
      </c>
      <c r="H14" s="2" t="s">
        <v>209</v>
      </c>
      <c r="I14" s="494" t="s">
        <v>26</v>
      </c>
      <c r="J14" s="495"/>
      <c r="K14" s="496"/>
      <c r="L14" s="13">
        <v>143000</v>
      </c>
    </row>
    <row r="15" spans="2:12" ht="18" customHeight="1">
      <c r="B15" s="2"/>
      <c r="C15" s="478" t="s">
        <v>7</v>
      </c>
      <c r="D15" s="479"/>
      <c r="E15" s="479"/>
      <c r="F15" s="13">
        <v>0</v>
      </c>
      <c r="H15" s="2"/>
      <c r="I15" s="494" t="s">
        <v>27</v>
      </c>
      <c r="J15" s="495"/>
      <c r="K15" s="496"/>
      <c r="L15" s="13">
        <v>10000</v>
      </c>
    </row>
    <row r="16" spans="2:12" ht="18" customHeight="1" thickBot="1">
      <c r="B16" s="2"/>
      <c r="C16" s="480" t="s">
        <v>8</v>
      </c>
      <c r="D16" s="481"/>
      <c r="E16" s="481"/>
      <c r="F16" s="14">
        <v>0</v>
      </c>
      <c r="H16" s="2"/>
      <c r="I16" s="497" t="s">
        <v>28</v>
      </c>
      <c r="J16" s="498"/>
      <c r="K16" s="499"/>
      <c r="L16" s="14">
        <v>0</v>
      </c>
    </row>
    <row r="17" spans="2:12" ht="18" customHeight="1" thickBot="1">
      <c r="B17" s="482" t="s">
        <v>9</v>
      </c>
      <c r="C17" s="482"/>
      <c r="D17" s="482"/>
      <c r="E17" s="482"/>
      <c r="F17" s="10">
        <v>6000</v>
      </c>
      <c r="G17" s="41" t="s">
        <v>212</v>
      </c>
      <c r="H17" s="488" t="s">
        <v>176</v>
      </c>
      <c r="I17" s="489"/>
      <c r="J17" s="489"/>
      <c r="K17" s="489"/>
      <c r="L17" s="10">
        <v>120000</v>
      </c>
    </row>
    <row r="18" spans="2:12" ht="18" customHeight="1" thickBot="1">
      <c r="B18" s="482" t="s">
        <v>164</v>
      </c>
      <c r="C18" s="482"/>
      <c r="D18" s="482"/>
      <c r="E18" s="482"/>
      <c r="F18" s="10">
        <v>12000</v>
      </c>
      <c r="G18" s="41" t="s">
        <v>212</v>
      </c>
      <c r="H18" s="488" t="s">
        <v>177</v>
      </c>
      <c r="I18" s="489"/>
      <c r="J18" s="489"/>
      <c r="K18" s="489"/>
      <c r="L18" s="10">
        <v>30000</v>
      </c>
    </row>
    <row r="19" spans="2:12" ht="18" customHeight="1" thickBot="1">
      <c r="B19" s="487" t="s">
        <v>165</v>
      </c>
      <c r="C19" s="504"/>
      <c r="D19" s="504"/>
      <c r="E19" s="504"/>
      <c r="F19" s="17">
        <f>SUM(F20:F25)</f>
        <v>379950</v>
      </c>
      <c r="H19" s="488" t="s">
        <v>178</v>
      </c>
      <c r="I19" s="489"/>
      <c r="J19" s="489"/>
      <c r="K19" s="489"/>
      <c r="L19" s="10">
        <v>15000</v>
      </c>
    </row>
    <row r="20" spans="2:12" ht="18" customHeight="1">
      <c r="B20" s="2"/>
      <c r="C20" s="478" t="s">
        <v>10</v>
      </c>
      <c r="D20" s="479"/>
      <c r="E20" s="479"/>
      <c r="F20" s="13">
        <v>1900</v>
      </c>
      <c r="H20" s="490" t="s">
        <v>179</v>
      </c>
      <c r="I20" s="491"/>
      <c r="J20" s="491"/>
      <c r="K20" s="491"/>
      <c r="L20" s="20">
        <f>SUM(L21:L23)</f>
        <v>30500</v>
      </c>
    </row>
    <row r="21" spans="2:12" ht="18" customHeight="1">
      <c r="B21" s="2"/>
      <c r="C21" s="478" t="s">
        <v>11</v>
      </c>
      <c r="D21" s="479"/>
      <c r="E21" s="479"/>
      <c r="F21" s="13">
        <v>330000</v>
      </c>
      <c r="H21" s="2"/>
      <c r="I21" s="494" t="s">
        <v>29</v>
      </c>
      <c r="J21" s="495"/>
      <c r="K21" s="496"/>
      <c r="L21" s="13">
        <v>500</v>
      </c>
    </row>
    <row r="22" spans="2:12" ht="18" customHeight="1">
      <c r="B22" s="2"/>
      <c r="C22" s="478" t="s">
        <v>548</v>
      </c>
      <c r="D22" s="479"/>
      <c r="E22" s="479"/>
      <c r="F22" s="13">
        <v>5000</v>
      </c>
      <c r="H22" s="2"/>
      <c r="I22" s="494" t="s">
        <v>30</v>
      </c>
      <c r="J22" s="495"/>
      <c r="K22" s="496"/>
      <c r="L22" s="13">
        <v>30000</v>
      </c>
    </row>
    <row r="23" spans="2:12" ht="18" customHeight="1" thickBot="1">
      <c r="B23" s="2" t="s">
        <v>211</v>
      </c>
      <c r="C23" s="505" t="s">
        <v>448</v>
      </c>
      <c r="D23" s="506"/>
      <c r="E23" s="506"/>
      <c r="F23" s="13">
        <v>40000</v>
      </c>
      <c r="H23" s="2"/>
      <c r="I23" s="497" t="s">
        <v>31</v>
      </c>
      <c r="J23" s="498"/>
      <c r="K23" s="499"/>
      <c r="L23" s="14">
        <v>0</v>
      </c>
    </row>
    <row r="24" spans="2:12" ht="18" customHeight="1">
      <c r="B24" s="2" t="s">
        <v>211</v>
      </c>
      <c r="C24" s="478" t="s">
        <v>12</v>
      </c>
      <c r="D24" s="479"/>
      <c r="E24" s="479"/>
      <c r="F24" s="13">
        <v>3000</v>
      </c>
      <c r="H24" s="490" t="s">
        <v>180</v>
      </c>
      <c r="I24" s="491"/>
      <c r="J24" s="491"/>
      <c r="K24" s="491"/>
      <c r="L24" s="20">
        <f>SUM(L25:L28)</f>
        <v>110000</v>
      </c>
    </row>
    <row r="25" spans="2:12" ht="18" customHeight="1" thickBot="1">
      <c r="B25" s="2"/>
      <c r="C25" s="480" t="s">
        <v>8</v>
      </c>
      <c r="D25" s="481"/>
      <c r="E25" s="481"/>
      <c r="F25" s="14">
        <v>50</v>
      </c>
      <c r="H25" s="2"/>
      <c r="I25" s="494" t="s">
        <v>32</v>
      </c>
      <c r="J25" s="495"/>
      <c r="K25" s="496"/>
      <c r="L25" s="13">
        <v>50000</v>
      </c>
    </row>
    <row r="26" spans="2:12" ht="18" customHeight="1" thickBot="1">
      <c r="B26" s="482" t="s">
        <v>166</v>
      </c>
      <c r="C26" s="482"/>
      <c r="D26" s="482"/>
      <c r="E26" s="482"/>
      <c r="F26" s="10">
        <v>1000</v>
      </c>
      <c r="H26" s="2"/>
      <c r="I26" s="494" t="s">
        <v>33</v>
      </c>
      <c r="J26" s="495"/>
      <c r="K26" s="496"/>
      <c r="L26" s="13">
        <v>50000</v>
      </c>
    </row>
    <row r="27" spans="2:12" ht="18" customHeight="1" thickBot="1">
      <c r="B27" s="482" t="s">
        <v>167</v>
      </c>
      <c r="C27" s="482"/>
      <c r="D27" s="482"/>
      <c r="E27" s="482"/>
      <c r="F27" s="10">
        <v>500</v>
      </c>
      <c r="H27" s="2"/>
      <c r="I27" s="494" t="s">
        <v>34</v>
      </c>
      <c r="J27" s="495"/>
      <c r="K27" s="496"/>
      <c r="L27" s="13">
        <v>10000</v>
      </c>
    </row>
    <row r="28" spans="2:12" ht="18" customHeight="1" thickBot="1">
      <c r="B28" s="487" t="s">
        <v>168</v>
      </c>
      <c r="C28" s="504"/>
      <c r="D28" s="504"/>
      <c r="E28" s="504"/>
      <c r="F28" s="17">
        <f>SUM(F29:F31)</f>
        <v>500</v>
      </c>
      <c r="H28" s="2"/>
      <c r="I28" s="497" t="s">
        <v>28</v>
      </c>
      <c r="J28" s="498"/>
      <c r="K28" s="499"/>
      <c r="L28" s="14">
        <v>0</v>
      </c>
    </row>
    <row r="29" spans="2:12" ht="18" customHeight="1">
      <c r="B29" s="2"/>
      <c r="C29" s="478" t="s">
        <v>13</v>
      </c>
      <c r="D29" s="479"/>
      <c r="E29" s="479"/>
      <c r="F29" s="13">
        <v>500</v>
      </c>
      <c r="H29" s="490" t="s">
        <v>181</v>
      </c>
      <c r="I29" s="491"/>
      <c r="J29" s="491"/>
      <c r="K29" s="491"/>
      <c r="L29" s="20">
        <f>SUM(L30:L33)</f>
        <v>56000</v>
      </c>
    </row>
    <row r="30" spans="2:12" ht="18" customHeight="1">
      <c r="B30" s="2"/>
      <c r="C30" s="478" t="s">
        <v>14</v>
      </c>
      <c r="D30" s="479"/>
      <c r="E30" s="479"/>
      <c r="F30" s="13">
        <v>0</v>
      </c>
      <c r="H30" s="2"/>
      <c r="I30" s="494" t="s">
        <v>35</v>
      </c>
      <c r="J30" s="495"/>
      <c r="K30" s="496"/>
      <c r="L30" s="13">
        <v>5000</v>
      </c>
    </row>
    <row r="31" spans="2:12" ht="18" customHeight="1" thickBot="1">
      <c r="B31" s="2"/>
      <c r="C31" s="480" t="s">
        <v>8</v>
      </c>
      <c r="D31" s="481"/>
      <c r="E31" s="481"/>
      <c r="F31" s="14">
        <v>0</v>
      </c>
      <c r="H31" s="2"/>
      <c r="I31" s="494" t="s">
        <v>36</v>
      </c>
      <c r="J31" s="495"/>
      <c r="K31" s="496"/>
      <c r="L31" s="13">
        <v>1000</v>
      </c>
    </row>
    <row r="32" spans="2:12" ht="18" customHeight="1">
      <c r="B32" s="472" t="s">
        <v>169</v>
      </c>
      <c r="C32" s="473"/>
      <c r="D32" s="473"/>
      <c r="E32" s="473"/>
      <c r="F32" s="12">
        <f>SUM(F33:F34)</f>
        <v>15000</v>
      </c>
      <c r="H32" s="2"/>
      <c r="I32" s="494" t="s">
        <v>37</v>
      </c>
      <c r="J32" s="495"/>
      <c r="K32" s="496"/>
      <c r="L32" s="13">
        <v>50000</v>
      </c>
    </row>
    <row r="33" spans="2:12" ht="18" customHeight="1" thickBot="1">
      <c r="B33" s="2"/>
      <c r="C33" s="478" t="s">
        <v>16</v>
      </c>
      <c r="D33" s="479"/>
      <c r="E33" s="479"/>
      <c r="F33" s="13">
        <v>10000</v>
      </c>
      <c r="H33" s="2"/>
      <c r="I33" s="497" t="s">
        <v>38</v>
      </c>
      <c r="J33" s="498"/>
      <c r="K33" s="499"/>
      <c r="L33" s="14">
        <v>0</v>
      </c>
    </row>
    <row r="34" spans="2:12" ht="18" customHeight="1" thickBot="1" thickTop="1">
      <c r="B34" s="2"/>
      <c r="C34" s="480" t="s">
        <v>8</v>
      </c>
      <c r="D34" s="481"/>
      <c r="E34" s="481"/>
      <c r="F34" s="14">
        <v>5000</v>
      </c>
      <c r="H34" s="500" t="s">
        <v>42</v>
      </c>
      <c r="I34" s="501"/>
      <c r="J34" s="501"/>
      <c r="K34" s="501"/>
      <c r="L34" s="15">
        <f>L12+L17+L18+L19+L20+L24+L29</f>
        <v>1034500</v>
      </c>
    </row>
    <row r="35" spans="2:12" ht="18" customHeight="1" thickBot="1" thickTop="1">
      <c r="B35" s="472" t="s">
        <v>170</v>
      </c>
      <c r="C35" s="473"/>
      <c r="D35" s="473"/>
      <c r="E35" s="473"/>
      <c r="F35" s="12">
        <f>SUM(F36:F38)</f>
        <v>0</v>
      </c>
      <c r="H35" s="502" t="s">
        <v>182</v>
      </c>
      <c r="I35" s="503"/>
      <c r="J35" s="503"/>
      <c r="K35" s="503"/>
      <c r="L35" s="16">
        <v>70000</v>
      </c>
    </row>
    <row r="36" spans="2:12" ht="18" customHeight="1" thickBot="1">
      <c r="B36" s="2"/>
      <c r="C36" s="478" t="s">
        <v>17</v>
      </c>
      <c r="D36" s="479"/>
      <c r="E36" s="479"/>
      <c r="F36" s="13">
        <v>0</v>
      </c>
      <c r="H36" s="490" t="s">
        <v>183</v>
      </c>
      <c r="I36" s="491"/>
      <c r="J36" s="491"/>
      <c r="K36" s="491"/>
      <c r="L36" s="21">
        <v>50000</v>
      </c>
    </row>
    <row r="37" spans="2:12" ht="18" customHeight="1">
      <c r="B37" s="2"/>
      <c r="C37" s="478" t="s">
        <v>18</v>
      </c>
      <c r="D37" s="479"/>
      <c r="E37" s="479"/>
      <c r="F37" s="13">
        <v>0</v>
      </c>
      <c r="H37" s="490" t="s">
        <v>184</v>
      </c>
      <c r="I37" s="491"/>
      <c r="J37" s="491"/>
      <c r="K37" s="491"/>
      <c r="L37" s="20">
        <f>SUM(L38:L39)</f>
        <v>-30000</v>
      </c>
    </row>
    <row r="38" spans="2:12" ht="18" customHeight="1" thickBot="1">
      <c r="B38" s="2"/>
      <c r="C38" s="492" t="s">
        <v>19</v>
      </c>
      <c r="D38" s="493"/>
      <c r="E38" s="493"/>
      <c r="F38" s="14">
        <v>0</v>
      </c>
      <c r="H38" s="4"/>
      <c r="I38" s="494" t="s">
        <v>39</v>
      </c>
      <c r="J38" s="495"/>
      <c r="K38" s="496"/>
      <c r="L38" s="13">
        <v>0</v>
      </c>
    </row>
    <row r="39" spans="2:12" ht="18" customHeight="1" thickBot="1" thickTop="1">
      <c r="B39" s="483" t="s">
        <v>23</v>
      </c>
      <c r="C39" s="483"/>
      <c r="D39" s="483"/>
      <c r="E39" s="483"/>
      <c r="F39" s="15">
        <f>F12+F17+F18+F19+F26+F27+F28+F32+F35</f>
        <v>1029950</v>
      </c>
      <c r="H39" s="2"/>
      <c r="I39" s="484" t="s">
        <v>40</v>
      </c>
      <c r="J39" s="485"/>
      <c r="K39" s="486"/>
      <c r="L39" s="16">
        <v>-30000</v>
      </c>
    </row>
    <row r="40" spans="2:12" ht="18" customHeight="1" thickBot="1" thickTop="1">
      <c r="B40" s="487" t="s">
        <v>171</v>
      </c>
      <c r="C40" s="487"/>
      <c r="D40" s="487"/>
      <c r="E40" s="487"/>
      <c r="F40" s="16">
        <v>60000</v>
      </c>
      <c r="H40" s="488" t="s">
        <v>185</v>
      </c>
      <c r="I40" s="489"/>
      <c r="J40" s="489"/>
      <c r="K40" s="489"/>
      <c r="L40" s="10">
        <v>0</v>
      </c>
    </row>
    <row r="41" spans="2:12" ht="18" customHeight="1" thickBot="1">
      <c r="B41" s="482" t="s">
        <v>172</v>
      </c>
      <c r="C41" s="482"/>
      <c r="D41" s="482"/>
      <c r="E41" s="482"/>
      <c r="F41" s="10">
        <v>30000</v>
      </c>
      <c r="H41" s="488" t="s">
        <v>186</v>
      </c>
      <c r="I41" s="489"/>
      <c r="J41" s="489"/>
      <c r="K41" s="489"/>
      <c r="L41" s="10">
        <v>415050</v>
      </c>
    </row>
    <row r="42" spans="2:12" ht="18" customHeight="1" thickBot="1">
      <c r="B42" s="472" t="s">
        <v>173</v>
      </c>
      <c r="C42" s="473"/>
      <c r="D42" s="473"/>
      <c r="E42" s="473"/>
      <c r="F42" s="12">
        <v>-80400</v>
      </c>
      <c r="H42" s="474" t="s">
        <v>41</v>
      </c>
      <c r="I42" s="475"/>
      <c r="J42" s="475"/>
      <c r="K42" s="475"/>
      <c r="L42" s="22">
        <f>L34+L35+L36+L37+L40+L41</f>
        <v>1539550</v>
      </c>
    </row>
    <row r="43" spans="2:6" ht="18" customHeight="1">
      <c r="B43" s="2"/>
      <c r="C43" s="478" t="s">
        <v>48</v>
      </c>
      <c r="D43" s="479"/>
      <c r="E43" s="479"/>
      <c r="F43" s="13">
        <v>-15400</v>
      </c>
    </row>
    <row r="44" spans="2:8" ht="18" customHeight="1" thickBot="1">
      <c r="B44" s="2"/>
      <c r="C44" s="480" t="s">
        <v>49</v>
      </c>
      <c r="D44" s="481"/>
      <c r="E44" s="481"/>
      <c r="F44" s="14">
        <v>-65000</v>
      </c>
      <c r="H44" s="35" t="s">
        <v>189</v>
      </c>
    </row>
    <row r="45" spans="2:8" ht="18" customHeight="1" thickBot="1">
      <c r="B45" s="482" t="s">
        <v>20</v>
      </c>
      <c r="C45" s="482"/>
      <c r="D45" s="482"/>
      <c r="E45" s="482"/>
      <c r="F45" s="10">
        <v>0</v>
      </c>
      <c r="H45" s="34" t="s">
        <v>187</v>
      </c>
    </row>
    <row r="46" spans="2:6" ht="18" customHeight="1" thickBot="1">
      <c r="B46" s="482" t="s">
        <v>174</v>
      </c>
      <c r="C46" s="482"/>
      <c r="D46" s="482"/>
      <c r="E46" s="482"/>
      <c r="F46" s="10">
        <v>500000</v>
      </c>
    </row>
    <row r="47" spans="2:6" ht="18" customHeight="1" thickBot="1">
      <c r="B47" s="476" t="s">
        <v>21</v>
      </c>
      <c r="C47" s="476"/>
      <c r="D47" s="476"/>
      <c r="E47" s="476"/>
      <c r="F47" s="11">
        <f>F39+F40+F41+F42+F45+F46</f>
        <v>1539550</v>
      </c>
    </row>
    <row r="49" ht="13.5">
      <c r="C49" s="35" t="s">
        <v>188</v>
      </c>
    </row>
    <row r="50" ht="13.5">
      <c r="C50" s="34" t="s">
        <v>187</v>
      </c>
    </row>
    <row r="51" ht="13.5">
      <c r="C51" s="34"/>
    </row>
    <row r="52" spans="3:6" ht="13.5">
      <c r="C52" s="477" t="s">
        <v>153</v>
      </c>
      <c r="D52" s="477"/>
      <c r="E52" s="477"/>
      <c r="F52" s="477"/>
    </row>
    <row r="53" spans="3:12" ht="13.5">
      <c r="C53" s="8" t="s">
        <v>451</v>
      </c>
      <c r="D53" s="8"/>
      <c r="E53" s="8"/>
      <c r="F53" s="8"/>
      <c r="G53" s="8"/>
      <c r="H53" s="8"/>
      <c r="I53" s="8"/>
      <c r="J53" s="8"/>
      <c r="K53" s="8"/>
      <c r="L53" s="8"/>
    </row>
    <row r="54" spans="3:12" ht="13.5">
      <c r="C54" s="8" t="s">
        <v>205</v>
      </c>
      <c r="D54" s="8"/>
      <c r="E54" s="8"/>
      <c r="F54" s="8"/>
      <c r="G54" s="8"/>
      <c r="H54" s="8"/>
      <c r="I54" s="8"/>
      <c r="J54" s="8"/>
      <c r="K54" s="8"/>
      <c r="L54" s="8"/>
    </row>
    <row r="55" spans="3:12" ht="13.5">
      <c r="C55" s="8" t="s">
        <v>206</v>
      </c>
      <c r="D55" s="8"/>
      <c r="E55" s="8"/>
      <c r="F55" s="8"/>
      <c r="G55" s="8"/>
      <c r="H55" s="8"/>
      <c r="I55" s="8"/>
      <c r="J55" s="8"/>
      <c r="K55" s="8"/>
      <c r="L55" s="8"/>
    </row>
  </sheetData>
  <sheetProtection/>
  <mergeCells count="82">
    <mergeCell ref="C5:D5"/>
    <mergeCell ref="E5:F5"/>
    <mergeCell ref="H5:I5"/>
    <mergeCell ref="J5:K5"/>
    <mergeCell ref="C6:D6"/>
    <mergeCell ref="E6:F6"/>
    <mergeCell ref="H6:I6"/>
    <mergeCell ref="J6:K6"/>
    <mergeCell ref="H7:I7"/>
    <mergeCell ref="J7:K7"/>
    <mergeCell ref="C9:D9"/>
    <mergeCell ref="I9:J9"/>
    <mergeCell ref="B11:E11"/>
    <mergeCell ref="H11:K11"/>
    <mergeCell ref="B12:E12"/>
    <mergeCell ref="H12:K12"/>
    <mergeCell ref="C13:E13"/>
    <mergeCell ref="I13:K13"/>
    <mergeCell ref="C14:E14"/>
    <mergeCell ref="I14:K14"/>
    <mergeCell ref="C15:E15"/>
    <mergeCell ref="I15:K15"/>
    <mergeCell ref="C16:E16"/>
    <mergeCell ref="I16:K16"/>
    <mergeCell ref="B17:E17"/>
    <mergeCell ref="H17:K17"/>
    <mergeCell ref="B18:E18"/>
    <mergeCell ref="H18:K18"/>
    <mergeCell ref="B19:E19"/>
    <mergeCell ref="H19:K19"/>
    <mergeCell ref="C20:E20"/>
    <mergeCell ref="H20:K20"/>
    <mergeCell ref="C21:E21"/>
    <mergeCell ref="I21:K21"/>
    <mergeCell ref="C22:E22"/>
    <mergeCell ref="I22:K22"/>
    <mergeCell ref="C23:E23"/>
    <mergeCell ref="I23:K23"/>
    <mergeCell ref="C24:E24"/>
    <mergeCell ref="H24:K24"/>
    <mergeCell ref="C25:E25"/>
    <mergeCell ref="I25:K25"/>
    <mergeCell ref="B26:E26"/>
    <mergeCell ref="I26:K26"/>
    <mergeCell ref="B27:E27"/>
    <mergeCell ref="I27:K27"/>
    <mergeCell ref="B28:E28"/>
    <mergeCell ref="I28:K28"/>
    <mergeCell ref="C29:E29"/>
    <mergeCell ref="H29:K29"/>
    <mergeCell ref="C30:E30"/>
    <mergeCell ref="I30:K30"/>
    <mergeCell ref="C31:E31"/>
    <mergeCell ref="I31:K31"/>
    <mergeCell ref="B32:E32"/>
    <mergeCell ref="I32:K32"/>
    <mergeCell ref="C33:E33"/>
    <mergeCell ref="I33:K33"/>
    <mergeCell ref="C34:E34"/>
    <mergeCell ref="H34:K34"/>
    <mergeCell ref="B35:E35"/>
    <mergeCell ref="H35:K35"/>
    <mergeCell ref="C36:E36"/>
    <mergeCell ref="H36:K36"/>
    <mergeCell ref="C37:E37"/>
    <mergeCell ref="H37:K37"/>
    <mergeCell ref="C38:E38"/>
    <mergeCell ref="I38:K38"/>
    <mergeCell ref="B39:E39"/>
    <mergeCell ref="I39:K39"/>
    <mergeCell ref="B40:E40"/>
    <mergeCell ref="H40:K40"/>
    <mergeCell ref="B41:E41"/>
    <mergeCell ref="H41:K41"/>
    <mergeCell ref="B42:E42"/>
    <mergeCell ref="H42:K42"/>
    <mergeCell ref="B47:E47"/>
    <mergeCell ref="C52:F52"/>
    <mergeCell ref="C43:E43"/>
    <mergeCell ref="C44:E44"/>
    <mergeCell ref="B45:E45"/>
    <mergeCell ref="B46:E46"/>
  </mergeCells>
  <printOptions/>
  <pageMargins left="0.75" right="0.75" top="1" bottom="1" header="0.512" footer="0.512"/>
  <pageSetup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1">
      <selection activeCell="A1" sqref="A1"/>
    </sheetView>
  </sheetViews>
  <sheetFormatPr defaultColWidth="8.8984375" defaultRowHeight="14.25"/>
  <cols>
    <col min="1" max="1" width="3.5" style="68" customWidth="1"/>
    <col min="2" max="24" width="2.8984375" style="70" customWidth="1"/>
    <col min="25" max="34" width="3.09765625" style="70" customWidth="1"/>
    <col min="35" max="42" width="3.19921875" style="70" customWidth="1"/>
    <col min="43" max="16384" width="8.8984375" style="70" customWidth="1"/>
  </cols>
  <sheetData>
    <row r="2" spans="2:35" ht="18.75">
      <c r="B2" s="207" t="s">
        <v>680</v>
      </c>
      <c r="C2" s="208"/>
      <c r="D2" s="208"/>
      <c r="E2" s="208"/>
      <c r="F2" s="208"/>
      <c r="G2" s="208"/>
      <c r="H2" s="208"/>
      <c r="I2" s="208"/>
      <c r="J2" s="208"/>
      <c r="K2" s="208"/>
      <c r="L2" s="208"/>
      <c r="M2" s="208"/>
      <c r="N2" s="208"/>
      <c r="O2" s="208"/>
      <c r="P2" s="208"/>
      <c r="Q2" s="208"/>
      <c r="T2" s="208"/>
      <c r="U2" s="208"/>
      <c r="V2" s="208"/>
      <c r="W2" s="208"/>
      <c r="X2" s="208"/>
      <c r="Y2" s="208"/>
      <c r="Z2" s="208"/>
      <c r="AA2" s="208"/>
      <c r="AB2" s="208"/>
      <c r="AC2" s="208"/>
      <c r="AD2" s="208"/>
      <c r="AE2" s="208"/>
      <c r="AF2" s="208"/>
      <c r="AG2" s="208"/>
      <c r="AH2" s="208"/>
      <c r="AI2" s="209"/>
    </row>
    <row r="3" spans="2:35" ht="14.25">
      <c r="B3" s="88"/>
      <c r="C3" s="71"/>
      <c r="D3" s="71" t="s">
        <v>916</v>
      </c>
      <c r="E3" s="71"/>
      <c r="F3" s="71"/>
      <c r="G3" s="72"/>
      <c r="H3" s="72"/>
      <c r="I3" s="72"/>
      <c r="J3" s="72"/>
      <c r="K3" s="72"/>
      <c r="L3" s="72"/>
      <c r="M3" s="72"/>
      <c r="N3" s="72"/>
      <c r="O3" s="72"/>
      <c r="P3" s="72"/>
      <c r="Q3" s="72"/>
      <c r="T3" s="72"/>
      <c r="U3" s="72"/>
      <c r="V3" s="72"/>
      <c r="W3" s="72"/>
      <c r="X3" s="72"/>
      <c r="Y3" s="72"/>
      <c r="Z3" s="72"/>
      <c r="AA3" s="72"/>
      <c r="AB3" s="72"/>
      <c r="AC3" s="72"/>
      <c r="AD3" s="72"/>
      <c r="AE3" s="72"/>
      <c r="AF3" s="72"/>
      <c r="AG3" s="72"/>
      <c r="AH3" s="72"/>
      <c r="AI3" s="88"/>
    </row>
    <row r="4" ht="14.25" thickBot="1"/>
    <row r="5" spans="2:36" ht="19.5" customHeight="1" thickBot="1">
      <c r="B5" s="834" t="s">
        <v>452</v>
      </c>
      <c r="C5" s="835"/>
      <c r="D5" s="835"/>
      <c r="E5" s="835"/>
      <c r="F5" s="835"/>
      <c r="G5" s="835"/>
      <c r="H5" s="835"/>
      <c r="I5" s="836"/>
      <c r="J5" s="816" t="str">
        <f>'表紙'!D48</f>
        <v>○○学園</v>
      </c>
      <c r="K5" s="817"/>
      <c r="L5" s="817"/>
      <c r="M5" s="817"/>
      <c r="N5" s="817"/>
      <c r="O5" s="817"/>
      <c r="P5" s="817"/>
      <c r="Q5" s="817"/>
      <c r="R5" s="817"/>
      <c r="S5" s="817"/>
      <c r="T5" s="817"/>
      <c r="U5" s="818"/>
      <c r="W5" s="834" t="s">
        <v>45</v>
      </c>
      <c r="X5" s="835"/>
      <c r="Y5" s="835"/>
      <c r="Z5" s="836"/>
      <c r="AA5" s="837">
        <f>'資金収支（学校）'!J5</f>
        <v>0</v>
      </c>
      <c r="AB5" s="838"/>
      <c r="AC5" s="838"/>
      <c r="AD5" s="838"/>
      <c r="AE5" s="838"/>
      <c r="AF5" s="838"/>
      <c r="AG5" s="838"/>
      <c r="AH5" s="839"/>
      <c r="AI5" s="210"/>
      <c r="AJ5" s="211"/>
    </row>
    <row r="6" spans="2:36" ht="19.5" customHeight="1" thickBot="1">
      <c r="B6" s="257"/>
      <c r="C6" s="257"/>
      <c r="D6" s="257"/>
      <c r="E6" s="257"/>
      <c r="F6" s="257"/>
      <c r="G6" s="257"/>
      <c r="H6" s="257"/>
      <c r="I6" s="257"/>
      <c r="J6" s="258"/>
      <c r="K6" s="258"/>
      <c r="L6" s="258"/>
      <c r="M6" s="258"/>
      <c r="N6" s="258"/>
      <c r="O6" s="258"/>
      <c r="P6" s="258"/>
      <c r="Q6" s="258"/>
      <c r="R6" s="258"/>
      <c r="S6" s="258"/>
      <c r="T6" s="258"/>
      <c r="U6" s="258"/>
      <c r="W6" s="834" t="s">
        <v>46</v>
      </c>
      <c r="X6" s="835"/>
      <c r="Y6" s="835"/>
      <c r="Z6" s="836"/>
      <c r="AA6" s="837">
        <f>'表紙'!K3</f>
        <v>0</v>
      </c>
      <c r="AB6" s="838"/>
      <c r="AC6" s="838"/>
      <c r="AD6" s="838"/>
      <c r="AE6" s="838"/>
      <c r="AF6" s="838"/>
      <c r="AG6" s="838"/>
      <c r="AH6" s="839"/>
      <c r="AI6" s="210"/>
      <c r="AJ6" s="211"/>
    </row>
    <row r="7" spans="2:36" ht="19.5" customHeight="1">
      <c r="B7" s="259"/>
      <c r="C7" s="259"/>
      <c r="D7" s="259"/>
      <c r="E7" s="259"/>
      <c r="F7" s="259"/>
      <c r="G7" s="259"/>
      <c r="H7" s="259"/>
      <c r="I7" s="259"/>
      <c r="J7" s="260"/>
      <c r="K7" s="260"/>
      <c r="L7" s="260"/>
      <c r="M7" s="260"/>
      <c r="N7" s="260"/>
      <c r="O7" s="260"/>
      <c r="P7" s="260"/>
      <c r="Q7" s="260"/>
      <c r="R7" s="260"/>
      <c r="S7" s="260"/>
      <c r="T7" s="260"/>
      <c r="U7" s="260"/>
      <c r="W7" s="955"/>
      <c r="X7" s="955"/>
      <c r="Y7" s="955"/>
      <c r="Z7" s="955"/>
      <c r="AA7" s="956"/>
      <c r="AB7" s="956"/>
      <c r="AC7" s="956"/>
      <c r="AD7" s="956"/>
      <c r="AE7" s="956"/>
      <c r="AF7" s="956"/>
      <c r="AG7" s="956"/>
      <c r="AH7" s="956"/>
      <c r="AI7" s="211"/>
      <c r="AJ7" s="211"/>
    </row>
    <row r="8" ht="8.25" customHeight="1"/>
    <row r="9" spans="25:39" ht="14.25" thickBot="1">
      <c r="Y9" s="197"/>
      <c r="Z9" s="197"/>
      <c r="AA9" s="197"/>
      <c r="AB9" s="197"/>
      <c r="AC9" s="197"/>
      <c r="AD9" s="197"/>
      <c r="AE9" s="197"/>
      <c r="AF9" s="261"/>
      <c r="AG9" s="197"/>
      <c r="AH9" s="262"/>
      <c r="AM9" s="261" t="s">
        <v>638</v>
      </c>
    </row>
    <row r="10" spans="2:42" ht="19.5" customHeight="1" thickBot="1">
      <c r="B10" s="595" t="s">
        <v>639</v>
      </c>
      <c r="C10" s="596"/>
      <c r="D10" s="596"/>
      <c r="E10" s="596"/>
      <c r="F10" s="596"/>
      <c r="G10" s="596"/>
      <c r="H10" s="596"/>
      <c r="I10" s="596"/>
      <c r="J10" s="596"/>
      <c r="K10" s="596"/>
      <c r="L10" s="596"/>
      <c r="M10" s="597"/>
      <c r="N10" s="595" t="s">
        <v>24</v>
      </c>
      <c r="O10" s="596"/>
      <c r="P10" s="596"/>
      <c r="Q10" s="596"/>
      <c r="R10" s="596"/>
      <c r="S10" s="596"/>
      <c r="T10" s="596"/>
      <c r="U10" s="597"/>
      <c r="V10" s="227"/>
      <c r="W10" s="595" t="s">
        <v>639</v>
      </c>
      <c r="X10" s="596"/>
      <c r="Y10" s="596"/>
      <c r="Z10" s="596"/>
      <c r="AA10" s="596"/>
      <c r="AB10" s="596"/>
      <c r="AC10" s="596"/>
      <c r="AD10" s="596"/>
      <c r="AE10" s="596"/>
      <c r="AF10" s="596"/>
      <c r="AG10" s="596"/>
      <c r="AH10" s="597"/>
      <c r="AI10" s="595" t="s">
        <v>671</v>
      </c>
      <c r="AJ10" s="596"/>
      <c r="AK10" s="596"/>
      <c r="AL10" s="596"/>
      <c r="AM10" s="596"/>
      <c r="AN10" s="596"/>
      <c r="AO10" s="596"/>
      <c r="AP10" s="597"/>
    </row>
    <row r="11" spans="2:42" ht="19.5" customHeight="1">
      <c r="B11" s="865" t="s">
        <v>883</v>
      </c>
      <c r="C11" s="868" t="s">
        <v>642</v>
      </c>
      <c r="D11" s="782" t="s">
        <v>193</v>
      </c>
      <c r="E11" s="783"/>
      <c r="F11" s="783"/>
      <c r="G11" s="783"/>
      <c r="H11" s="783"/>
      <c r="I11" s="783"/>
      <c r="J11" s="783"/>
      <c r="K11" s="783"/>
      <c r="L11" s="783"/>
      <c r="M11" s="784"/>
      <c r="N11" s="813">
        <f>N12+N19+N26+N27+N28+N32</f>
        <v>0</v>
      </c>
      <c r="O11" s="814"/>
      <c r="P11" s="814"/>
      <c r="Q11" s="814"/>
      <c r="R11" s="814"/>
      <c r="S11" s="814"/>
      <c r="T11" s="814"/>
      <c r="U11" s="815"/>
      <c r="V11" s="229"/>
      <c r="W11" s="865" t="s">
        <v>668</v>
      </c>
      <c r="X11" s="868" t="s">
        <v>666</v>
      </c>
      <c r="Y11" s="782" t="s">
        <v>645</v>
      </c>
      <c r="Z11" s="783"/>
      <c r="AA11" s="783"/>
      <c r="AB11" s="783"/>
      <c r="AC11" s="783"/>
      <c r="AD11" s="783"/>
      <c r="AE11" s="783"/>
      <c r="AF11" s="783"/>
      <c r="AG11" s="783"/>
      <c r="AH11" s="784"/>
      <c r="AI11" s="840">
        <f>SUM(AI12:AI29)</f>
        <v>0</v>
      </c>
      <c r="AJ11" s="841"/>
      <c r="AK11" s="841"/>
      <c r="AL11" s="841"/>
      <c r="AM11" s="841"/>
      <c r="AN11" s="841"/>
      <c r="AO11" s="841"/>
      <c r="AP11" s="842"/>
    </row>
    <row r="12" spans="2:42" ht="19.5" customHeight="1">
      <c r="B12" s="866"/>
      <c r="C12" s="869"/>
      <c r="D12" s="263"/>
      <c r="E12" s="881" t="s">
        <v>55</v>
      </c>
      <c r="F12" s="882"/>
      <c r="G12" s="882"/>
      <c r="H12" s="882"/>
      <c r="I12" s="882"/>
      <c r="J12" s="882"/>
      <c r="K12" s="882"/>
      <c r="L12" s="882"/>
      <c r="M12" s="883"/>
      <c r="N12" s="871">
        <f>N13+N18</f>
        <v>0</v>
      </c>
      <c r="O12" s="872"/>
      <c r="P12" s="872"/>
      <c r="Q12" s="872"/>
      <c r="R12" s="872"/>
      <c r="S12" s="872"/>
      <c r="T12" s="872"/>
      <c r="U12" s="873"/>
      <c r="V12" s="229"/>
      <c r="W12" s="866"/>
      <c r="X12" s="869"/>
      <c r="Y12" s="264"/>
      <c r="Z12" s="797" t="s">
        <v>72</v>
      </c>
      <c r="AA12" s="798"/>
      <c r="AB12" s="798"/>
      <c r="AC12" s="798"/>
      <c r="AD12" s="798"/>
      <c r="AE12" s="798"/>
      <c r="AF12" s="798"/>
      <c r="AG12" s="798"/>
      <c r="AH12" s="799"/>
      <c r="AI12" s="853">
        <v>0</v>
      </c>
      <c r="AJ12" s="854"/>
      <c r="AK12" s="854"/>
      <c r="AL12" s="854"/>
      <c r="AM12" s="854"/>
      <c r="AN12" s="854"/>
      <c r="AO12" s="854"/>
      <c r="AP12" s="855"/>
    </row>
    <row r="13" spans="2:42" ht="19.5" customHeight="1">
      <c r="B13" s="866"/>
      <c r="C13" s="869"/>
      <c r="D13" s="263"/>
      <c r="E13" s="265"/>
      <c r="F13" s="881" t="s">
        <v>56</v>
      </c>
      <c r="G13" s="882"/>
      <c r="H13" s="882"/>
      <c r="I13" s="882"/>
      <c r="J13" s="882"/>
      <c r="K13" s="882"/>
      <c r="L13" s="882"/>
      <c r="M13" s="883"/>
      <c r="N13" s="871">
        <f>SUM(N14:N17)</f>
        <v>0</v>
      </c>
      <c r="O13" s="872"/>
      <c r="P13" s="872"/>
      <c r="Q13" s="872"/>
      <c r="R13" s="872"/>
      <c r="S13" s="872"/>
      <c r="T13" s="872"/>
      <c r="U13" s="873"/>
      <c r="V13" s="229"/>
      <c r="W13" s="866"/>
      <c r="X13" s="869"/>
      <c r="Y13" s="264"/>
      <c r="Z13" s="797" t="s">
        <v>73</v>
      </c>
      <c r="AA13" s="798"/>
      <c r="AB13" s="798"/>
      <c r="AC13" s="798"/>
      <c r="AD13" s="798"/>
      <c r="AE13" s="798"/>
      <c r="AF13" s="798"/>
      <c r="AG13" s="798"/>
      <c r="AH13" s="799"/>
      <c r="AI13" s="853">
        <v>0</v>
      </c>
      <c r="AJ13" s="854"/>
      <c r="AK13" s="854"/>
      <c r="AL13" s="854"/>
      <c r="AM13" s="854"/>
      <c r="AN13" s="854"/>
      <c r="AO13" s="854"/>
      <c r="AP13" s="855"/>
    </row>
    <row r="14" spans="2:42" ht="19.5" customHeight="1">
      <c r="B14" s="866"/>
      <c r="C14" s="869"/>
      <c r="D14" s="263"/>
      <c r="E14" s="265"/>
      <c r="F14" s="265"/>
      <c r="G14" s="797" t="s">
        <v>57</v>
      </c>
      <c r="H14" s="798"/>
      <c r="I14" s="798"/>
      <c r="J14" s="798"/>
      <c r="K14" s="798"/>
      <c r="L14" s="798"/>
      <c r="M14" s="799"/>
      <c r="N14" s="853">
        <v>0</v>
      </c>
      <c r="O14" s="854"/>
      <c r="P14" s="854"/>
      <c r="Q14" s="854"/>
      <c r="R14" s="854"/>
      <c r="S14" s="854"/>
      <c r="T14" s="854"/>
      <c r="U14" s="855"/>
      <c r="V14" s="229"/>
      <c r="W14" s="866"/>
      <c r="X14" s="869"/>
      <c r="Y14" s="264"/>
      <c r="Z14" s="797" t="s">
        <v>74</v>
      </c>
      <c r="AA14" s="798"/>
      <c r="AB14" s="798"/>
      <c r="AC14" s="798"/>
      <c r="AD14" s="798"/>
      <c r="AE14" s="798"/>
      <c r="AF14" s="798"/>
      <c r="AG14" s="798"/>
      <c r="AH14" s="799"/>
      <c r="AI14" s="853">
        <v>0</v>
      </c>
      <c r="AJ14" s="854"/>
      <c r="AK14" s="854"/>
      <c r="AL14" s="854"/>
      <c r="AM14" s="854"/>
      <c r="AN14" s="854"/>
      <c r="AO14" s="854"/>
      <c r="AP14" s="855"/>
    </row>
    <row r="15" spans="2:42" ht="19.5" customHeight="1">
      <c r="B15" s="866"/>
      <c r="C15" s="869"/>
      <c r="D15" s="263"/>
      <c r="E15" s="265"/>
      <c r="F15" s="265"/>
      <c r="G15" s="797" t="s">
        <v>58</v>
      </c>
      <c r="H15" s="798"/>
      <c r="I15" s="798"/>
      <c r="J15" s="798"/>
      <c r="K15" s="798"/>
      <c r="L15" s="798"/>
      <c r="M15" s="799"/>
      <c r="N15" s="853">
        <v>0</v>
      </c>
      <c r="O15" s="854"/>
      <c r="P15" s="854"/>
      <c r="Q15" s="854"/>
      <c r="R15" s="854"/>
      <c r="S15" s="854"/>
      <c r="T15" s="854"/>
      <c r="U15" s="855"/>
      <c r="V15" s="229"/>
      <c r="W15" s="866"/>
      <c r="X15" s="869"/>
      <c r="Y15" s="264"/>
      <c r="Z15" s="797" t="s">
        <v>75</v>
      </c>
      <c r="AA15" s="798"/>
      <c r="AB15" s="798"/>
      <c r="AC15" s="798"/>
      <c r="AD15" s="798"/>
      <c r="AE15" s="798"/>
      <c r="AF15" s="798"/>
      <c r="AG15" s="798"/>
      <c r="AH15" s="799"/>
      <c r="AI15" s="853">
        <v>0</v>
      </c>
      <c r="AJ15" s="854"/>
      <c r="AK15" s="854"/>
      <c r="AL15" s="854"/>
      <c r="AM15" s="854"/>
      <c r="AN15" s="854"/>
      <c r="AO15" s="854"/>
      <c r="AP15" s="855"/>
    </row>
    <row r="16" spans="2:42" ht="19.5" customHeight="1">
      <c r="B16" s="866"/>
      <c r="C16" s="869"/>
      <c r="D16" s="263"/>
      <c r="E16" s="265"/>
      <c r="F16" s="265"/>
      <c r="G16" s="797" t="s">
        <v>59</v>
      </c>
      <c r="H16" s="798"/>
      <c r="I16" s="798"/>
      <c r="J16" s="798"/>
      <c r="K16" s="798"/>
      <c r="L16" s="798"/>
      <c r="M16" s="799"/>
      <c r="N16" s="853">
        <v>0</v>
      </c>
      <c r="O16" s="854"/>
      <c r="P16" s="854"/>
      <c r="Q16" s="854"/>
      <c r="R16" s="854"/>
      <c r="S16" s="854"/>
      <c r="T16" s="854"/>
      <c r="U16" s="855"/>
      <c r="V16" s="229"/>
      <c r="W16" s="866"/>
      <c r="X16" s="869"/>
      <c r="Y16" s="264"/>
      <c r="Z16" s="797" t="s">
        <v>76</v>
      </c>
      <c r="AA16" s="798"/>
      <c r="AB16" s="798"/>
      <c r="AC16" s="798"/>
      <c r="AD16" s="798"/>
      <c r="AE16" s="798"/>
      <c r="AF16" s="798"/>
      <c r="AG16" s="798"/>
      <c r="AH16" s="799"/>
      <c r="AI16" s="853">
        <v>0</v>
      </c>
      <c r="AJ16" s="854"/>
      <c r="AK16" s="854"/>
      <c r="AL16" s="854"/>
      <c r="AM16" s="854"/>
      <c r="AN16" s="854"/>
      <c r="AO16" s="854"/>
      <c r="AP16" s="855"/>
    </row>
    <row r="17" spans="2:42" ht="19.5" customHeight="1">
      <c r="B17" s="866"/>
      <c r="C17" s="869"/>
      <c r="D17" s="263"/>
      <c r="E17" s="265"/>
      <c r="F17" s="265"/>
      <c r="G17" s="797" t="s">
        <v>60</v>
      </c>
      <c r="H17" s="798"/>
      <c r="I17" s="798"/>
      <c r="J17" s="798"/>
      <c r="K17" s="798"/>
      <c r="L17" s="798"/>
      <c r="M17" s="799"/>
      <c r="N17" s="853">
        <v>0</v>
      </c>
      <c r="O17" s="854"/>
      <c r="P17" s="854"/>
      <c r="Q17" s="854"/>
      <c r="R17" s="854"/>
      <c r="S17" s="854"/>
      <c r="T17" s="854"/>
      <c r="U17" s="855"/>
      <c r="V17" s="229"/>
      <c r="W17" s="866"/>
      <c r="X17" s="869"/>
      <c r="Y17" s="264"/>
      <c r="Z17" s="797" t="s">
        <v>77</v>
      </c>
      <c r="AA17" s="798"/>
      <c r="AB17" s="798"/>
      <c r="AC17" s="798"/>
      <c r="AD17" s="798"/>
      <c r="AE17" s="798"/>
      <c r="AF17" s="798"/>
      <c r="AG17" s="798"/>
      <c r="AH17" s="799"/>
      <c r="AI17" s="853">
        <v>0</v>
      </c>
      <c r="AJ17" s="854"/>
      <c r="AK17" s="854"/>
      <c r="AL17" s="854"/>
      <c r="AM17" s="854"/>
      <c r="AN17" s="854"/>
      <c r="AO17" s="854"/>
      <c r="AP17" s="855"/>
    </row>
    <row r="18" spans="2:42" ht="19.5" customHeight="1">
      <c r="B18" s="866"/>
      <c r="C18" s="869"/>
      <c r="D18" s="263"/>
      <c r="E18" s="265"/>
      <c r="F18" s="797" t="s">
        <v>61</v>
      </c>
      <c r="G18" s="798"/>
      <c r="H18" s="798"/>
      <c r="I18" s="798"/>
      <c r="J18" s="798"/>
      <c r="K18" s="798"/>
      <c r="L18" s="798"/>
      <c r="M18" s="799"/>
      <c r="N18" s="853">
        <v>0</v>
      </c>
      <c r="O18" s="854"/>
      <c r="P18" s="854"/>
      <c r="Q18" s="854"/>
      <c r="R18" s="854"/>
      <c r="S18" s="854"/>
      <c r="T18" s="854"/>
      <c r="U18" s="855"/>
      <c r="V18" s="229"/>
      <c r="W18" s="866"/>
      <c r="X18" s="869"/>
      <c r="Y18" s="264"/>
      <c r="Z18" s="797" t="s">
        <v>78</v>
      </c>
      <c r="AA18" s="798"/>
      <c r="AB18" s="798"/>
      <c r="AC18" s="798"/>
      <c r="AD18" s="798"/>
      <c r="AE18" s="798"/>
      <c r="AF18" s="798"/>
      <c r="AG18" s="798"/>
      <c r="AH18" s="799"/>
      <c r="AI18" s="853">
        <v>0</v>
      </c>
      <c r="AJ18" s="854"/>
      <c r="AK18" s="854"/>
      <c r="AL18" s="854"/>
      <c r="AM18" s="854"/>
      <c r="AN18" s="854"/>
      <c r="AO18" s="854"/>
      <c r="AP18" s="855"/>
    </row>
    <row r="19" spans="2:42" ht="19.5" customHeight="1">
      <c r="B19" s="866"/>
      <c r="C19" s="869"/>
      <c r="D19" s="263"/>
      <c r="E19" s="881" t="s">
        <v>62</v>
      </c>
      <c r="F19" s="882"/>
      <c r="G19" s="882"/>
      <c r="H19" s="882"/>
      <c r="I19" s="882"/>
      <c r="J19" s="882"/>
      <c r="K19" s="882"/>
      <c r="L19" s="882"/>
      <c r="M19" s="883"/>
      <c r="N19" s="871">
        <f>N20+N25</f>
        <v>0</v>
      </c>
      <c r="O19" s="872"/>
      <c r="P19" s="872"/>
      <c r="Q19" s="872"/>
      <c r="R19" s="872"/>
      <c r="S19" s="872"/>
      <c r="T19" s="872"/>
      <c r="U19" s="873"/>
      <c r="V19" s="229"/>
      <c r="W19" s="866"/>
      <c r="X19" s="869"/>
      <c r="Y19" s="264"/>
      <c r="Z19" s="797" t="s">
        <v>79</v>
      </c>
      <c r="AA19" s="798"/>
      <c r="AB19" s="798"/>
      <c r="AC19" s="798"/>
      <c r="AD19" s="798"/>
      <c r="AE19" s="798"/>
      <c r="AF19" s="798"/>
      <c r="AG19" s="798"/>
      <c r="AH19" s="799"/>
      <c r="AI19" s="853">
        <v>0</v>
      </c>
      <c r="AJ19" s="854"/>
      <c r="AK19" s="854"/>
      <c r="AL19" s="854"/>
      <c r="AM19" s="854"/>
      <c r="AN19" s="854"/>
      <c r="AO19" s="854"/>
      <c r="AP19" s="855"/>
    </row>
    <row r="20" spans="2:42" ht="19.5" customHeight="1">
      <c r="B20" s="866"/>
      <c r="C20" s="869"/>
      <c r="D20" s="263"/>
      <c r="E20" s="265"/>
      <c r="F20" s="881" t="s">
        <v>63</v>
      </c>
      <c r="G20" s="882"/>
      <c r="H20" s="882"/>
      <c r="I20" s="882"/>
      <c r="J20" s="882"/>
      <c r="K20" s="882"/>
      <c r="L20" s="882"/>
      <c r="M20" s="883"/>
      <c r="N20" s="871">
        <f>SUM(N21:N24)</f>
        <v>0</v>
      </c>
      <c r="O20" s="872"/>
      <c r="P20" s="872"/>
      <c r="Q20" s="872"/>
      <c r="R20" s="872"/>
      <c r="S20" s="872"/>
      <c r="T20" s="872"/>
      <c r="U20" s="873"/>
      <c r="V20" s="229"/>
      <c r="W20" s="866"/>
      <c r="X20" s="869"/>
      <c r="Y20" s="264"/>
      <c r="Z20" s="797" t="s">
        <v>80</v>
      </c>
      <c r="AA20" s="798"/>
      <c r="AB20" s="798"/>
      <c r="AC20" s="798"/>
      <c r="AD20" s="798"/>
      <c r="AE20" s="798"/>
      <c r="AF20" s="798"/>
      <c r="AG20" s="798"/>
      <c r="AH20" s="799"/>
      <c r="AI20" s="853">
        <v>0</v>
      </c>
      <c r="AJ20" s="854"/>
      <c r="AK20" s="854"/>
      <c r="AL20" s="854"/>
      <c r="AM20" s="854"/>
      <c r="AN20" s="854"/>
      <c r="AO20" s="854"/>
      <c r="AP20" s="855"/>
    </row>
    <row r="21" spans="2:42" ht="19.5" customHeight="1">
      <c r="B21" s="866"/>
      <c r="C21" s="869"/>
      <c r="D21" s="263"/>
      <c r="E21" s="265"/>
      <c r="F21" s="265"/>
      <c r="G21" s="797" t="s">
        <v>57</v>
      </c>
      <c r="H21" s="798"/>
      <c r="I21" s="798"/>
      <c r="J21" s="798"/>
      <c r="K21" s="798"/>
      <c r="L21" s="798"/>
      <c r="M21" s="799"/>
      <c r="N21" s="853">
        <v>0</v>
      </c>
      <c r="O21" s="854"/>
      <c r="P21" s="854"/>
      <c r="Q21" s="854"/>
      <c r="R21" s="854"/>
      <c r="S21" s="854"/>
      <c r="T21" s="854"/>
      <c r="U21" s="855"/>
      <c r="V21" s="229"/>
      <c r="W21" s="866"/>
      <c r="X21" s="869"/>
      <c r="Y21" s="264"/>
      <c r="Z21" s="797" t="s">
        <v>81</v>
      </c>
      <c r="AA21" s="798"/>
      <c r="AB21" s="798"/>
      <c r="AC21" s="798"/>
      <c r="AD21" s="798"/>
      <c r="AE21" s="798"/>
      <c r="AF21" s="798"/>
      <c r="AG21" s="798"/>
      <c r="AH21" s="799"/>
      <c r="AI21" s="853">
        <v>0</v>
      </c>
      <c r="AJ21" s="854"/>
      <c r="AK21" s="854"/>
      <c r="AL21" s="854"/>
      <c r="AM21" s="854"/>
      <c r="AN21" s="854"/>
      <c r="AO21" s="854"/>
      <c r="AP21" s="855"/>
    </row>
    <row r="22" spans="2:42" ht="19.5" customHeight="1">
      <c r="B22" s="866"/>
      <c r="C22" s="869"/>
      <c r="D22" s="263"/>
      <c r="E22" s="265"/>
      <c r="F22" s="265"/>
      <c r="G22" s="797" t="s">
        <v>58</v>
      </c>
      <c r="H22" s="798"/>
      <c r="I22" s="798"/>
      <c r="J22" s="798"/>
      <c r="K22" s="798"/>
      <c r="L22" s="798"/>
      <c r="M22" s="799"/>
      <c r="N22" s="853">
        <v>0</v>
      </c>
      <c r="O22" s="854"/>
      <c r="P22" s="854"/>
      <c r="Q22" s="854"/>
      <c r="R22" s="854"/>
      <c r="S22" s="854"/>
      <c r="T22" s="854"/>
      <c r="U22" s="855"/>
      <c r="V22" s="229"/>
      <c r="W22" s="866"/>
      <c r="X22" s="869"/>
      <c r="Y22" s="264"/>
      <c r="Z22" s="878" t="s">
        <v>82</v>
      </c>
      <c r="AA22" s="879"/>
      <c r="AB22" s="879"/>
      <c r="AC22" s="879"/>
      <c r="AD22" s="879"/>
      <c r="AE22" s="879"/>
      <c r="AF22" s="879"/>
      <c r="AG22" s="879"/>
      <c r="AH22" s="880"/>
      <c r="AI22" s="853">
        <v>0</v>
      </c>
      <c r="AJ22" s="854"/>
      <c r="AK22" s="854"/>
      <c r="AL22" s="854"/>
      <c r="AM22" s="854"/>
      <c r="AN22" s="854"/>
      <c r="AO22" s="854"/>
      <c r="AP22" s="855"/>
    </row>
    <row r="23" spans="2:42" ht="19.5" customHeight="1">
      <c r="B23" s="866"/>
      <c r="C23" s="869"/>
      <c r="D23" s="263"/>
      <c r="E23" s="265"/>
      <c r="F23" s="265"/>
      <c r="G23" s="797" t="s">
        <v>59</v>
      </c>
      <c r="H23" s="798"/>
      <c r="I23" s="798"/>
      <c r="J23" s="798"/>
      <c r="K23" s="798"/>
      <c r="L23" s="798"/>
      <c r="M23" s="799"/>
      <c r="N23" s="853">
        <v>0</v>
      </c>
      <c r="O23" s="854"/>
      <c r="P23" s="854"/>
      <c r="Q23" s="854"/>
      <c r="R23" s="854"/>
      <c r="S23" s="854"/>
      <c r="T23" s="854"/>
      <c r="U23" s="855"/>
      <c r="V23" s="229"/>
      <c r="W23" s="866"/>
      <c r="X23" s="869"/>
      <c r="Y23" s="264"/>
      <c r="Z23" s="797" t="s">
        <v>83</v>
      </c>
      <c r="AA23" s="798"/>
      <c r="AB23" s="798"/>
      <c r="AC23" s="798"/>
      <c r="AD23" s="798"/>
      <c r="AE23" s="798"/>
      <c r="AF23" s="798"/>
      <c r="AG23" s="798"/>
      <c r="AH23" s="799"/>
      <c r="AI23" s="853">
        <v>0</v>
      </c>
      <c r="AJ23" s="854"/>
      <c r="AK23" s="854"/>
      <c r="AL23" s="854"/>
      <c r="AM23" s="854"/>
      <c r="AN23" s="854"/>
      <c r="AO23" s="854"/>
      <c r="AP23" s="855"/>
    </row>
    <row r="24" spans="2:42" ht="19.5" customHeight="1">
      <c r="B24" s="866"/>
      <c r="C24" s="869"/>
      <c r="D24" s="263"/>
      <c r="E24" s="265"/>
      <c r="F24" s="266"/>
      <c r="G24" s="797" t="s">
        <v>60</v>
      </c>
      <c r="H24" s="798"/>
      <c r="I24" s="798"/>
      <c r="J24" s="798"/>
      <c r="K24" s="798"/>
      <c r="L24" s="798"/>
      <c r="M24" s="799"/>
      <c r="N24" s="853">
        <v>0</v>
      </c>
      <c r="O24" s="854"/>
      <c r="P24" s="854"/>
      <c r="Q24" s="854"/>
      <c r="R24" s="854"/>
      <c r="S24" s="854"/>
      <c r="T24" s="854"/>
      <c r="U24" s="855"/>
      <c r="V24" s="229"/>
      <c r="W24" s="866"/>
      <c r="X24" s="869"/>
      <c r="Y24" s="264"/>
      <c r="Z24" s="797" t="s">
        <v>84</v>
      </c>
      <c r="AA24" s="798"/>
      <c r="AB24" s="798"/>
      <c r="AC24" s="798"/>
      <c r="AD24" s="798"/>
      <c r="AE24" s="798"/>
      <c r="AF24" s="798"/>
      <c r="AG24" s="798"/>
      <c r="AH24" s="799"/>
      <c r="AI24" s="853">
        <v>0</v>
      </c>
      <c r="AJ24" s="854"/>
      <c r="AK24" s="854"/>
      <c r="AL24" s="854"/>
      <c r="AM24" s="854"/>
      <c r="AN24" s="854"/>
      <c r="AO24" s="854"/>
      <c r="AP24" s="855"/>
    </row>
    <row r="25" spans="2:42" ht="19.5" customHeight="1">
      <c r="B25" s="866"/>
      <c r="C25" s="869"/>
      <c r="D25" s="263"/>
      <c r="E25" s="266"/>
      <c r="F25" s="797" t="s">
        <v>64</v>
      </c>
      <c r="G25" s="798"/>
      <c r="H25" s="798"/>
      <c r="I25" s="798"/>
      <c r="J25" s="798"/>
      <c r="K25" s="798"/>
      <c r="L25" s="798"/>
      <c r="M25" s="799"/>
      <c r="N25" s="853">
        <v>0</v>
      </c>
      <c r="O25" s="854"/>
      <c r="P25" s="854"/>
      <c r="Q25" s="854"/>
      <c r="R25" s="854"/>
      <c r="S25" s="854"/>
      <c r="T25" s="854"/>
      <c r="U25" s="855"/>
      <c r="V25" s="229"/>
      <c r="W25" s="866"/>
      <c r="X25" s="869"/>
      <c r="Y25" s="264"/>
      <c r="Z25" s="875" t="s">
        <v>485</v>
      </c>
      <c r="AA25" s="876"/>
      <c r="AB25" s="876"/>
      <c r="AC25" s="876"/>
      <c r="AD25" s="876"/>
      <c r="AE25" s="876"/>
      <c r="AF25" s="876"/>
      <c r="AG25" s="876"/>
      <c r="AH25" s="877"/>
      <c r="AI25" s="853">
        <v>0</v>
      </c>
      <c r="AJ25" s="854"/>
      <c r="AK25" s="854"/>
      <c r="AL25" s="854"/>
      <c r="AM25" s="854"/>
      <c r="AN25" s="854"/>
      <c r="AO25" s="854"/>
      <c r="AP25" s="855"/>
    </row>
    <row r="26" spans="2:42" ht="19.5" customHeight="1">
      <c r="B26" s="866"/>
      <c r="C26" s="869"/>
      <c r="D26" s="263"/>
      <c r="E26" s="797" t="s">
        <v>65</v>
      </c>
      <c r="F26" s="798"/>
      <c r="G26" s="798"/>
      <c r="H26" s="798"/>
      <c r="I26" s="798"/>
      <c r="J26" s="798"/>
      <c r="K26" s="798"/>
      <c r="L26" s="798"/>
      <c r="M26" s="799"/>
      <c r="N26" s="853">
        <v>0</v>
      </c>
      <c r="O26" s="854"/>
      <c r="P26" s="854"/>
      <c r="Q26" s="854"/>
      <c r="R26" s="854"/>
      <c r="S26" s="854"/>
      <c r="T26" s="854"/>
      <c r="U26" s="855"/>
      <c r="V26" s="229"/>
      <c r="W26" s="866"/>
      <c r="X26" s="869"/>
      <c r="Y26" s="264"/>
      <c r="Z26" s="797" t="s">
        <v>85</v>
      </c>
      <c r="AA26" s="798"/>
      <c r="AB26" s="798"/>
      <c r="AC26" s="798"/>
      <c r="AD26" s="798"/>
      <c r="AE26" s="798"/>
      <c r="AF26" s="798"/>
      <c r="AG26" s="798"/>
      <c r="AH26" s="799"/>
      <c r="AI26" s="853">
        <v>0</v>
      </c>
      <c r="AJ26" s="854"/>
      <c r="AK26" s="854"/>
      <c r="AL26" s="854"/>
      <c r="AM26" s="854"/>
      <c r="AN26" s="854"/>
      <c r="AO26" s="854"/>
      <c r="AP26" s="855"/>
    </row>
    <row r="27" spans="2:42" ht="19.5" customHeight="1">
      <c r="B27" s="866"/>
      <c r="C27" s="869"/>
      <c r="D27" s="263"/>
      <c r="E27" s="797" t="s">
        <v>70</v>
      </c>
      <c r="F27" s="798"/>
      <c r="G27" s="798"/>
      <c r="H27" s="798"/>
      <c r="I27" s="798"/>
      <c r="J27" s="798"/>
      <c r="K27" s="798"/>
      <c r="L27" s="798"/>
      <c r="M27" s="799"/>
      <c r="N27" s="853">
        <v>0</v>
      </c>
      <c r="O27" s="854"/>
      <c r="P27" s="854"/>
      <c r="Q27" s="854"/>
      <c r="R27" s="854"/>
      <c r="S27" s="854"/>
      <c r="T27" s="854"/>
      <c r="U27" s="855"/>
      <c r="V27" s="229"/>
      <c r="W27" s="866"/>
      <c r="X27" s="869"/>
      <c r="Y27" s="264"/>
      <c r="Z27" s="797" t="s">
        <v>86</v>
      </c>
      <c r="AA27" s="798"/>
      <c r="AB27" s="798"/>
      <c r="AC27" s="798"/>
      <c r="AD27" s="798"/>
      <c r="AE27" s="798"/>
      <c r="AF27" s="798"/>
      <c r="AG27" s="798"/>
      <c r="AH27" s="799"/>
      <c r="AI27" s="853">
        <v>0</v>
      </c>
      <c r="AJ27" s="854"/>
      <c r="AK27" s="854"/>
      <c r="AL27" s="854"/>
      <c r="AM27" s="854"/>
      <c r="AN27" s="854"/>
      <c r="AO27" s="854"/>
      <c r="AP27" s="855"/>
    </row>
    <row r="28" spans="2:42" ht="19.5" customHeight="1">
      <c r="B28" s="866"/>
      <c r="C28" s="869"/>
      <c r="D28" s="263"/>
      <c r="E28" s="881" t="s">
        <v>66</v>
      </c>
      <c r="F28" s="882"/>
      <c r="G28" s="882"/>
      <c r="H28" s="882"/>
      <c r="I28" s="882"/>
      <c r="J28" s="882"/>
      <c r="K28" s="882"/>
      <c r="L28" s="882"/>
      <c r="M28" s="883"/>
      <c r="N28" s="871">
        <f>SUM(N29:N31)</f>
        <v>0</v>
      </c>
      <c r="O28" s="872"/>
      <c r="P28" s="872"/>
      <c r="Q28" s="872"/>
      <c r="R28" s="872"/>
      <c r="S28" s="872"/>
      <c r="T28" s="872"/>
      <c r="U28" s="873"/>
      <c r="V28" s="229"/>
      <c r="W28" s="866"/>
      <c r="X28" s="869"/>
      <c r="Y28" s="264"/>
      <c r="Z28" s="797" t="s">
        <v>798</v>
      </c>
      <c r="AA28" s="798"/>
      <c r="AB28" s="798"/>
      <c r="AC28" s="798"/>
      <c r="AD28" s="798"/>
      <c r="AE28" s="798"/>
      <c r="AF28" s="798"/>
      <c r="AG28" s="798"/>
      <c r="AH28" s="799"/>
      <c r="AI28" s="853">
        <v>0</v>
      </c>
      <c r="AJ28" s="854"/>
      <c r="AK28" s="854"/>
      <c r="AL28" s="854"/>
      <c r="AM28" s="854"/>
      <c r="AN28" s="854"/>
      <c r="AO28" s="854"/>
      <c r="AP28" s="855"/>
    </row>
    <row r="29" spans="2:42" ht="19.5" customHeight="1" thickBot="1">
      <c r="B29" s="866"/>
      <c r="C29" s="869"/>
      <c r="D29" s="263"/>
      <c r="E29" s="265"/>
      <c r="F29" s="797" t="s">
        <v>67</v>
      </c>
      <c r="G29" s="798"/>
      <c r="H29" s="798"/>
      <c r="I29" s="798"/>
      <c r="J29" s="798"/>
      <c r="K29" s="798"/>
      <c r="L29" s="798"/>
      <c r="M29" s="799"/>
      <c r="N29" s="853">
        <v>0</v>
      </c>
      <c r="O29" s="854"/>
      <c r="P29" s="854"/>
      <c r="Q29" s="854"/>
      <c r="R29" s="854"/>
      <c r="S29" s="854"/>
      <c r="T29" s="854"/>
      <c r="U29" s="855"/>
      <c r="V29" s="229"/>
      <c r="W29" s="866"/>
      <c r="X29" s="869"/>
      <c r="Y29" s="267"/>
      <c r="Z29" s="807" t="s">
        <v>87</v>
      </c>
      <c r="AA29" s="808"/>
      <c r="AB29" s="808"/>
      <c r="AC29" s="808"/>
      <c r="AD29" s="808"/>
      <c r="AE29" s="808"/>
      <c r="AF29" s="808"/>
      <c r="AG29" s="808"/>
      <c r="AH29" s="809"/>
      <c r="AI29" s="810">
        <v>0</v>
      </c>
      <c r="AJ29" s="811"/>
      <c r="AK29" s="811"/>
      <c r="AL29" s="811"/>
      <c r="AM29" s="811"/>
      <c r="AN29" s="811"/>
      <c r="AO29" s="811"/>
      <c r="AP29" s="812"/>
    </row>
    <row r="30" spans="2:42" ht="19.5" customHeight="1">
      <c r="B30" s="866"/>
      <c r="C30" s="869"/>
      <c r="D30" s="263"/>
      <c r="E30" s="265"/>
      <c r="F30" s="797" t="s">
        <v>68</v>
      </c>
      <c r="G30" s="798"/>
      <c r="H30" s="798"/>
      <c r="I30" s="798"/>
      <c r="J30" s="798"/>
      <c r="K30" s="798"/>
      <c r="L30" s="798"/>
      <c r="M30" s="799"/>
      <c r="N30" s="853">
        <v>0</v>
      </c>
      <c r="O30" s="854"/>
      <c r="P30" s="854"/>
      <c r="Q30" s="854"/>
      <c r="R30" s="854"/>
      <c r="S30" s="854"/>
      <c r="T30" s="854"/>
      <c r="U30" s="855"/>
      <c r="V30" s="229"/>
      <c r="W30" s="866"/>
      <c r="X30" s="869"/>
      <c r="Y30" s="782" t="s">
        <v>646</v>
      </c>
      <c r="Z30" s="783"/>
      <c r="AA30" s="783"/>
      <c r="AB30" s="783"/>
      <c r="AC30" s="783"/>
      <c r="AD30" s="783"/>
      <c r="AE30" s="783"/>
      <c r="AF30" s="783"/>
      <c r="AG30" s="783"/>
      <c r="AH30" s="784"/>
      <c r="AI30" s="840">
        <f>SUM(AI31:AI47)</f>
        <v>0</v>
      </c>
      <c r="AJ30" s="841"/>
      <c r="AK30" s="841"/>
      <c r="AL30" s="841"/>
      <c r="AM30" s="841"/>
      <c r="AN30" s="841"/>
      <c r="AO30" s="841"/>
      <c r="AP30" s="842"/>
    </row>
    <row r="31" spans="2:42" ht="19.5" customHeight="1">
      <c r="B31" s="866"/>
      <c r="C31" s="869"/>
      <c r="D31" s="263"/>
      <c r="E31" s="266"/>
      <c r="F31" s="797" t="s">
        <v>69</v>
      </c>
      <c r="G31" s="798"/>
      <c r="H31" s="798"/>
      <c r="I31" s="798"/>
      <c r="J31" s="798"/>
      <c r="K31" s="798"/>
      <c r="L31" s="798"/>
      <c r="M31" s="799"/>
      <c r="N31" s="853">
        <v>0</v>
      </c>
      <c r="O31" s="854"/>
      <c r="P31" s="854"/>
      <c r="Q31" s="854"/>
      <c r="R31" s="854"/>
      <c r="S31" s="854"/>
      <c r="T31" s="854"/>
      <c r="U31" s="855"/>
      <c r="V31" s="229"/>
      <c r="W31" s="866"/>
      <c r="X31" s="869"/>
      <c r="Y31" s="264"/>
      <c r="Z31" s="797" t="s">
        <v>72</v>
      </c>
      <c r="AA31" s="798"/>
      <c r="AB31" s="798"/>
      <c r="AC31" s="798"/>
      <c r="AD31" s="798"/>
      <c r="AE31" s="798"/>
      <c r="AF31" s="798"/>
      <c r="AG31" s="798"/>
      <c r="AH31" s="799"/>
      <c r="AI31" s="853">
        <v>0</v>
      </c>
      <c r="AJ31" s="854"/>
      <c r="AK31" s="854"/>
      <c r="AL31" s="854"/>
      <c r="AM31" s="854"/>
      <c r="AN31" s="854"/>
      <c r="AO31" s="854"/>
      <c r="AP31" s="855"/>
    </row>
    <row r="32" spans="2:42" ht="19.5" customHeight="1" thickBot="1">
      <c r="B32" s="867"/>
      <c r="C32" s="870"/>
      <c r="D32" s="267"/>
      <c r="E32" s="807" t="s">
        <v>71</v>
      </c>
      <c r="F32" s="808"/>
      <c r="G32" s="808"/>
      <c r="H32" s="808"/>
      <c r="I32" s="808"/>
      <c r="J32" s="808"/>
      <c r="K32" s="808"/>
      <c r="L32" s="808"/>
      <c r="M32" s="809"/>
      <c r="N32" s="810">
        <v>0</v>
      </c>
      <c r="O32" s="811"/>
      <c r="P32" s="811"/>
      <c r="Q32" s="811"/>
      <c r="R32" s="811"/>
      <c r="S32" s="811"/>
      <c r="T32" s="811"/>
      <c r="U32" s="812"/>
      <c r="V32" s="229"/>
      <c r="W32" s="866"/>
      <c r="X32" s="869"/>
      <c r="Y32" s="264"/>
      <c r="Z32" s="797" t="s">
        <v>74</v>
      </c>
      <c r="AA32" s="798"/>
      <c r="AB32" s="798"/>
      <c r="AC32" s="798"/>
      <c r="AD32" s="798"/>
      <c r="AE32" s="798"/>
      <c r="AF32" s="798"/>
      <c r="AG32" s="798"/>
      <c r="AH32" s="799"/>
      <c r="AI32" s="853">
        <v>0</v>
      </c>
      <c r="AJ32" s="854"/>
      <c r="AK32" s="854"/>
      <c r="AL32" s="854"/>
      <c r="AM32" s="854"/>
      <c r="AN32" s="854"/>
      <c r="AO32" s="854"/>
      <c r="AP32" s="855"/>
    </row>
    <row r="33" spans="2:42" ht="19.5" customHeight="1">
      <c r="B33" s="233"/>
      <c r="C33" s="234"/>
      <c r="D33" s="231"/>
      <c r="E33" s="231"/>
      <c r="F33" s="231"/>
      <c r="G33" s="231"/>
      <c r="H33" s="231"/>
      <c r="I33" s="231"/>
      <c r="J33" s="231"/>
      <c r="K33" s="231"/>
      <c r="L33" s="231"/>
      <c r="M33" s="231"/>
      <c r="N33" s="953"/>
      <c r="O33" s="953"/>
      <c r="P33" s="953"/>
      <c r="Q33" s="953"/>
      <c r="R33" s="953"/>
      <c r="S33" s="953"/>
      <c r="T33" s="953"/>
      <c r="U33" s="953"/>
      <c r="V33" s="229"/>
      <c r="W33" s="866"/>
      <c r="X33" s="869"/>
      <c r="Y33" s="264"/>
      <c r="Z33" s="797" t="s">
        <v>75</v>
      </c>
      <c r="AA33" s="798"/>
      <c r="AB33" s="798"/>
      <c r="AC33" s="798"/>
      <c r="AD33" s="798"/>
      <c r="AE33" s="798"/>
      <c r="AF33" s="798"/>
      <c r="AG33" s="798"/>
      <c r="AH33" s="799"/>
      <c r="AI33" s="853">
        <v>0</v>
      </c>
      <c r="AJ33" s="854"/>
      <c r="AK33" s="854"/>
      <c r="AL33" s="854"/>
      <c r="AM33" s="854"/>
      <c r="AN33" s="854"/>
      <c r="AO33" s="854"/>
      <c r="AP33" s="855"/>
    </row>
    <row r="34" spans="2:42" ht="19.5" customHeight="1">
      <c r="B34" s="233"/>
      <c r="C34" s="234"/>
      <c r="D34" s="235"/>
      <c r="E34" s="227"/>
      <c r="F34" s="227"/>
      <c r="G34" s="227"/>
      <c r="H34" s="227"/>
      <c r="I34" s="227"/>
      <c r="J34" s="227"/>
      <c r="K34" s="227"/>
      <c r="L34" s="227"/>
      <c r="M34" s="227"/>
      <c r="N34" s="953"/>
      <c r="O34" s="953"/>
      <c r="P34" s="953"/>
      <c r="Q34" s="953"/>
      <c r="R34" s="953"/>
      <c r="S34" s="953"/>
      <c r="T34" s="953"/>
      <c r="U34" s="953"/>
      <c r="V34" s="229"/>
      <c r="W34" s="866"/>
      <c r="X34" s="869"/>
      <c r="Y34" s="264"/>
      <c r="Z34" s="797" t="s">
        <v>81</v>
      </c>
      <c r="AA34" s="798"/>
      <c r="AB34" s="798"/>
      <c r="AC34" s="798"/>
      <c r="AD34" s="798"/>
      <c r="AE34" s="798"/>
      <c r="AF34" s="798"/>
      <c r="AG34" s="798"/>
      <c r="AH34" s="799"/>
      <c r="AI34" s="853">
        <v>0</v>
      </c>
      <c r="AJ34" s="854"/>
      <c r="AK34" s="854"/>
      <c r="AL34" s="854"/>
      <c r="AM34" s="854"/>
      <c r="AN34" s="854"/>
      <c r="AO34" s="854"/>
      <c r="AP34" s="855"/>
    </row>
    <row r="35" spans="2:42" ht="19.5" customHeight="1">
      <c r="B35" s="233"/>
      <c r="C35" s="70" t="s">
        <v>154</v>
      </c>
      <c r="D35" s="235"/>
      <c r="E35" s="227"/>
      <c r="F35" s="227"/>
      <c r="G35" s="227"/>
      <c r="H35" s="227"/>
      <c r="I35" s="227"/>
      <c r="J35" s="227"/>
      <c r="K35" s="227"/>
      <c r="L35" s="227"/>
      <c r="M35" s="227"/>
      <c r="N35" s="953"/>
      <c r="O35" s="953"/>
      <c r="P35" s="953"/>
      <c r="Q35" s="953"/>
      <c r="R35" s="953"/>
      <c r="S35" s="953"/>
      <c r="T35" s="953"/>
      <c r="U35" s="953"/>
      <c r="V35" s="229"/>
      <c r="W35" s="866"/>
      <c r="X35" s="869"/>
      <c r="Y35" s="264"/>
      <c r="Z35" s="797" t="s">
        <v>79</v>
      </c>
      <c r="AA35" s="798"/>
      <c r="AB35" s="798"/>
      <c r="AC35" s="798"/>
      <c r="AD35" s="798"/>
      <c r="AE35" s="798"/>
      <c r="AF35" s="798"/>
      <c r="AG35" s="798"/>
      <c r="AH35" s="799"/>
      <c r="AI35" s="853">
        <v>0</v>
      </c>
      <c r="AJ35" s="854"/>
      <c r="AK35" s="854"/>
      <c r="AL35" s="854"/>
      <c r="AM35" s="854"/>
      <c r="AN35" s="854"/>
      <c r="AO35" s="854"/>
      <c r="AP35" s="855"/>
    </row>
    <row r="36" spans="2:42" ht="19.5" customHeight="1">
      <c r="B36" s="233"/>
      <c r="C36" s="268" t="s">
        <v>207</v>
      </c>
      <c r="D36" s="954" t="s">
        <v>672</v>
      </c>
      <c r="E36" s="954"/>
      <c r="F36" s="954"/>
      <c r="G36" s="954"/>
      <c r="H36" s="954"/>
      <c r="I36" s="954"/>
      <c r="J36" s="954"/>
      <c r="K36" s="954"/>
      <c r="L36" s="954"/>
      <c r="M36" s="954"/>
      <c r="N36" s="954"/>
      <c r="O36" s="954"/>
      <c r="P36" s="954"/>
      <c r="Q36" s="954"/>
      <c r="R36" s="954"/>
      <c r="S36" s="954"/>
      <c r="T36" s="954"/>
      <c r="U36" s="954"/>
      <c r="V36" s="229"/>
      <c r="W36" s="866"/>
      <c r="X36" s="869"/>
      <c r="Y36" s="264"/>
      <c r="Z36" s="797" t="s">
        <v>77</v>
      </c>
      <c r="AA36" s="798"/>
      <c r="AB36" s="798"/>
      <c r="AC36" s="798"/>
      <c r="AD36" s="798"/>
      <c r="AE36" s="798"/>
      <c r="AF36" s="798"/>
      <c r="AG36" s="798"/>
      <c r="AH36" s="799"/>
      <c r="AI36" s="853">
        <v>0</v>
      </c>
      <c r="AJ36" s="854"/>
      <c r="AK36" s="854"/>
      <c r="AL36" s="854"/>
      <c r="AM36" s="854"/>
      <c r="AN36" s="854"/>
      <c r="AO36" s="854"/>
      <c r="AP36" s="855"/>
    </row>
    <row r="37" spans="2:42" ht="19.5" customHeight="1">
      <c r="B37" s="233"/>
      <c r="C37" s="234"/>
      <c r="D37" s="954"/>
      <c r="E37" s="954"/>
      <c r="F37" s="954"/>
      <c r="G37" s="954"/>
      <c r="H37" s="954"/>
      <c r="I37" s="954"/>
      <c r="J37" s="954"/>
      <c r="K37" s="954"/>
      <c r="L37" s="954"/>
      <c r="M37" s="954"/>
      <c r="N37" s="954"/>
      <c r="O37" s="954"/>
      <c r="P37" s="954"/>
      <c r="Q37" s="954"/>
      <c r="R37" s="954"/>
      <c r="S37" s="954"/>
      <c r="T37" s="954"/>
      <c r="U37" s="954"/>
      <c r="V37" s="229"/>
      <c r="W37" s="866"/>
      <c r="X37" s="869"/>
      <c r="Y37" s="264"/>
      <c r="Z37" s="797" t="s">
        <v>80</v>
      </c>
      <c r="AA37" s="798"/>
      <c r="AB37" s="798"/>
      <c r="AC37" s="798"/>
      <c r="AD37" s="798"/>
      <c r="AE37" s="798"/>
      <c r="AF37" s="798"/>
      <c r="AG37" s="798"/>
      <c r="AH37" s="799"/>
      <c r="AI37" s="853">
        <v>0</v>
      </c>
      <c r="AJ37" s="854"/>
      <c r="AK37" s="854"/>
      <c r="AL37" s="854"/>
      <c r="AM37" s="854"/>
      <c r="AN37" s="854"/>
      <c r="AO37" s="854"/>
      <c r="AP37" s="855"/>
    </row>
    <row r="38" spans="2:42" ht="19.5" customHeight="1">
      <c r="B38" s="233"/>
      <c r="C38" s="268"/>
      <c r="D38" s="269"/>
      <c r="E38" s="269"/>
      <c r="F38" s="269"/>
      <c r="G38" s="269"/>
      <c r="H38" s="269"/>
      <c r="I38" s="269"/>
      <c r="J38" s="269"/>
      <c r="K38" s="269"/>
      <c r="L38" s="269"/>
      <c r="M38" s="269"/>
      <c r="N38" s="269"/>
      <c r="O38" s="269"/>
      <c r="P38" s="269"/>
      <c r="Q38" s="269"/>
      <c r="R38" s="269"/>
      <c r="S38" s="269"/>
      <c r="T38" s="269"/>
      <c r="U38" s="269"/>
      <c r="V38" s="229"/>
      <c r="W38" s="866"/>
      <c r="X38" s="869"/>
      <c r="Y38" s="264"/>
      <c r="Z38" s="797" t="s">
        <v>85</v>
      </c>
      <c r="AA38" s="798"/>
      <c r="AB38" s="798"/>
      <c r="AC38" s="798"/>
      <c r="AD38" s="798"/>
      <c r="AE38" s="798"/>
      <c r="AF38" s="798"/>
      <c r="AG38" s="798"/>
      <c r="AH38" s="799"/>
      <c r="AI38" s="853">
        <v>0</v>
      </c>
      <c r="AJ38" s="854"/>
      <c r="AK38" s="854"/>
      <c r="AL38" s="854"/>
      <c r="AM38" s="854"/>
      <c r="AN38" s="854"/>
      <c r="AO38" s="854"/>
      <c r="AP38" s="855"/>
    </row>
    <row r="39" spans="2:42" ht="19.5" customHeight="1">
      <c r="B39" s="233"/>
      <c r="C39" s="234"/>
      <c r="D39" s="269"/>
      <c r="E39" s="269"/>
      <c r="F39" s="269"/>
      <c r="G39" s="269"/>
      <c r="H39" s="269"/>
      <c r="I39" s="269"/>
      <c r="J39" s="269"/>
      <c r="K39" s="269"/>
      <c r="L39" s="269"/>
      <c r="M39" s="269"/>
      <c r="N39" s="269"/>
      <c r="O39" s="269"/>
      <c r="P39" s="269"/>
      <c r="Q39" s="269"/>
      <c r="R39" s="269"/>
      <c r="S39" s="269"/>
      <c r="T39" s="269"/>
      <c r="U39" s="269"/>
      <c r="V39" s="229"/>
      <c r="W39" s="866"/>
      <c r="X39" s="869"/>
      <c r="Y39" s="264"/>
      <c r="Z39" s="797" t="s">
        <v>82</v>
      </c>
      <c r="AA39" s="798"/>
      <c r="AB39" s="798"/>
      <c r="AC39" s="798"/>
      <c r="AD39" s="798"/>
      <c r="AE39" s="798"/>
      <c r="AF39" s="798"/>
      <c r="AG39" s="798"/>
      <c r="AH39" s="799"/>
      <c r="AI39" s="853">
        <v>0</v>
      </c>
      <c r="AJ39" s="854"/>
      <c r="AK39" s="854"/>
      <c r="AL39" s="854"/>
      <c r="AM39" s="854"/>
      <c r="AN39" s="854"/>
      <c r="AO39" s="854"/>
      <c r="AP39" s="855"/>
    </row>
    <row r="40" spans="2:42" ht="19.5" customHeight="1">
      <c r="B40" s="233"/>
      <c r="C40" s="234"/>
      <c r="D40" s="235"/>
      <c r="E40" s="227"/>
      <c r="F40" s="227"/>
      <c r="G40" s="227"/>
      <c r="H40" s="227"/>
      <c r="I40" s="227"/>
      <c r="J40" s="227"/>
      <c r="K40" s="227"/>
      <c r="L40" s="227"/>
      <c r="M40" s="227"/>
      <c r="N40" s="229"/>
      <c r="O40" s="229"/>
      <c r="P40" s="229"/>
      <c r="Q40" s="229"/>
      <c r="R40" s="229"/>
      <c r="S40" s="229"/>
      <c r="T40" s="229"/>
      <c r="U40" s="229"/>
      <c r="V40" s="229"/>
      <c r="W40" s="866"/>
      <c r="X40" s="869"/>
      <c r="Y40" s="264"/>
      <c r="Z40" s="797" t="s">
        <v>83</v>
      </c>
      <c r="AA40" s="798"/>
      <c r="AB40" s="798"/>
      <c r="AC40" s="798"/>
      <c r="AD40" s="798"/>
      <c r="AE40" s="798"/>
      <c r="AF40" s="798"/>
      <c r="AG40" s="798"/>
      <c r="AH40" s="799"/>
      <c r="AI40" s="853">
        <v>0</v>
      </c>
      <c r="AJ40" s="854"/>
      <c r="AK40" s="854"/>
      <c r="AL40" s="854"/>
      <c r="AM40" s="854"/>
      <c r="AN40" s="854"/>
      <c r="AO40" s="854"/>
      <c r="AP40" s="855"/>
    </row>
    <row r="41" spans="2:42" ht="19.5" customHeight="1">
      <c r="B41" s="233"/>
      <c r="C41" s="234"/>
      <c r="D41" s="235"/>
      <c r="E41" s="227"/>
      <c r="F41" s="227"/>
      <c r="G41" s="227"/>
      <c r="H41" s="227"/>
      <c r="I41" s="227"/>
      <c r="J41" s="227"/>
      <c r="K41" s="227"/>
      <c r="L41" s="227"/>
      <c r="M41" s="227"/>
      <c r="N41" s="229"/>
      <c r="O41" s="229"/>
      <c r="P41" s="229"/>
      <c r="Q41" s="229"/>
      <c r="R41" s="229"/>
      <c r="S41" s="229"/>
      <c r="T41" s="229"/>
      <c r="U41" s="229"/>
      <c r="V41" s="229"/>
      <c r="W41" s="866"/>
      <c r="X41" s="869"/>
      <c r="Y41" s="264"/>
      <c r="Z41" s="797" t="s">
        <v>88</v>
      </c>
      <c r="AA41" s="798"/>
      <c r="AB41" s="798"/>
      <c r="AC41" s="798"/>
      <c r="AD41" s="798"/>
      <c r="AE41" s="798"/>
      <c r="AF41" s="798"/>
      <c r="AG41" s="798"/>
      <c r="AH41" s="799"/>
      <c r="AI41" s="853">
        <v>0</v>
      </c>
      <c r="AJ41" s="854"/>
      <c r="AK41" s="854"/>
      <c r="AL41" s="854"/>
      <c r="AM41" s="854"/>
      <c r="AN41" s="854"/>
      <c r="AO41" s="854"/>
      <c r="AP41" s="855"/>
    </row>
    <row r="42" spans="2:42" ht="19.5" customHeight="1">
      <c r="B42" s="233"/>
      <c r="C42" s="234"/>
      <c r="D42" s="235"/>
      <c r="E42" s="227"/>
      <c r="F42" s="227"/>
      <c r="G42" s="227"/>
      <c r="H42" s="227"/>
      <c r="I42" s="227"/>
      <c r="J42" s="227"/>
      <c r="K42" s="227"/>
      <c r="L42" s="227"/>
      <c r="M42" s="227"/>
      <c r="N42" s="229"/>
      <c r="O42" s="229"/>
      <c r="P42" s="229"/>
      <c r="Q42" s="229"/>
      <c r="R42" s="229"/>
      <c r="S42" s="229"/>
      <c r="T42" s="229"/>
      <c r="U42" s="229"/>
      <c r="V42" s="229"/>
      <c r="W42" s="866"/>
      <c r="X42" s="869"/>
      <c r="Y42" s="264"/>
      <c r="Z42" s="797" t="s">
        <v>89</v>
      </c>
      <c r="AA42" s="798"/>
      <c r="AB42" s="798"/>
      <c r="AC42" s="798"/>
      <c r="AD42" s="798"/>
      <c r="AE42" s="798"/>
      <c r="AF42" s="798"/>
      <c r="AG42" s="798"/>
      <c r="AH42" s="799"/>
      <c r="AI42" s="853">
        <v>0</v>
      </c>
      <c r="AJ42" s="854"/>
      <c r="AK42" s="854"/>
      <c r="AL42" s="854"/>
      <c r="AM42" s="854"/>
      <c r="AN42" s="854"/>
      <c r="AO42" s="854"/>
      <c r="AP42" s="855"/>
    </row>
    <row r="43" spans="2:42" ht="19.5" customHeight="1">
      <c r="B43" s="233"/>
      <c r="C43" s="234"/>
      <c r="D43" s="235"/>
      <c r="E43" s="227"/>
      <c r="F43" s="227"/>
      <c r="G43" s="227"/>
      <c r="H43" s="227"/>
      <c r="I43" s="227"/>
      <c r="J43" s="227"/>
      <c r="K43" s="227"/>
      <c r="L43" s="227"/>
      <c r="M43" s="227"/>
      <c r="N43" s="229"/>
      <c r="O43" s="229"/>
      <c r="P43" s="229"/>
      <c r="Q43" s="229"/>
      <c r="R43" s="229"/>
      <c r="S43" s="229"/>
      <c r="T43" s="229"/>
      <c r="U43" s="229"/>
      <c r="V43" s="229"/>
      <c r="W43" s="866"/>
      <c r="X43" s="869"/>
      <c r="Y43" s="264"/>
      <c r="Z43" s="797" t="s">
        <v>565</v>
      </c>
      <c r="AA43" s="798"/>
      <c r="AB43" s="798"/>
      <c r="AC43" s="798"/>
      <c r="AD43" s="798"/>
      <c r="AE43" s="798"/>
      <c r="AF43" s="798"/>
      <c r="AG43" s="798"/>
      <c r="AH43" s="799"/>
      <c r="AI43" s="853">
        <v>0</v>
      </c>
      <c r="AJ43" s="854"/>
      <c r="AK43" s="854"/>
      <c r="AL43" s="854"/>
      <c r="AM43" s="854"/>
      <c r="AN43" s="854"/>
      <c r="AO43" s="854"/>
      <c r="AP43" s="855"/>
    </row>
    <row r="44" spans="2:42" ht="19.5" customHeight="1">
      <c r="B44" s="233"/>
      <c r="C44" s="234"/>
      <c r="D44" s="235"/>
      <c r="E44" s="227"/>
      <c r="F44" s="227"/>
      <c r="G44" s="227"/>
      <c r="H44" s="227"/>
      <c r="I44" s="227"/>
      <c r="J44" s="227"/>
      <c r="K44" s="227"/>
      <c r="L44" s="227"/>
      <c r="M44" s="227"/>
      <c r="N44" s="229"/>
      <c r="O44" s="229"/>
      <c r="P44" s="229"/>
      <c r="Q44" s="229"/>
      <c r="R44" s="229"/>
      <c r="S44" s="229"/>
      <c r="T44" s="229"/>
      <c r="U44" s="229"/>
      <c r="V44" s="229"/>
      <c r="W44" s="866"/>
      <c r="X44" s="869"/>
      <c r="Y44" s="264"/>
      <c r="Z44" s="797" t="s">
        <v>155</v>
      </c>
      <c r="AA44" s="798"/>
      <c r="AB44" s="798"/>
      <c r="AC44" s="798"/>
      <c r="AD44" s="798"/>
      <c r="AE44" s="798"/>
      <c r="AF44" s="798"/>
      <c r="AG44" s="798"/>
      <c r="AH44" s="799"/>
      <c r="AI44" s="853">
        <v>0</v>
      </c>
      <c r="AJ44" s="854"/>
      <c r="AK44" s="854"/>
      <c r="AL44" s="854"/>
      <c r="AM44" s="854"/>
      <c r="AN44" s="854"/>
      <c r="AO44" s="854"/>
      <c r="AP44" s="855"/>
    </row>
    <row r="45" spans="2:42" ht="19.5" customHeight="1">
      <c r="B45" s="233"/>
      <c r="C45" s="234"/>
      <c r="D45" s="235"/>
      <c r="E45" s="227"/>
      <c r="F45" s="227"/>
      <c r="G45" s="227"/>
      <c r="H45" s="227"/>
      <c r="I45" s="227"/>
      <c r="J45" s="227"/>
      <c r="K45" s="227"/>
      <c r="L45" s="227"/>
      <c r="M45" s="227"/>
      <c r="N45" s="229"/>
      <c r="O45" s="229"/>
      <c r="P45" s="229"/>
      <c r="Q45" s="229"/>
      <c r="R45" s="229"/>
      <c r="S45" s="229"/>
      <c r="T45" s="229"/>
      <c r="U45" s="229"/>
      <c r="V45" s="229"/>
      <c r="W45" s="866"/>
      <c r="X45" s="869"/>
      <c r="Y45" s="264"/>
      <c r="Z45" s="797" t="s">
        <v>86</v>
      </c>
      <c r="AA45" s="798"/>
      <c r="AB45" s="798"/>
      <c r="AC45" s="798"/>
      <c r="AD45" s="798"/>
      <c r="AE45" s="798"/>
      <c r="AF45" s="798"/>
      <c r="AG45" s="798"/>
      <c r="AH45" s="799"/>
      <c r="AI45" s="853">
        <v>0</v>
      </c>
      <c r="AJ45" s="854"/>
      <c r="AK45" s="854"/>
      <c r="AL45" s="854"/>
      <c r="AM45" s="854"/>
      <c r="AN45" s="854"/>
      <c r="AO45" s="854"/>
      <c r="AP45" s="855"/>
    </row>
    <row r="46" spans="2:42" ht="19.5" customHeight="1">
      <c r="B46" s="233"/>
      <c r="C46" s="234"/>
      <c r="D46" s="235"/>
      <c r="E46" s="227"/>
      <c r="F46" s="227"/>
      <c r="G46" s="227"/>
      <c r="H46" s="227"/>
      <c r="I46" s="227"/>
      <c r="J46" s="227"/>
      <c r="K46" s="227"/>
      <c r="L46" s="227"/>
      <c r="M46" s="227"/>
      <c r="N46" s="229"/>
      <c r="O46" s="229"/>
      <c r="P46" s="229"/>
      <c r="Q46" s="229"/>
      <c r="R46" s="229"/>
      <c r="S46" s="229"/>
      <c r="T46" s="229"/>
      <c r="U46" s="229"/>
      <c r="V46" s="229"/>
      <c r="W46" s="866"/>
      <c r="X46" s="869"/>
      <c r="Y46" s="264"/>
      <c r="Z46" s="797" t="s">
        <v>798</v>
      </c>
      <c r="AA46" s="798"/>
      <c r="AB46" s="798"/>
      <c r="AC46" s="798"/>
      <c r="AD46" s="798"/>
      <c r="AE46" s="798"/>
      <c r="AF46" s="798"/>
      <c r="AG46" s="798"/>
      <c r="AH46" s="799"/>
      <c r="AI46" s="853">
        <v>0</v>
      </c>
      <c r="AJ46" s="854"/>
      <c r="AK46" s="854"/>
      <c r="AL46" s="854"/>
      <c r="AM46" s="854"/>
      <c r="AN46" s="854"/>
      <c r="AO46" s="854"/>
      <c r="AP46" s="855"/>
    </row>
    <row r="47" spans="2:42" ht="19.5" customHeight="1" thickBot="1">
      <c r="B47" s="233"/>
      <c r="C47" s="234"/>
      <c r="D47" s="235"/>
      <c r="E47" s="240"/>
      <c r="F47" s="240"/>
      <c r="G47" s="240"/>
      <c r="H47" s="240"/>
      <c r="I47" s="240"/>
      <c r="J47" s="240"/>
      <c r="K47" s="240"/>
      <c r="L47" s="240"/>
      <c r="M47" s="240"/>
      <c r="N47" s="229"/>
      <c r="O47" s="229"/>
      <c r="P47" s="229"/>
      <c r="Q47" s="229"/>
      <c r="R47" s="229"/>
      <c r="S47" s="229"/>
      <c r="T47" s="229"/>
      <c r="U47" s="229"/>
      <c r="V47" s="229"/>
      <c r="W47" s="866"/>
      <c r="X47" s="869"/>
      <c r="Y47" s="267"/>
      <c r="Z47" s="807" t="s">
        <v>87</v>
      </c>
      <c r="AA47" s="808"/>
      <c r="AB47" s="808"/>
      <c r="AC47" s="808"/>
      <c r="AD47" s="808"/>
      <c r="AE47" s="808"/>
      <c r="AF47" s="808"/>
      <c r="AG47" s="808"/>
      <c r="AH47" s="809"/>
      <c r="AI47" s="810">
        <v>0</v>
      </c>
      <c r="AJ47" s="811"/>
      <c r="AK47" s="811"/>
      <c r="AL47" s="811"/>
      <c r="AM47" s="811"/>
      <c r="AN47" s="811"/>
      <c r="AO47" s="811"/>
      <c r="AP47" s="812"/>
    </row>
    <row r="48" spans="2:42" ht="19.5" customHeight="1">
      <c r="B48" s="233"/>
      <c r="C48" s="234"/>
      <c r="D48" s="235"/>
      <c r="E48" s="227"/>
      <c r="F48" s="227"/>
      <c r="G48" s="227"/>
      <c r="H48" s="227"/>
      <c r="I48" s="227"/>
      <c r="J48" s="227"/>
      <c r="K48" s="227"/>
      <c r="L48" s="227"/>
      <c r="M48" s="227"/>
      <c r="N48" s="229"/>
      <c r="O48" s="229"/>
      <c r="P48" s="229"/>
      <c r="Q48" s="229"/>
      <c r="R48" s="229"/>
      <c r="S48" s="229"/>
      <c r="T48" s="229"/>
      <c r="U48" s="229"/>
      <c r="V48" s="229"/>
      <c r="W48" s="866"/>
      <c r="X48" s="869"/>
      <c r="Y48" s="782" t="s">
        <v>564</v>
      </c>
      <c r="Z48" s="783"/>
      <c r="AA48" s="783"/>
      <c r="AB48" s="783"/>
      <c r="AC48" s="783"/>
      <c r="AD48" s="783"/>
      <c r="AE48" s="783"/>
      <c r="AF48" s="783"/>
      <c r="AG48" s="783"/>
      <c r="AH48" s="784"/>
      <c r="AI48" s="840">
        <f>SUM(AI49:AI50)</f>
        <v>0</v>
      </c>
      <c r="AJ48" s="841"/>
      <c r="AK48" s="841"/>
      <c r="AL48" s="841"/>
      <c r="AM48" s="841"/>
      <c r="AN48" s="841"/>
      <c r="AO48" s="841"/>
      <c r="AP48" s="842"/>
    </row>
    <row r="49" spans="2:42" ht="19.5" customHeight="1">
      <c r="B49" s="233"/>
      <c r="C49" s="234"/>
      <c r="D49" s="235"/>
      <c r="E49" s="227"/>
      <c r="F49" s="227"/>
      <c r="G49" s="227"/>
      <c r="H49" s="227"/>
      <c r="I49" s="227"/>
      <c r="J49" s="227"/>
      <c r="K49" s="227"/>
      <c r="L49" s="227"/>
      <c r="M49" s="227"/>
      <c r="N49" s="229"/>
      <c r="O49" s="229"/>
      <c r="P49" s="229"/>
      <c r="Q49" s="229"/>
      <c r="R49" s="229"/>
      <c r="S49" s="229"/>
      <c r="T49" s="229"/>
      <c r="U49" s="229"/>
      <c r="V49" s="229"/>
      <c r="W49" s="866"/>
      <c r="X49" s="869"/>
      <c r="Y49" s="264"/>
      <c r="Z49" s="797" t="s">
        <v>566</v>
      </c>
      <c r="AA49" s="798"/>
      <c r="AB49" s="798"/>
      <c r="AC49" s="798"/>
      <c r="AD49" s="798"/>
      <c r="AE49" s="798"/>
      <c r="AF49" s="798"/>
      <c r="AG49" s="798"/>
      <c r="AH49" s="799"/>
      <c r="AI49" s="853">
        <v>0</v>
      </c>
      <c r="AJ49" s="854"/>
      <c r="AK49" s="854"/>
      <c r="AL49" s="854"/>
      <c r="AM49" s="854"/>
      <c r="AN49" s="854"/>
      <c r="AO49" s="854"/>
      <c r="AP49" s="855"/>
    </row>
    <row r="50" spans="2:42" ht="19.5" customHeight="1" thickBot="1">
      <c r="B50" s="233"/>
      <c r="C50" s="234"/>
      <c r="D50" s="235"/>
      <c r="E50" s="227"/>
      <c r="F50" s="227"/>
      <c r="G50" s="227"/>
      <c r="H50" s="227"/>
      <c r="I50" s="227"/>
      <c r="J50" s="227"/>
      <c r="K50" s="227"/>
      <c r="L50" s="227"/>
      <c r="M50" s="227"/>
      <c r="N50" s="229"/>
      <c r="O50" s="229"/>
      <c r="P50" s="229"/>
      <c r="Q50" s="229"/>
      <c r="R50" s="229"/>
      <c r="S50" s="229"/>
      <c r="T50" s="229"/>
      <c r="U50" s="229"/>
      <c r="V50" s="229"/>
      <c r="W50" s="866"/>
      <c r="X50" s="869"/>
      <c r="Y50" s="264"/>
      <c r="Z50" s="801" t="s">
        <v>563</v>
      </c>
      <c r="AA50" s="802"/>
      <c r="AB50" s="802"/>
      <c r="AC50" s="802"/>
      <c r="AD50" s="802"/>
      <c r="AE50" s="802"/>
      <c r="AF50" s="802"/>
      <c r="AG50" s="802"/>
      <c r="AH50" s="803"/>
      <c r="AI50" s="890">
        <v>0</v>
      </c>
      <c r="AJ50" s="891"/>
      <c r="AK50" s="891"/>
      <c r="AL50" s="891"/>
      <c r="AM50" s="891"/>
      <c r="AN50" s="891"/>
      <c r="AO50" s="891"/>
      <c r="AP50" s="892"/>
    </row>
    <row r="51" spans="2:42" ht="19.5" customHeight="1" thickBot="1" thickTop="1">
      <c r="B51" s="233"/>
      <c r="C51" s="234"/>
      <c r="D51" s="235"/>
      <c r="E51" s="227"/>
      <c r="F51" s="227"/>
      <c r="G51" s="227"/>
      <c r="H51" s="227"/>
      <c r="I51" s="227"/>
      <c r="J51" s="227"/>
      <c r="K51" s="227"/>
      <c r="L51" s="227"/>
      <c r="M51" s="227"/>
      <c r="N51" s="229"/>
      <c r="O51" s="229"/>
      <c r="P51" s="229"/>
      <c r="Q51" s="229"/>
      <c r="R51" s="229"/>
      <c r="S51" s="229"/>
      <c r="T51" s="229"/>
      <c r="U51" s="229"/>
      <c r="V51" s="229"/>
      <c r="W51" s="866"/>
      <c r="X51" s="870"/>
      <c r="Y51" s="887" t="s">
        <v>640</v>
      </c>
      <c r="Z51" s="888"/>
      <c r="AA51" s="888"/>
      <c r="AB51" s="888"/>
      <c r="AC51" s="888"/>
      <c r="AD51" s="888"/>
      <c r="AE51" s="888"/>
      <c r="AF51" s="888"/>
      <c r="AG51" s="888"/>
      <c r="AH51" s="889"/>
      <c r="AI51" s="893">
        <f>N11+AI11+AI30+AI48</f>
        <v>0</v>
      </c>
      <c r="AJ51" s="894"/>
      <c r="AK51" s="894"/>
      <c r="AL51" s="894"/>
      <c r="AM51" s="894"/>
      <c r="AN51" s="894"/>
      <c r="AO51" s="894"/>
      <c r="AP51" s="895"/>
    </row>
    <row r="52" spans="2:42" ht="19.5" customHeight="1" thickBot="1">
      <c r="B52" s="270"/>
      <c r="C52" s="271"/>
      <c r="D52" s="272"/>
      <c r="E52" s="272"/>
      <c r="F52" s="272"/>
      <c r="G52" s="272"/>
      <c r="H52" s="272"/>
      <c r="I52" s="272"/>
      <c r="J52" s="272"/>
      <c r="K52" s="272"/>
      <c r="L52" s="272"/>
      <c r="M52" s="272"/>
      <c r="N52" s="272"/>
      <c r="O52" s="272"/>
      <c r="P52" s="272"/>
      <c r="Q52" s="272"/>
      <c r="R52" s="272"/>
      <c r="S52" s="272"/>
      <c r="T52" s="272"/>
      <c r="U52" s="272"/>
      <c r="V52" s="272"/>
      <c r="W52" s="867"/>
      <c r="X52" s="884" t="s">
        <v>769</v>
      </c>
      <c r="Y52" s="885"/>
      <c r="Z52" s="885"/>
      <c r="AA52" s="885"/>
      <c r="AB52" s="885"/>
      <c r="AC52" s="885"/>
      <c r="AD52" s="885"/>
      <c r="AE52" s="885"/>
      <c r="AF52" s="885"/>
      <c r="AG52" s="885"/>
      <c r="AH52" s="886"/>
      <c r="AI52" s="896">
        <f>'事業活動収入（法人）'!U35-AI51</f>
        <v>0</v>
      </c>
      <c r="AJ52" s="897"/>
      <c r="AK52" s="897"/>
      <c r="AL52" s="897"/>
      <c r="AM52" s="897"/>
      <c r="AN52" s="897"/>
      <c r="AO52" s="897"/>
      <c r="AP52" s="898"/>
    </row>
    <row r="53" spans="23:34" ht="14.25">
      <c r="W53" s="272"/>
      <c r="X53" s="272"/>
      <c r="Y53" s="273"/>
      <c r="Z53" s="273"/>
      <c r="AA53" s="273"/>
      <c r="AB53" s="273"/>
      <c r="AC53" s="273"/>
      <c r="AD53" s="273"/>
      <c r="AE53" s="273"/>
      <c r="AF53" s="273"/>
      <c r="AG53" s="273"/>
      <c r="AH53" s="273"/>
    </row>
  </sheetData>
  <sheetProtection/>
  <mergeCells count="148">
    <mergeCell ref="W7:Z7"/>
    <mergeCell ref="AA7:AH7"/>
    <mergeCell ref="B5:I5"/>
    <mergeCell ref="J5:U5"/>
    <mergeCell ref="W5:Z5"/>
    <mergeCell ref="AA5:AH5"/>
    <mergeCell ref="W6:Z6"/>
    <mergeCell ref="AA6:AH6"/>
    <mergeCell ref="B10:M10"/>
    <mergeCell ref="N10:U10"/>
    <mergeCell ref="W10:AH10"/>
    <mergeCell ref="AI10:AP10"/>
    <mergeCell ref="B11:B32"/>
    <mergeCell ref="C11:C32"/>
    <mergeCell ref="D11:M11"/>
    <mergeCell ref="N11:U11"/>
    <mergeCell ref="W11:W52"/>
    <mergeCell ref="X11:X51"/>
    <mergeCell ref="Y11:AH11"/>
    <mergeCell ref="AI11:AP11"/>
    <mergeCell ref="E12:M12"/>
    <mergeCell ref="N12:U12"/>
    <mergeCell ref="Z12:AH12"/>
    <mergeCell ref="AI12:AP12"/>
    <mergeCell ref="F13:M13"/>
    <mergeCell ref="N13:U13"/>
    <mergeCell ref="Z13:AH13"/>
    <mergeCell ref="AI13:AP13"/>
    <mergeCell ref="G14:M14"/>
    <mergeCell ref="N14:U14"/>
    <mergeCell ref="Z14:AH14"/>
    <mergeCell ref="AI14:AP14"/>
    <mergeCell ref="G15:M15"/>
    <mergeCell ref="N15:U15"/>
    <mergeCell ref="Z15:AH15"/>
    <mergeCell ref="AI15:AP15"/>
    <mergeCell ref="G16:M16"/>
    <mergeCell ref="N16:U16"/>
    <mergeCell ref="Z16:AH16"/>
    <mergeCell ref="AI16:AP16"/>
    <mergeCell ref="G17:M17"/>
    <mergeCell ref="N17:U17"/>
    <mergeCell ref="Z17:AH17"/>
    <mergeCell ref="AI17:AP17"/>
    <mergeCell ref="F18:M18"/>
    <mergeCell ref="N18:U18"/>
    <mergeCell ref="Z18:AH18"/>
    <mergeCell ref="AI18:AP18"/>
    <mergeCell ref="E19:M19"/>
    <mergeCell ref="N19:U19"/>
    <mergeCell ref="Z19:AH19"/>
    <mergeCell ref="AI19:AP19"/>
    <mergeCell ref="F20:M20"/>
    <mergeCell ref="N20:U20"/>
    <mergeCell ref="Z20:AH20"/>
    <mergeCell ref="AI20:AP20"/>
    <mergeCell ref="G21:M21"/>
    <mergeCell ref="N21:U21"/>
    <mergeCell ref="Z21:AH21"/>
    <mergeCell ref="AI21:AP21"/>
    <mergeCell ref="G22:M22"/>
    <mergeCell ref="N22:U22"/>
    <mergeCell ref="Z22:AH22"/>
    <mergeCell ref="AI22:AP22"/>
    <mergeCell ref="G23:M23"/>
    <mergeCell ref="N23:U23"/>
    <mergeCell ref="Z23:AH23"/>
    <mergeCell ref="AI23:AP23"/>
    <mergeCell ref="G24:M24"/>
    <mergeCell ref="N24:U24"/>
    <mergeCell ref="Z24:AH24"/>
    <mergeCell ref="AI24:AP24"/>
    <mergeCell ref="F25:M25"/>
    <mergeCell ref="N25:U25"/>
    <mergeCell ref="Z25:AH25"/>
    <mergeCell ref="AI25:AP25"/>
    <mergeCell ref="E26:M26"/>
    <mergeCell ref="N26:U26"/>
    <mergeCell ref="Z26:AH26"/>
    <mergeCell ref="AI26:AP26"/>
    <mergeCell ref="E27:M27"/>
    <mergeCell ref="N27:U27"/>
    <mergeCell ref="Z27:AH27"/>
    <mergeCell ref="AI27:AP27"/>
    <mergeCell ref="E28:M28"/>
    <mergeCell ref="N28:U28"/>
    <mergeCell ref="Z28:AH28"/>
    <mergeCell ref="AI28:AP28"/>
    <mergeCell ref="F29:M29"/>
    <mergeCell ref="N29:U29"/>
    <mergeCell ref="Z29:AH29"/>
    <mergeCell ref="AI29:AP29"/>
    <mergeCell ref="F30:M30"/>
    <mergeCell ref="N30:U30"/>
    <mergeCell ref="Y30:AH30"/>
    <mergeCell ref="AI30:AP30"/>
    <mergeCell ref="F31:M31"/>
    <mergeCell ref="N31:U31"/>
    <mergeCell ref="Z31:AH31"/>
    <mergeCell ref="AI31:AP31"/>
    <mergeCell ref="E32:M32"/>
    <mergeCell ref="N32:U32"/>
    <mergeCell ref="Z32:AH32"/>
    <mergeCell ref="AI32:AP32"/>
    <mergeCell ref="N33:U33"/>
    <mergeCell ref="Z33:AH33"/>
    <mergeCell ref="AI33:AP33"/>
    <mergeCell ref="N34:U34"/>
    <mergeCell ref="Z34:AH34"/>
    <mergeCell ref="AI34:AP34"/>
    <mergeCell ref="N35:U35"/>
    <mergeCell ref="Z35:AH35"/>
    <mergeCell ref="AI35:AP35"/>
    <mergeCell ref="D36:U37"/>
    <mergeCell ref="Z36:AH36"/>
    <mergeCell ref="AI36:AP36"/>
    <mergeCell ref="Z37:AH37"/>
    <mergeCell ref="AI37:AP37"/>
    <mergeCell ref="Z38:AH38"/>
    <mergeCell ref="AI38:AP38"/>
    <mergeCell ref="Z39:AH39"/>
    <mergeCell ref="AI39:AP39"/>
    <mergeCell ref="Z40:AH40"/>
    <mergeCell ref="AI40:AP40"/>
    <mergeCell ref="Z43:AH43"/>
    <mergeCell ref="AI43:AP43"/>
    <mergeCell ref="Z44:AH44"/>
    <mergeCell ref="AI44:AP44"/>
    <mergeCell ref="Z41:AH41"/>
    <mergeCell ref="AI41:AP41"/>
    <mergeCell ref="Z42:AH42"/>
    <mergeCell ref="AI42:AP42"/>
    <mergeCell ref="Z47:AH47"/>
    <mergeCell ref="AI47:AP47"/>
    <mergeCell ref="Y48:AH48"/>
    <mergeCell ref="AI48:AP48"/>
    <mergeCell ref="Z45:AH45"/>
    <mergeCell ref="AI45:AP45"/>
    <mergeCell ref="Z46:AH46"/>
    <mergeCell ref="AI46:AP46"/>
    <mergeCell ref="Y51:AH51"/>
    <mergeCell ref="AI51:AP51"/>
    <mergeCell ref="X52:AH52"/>
    <mergeCell ref="AI52:AP52"/>
    <mergeCell ref="Z49:AH49"/>
    <mergeCell ref="AI49:AP49"/>
    <mergeCell ref="Z50:AH50"/>
    <mergeCell ref="AI50:AP50"/>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dimension ref="B2:AP59"/>
  <sheetViews>
    <sheetView showGridLines="0" view="pageBreakPreview" zoomScaleSheetLayoutView="100" workbookViewId="0" topLeftCell="A1">
      <selection activeCell="A1" sqref="A1"/>
    </sheetView>
  </sheetViews>
  <sheetFormatPr defaultColWidth="8.8984375" defaultRowHeight="14.25"/>
  <cols>
    <col min="1" max="1" width="3.5" style="68" customWidth="1"/>
    <col min="2" max="24" width="2.8984375" style="70" customWidth="1"/>
    <col min="25" max="34" width="3.09765625" style="70" customWidth="1"/>
    <col min="35" max="42" width="3.19921875" style="70" customWidth="1"/>
    <col min="43" max="16384" width="8.8984375" style="70" customWidth="1"/>
  </cols>
  <sheetData>
    <row r="2" spans="2:35" ht="18.75">
      <c r="B2" s="207" t="s">
        <v>681</v>
      </c>
      <c r="C2" s="208"/>
      <c r="D2" s="208"/>
      <c r="E2" s="208"/>
      <c r="F2" s="208"/>
      <c r="G2" s="208"/>
      <c r="H2" s="208"/>
      <c r="I2" s="208"/>
      <c r="J2" s="208"/>
      <c r="K2" s="208"/>
      <c r="L2" s="208"/>
      <c r="M2" s="208"/>
      <c r="N2" s="208"/>
      <c r="O2" s="208"/>
      <c r="P2" s="208"/>
      <c r="Q2" s="208"/>
      <c r="T2" s="208"/>
      <c r="U2" s="208"/>
      <c r="V2" s="208"/>
      <c r="W2" s="208"/>
      <c r="X2" s="208"/>
      <c r="Y2" s="208"/>
      <c r="Z2" s="208"/>
      <c r="AA2" s="208"/>
      <c r="AB2" s="208"/>
      <c r="AC2" s="208"/>
      <c r="AD2" s="208"/>
      <c r="AE2" s="208"/>
      <c r="AF2" s="208"/>
      <c r="AG2" s="208"/>
      <c r="AH2" s="208"/>
      <c r="AI2" s="209"/>
    </row>
    <row r="3" spans="2:35" ht="14.25">
      <c r="B3" s="88"/>
      <c r="C3" s="71"/>
      <c r="D3" s="71" t="s">
        <v>916</v>
      </c>
      <c r="E3" s="71"/>
      <c r="F3" s="71"/>
      <c r="G3" s="72"/>
      <c r="H3" s="72"/>
      <c r="I3" s="72"/>
      <c r="J3" s="72"/>
      <c r="K3" s="72"/>
      <c r="L3" s="72"/>
      <c r="M3" s="72"/>
      <c r="N3" s="72"/>
      <c r="O3" s="72"/>
      <c r="P3" s="72"/>
      <c r="Q3" s="72"/>
      <c r="T3" s="72"/>
      <c r="U3" s="72"/>
      <c r="V3" s="72"/>
      <c r="W3" s="72"/>
      <c r="X3" s="72"/>
      <c r="Y3" s="72"/>
      <c r="Z3" s="72"/>
      <c r="AA3" s="72"/>
      <c r="AB3" s="72"/>
      <c r="AC3" s="72"/>
      <c r="AD3" s="72"/>
      <c r="AE3" s="72"/>
      <c r="AF3" s="72"/>
      <c r="AG3" s="72"/>
      <c r="AH3" s="72"/>
      <c r="AI3" s="88"/>
    </row>
    <row r="4" ht="14.25" thickBot="1"/>
    <row r="5" spans="2:36" ht="19.5" customHeight="1" thickBot="1">
      <c r="B5" s="834" t="s">
        <v>452</v>
      </c>
      <c r="C5" s="835"/>
      <c r="D5" s="835"/>
      <c r="E5" s="835"/>
      <c r="F5" s="835"/>
      <c r="G5" s="835"/>
      <c r="H5" s="835"/>
      <c r="I5" s="836"/>
      <c r="J5" s="816" t="str">
        <f>'表紙'!D48</f>
        <v>○○学園</v>
      </c>
      <c r="K5" s="817"/>
      <c r="L5" s="817"/>
      <c r="M5" s="817"/>
      <c r="N5" s="817"/>
      <c r="O5" s="817"/>
      <c r="P5" s="817"/>
      <c r="Q5" s="817"/>
      <c r="R5" s="817"/>
      <c r="S5" s="817"/>
      <c r="T5" s="817"/>
      <c r="U5" s="818"/>
      <c r="W5" s="834" t="s">
        <v>45</v>
      </c>
      <c r="X5" s="835"/>
      <c r="Y5" s="835"/>
      <c r="Z5" s="836"/>
      <c r="AA5" s="837">
        <f>'資金収支（学校）'!J5</f>
        <v>0</v>
      </c>
      <c r="AB5" s="838"/>
      <c r="AC5" s="838"/>
      <c r="AD5" s="838"/>
      <c r="AE5" s="838"/>
      <c r="AF5" s="838"/>
      <c r="AG5" s="838"/>
      <c r="AH5" s="839"/>
      <c r="AI5" s="210"/>
      <c r="AJ5" s="211"/>
    </row>
    <row r="6" spans="2:36" ht="19.5" customHeight="1" thickBot="1">
      <c r="B6" s="819" t="s">
        <v>44</v>
      </c>
      <c r="C6" s="820"/>
      <c r="D6" s="820"/>
      <c r="E6" s="820"/>
      <c r="F6" s="820"/>
      <c r="G6" s="820"/>
      <c r="H6" s="820"/>
      <c r="I6" s="821"/>
      <c r="J6" s="825" t="str">
        <f>'表紙'!D49</f>
        <v>○○高等学校</v>
      </c>
      <c r="K6" s="826"/>
      <c r="L6" s="826"/>
      <c r="M6" s="826"/>
      <c r="N6" s="826"/>
      <c r="O6" s="826"/>
      <c r="P6" s="826"/>
      <c r="Q6" s="826"/>
      <c r="R6" s="826"/>
      <c r="S6" s="826"/>
      <c r="T6" s="826"/>
      <c r="U6" s="827"/>
      <c r="W6" s="834" t="s">
        <v>46</v>
      </c>
      <c r="X6" s="835"/>
      <c r="Y6" s="835"/>
      <c r="Z6" s="836"/>
      <c r="AA6" s="837">
        <f>'表紙'!K3</f>
        <v>0</v>
      </c>
      <c r="AB6" s="838"/>
      <c r="AC6" s="838"/>
      <c r="AD6" s="838"/>
      <c r="AE6" s="838"/>
      <c r="AF6" s="838"/>
      <c r="AG6" s="838"/>
      <c r="AH6" s="839"/>
      <c r="AI6" s="210"/>
      <c r="AJ6" s="211"/>
    </row>
    <row r="7" spans="2:36" ht="19.5" customHeight="1" thickBot="1">
      <c r="B7" s="822"/>
      <c r="C7" s="823"/>
      <c r="D7" s="823"/>
      <c r="E7" s="823"/>
      <c r="F7" s="823"/>
      <c r="G7" s="823"/>
      <c r="H7" s="823"/>
      <c r="I7" s="824"/>
      <c r="J7" s="828"/>
      <c r="K7" s="829"/>
      <c r="L7" s="829"/>
      <c r="M7" s="829"/>
      <c r="N7" s="829"/>
      <c r="O7" s="829"/>
      <c r="P7" s="829"/>
      <c r="Q7" s="829"/>
      <c r="R7" s="829"/>
      <c r="S7" s="829"/>
      <c r="T7" s="829"/>
      <c r="U7" s="830"/>
      <c r="W7" s="834" t="s">
        <v>47</v>
      </c>
      <c r="X7" s="835"/>
      <c r="Y7" s="835"/>
      <c r="Z7" s="836"/>
      <c r="AA7" s="837">
        <f>'表紙'!P49</f>
        <v>0</v>
      </c>
      <c r="AB7" s="838"/>
      <c r="AC7" s="838"/>
      <c r="AD7" s="838"/>
      <c r="AE7" s="838"/>
      <c r="AF7" s="838"/>
      <c r="AG7" s="838"/>
      <c r="AH7" s="839"/>
      <c r="AI7" s="210"/>
      <c r="AJ7" s="211"/>
    </row>
    <row r="8" spans="2:36" ht="14.25" customHeight="1">
      <c r="B8" s="214"/>
      <c r="C8" s="214"/>
      <c r="D8" s="214"/>
      <c r="E8" s="214"/>
      <c r="F8" s="214"/>
      <c r="G8" s="214"/>
      <c r="H8" s="214"/>
      <c r="I8" s="214"/>
      <c r="J8" s="215"/>
      <c r="K8" s="215"/>
      <c r="L8" s="215"/>
      <c r="M8" s="215"/>
      <c r="N8" s="215"/>
      <c r="O8" s="215"/>
      <c r="P8" s="215"/>
      <c r="Q8" s="215"/>
      <c r="R8" s="215"/>
      <c r="S8" s="215"/>
      <c r="T8" s="215"/>
      <c r="U8" s="215"/>
      <c r="W8" s="218"/>
      <c r="X8" s="218"/>
      <c r="Y8" s="218"/>
      <c r="Z8" s="218"/>
      <c r="AA8" s="219"/>
      <c r="AB8" s="219"/>
      <c r="AC8" s="219"/>
      <c r="AD8" s="219"/>
      <c r="AE8" s="219"/>
      <c r="AF8" s="219"/>
      <c r="AG8" s="219"/>
      <c r="AH8" s="219"/>
      <c r="AI8" s="211"/>
      <c r="AJ8" s="211"/>
    </row>
    <row r="9" spans="2:36" ht="14.25" customHeight="1" thickBot="1">
      <c r="B9" s="214"/>
      <c r="C9" s="214"/>
      <c r="D9" s="214"/>
      <c r="E9" s="214"/>
      <c r="F9" s="214"/>
      <c r="G9" s="214"/>
      <c r="H9" s="214"/>
      <c r="I9" s="214"/>
      <c r="J9" s="215"/>
      <c r="K9" s="215"/>
      <c r="L9" s="215"/>
      <c r="M9" s="215"/>
      <c r="N9" s="215"/>
      <c r="O9" s="215"/>
      <c r="P9" s="215"/>
      <c r="Q9" s="215"/>
      <c r="R9" s="215"/>
      <c r="S9" s="215"/>
      <c r="T9" s="215"/>
      <c r="U9" s="215"/>
      <c r="W9" s="218"/>
      <c r="X9" s="218"/>
      <c r="Y9" s="218"/>
      <c r="Z9" s="218"/>
      <c r="AA9" s="219"/>
      <c r="AB9" s="219"/>
      <c r="AC9" s="219"/>
      <c r="AD9" s="219"/>
      <c r="AE9" s="219"/>
      <c r="AF9" s="219"/>
      <c r="AG9" s="219"/>
      <c r="AH9" s="219"/>
      <c r="AI9" s="211"/>
      <c r="AJ9" s="211"/>
    </row>
    <row r="10" spans="2:42" ht="28.5" customHeight="1" thickBot="1">
      <c r="B10" s="220" t="s">
        <v>675</v>
      </c>
      <c r="C10" s="221"/>
      <c r="D10" s="221"/>
      <c r="E10" s="221"/>
      <c r="F10" s="221"/>
      <c r="G10" s="221"/>
      <c r="H10" s="221"/>
      <c r="I10" s="221"/>
      <c r="J10" s="221"/>
      <c r="K10" s="221"/>
      <c r="L10" s="221"/>
      <c r="M10" s="221"/>
      <c r="N10" s="221"/>
      <c r="O10" s="221"/>
      <c r="P10" s="221"/>
      <c r="Q10" s="221"/>
      <c r="R10" s="221"/>
      <c r="S10" s="221"/>
      <c r="T10" s="221"/>
      <c r="U10" s="221"/>
      <c r="V10" s="221"/>
      <c r="W10" s="221"/>
      <c r="X10" s="221"/>
      <c r="Y10" s="222"/>
      <c r="Z10" s="222"/>
      <c r="AA10" s="222"/>
      <c r="AB10" s="222"/>
      <c r="AC10" s="222"/>
      <c r="AD10" s="222"/>
      <c r="AE10" s="222"/>
      <c r="AF10" s="223"/>
      <c r="AG10" s="222"/>
      <c r="AH10" s="224"/>
      <c r="AI10" s="221"/>
      <c r="AJ10" s="221"/>
      <c r="AK10" s="221"/>
      <c r="AL10" s="221"/>
      <c r="AM10" s="223"/>
      <c r="AN10" s="221"/>
      <c r="AO10" s="221"/>
      <c r="AP10" s="221"/>
    </row>
    <row r="11" spans="2:39" ht="15" customHeight="1">
      <c r="B11" s="225"/>
      <c r="C11" s="225"/>
      <c r="D11" s="225"/>
      <c r="E11" s="225"/>
      <c r="F11" s="225"/>
      <c r="G11" s="225"/>
      <c r="H11" s="225" t="s">
        <v>639</v>
      </c>
      <c r="I11" s="225"/>
      <c r="J11" s="225"/>
      <c r="K11" s="225"/>
      <c r="L11" s="225"/>
      <c r="M11" s="225"/>
      <c r="W11" s="225"/>
      <c r="X11" s="225"/>
      <c r="Y11" s="225"/>
      <c r="Z11" s="225"/>
      <c r="AA11" s="225"/>
      <c r="AB11" s="225"/>
      <c r="AC11" s="225"/>
      <c r="AD11" s="225"/>
      <c r="AE11" s="225"/>
      <c r="AF11" s="225"/>
      <c r="AG11" s="225"/>
      <c r="AH11" s="225"/>
      <c r="AM11" s="226" t="s">
        <v>638</v>
      </c>
    </row>
    <row r="12" spans="2:39" ht="15" customHeight="1" thickBot="1">
      <c r="B12" s="558" t="s">
        <v>160</v>
      </c>
      <c r="C12" s="558"/>
      <c r="D12" s="558"/>
      <c r="E12" s="558"/>
      <c r="F12" s="558"/>
      <c r="G12" s="558"/>
      <c r="H12" s="558"/>
      <c r="I12" s="558"/>
      <c r="J12" s="558"/>
      <c r="K12" s="558"/>
      <c r="L12" s="558"/>
      <c r="M12" s="558"/>
      <c r="W12" s="558" t="s">
        <v>673</v>
      </c>
      <c r="X12" s="558"/>
      <c r="Y12" s="558"/>
      <c r="Z12" s="558"/>
      <c r="AA12" s="558"/>
      <c r="AB12" s="558"/>
      <c r="AC12" s="558"/>
      <c r="AD12" s="558"/>
      <c r="AE12" s="558"/>
      <c r="AF12" s="558"/>
      <c r="AG12" s="558"/>
      <c r="AH12" s="558"/>
      <c r="AM12" s="226"/>
    </row>
    <row r="13" spans="2:42" ht="19.5" customHeight="1" thickBot="1">
      <c r="B13" s="595" t="s">
        <v>639</v>
      </c>
      <c r="C13" s="596"/>
      <c r="D13" s="596"/>
      <c r="E13" s="596"/>
      <c r="F13" s="596"/>
      <c r="G13" s="596"/>
      <c r="H13" s="596"/>
      <c r="I13" s="596"/>
      <c r="J13" s="596"/>
      <c r="K13" s="596"/>
      <c r="L13" s="596"/>
      <c r="M13" s="597"/>
      <c r="N13" s="595" t="s">
        <v>24</v>
      </c>
      <c r="O13" s="596"/>
      <c r="P13" s="596"/>
      <c r="Q13" s="596"/>
      <c r="R13" s="596"/>
      <c r="S13" s="596"/>
      <c r="T13" s="596"/>
      <c r="U13" s="597"/>
      <c r="V13" s="227"/>
      <c r="W13" s="595" t="s">
        <v>639</v>
      </c>
      <c r="X13" s="596"/>
      <c r="Y13" s="596"/>
      <c r="Z13" s="596"/>
      <c r="AA13" s="596"/>
      <c r="AB13" s="596"/>
      <c r="AC13" s="596"/>
      <c r="AD13" s="596"/>
      <c r="AE13" s="596"/>
      <c r="AF13" s="596"/>
      <c r="AG13" s="596"/>
      <c r="AH13" s="597"/>
      <c r="AI13" s="595" t="s">
        <v>671</v>
      </c>
      <c r="AJ13" s="596"/>
      <c r="AK13" s="596"/>
      <c r="AL13" s="596"/>
      <c r="AM13" s="596"/>
      <c r="AN13" s="596"/>
      <c r="AO13" s="596"/>
      <c r="AP13" s="597"/>
    </row>
    <row r="14" spans="2:42" ht="19.5" customHeight="1">
      <c r="B14" s="963" t="s">
        <v>674</v>
      </c>
      <c r="C14" s="964"/>
      <c r="D14" s="964"/>
      <c r="E14" s="964"/>
      <c r="F14" s="964"/>
      <c r="G14" s="964"/>
      <c r="H14" s="964"/>
      <c r="I14" s="964"/>
      <c r="J14" s="964"/>
      <c r="K14" s="964"/>
      <c r="L14" s="964"/>
      <c r="M14" s="965"/>
      <c r="N14" s="853">
        <v>0</v>
      </c>
      <c r="O14" s="854"/>
      <c r="P14" s="854"/>
      <c r="Q14" s="854"/>
      <c r="R14" s="854"/>
      <c r="S14" s="854"/>
      <c r="T14" s="854"/>
      <c r="U14" s="855"/>
      <c r="V14" s="227"/>
      <c r="W14" s="963" t="s">
        <v>647</v>
      </c>
      <c r="X14" s="964"/>
      <c r="Y14" s="964"/>
      <c r="Z14" s="964"/>
      <c r="AA14" s="964"/>
      <c r="AB14" s="964"/>
      <c r="AC14" s="964"/>
      <c r="AD14" s="964"/>
      <c r="AE14" s="964"/>
      <c r="AF14" s="964"/>
      <c r="AG14" s="964"/>
      <c r="AH14" s="965"/>
      <c r="AI14" s="960">
        <v>0</v>
      </c>
      <c r="AJ14" s="961"/>
      <c r="AK14" s="961"/>
      <c r="AL14" s="961"/>
      <c r="AM14" s="961"/>
      <c r="AN14" s="961"/>
      <c r="AO14" s="961"/>
      <c r="AP14" s="962"/>
    </row>
    <row r="15" spans="2:42" ht="19.5" customHeight="1">
      <c r="B15" s="973" t="s">
        <v>580</v>
      </c>
      <c r="C15" s="971"/>
      <c r="D15" s="971"/>
      <c r="E15" s="971"/>
      <c r="F15" s="971"/>
      <c r="G15" s="971"/>
      <c r="H15" s="971"/>
      <c r="I15" s="971"/>
      <c r="J15" s="971"/>
      <c r="K15" s="971"/>
      <c r="L15" s="971"/>
      <c r="M15" s="972"/>
      <c r="N15" s="853">
        <v>0</v>
      </c>
      <c r="O15" s="854"/>
      <c r="P15" s="854"/>
      <c r="Q15" s="854"/>
      <c r="R15" s="854"/>
      <c r="S15" s="854"/>
      <c r="T15" s="854"/>
      <c r="U15" s="855"/>
      <c r="V15" s="229"/>
      <c r="W15" s="973" t="s">
        <v>649</v>
      </c>
      <c r="X15" s="971"/>
      <c r="Y15" s="971"/>
      <c r="Z15" s="971"/>
      <c r="AA15" s="971"/>
      <c r="AB15" s="971"/>
      <c r="AC15" s="971"/>
      <c r="AD15" s="971"/>
      <c r="AE15" s="971"/>
      <c r="AF15" s="971"/>
      <c r="AG15" s="971"/>
      <c r="AH15" s="972"/>
      <c r="AI15" s="960">
        <v>0</v>
      </c>
      <c r="AJ15" s="961"/>
      <c r="AK15" s="961"/>
      <c r="AL15" s="961"/>
      <c r="AM15" s="961"/>
      <c r="AN15" s="961"/>
      <c r="AO15" s="961"/>
      <c r="AP15" s="962"/>
    </row>
    <row r="16" spans="2:42" ht="19.5" customHeight="1" thickBot="1">
      <c r="B16" s="980" t="s">
        <v>581</v>
      </c>
      <c r="C16" s="981"/>
      <c r="D16" s="981"/>
      <c r="E16" s="981"/>
      <c r="F16" s="981"/>
      <c r="G16" s="981"/>
      <c r="H16" s="981"/>
      <c r="I16" s="981"/>
      <c r="J16" s="981"/>
      <c r="K16" s="981"/>
      <c r="L16" s="981"/>
      <c r="M16" s="982"/>
      <c r="N16" s="977">
        <f>SUM(N14:N15)</f>
        <v>0</v>
      </c>
      <c r="O16" s="978"/>
      <c r="P16" s="978"/>
      <c r="Q16" s="978"/>
      <c r="R16" s="978"/>
      <c r="S16" s="978"/>
      <c r="T16" s="978"/>
      <c r="U16" s="979"/>
      <c r="V16" s="229"/>
      <c r="W16" s="980" t="s">
        <v>652</v>
      </c>
      <c r="X16" s="981"/>
      <c r="Y16" s="981"/>
      <c r="Z16" s="981"/>
      <c r="AA16" s="981"/>
      <c r="AB16" s="981"/>
      <c r="AC16" s="981"/>
      <c r="AD16" s="981"/>
      <c r="AE16" s="981"/>
      <c r="AF16" s="981"/>
      <c r="AG16" s="981"/>
      <c r="AH16" s="982"/>
      <c r="AI16" s="794">
        <f>SUM(AI14:AI15)</f>
        <v>0</v>
      </c>
      <c r="AJ16" s="795"/>
      <c r="AK16" s="795"/>
      <c r="AL16" s="795"/>
      <c r="AM16" s="795"/>
      <c r="AN16" s="795"/>
      <c r="AO16" s="795"/>
      <c r="AP16" s="796"/>
    </row>
    <row r="17" spans="2:42" ht="19.5" customHeight="1" thickBot="1">
      <c r="B17" s="77"/>
      <c r="C17" s="77"/>
      <c r="D17" s="77"/>
      <c r="E17" s="77"/>
      <c r="F17" s="77"/>
      <c r="G17" s="77"/>
      <c r="H17" s="77"/>
      <c r="I17" s="77"/>
      <c r="J17" s="77"/>
      <c r="K17" s="77"/>
      <c r="L17" s="77"/>
      <c r="M17" s="77"/>
      <c r="N17" s="230"/>
      <c r="O17" s="230"/>
      <c r="P17" s="230"/>
      <c r="Q17" s="230"/>
      <c r="R17" s="230"/>
      <c r="S17" s="230"/>
      <c r="T17" s="230"/>
      <c r="U17" s="230"/>
      <c r="V17" s="229"/>
      <c r="W17" s="231"/>
      <c r="X17" s="231"/>
      <c r="Y17" s="231"/>
      <c r="Z17" s="231"/>
      <c r="AA17" s="231"/>
      <c r="AB17" s="231"/>
      <c r="AC17" s="231"/>
      <c r="AD17" s="231"/>
      <c r="AE17" s="231"/>
      <c r="AF17" s="231"/>
      <c r="AG17" s="231"/>
      <c r="AH17" s="231"/>
      <c r="AI17" s="953"/>
      <c r="AJ17" s="953"/>
      <c r="AK17" s="953"/>
      <c r="AL17" s="953"/>
      <c r="AM17" s="953"/>
      <c r="AN17" s="953"/>
      <c r="AO17" s="953"/>
      <c r="AP17" s="953"/>
    </row>
    <row r="18" spans="2:42" ht="19.5" customHeight="1" thickBot="1">
      <c r="B18" s="233"/>
      <c r="C18" s="234"/>
      <c r="D18" s="235"/>
      <c r="E18" s="235"/>
      <c r="F18" s="235"/>
      <c r="G18" s="227"/>
      <c r="H18" s="227"/>
      <c r="I18" s="227"/>
      <c r="J18" s="227"/>
      <c r="K18" s="227"/>
      <c r="L18" s="227"/>
      <c r="M18" s="227"/>
      <c r="N18" s="229"/>
      <c r="O18" s="229"/>
      <c r="P18" s="229"/>
      <c r="Q18" s="229"/>
      <c r="R18" s="229"/>
      <c r="S18" s="229"/>
      <c r="T18" s="229"/>
      <c r="U18" s="229"/>
      <c r="V18" s="229"/>
      <c r="W18" s="831" t="s">
        <v>650</v>
      </c>
      <c r="X18" s="832"/>
      <c r="Y18" s="832"/>
      <c r="Z18" s="832"/>
      <c r="AA18" s="832"/>
      <c r="AB18" s="832"/>
      <c r="AC18" s="832"/>
      <c r="AD18" s="832"/>
      <c r="AE18" s="832"/>
      <c r="AF18" s="832"/>
      <c r="AG18" s="832"/>
      <c r="AH18" s="833"/>
      <c r="AI18" s="847">
        <f>N16-AI16</f>
        <v>0</v>
      </c>
      <c r="AJ18" s="848"/>
      <c r="AK18" s="848"/>
      <c r="AL18" s="848"/>
      <c r="AM18" s="848"/>
      <c r="AN18" s="848"/>
      <c r="AO18" s="848"/>
      <c r="AP18" s="849"/>
    </row>
    <row r="19" spans="2:42" ht="19.5" customHeight="1" thickBot="1">
      <c r="B19" s="233"/>
      <c r="C19" s="234"/>
      <c r="D19" s="235"/>
      <c r="E19" s="235"/>
      <c r="F19" s="235"/>
      <c r="G19" s="227"/>
      <c r="H19" s="227"/>
      <c r="I19" s="227"/>
      <c r="J19" s="227"/>
      <c r="K19" s="227"/>
      <c r="L19" s="227"/>
      <c r="M19" s="227"/>
      <c r="N19" s="229"/>
      <c r="O19" s="229"/>
      <c r="P19" s="229"/>
      <c r="Q19" s="229"/>
      <c r="R19" s="229"/>
      <c r="S19" s="229"/>
      <c r="T19" s="229"/>
      <c r="U19" s="229"/>
      <c r="V19" s="229"/>
      <c r="W19" s="991" t="s">
        <v>651</v>
      </c>
      <c r="X19" s="992"/>
      <c r="Y19" s="992"/>
      <c r="Z19" s="992"/>
      <c r="AA19" s="992"/>
      <c r="AB19" s="992"/>
      <c r="AC19" s="992"/>
      <c r="AD19" s="992"/>
      <c r="AE19" s="992"/>
      <c r="AF19" s="992"/>
      <c r="AG19" s="992"/>
      <c r="AH19" s="993"/>
      <c r="AI19" s="847">
        <f>'事業活動支出（学校）'!AI52+AI18</f>
        <v>0</v>
      </c>
      <c r="AJ19" s="848"/>
      <c r="AK19" s="848"/>
      <c r="AL19" s="848"/>
      <c r="AM19" s="848"/>
      <c r="AN19" s="848"/>
      <c r="AO19" s="848"/>
      <c r="AP19" s="849"/>
    </row>
    <row r="20" spans="2:42" ht="19.5" customHeight="1">
      <c r="B20" s="233"/>
      <c r="C20" s="234"/>
      <c r="D20" s="235"/>
      <c r="E20" s="235"/>
      <c r="F20" s="235"/>
      <c r="G20" s="227"/>
      <c r="H20" s="227"/>
      <c r="I20" s="227"/>
      <c r="J20" s="227"/>
      <c r="K20" s="227"/>
      <c r="L20" s="227"/>
      <c r="M20" s="227"/>
      <c r="N20" s="229"/>
      <c r="O20" s="229"/>
      <c r="P20" s="229"/>
      <c r="Q20" s="229"/>
      <c r="R20" s="229"/>
      <c r="S20" s="229"/>
      <c r="T20" s="229"/>
      <c r="U20" s="229"/>
      <c r="V20" s="229"/>
      <c r="W20" s="236"/>
      <c r="X20" s="236"/>
      <c r="Y20" s="236"/>
      <c r="Z20" s="236"/>
      <c r="AA20" s="236"/>
      <c r="AB20" s="236"/>
      <c r="AC20" s="236"/>
      <c r="AD20" s="236"/>
      <c r="AE20" s="236"/>
      <c r="AF20" s="236"/>
      <c r="AG20" s="236"/>
      <c r="AH20" s="236"/>
      <c r="AI20" s="232"/>
      <c r="AJ20" s="232"/>
      <c r="AK20" s="232"/>
      <c r="AL20" s="232"/>
      <c r="AM20" s="232"/>
      <c r="AN20" s="232"/>
      <c r="AO20" s="232"/>
      <c r="AP20" s="232"/>
    </row>
    <row r="21" spans="2:42" ht="19.5" customHeight="1" thickBot="1">
      <c r="B21" s="233"/>
      <c r="C21" s="234"/>
      <c r="D21" s="235"/>
      <c r="E21" s="235"/>
      <c r="F21" s="235"/>
      <c r="G21" s="227"/>
      <c r="H21" s="227"/>
      <c r="I21" s="227"/>
      <c r="J21" s="227"/>
      <c r="K21" s="227"/>
      <c r="L21" s="227"/>
      <c r="M21" s="227"/>
      <c r="N21" s="229"/>
      <c r="O21" s="229"/>
      <c r="P21" s="229"/>
      <c r="Q21" s="229"/>
      <c r="R21" s="229"/>
      <c r="S21" s="229"/>
      <c r="T21" s="229"/>
      <c r="U21" s="229"/>
      <c r="V21" s="229"/>
      <c r="W21" s="236"/>
      <c r="X21" s="236"/>
      <c r="Y21" s="236"/>
      <c r="Z21" s="236"/>
      <c r="AA21" s="236"/>
      <c r="AB21" s="236"/>
      <c r="AC21" s="236"/>
      <c r="AD21" s="236"/>
      <c r="AE21" s="236"/>
      <c r="AF21" s="236"/>
      <c r="AG21" s="236"/>
      <c r="AH21" s="236"/>
      <c r="AI21" s="232"/>
      <c r="AJ21" s="232"/>
      <c r="AK21" s="232"/>
      <c r="AL21" s="232"/>
      <c r="AM21" s="232"/>
      <c r="AN21" s="232"/>
      <c r="AO21" s="232"/>
      <c r="AP21" s="232"/>
    </row>
    <row r="22" spans="2:42" ht="28.5" customHeight="1" thickBot="1">
      <c r="B22" s="220" t="s">
        <v>676</v>
      </c>
      <c r="C22" s="221"/>
      <c r="D22" s="221"/>
      <c r="E22" s="221"/>
      <c r="F22" s="221"/>
      <c r="G22" s="221"/>
      <c r="H22" s="221"/>
      <c r="I22" s="221"/>
      <c r="J22" s="221"/>
      <c r="K22" s="221"/>
      <c r="L22" s="221"/>
      <c r="M22" s="221"/>
      <c r="N22" s="221"/>
      <c r="O22" s="221"/>
      <c r="P22" s="221"/>
      <c r="Q22" s="221"/>
      <c r="R22" s="221"/>
      <c r="S22" s="221"/>
      <c r="T22" s="221"/>
      <c r="U22" s="221"/>
      <c r="V22" s="221"/>
      <c r="W22" s="221"/>
      <c r="X22" s="221"/>
      <c r="Y22" s="222"/>
      <c r="Z22" s="222"/>
      <c r="AA22" s="222"/>
      <c r="AB22" s="222"/>
      <c r="AC22" s="222"/>
      <c r="AD22" s="222"/>
      <c r="AE22" s="222"/>
      <c r="AF22" s="223"/>
      <c r="AG22" s="222"/>
      <c r="AH22" s="224"/>
      <c r="AI22" s="221"/>
      <c r="AJ22" s="221"/>
      <c r="AK22" s="221"/>
      <c r="AL22" s="221"/>
      <c r="AM22" s="223"/>
      <c r="AN22" s="221"/>
      <c r="AO22" s="221"/>
      <c r="AP22" s="221"/>
    </row>
    <row r="23" spans="2:39" ht="15" customHeight="1">
      <c r="B23" s="225"/>
      <c r="C23" s="225"/>
      <c r="D23" s="225"/>
      <c r="E23" s="225"/>
      <c r="F23" s="225"/>
      <c r="G23" s="225"/>
      <c r="H23" s="225"/>
      <c r="I23" s="225"/>
      <c r="J23" s="225"/>
      <c r="K23" s="225"/>
      <c r="L23" s="225"/>
      <c r="M23" s="225"/>
      <c r="W23" s="225"/>
      <c r="X23" s="225"/>
      <c r="Y23" s="225"/>
      <c r="Z23" s="225"/>
      <c r="AA23" s="225"/>
      <c r="AB23" s="225"/>
      <c r="AC23" s="225"/>
      <c r="AD23" s="225"/>
      <c r="AE23" s="225"/>
      <c r="AF23" s="225"/>
      <c r="AG23" s="225"/>
      <c r="AH23" s="225"/>
      <c r="AM23" s="226" t="s">
        <v>638</v>
      </c>
    </row>
    <row r="24" spans="2:39" ht="15" customHeight="1" thickBot="1">
      <c r="B24" s="558" t="s">
        <v>160</v>
      </c>
      <c r="C24" s="558"/>
      <c r="D24" s="558"/>
      <c r="E24" s="558"/>
      <c r="F24" s="558"/>
      <c r="G24" s="558"/>
      <c r="H24" s="558"/>
      <c r="I24" s="558"/>
      <c r="J24" s="558"/>
      <c r="K24" s="558"/>
      <c r="L24" s="558"/>
      <c r="M24" s="558"/>
      <c r="W24" s="558" t="s">
        <v>673</v>
      </c>
      <c r="X24" s="558"/>
      <c r="Y24" s="558"/>
      <c r="Z24" s="558"/>
      <c r="AA24" s="558"/>
      <c r="AB24" s="558"/>
      <c r="AC24" s="558"/>
      <c r="AD24" s="558"/>
      <c r="AE24" s="558"/>
      <c r="AF24" s="558"/>
      <c r="AG24" s="558"/>
      <c r="AH24" s="558"/>
      <c r="AM24" s="226"/>
    </row>
    <row r="25" spans="2:42" ht="19.5" customHeight="1" thickBot="1">
      <c r="B25" s="595" t="s">
        <v>639</v>
      </c>
      <c r="C25" s="596"/>
      <c r="D25" s="596"/>
      <c r="E25" s="596"/>
      <c r="F25" s="596"/>
      <c r="G25" s="596"/>
      <c r="H25" s="596"/>
      <c r="I25" s="596"/>
      <c r="J25" s="596"/>
      <c r="K25" s="596"/>
      <c r="L25" s="596"/>
      <c r="M25" s="597"/>
      <c r="N25" s="595" t="s">
        <v>24</v>
      </c>
      <c r="O25" s="596"/>
      <c r="P25" s="596"/>
      <c r="Q25" s="596"/>
      <c r="R25" s="596"/>
      <c r="S25" s="596"/>
      <c r="T25" s="596"/>
      <c r="U25" s="597"/>
      <c r="V25" s="229"/>
      <c r="W25" s="595" t="s">
        <v>639</v>
      </c>
      <c r="X25" s="596"/>
      <c r="Y25" s="596"/>
      <c r="Z25" s="596"/>
      <c r="AA25" s="596"/>
      <c r="AB25" s="596"/>
      <c r="AC25" s="596"/>
      <c r="AD25" s="596"/>
      <c r="AE25" s="596"/>
      <c r="AF25" s="596"/>
      <c r="AG25" s="596"/>
      <c r="AH25" s="597"/>
      <c r="AI25" s="595" t="s">
        <v>671</v>
      </c>
      <c r="AJ25" s="596"/>
      <c r="AK25" s="596"/>
      <c r="AL25" s="596"/>
      <c r="AM25" s="596"/>
      <c r="AN25" s="596"/>
      <c r="AO25" s="596"/>
      <c r="AP25" s="597"/>
    </row>
    <row r="26" spans="2:42" ht="19.5" customHeight="1">
      <c r="B26" s="963" t="s">
        <v>582</v>
      </c>
      <c r="C26" s="964"/>
      <c r="D26" s="964"/>
      <c r="E26" s="964"/>
      <c r="F26" s="964"/>
      <c r="G26" s="964"/>
      <c r="H26" s="964"/>
      <c r="I26" s="964"/>
      <c r="J26" s="964"/>
      <c r="K26" s="964"/>
      <c r="L26" s="964"/>
      <c r="M26" s="965"/>
      <c r="N26" s="853">
        <v>0</v>
      </c>
      <c r="O26" s="854"/>
      <c r="P26" s="854"/>
      <c r="Q26" s="854"/>
      <c r="R26" s="854"/>
      <c r="S26" s="854"/>
      <c r="T26" s="854"/>
      <c r="U26" s="855"/>
      <c r="V26" s="229"/>
      <c r="W26" s="988" t="s">
        <v>648</v>
      </c>
      <c r="X26" s="989"/>
      <c r="Y26" s="989"/>
      <c r="Z26" s="989"/>
      <c r="AA26" s="989"/>
      <c r="AB26" s="989"/>
      <c r="AC26" s="989"/>
      <c r="AD26" s="989"/>
      <c r="AE26" s="989"/>
      <c r="AF26" s="989"/>
      <c r="AG26" s="989"/>
      <c r="AH26" s="990"/>
      <c r="AI26" s="1000">
        <f>SUM(AI27:AI28)</f>
        <v>0</v>
      </c>
      <c r="AJ26" s="1001"/>
      <c r="AK26" s="1001"/>
      <c r="AL26" s="1001"/>
      <c r="AM26" s="1001"/>
      <c r="AN26" s="1001"/>
      <c r="AO26" s="1001"/>
      <c r="AP26" s="1002"/>
    </row>
    <row r="27" spans="2:42" ht="19.5" customHeight="1">
      <c r="B27" s="973" t="s">
        <v>583</v>
      </c>
      <c r="C27" s="971"/>
      <c r="D27" s="971"/>
      <c r="E27" s="971"/>
      <c r="F27" s="971"/>
      <c r="G27" s="971"/>
      <c r="H27" s="971"/>
      <c r="I27" s="971"/>
      <c r="J27" s="971"/>
      <c r="K27" s="971"/>
      <c r="L27" s="971"/>
      <c r="M27" s="972"/>
      <c r="N27" s="871">
        <f>N28+N29+N30+N34+N35</f>
        <v>0</v>
      </c>
      <c r="O27" s="872"/>
      <c r="P27" s="872"/>
      <c r="Q27" s="872"/>
      <c r="R27" s="872"/>
      <c r="S27" s="872"/>
      <c r="T27" s="872"/>
      <c r="U27" s="873"/>
      <c r="V27" s="229"/>
      <c r="W27" s="237"/>
      <c r="X27" s="986" t="s">
        <v>653</v>
      </c>
      <c r="Y27" s="986"/>
      <c r="Z27" s="986"/>
      <c r="AA27" s="986"/>
      <c r="AB27" s="986"/>
      <c r="AC27" s="986"/>
      <c r="AD27" s="986"/>
      <c r="AE27" s="986"/>
      <c r="AF27" s="986"/>
      <c r="AG27" s="986"/>
      <c r="AH27" s="987"/>
      <c r="AI27" s="1003">
        <v>0</v>
      </c>
      <c r="AJ27" s="1004"/>
      <c r="AK27" s="1004"/>
      <c r="AL27" s="1004"/>
      <c r="AM27" s="1004"/>
      <c r="AN27" s="1004"/>
      <c r="AO27" s="1004"/>
      <c r="AP27" s="1005"/>
    </row>
    <row r="28" spans="2:42" ht="19.5" customHeight="1">
      <c r="B28" s="228"/>
      <c r="C28" s="971" t="s">
        <v>584</v>
      </c>
      <c r="D28" s="971"/>
      <c r="E28" s="971"/>
      <c r="F28" s="971"/>
      <c r="G28" s="971"/>
      <c r="H28" s="971"/>
      <c r="I28" s="971"/>
      <c r="J28" s="971"/>
      <c r="K28" s="971"/>
      <c r="L28" s="971"/>
      <c r="M28" s="972"/>
      <c r="N28" s="853">
        <v>0</v>
      </c>
      <c r="O28" s="854"/>
      <c r="P28" s="854"/>
      <c r="Q28" s="854"/>
      <c r="R28" s="854"/>
      <c r="S28" s="854"/>
      <c r="T28" s="854"/>
      <c r="U28" s="855"/>
      <c r="V28" s="229"/>
      <c r="W28" s="237"/>
      <c r="X28" s="986" t="s">
        <v>654</v>
      </c>
      <c r="Y28" s="986"/>
      <c r="Z28" s="986"/>
      <c r="AA28" s="986"/>
      <c r="AB28" s="986"/>
      <c r="AC28" s="986"/>
      <c r="AD28" s="986"/>
      <c r="AE28" s="986"/>
      <c r="AF28" s="986"/>
      <c r="AG28" s="986"/>
      <c r="AH28" s="987"/>
      <c r="AI28" s="997">
        <v>0</v>
      </c>
      <c r="AJ28" s="998"/>
      <c r="AK28" s="998"/>
      <c r="AL28" s="998"/>
      <c r="AM28" s="998"/>
      <c r="AN28" s="998"/>
      <c r="AO28" s="998"/>
      <c r="AP28" s="999"/>
    </row>
    <row r="29" spans="2:42" ht="19.5" customHeight="1">
      <c r="B29" s="228"/>
      <c r="C29" s="971" t="s">
        <v>585</v>
      </c>
      <c r="D29" s="971"/>
      <c r="E29" s="971"/>
      <c r="F29" s="971"/>
      <c r="G29" s="971"/>
      <c r="H29" s="971"/>
      <c r="I29" s="971"/>
      <c r="J29" s="971"/>
      <c r="K29" s="971"/>
      <c r="L29" s="971"/>
      <c r="M29" s="972"/>
      <c r="N29" s="853">
        <v>0</v>
      </c>
      <c r="O29" s="854"/>
      <c r="P29" s="854"/>
      <c r="Q29" s="854"/>
      <c r="R29" s="854"/>
      <c r="S29" s="854"/>
      <c r="T29" s="854"/>
      <c r="U29" s="855"/>
      <c r="V29" s="229"/>
      <c r="W29" s="985" t="s">
        <v>655</v>
      </c>
      <c r="X29" s="986"/>
      <c r="Y29" s="986"/>
      <c r="Z29" s="986"/>
      <c r="AA29" s="986"/>
      <c r="AB29" s="986"/>
      <c r="AC29" s="986"/>
      <c r="AD29" s="986"/>
      <c r="AE29" s="986"/>
      <c r="AF29" s="986"/>
      <c r="AG29" s="986"/>
      <c r="AH29" s="987"/>
      <c r="AI29" s="997">
        <v>0</v>
      </c>
      <c r="AJ29" s="998"/>
      <c r="AK29" s="998"/>
      <c r="AL29" s="998"/>
      <c r="AM29" s="998"/>
      <c r="AN29" s="998"/>
      <c r="AO29" s="998"/>
      <c r="AP29" s="999"/>
    </row>
    <row r="30" spans="2:42" ht="19.5" customHeight="1" thickBot="1">
      <c r="B30" s="255"/>
      <c r="C30" s="966" t="s">
        <v>586</v>
      </c>
      <c r="D30" s="966"/>
      <c r="E30" s="966"/>
      <c r="F30" s="966"/>
      <c r="G30" s="966"/>
      <c r="H30" s="966"/>
      <c r="I30" s="966"/>
      <c r="J30" s="966"/>
      <c r="K30" s="966"/>
      <c r="L30" s="966"/>
      <c r="M30" s="967"/>
      <c r="N30" s="788">
        <f>SUM(N31:N33)</f>
        <v>0</v>
      </c>
      <c r="O30" s="789"/>
      <c r="P30" s="789"/>
      <c r="Q30" s="789"/>
      <c r="R30" s="789"/>
      <c r="S30" s="789"/>
      <c r="T30" s="789"/>
      <c r="U30" s="790"/>
      <c r="V30" s="229"/>
      <c r="W30" s="983" t="s">
        <v>744</v>
      </c>
      <c r="X30" s="984"/>
      <c r="Y30" s="984"/>
      <c r="Z30" s="984"/>
      <c r="AA30" s="984"/>
      <c r="AB30" s="984"/>
      <c r="AC30" s="984"/>
      <c r="AD30" s="984"/>
      <c r="AE30" s="984"/>
      <c r="AF30" s="984"/>
      <c r="AG30" s="984"/>
      <c r="AH30" s="984"/>
      <c r="AI30" s="994">
        <f>AI26+AI29</f>
        <v>0</v>
      </c>
      <c r="AJ30" s="995"/>
      <c r="AK30" s="995"/>
      <c r="AL30" s="995"/>
      <c r="AM30" s="995"/>
      <c r="AN30" s="995"/>
      <c r="AO30" s="995"/>
      <c r="AP30" s="996"/>
    </row>
    <row r="31" spans="2:42" ht="19.5" customHeight="1">
      <c r="B31" s="255"/>
      <c r="C31" s="256"/>
      <c r="D31" s="879" t="s">
        <v>587</v>
      </c>
      <c r="E31" s="879"/>
      <c r="F31" s="879"/>
      <c r="G31" s="879"/>
      <c r="H31" s="879"/>
      <c r="I31" s="879"/>
      <c r="J31" s="879"/>
      <c r="K31" s="879"/>
      <c r="L31" s="879"/>
      <c r="M31" s="880"/>
      <c r="N31" s="853">
        <v>0</v>
      </c>
      <c r="O31" s="854"/>
      <c r="P31" s="854"/>
      <c r="Q31" s="854"/>
      <c r="R31" s="854"/>
      <c r="S31" s="854"/>
      <c r="T31" s="854"/>
      <c r="U31" s="855"/>
      <c r="V31" s="229"/>
      <c r="W31" s="233"/>
      <c r="X31" s="234"/>
      <c r="Y31" s="235"/>
      <c r="Z31" s="240"/>
      <c r="AA31" s="240"/>
      <c r="AB31" s="240"/>
      <c r="AC31" s="240"/>
      <c r="AD31" s="240"/>
      <c r="AE31" s="240"/>
      <c r="AF31" s="240"/>
      <c r="AG31" s="240"/>
      <c r="AH31" s="240"/>
      <c r="AI31" s="229"/>
      <c r="AJ31" s="229"/>
      <c r="AK31" s="229"/>
      <c r="AL31" s="229"/>
      <c r="AM31" s="229"/>
      <c r="AN31" s="229"/>
      <c r="AO31" s="229"/>
      <c r="AP31" s="229"/>
    </row>
    <row r="32" spans="2:42" ht="19.5" customHeight="1">
      <c r="B32" s="255"/>
      <c r="C32" s="256"/>
      <c r="D32" s="879" t="s">
        <v>588</v>
      </c>
      <c r="E32" s="879"/>
      <c r="F32" s="879"/>
      <c r="G32" s="879"/>
      <c r="H32" s="879"/>
      <c r="I32" s="879"/>
      <c r="J32" s="879"/>
      <c r="K32" s="879"/>
      <c r="L32" s="879"/>
      <c r="M32" s="880"/>
      <c r="N32" s="853">
        <v>0</v>
      </c>
      <c r="O32" s="854"/>
      <c r="P32" s="854"/>
      <c r="Q32" s="854"/>
      <c r="R32" s="854"/>
      <c r="S32" s="854"/>
      <c r="T32" s="854"/>
      <c r="U32" s="855"/>
      <c r="V32" s="229"/>
      <c r="W32" s="233"/>
      <c r="X32" s="234"/>
      <c r="Y32" s="235"/>
      <c r="Z32" s="227"/>
      <c r="AA32" s="227"/>
      <c r="AB32" s="227"/>
      <c r="AC32" s="227"/>
      <c r="AD32" s="227"/>
      <c r="AE32" s="227"/>
      <c r="AF32" s="227"/>
      <c r="AG32" s="227"/>
      <c r="AH32" s="227"/>
      <c r="AI32" s="229"/>
      <c r="AJ32" s="229"/>
      <c r="AK32" s="229"/>
      <c r="AL32" s="229"/>
      <c r="AM32" s="229"/>
      <c r="AN32" s="229"/>
      <c r="AO32" s="229"/>
      <c r="AP32" s="229"/>
    </row>
    <row r="33" spans="2:42" ht="19.5" customHeight="1">
      <c r="B33" s="255"/>
      <c r="C33" s="256"/>
      <c r="D33" s="879" t="s">
        <v>589</v>
      </c>
      <c r="E33" s="879"/>
      <c r="F33" s="879"/>
      <c r="G33" s="879"/>
      <c r="H33" s="879"/>
      <c r="I33" s="879"/>
      <c r="J33" s="879"/>
      <c r="K33" s="879"/>
      <c r="L33" s="879"/>
      <c r="M33" s="880"/>
      <c r="N33" s="853">
        <v>0</v>
      </c>
      <c r="O33" s="854"/>
      <c r="P33" s="854"/>
      <c r="Q33" s="854"/>
      <c r="R33" s="854"/>
      <c r="S33" s="854"/>
      <c r="T33" s="854"/>
      <c r="U33" s="855"/>
      <c r="V33" s="229"/>
      <c r="W33" s="233"/>
      <c r="X33" s="234"/>
      <c r="Y33" s="235"/>
      <c r="Z33" s="227"/>
      <c r="AA33" s="227"/>
      <c r="AB33" s="227"/>
      <c r="AC33" s="227"/>
      <c r="AD33" s="227"/>
      <c r="AE33" s="227"/>
      <c r="AF33" s="227"/>
      <c r="AG33" s="227"/>
      <c r="AH33" s="227"/>
      <c r="AI33" s="229"/>
      <c r="AJ33" s="229"/>
      <c r="AK33" s="229"/>
      <c r="AL33" s="229"/>
      <c r="AM33" s="229"/>
      <c r="AN33" s="229"/>
      <c r="AO33" s="229"/>
      <c r="AP33" s="229"/>
    </row>
    <row r="34" spans="2:42" ht="19.5" customHeight="1">
      <c r="B34" s="255"/>
      <c r="C34" s="966" t="s">
        <v>590</v>
      </c>
      <c r="D34" s="966"/>
      <c r="E34" s="966"/>
      <c r="F34" s="966"/>
      <c r="G34" s="966"/>
      <c r="H34" s="966"/>
      <c r="I34" s="966"/>
      <c r="J34" s="966"/>
      <c r="K34" s="966"/>
      <c r="L34" s="966"/>
      <c r="M34" s="967"/>
      <c r="N34" s="853">
        <v>0</v>
      </c>
      <c r="O34" s="854"/>
      <c r="P34" s="854"/>
      <c r="Q34" s="854"/>
      <c r="R34" s="854"/>
      <c r="S34" s="854"/>
      <c r="T34" s="854"/>
      <c r="U34" s="855"/>
      <c r="V34" s="229"/>
      <c r="W34" s="233"/>
      <c r="X34" s="234"/>
      <c r="Y34" s="235"/>
      <c r="Z34" s="227"/>
      <c r="AA34" s="227"/>
      <c r="AB34" s="227"/>
      <c r="AC34" s="227"/>
      <c r="AD34" s="227"/>
      <c r="AE34" s="227"/>
      <c r="AF34" s="227"/>
      <c r="AG34" s="227"/>
      <c r="AH34" s="227"/>
      <c r="AI34" s="229"/>
      <c r="AJ34" s="229"/>
      <c r="AK34" s="229"/>
      <c r="AL34" s="229"/>
      <c r="AM34" s="229"/>
      <c r="AN34" s="229"/>
      <c r="AO34" s="229"/>
      <c r="AP34" s="229"/>
    </row>
    <row r="35" spans="2:42" ht="19.5" customHeight="1">
      <c r="B35" s="255"/>
      <c r="C35" s="966" t="s">
        <v>8</v>
      </c>
      <c r="D35" s="966"/>
      <c r="E35" s="966"/>
      <c r="F35" s="966"/>
      <c r="G35" s="966"/>
      <c r="H35" s="966"/>
      <c r="I35" s="966"/>
      <c r="J35" s="966"/>
      <c r="K35" s="966"/>
      <c r="L35" s="966"/>
      <c r="M35" s="967"/>
      <c r="N35" s="853">
        <v>0</v>
      </c>
      <c r="O35" s="854"/>
      <c r="P35" s="854"/>
      <c r="Q35" s="854"/>
      <c r="R35" s="854"/>
      <c r="S35" s="854"/>
      <c r="T35" s="854"/>
      <c r="U35" s="855"/>
      <c r="V35" s="229"/>
      <c r="W35" s="233"/>
      <c r="X35" s="234"/>
      <c r="Y35" s="235"/>
      <c r="Z35" s="227"/>
      <c r="AA35" s="227"/>
      <c r="AB35" s="227"/>
      <c r="AC35" s="227"/>
      <c r="AD35" s="227"/>
      <c r="AE35" s="227"/>
      <c r="AF35" s="227"/>
      <c r="AG35" s="227"/>
      <c r="AH35" s="227"/>
      <c r="AI35" s="229"/>
      <c r="AJ35" s="229"/>
      <c r="AK35" s="229"/>
      <c r="AL35" s="229"/>
      <c r="AM35" s="229"/>
      <c r="AN35" s="229"/>
      <c r="AO35" s="229"/>
      <c r="AP35" s="229"/>
    </row>
    <row r="36" spans="2:42" ht="19.5" customHeight="1" thickBot="1">
      <c r="B36" s="974" t="s">
        <v>743</v>
      </c>
      <c r="C36" s="975"/>
      <c r="D36" s="975"/>
      <c r="E36" s="975"/>
      <c r="F36" s="975"/>
      <c r="G36" s="975"/>
      <c r="H36" s="975"/>
      <c r="I36" s="975"/>
      <c r="J36" s="975"/>
      <c r="K36" s="975"/>
      <c r="L36" s="975"/>
      <c r="M36" s="976"/>
      <c r="N36" s="794">
        <f>N26+N27</f>
        <v>0</v>
      </c>
      <c r="O36" s="795"/>
      <c r="P36" s="795"/>
      <c r="Q36" s="795"/>
      <c r="R36" s="795"/>
      <c r="S36" s="795"/>
      <c r="T36" s="795"/>
      <c r="U36" s="796"/>
      <c r="V36" s="229"/>
      <c r="W36" s="233"/>
      <c r="X36" s="234"/>
      <c r="Y36" s="231"/>
      <c r="Z36" s="231"/>
      <c r="AA36" s="231"/>
      <c r="AB36" s="231"/>
      <c r="AC36" s="231"/>
      <c r="AD36" s="231"/>
      <c r="AE36" s="231"/>
      <c r="AF36" s="231"/>
      <c r="AG36" s="231"/>
      <c r="AH36" s="231"/>
      <c r="AI36" s="229"/>
      <c r="AJ36" s="229"/>
      <c r="AK36" s="229"/>
      <c r="AL36" s="229"/>
      <c r="AM36" s="229"/>
      <c r="AN36" s="229"/>
      <c r="AO36" s="229"/>
      <c r="AP36" s="229"/>
    </row>
    <row r="37" spans="2:42" ht="19.5" customHeight="1" thickBot="1">
      <c r="B37" s="233"/>
      <c r="C37" s="234"/>
      <c r="D37" s="235"/>
      <c r="E37" s="235"/>
      <c r="F37" s="227"/>
      <c r="G37" s="227"/>
      <c r="H37" s="227"/>
      <c r="I37" s="227"/>
      <c r="J37" s="227"/>
      <c r="K37" s="227"/>
      <c r="L37" s="227"/>
      <c r="M37" s="227"/>
      <c r="N37" s="229"/>
      <c r="O37" s="229"/>
      <c r="P37" s="229"/>
      <c r="Q37" s="229"/>
      <c r="R37" s="229"/>
      <c r="S37" s="229"/>
      <c r="T37" s="229"/>
      <c r="U37" s="229"/>
      <c r="V37" s="229"/>
      <c r="W37" s="233"/>
      <c r="X37" s="234"/>
      <c r="Y37" s="235"/>
      <c r="Z37" s="227"/>
      <c r="AA37" s="227"/>
      <c r="AB37" s="227"/>
      <c r="AC37" s="227"/>
      <c r="AD37" s="227"/>
      <c r="AE37" s="227"/>
      <c r="AF37" s="227"/>
      <c r="AG37" s="227"/>
      <c r="AH37" s="227"/>
      <c r="AI37" s="229"/>
      <c r="AJ37" s="229"/>
      <c r="AK37" s="229"/>
      <c r="AL37" s="229"/>
      <c r="AM37" s="229"/>
      <c r="AN37" s="229"/>
      <c r="AO37" s="229"/>
      <c r="AP37" s="229"/>
    </row>
    <row r="38" spans="23:42" ht="29.25" customHeight="1" thickBot="1">
      <c r="W38" s="957" t="s">
        <v>656</v>
      </c>
      <c r="X38" s="958"/>
      <c r="Y38" s="958"/>
      <c r="Z38" s="958"/>
      <c r="AA38" s="958"/>
      <c r="AB38" s="958"/>
      <c r="AC38" s="958"/>
      <c r="AD38" s="958"/>
      <c r="AE38" s="958"/>
      <c r="AF38" s="958"/>
      <c r="AG38" s="958"/>
      <c r="AH38" s="959"/>
      <c r="AI38" s="968">
        <f>N36-AI30</f>
        <v>0</v>
      </c>
      <c r="AJ38" s="969"/>
      <c r="AK38" s="969"/>
      <c r="AL38" s="969"/>
      <c r="AM38" s="969"/>
      <c r="AN38" s="969"/>
      <c r="AO38" s="969"/>
      <c r="AP38" s="970"/>
    </row>
    <row r="39" spans="2:42" ht="14.25">
      <c r="B39" s="242"/>
      <c r="C39" s="242"/>
      <c r="D39" s="242"/>
      <c r="E39" s="242"/>
      <c r="F39" s="242"/>
      <c r="G39" s="242"/>
      <c r="H39" s="242"/>
      <c r="I39" s="242"/>
      <c r="J39" s="242"/>
      <c r="K39" s="242"/>
      <c r="L39" s="242"/>
      <c r="M39" s="242"/>
      <c r="N39" s="242"/>
      <c r="O39" s="242"/>
      <c r="P39" s="242"/>
      <c r="Q39" s="242"/>
      <c r="R39" s="242"/>
      <c r="S39" s="242"/>
      <c r="T39" s="242"/>
      <c r="U39" s="242"/>
      <c r="V39" s="242"/>
      <c r="W39" s="243"/>
      <c r="X39" s="244"/>
      <c r="Y39" s="244"/>
      <c r="Z39" s="244"/>
      <c r="AA39" s="244"/>
      <c r="AB39" s="244"/>
      <c r="AC39" s="244"/>
      <c r="AD39" s="244"/>
      <c r="AE39" s="244"/>
      <c r="AF39" s="244"/>
      <c r="AG39" s="244"/>
      <c r="AH39" s="244"/>
      <c r="AI39" s="245"/>
      <c r="AJ39" s="245"/>
      <c r="AK39" s="245"/>
      <c r="AL39" s="245"/>
      <c r="AM39" s="245"/>
      <c r="AN39" s="245"/>
      <c r="AO39" s="245"/>
      <c r="AP39" s="245"/>
    </row>
    <row r="40" spans="2:42" ht="14.25">
      <c r="B40" s="184"/>
      <c r="C40" s="184"/>
      <c r="D40" s="184"/>
      <c r="E40" s="184"/>
      <c r="F40" s="184"/>
      <c r="G40" s="184"/>
      <c r="H40" s="184"/>
      <c r="I40" s="184"/>
      <c r="J40" s="184"/>
      <c r="K40" s="184"/>
      <c r="L40" s="184"/>
      <c r="M40" s="184"/>
      <c r="N40" s="184"/>
      <c r="O40" s="184"/>
      <c r="P40" s="184"/>
      <c r="Q40" s="184"/>
      <c r="R40" s="184"/>
      <c r="S40" s="184"/>
      <c r="T40" s="184"/>
      <c r="U40" s="184"/>
      <c r="V40" s="184"/>
      <c r="W40" s="241"/>
      <c r="X40" s="81"/>
      <c r="Y40" s="81"/>
      <c r="Z40" s="81"/>
      <c r="AA40" s="81"/>
      <c r="AB40" s="81"/>
      <c r="AC40" s="81"/>
      <c r="AD40" s="81"/>
      <c r="AE40" s="81"/>
      <c r="AF40" s="81"/>
      <c r="AG40" s="81"/>
      <c r="AH40" s="81"/>
      <c r="AI40" s="229"/>
      <c r="AJ40" s="229"/>
      <c r="AK40" s="229"/>
      <c r="AL40" s="229"/>
      <c r="AM40" s="229"/>
      <c r="AN40" s="229"/>
      <c r="AO40" s="229"/>
      <c r="AP40" s="229"/>
    </row>
    <row r="41" ht="14.25" thickBot="1"/>
    <row r="42" spans="23:42" ht="29.25" customHeight="1" thickBot="1">
      <c r="W42" s="246" t="s">
        <v>660</v>
      </c>
      <c r="X42" s="247"/>
      <c r="Y42" s="247"/>
      <c r="Z42" s="247"/>
      <c r="AA42" s="247"/>
      <c r="AB42" s="247"/>
      <c r="AC42" s="247"/>
      <c r="AD42" s="247"/>
      <c r="AE42" s="247"/>
      <c r="AF42" s="247"/>
      <c r="AG42" s="247"/>
      <c r="AH42" s="248"/>
      <c r="AI42" s="847">
        <f>AI19+AI38</f>
        <v>0</v>
      </c>
      <c r="AJ42" s="848"/>
      <c r="AK42" s="848"/>
      <c r="AL42" s="848"/>
      <c r="AM42" s="848"/>
      <c r="AN42" s="848"/>
      <c r="AO42" s="848"/>
      <c r="AP42" s="849"/>
    </row>
    <row r="43" spans="2:42" ht="29.25" customHeight="1" thickBot="1">
      <c r="B43" s="87" t="s">
        <v>844</v>
      </c>
      <c r="W43" s="246" t="s">
        <v>658</v>
      </c>
      <c r="X43" s="247"/>
      <c r="Y43" s="247"/>
      <c r="Z43" s="247"/>
      <c r="AA43" s="247"/>
      <c r="AB43" s="247"/>
      <c r="AC43" s="247"/>
      <c r="AD43" s="247"/>
      <c r="AE43" s="247"/>
      <c r="AF43" s="247"/>
      <c r="AG43" s="247"/>
      <c r="AH43" s="248"/>
      <c r="AI43" s="862">
        <v>0</v>
      </c>
      <c r="AJ43" s="863"/>
      <c r="AK43" s="863"/>
      <c r="AL43" s="863"/>
      <c r="AM43" s="863"/>
      <c r="AN43" s="863"/>
      <c r="AO43" s="863"/>
      <c r="AP43" s="864"/>
    </row>
    <row r="44" spans="2:42" ht="29.25" customHeight="1" thickBot="1">
      <c r="B44" s="249" t="s">
        <v>845</v>
      </c>
      <c r="W44" s="246" t="s">
        <v>659</v>
      </c>
      <c r="X44" s="247"/>
      <c r="Y44" s="247"/>
      <c r="Z44" s="247"/>
      <c r="AA44" s="247"/>
      <c r="AB44" s="247"/>
      <c r="AC44" s="247"/>
      <c r="AD44" s="247"/>
      <c r="AE44" s="247"/>
      <c r="AF44" s="247"/>
      <c r="AG44" s="247"/>
      <c r="AH44" s="248"/>
      <c r="AI44" s="847">
        <f>AI42+AI43</f>
        <v>0</v>
      </c>
      <c r="AJ44" s="848"/>
      <c r="AK44" s="848"/>
      <c r="AL44" s="848"/>
      <c r="AM44" s="848"/>
      <c r="AN44" s="848"/>
      <c r="AO44" s="848"/>
      <c r="AP44" s="849"/>
    </row>
    <row r="45" spans="23:42" ht="29.25" customHeight="1" thickBot="1">
      <c r="W45" s="246" t="s">
        <v>657</v>
      </c>
      <c r="X45" s="247"/>
      <c r="Y45" s="247"/>
      <c r="Z45" s="247"/>
      <c r="AA45" s="247"/>
      <c r="AB45" s="247"/>
      <c r="AC45" s="247"/>
      <c r="AD45" s="247"/>
      <c r="AE45" s="247"/>
      <c r="AF45" s="247"/>
      <c r="AG45" s="247"/>
      <c r="AH45" s="248"/>
      <c r="AI45" s="862">
        <v>0</v>
      </c>
      <c r="AJ45" s="863"/>
      <c r="AK45" s="863"/>
      <c r="AL45" s="863"/>
      <c r="AM45" s="863"/>
      <c r="AN45" s="863"/>
      <c r="AO45" s="863"/>
      <c r="AP45" s="864"/>
    </row>
    <row r="46" spans="23:42" ht="29.25" customHeight="1" thickBot="1">
      <c r="W46" s="246" t="s">
        <v>661</v>
      </c>
      <c r="X46" s="247"/>
      <c r="Y46" s="247"/>
      <c r="Z46" s="247"/>
      <c r="AA46" s="247"/>
      <c r="AB46" s="247"/>
      <c r="AC46" s="247"/>
      <c r="AD46" s="247"/>
      <c r="AE46" s="247"/>
      <c r="AF46" s="247"/>
      <c r="AG46" s="247"/>
      <c r="AH46" s="248"/>
      <c r="AI46" s="862">
        <v>0</v>
      </c>
      <c r="AJ46" s="863"/>
      <c r="AK46" s="863"/>
      <c r="AL46" s="863"/>
      <c r="AM46" s="863"/>
      <c r="AN46" s="863"/>
      <c r="AO46" s="863"/>
      <c r="AP46" s="864"/>
    </row>
    <row r="47" spans="23:42" ht="29.25" customHeight="1" thickBot="1">
      <c r="W47" s="246" t="s">
        <v>662</v>
      </c>
      <c r="X47" s="247"/>
      <c r="Y47" s="247"/>
      <c r="Z47" s="247"/>
      <c r="AA47" s="247"/>
      <c r="AB47" s="247"/>
      <c r="AC47" s="247"/>
      <c r="AD47" s="247"/>
      <c r="AE47" s="247"/>
      <c r="AF47" s="247"/>
      <c r="AG47" s="247"/>
      <c r="AH47" s="248"/>
      <c r="AI47" s="847">
        <f>SUM(AI44:AP46)</f>
        <v>0</v>
      </c>
      <c r="AJ47" s="848"/>
      <c r="AK47" s="848"/>
      <c r="AL47" s="848"/>
      <c r="AM47" s="848"/>
      <c r="AN47" s="848"/>
      <c r="AO47" s="848"/>
      <c r="AP47" s="849"/>
    </row>
    <row r="49" ht="14.25" thickBot="1">
      <c r="B49" s="250" t="s">
        <v>663</v>
      </c>
    </row>
    <row r="50" spans="2:42" ht="29.25" customHeight="1" thickBot="1">
      <c r="B50" s="246" t="s">
        <v>664</v>
      </c>
      <c r="C50" s="247"/>
      <c r="D50" s="247"/>
      <c r="E50" s="247"/>
      <c r="F50" s="247"/>
      <c r="G50" s="247"/>
      <c r="H50" s="247"/>
      <c r="I50" s="247"/>
      <c r="J50" s="247"/>
      <c r="K50" s="247"/>
      <c r="L50" s="247"/>
      <c r="M50" s="248"/>
      <c r="N50" s="968">
        <f>'事業活動収入（学校）'!U35+N16+N36</f>
        <v>0</v>
      </c>
      <c r="O50" s="969"/>
      <c r="P50" s="969"/>
      <c r="Q50" s="969"/>
      <c r="R50" s="969"/>
      <c r="S50" s="969"/>
      <c r="T50" s="969"/>
      <c r="U50" s="970"/>
      <c r="W50" s="246" t="s">
        <v>665</v>
      </c>
      <c r="X50" s="247"/>
      <c r="Y50" s="247"/>
      <c r="Z50" s="247"/>
      <c r="AA50" s="247"/>
      <c r="AB50" s="247"/>
      <c r="AC50" s="247"/>
      <c r="AD50" s="247"/>
      <c r="AE50" s="247"/>
      <c r="AF50" s="247"/>
      <c r="AG50" s="247"/>
      <c r="AH50" s="248"/>
      <c r="AI50" s="968">
        <f>'事業活動支出（学校）'!AI51+AI16+AI30</f>
        <v>0</v>
      </c>
      <c r="AJ50" s="969"/>
      <c r="AK50" s="969"/>
      <c r="AL50" s="969"/>
      <c r="AM50" s="969"/>
      <c r="AN50" s="969"/>
      <c r="AO50" s="969"/>
      <c r="AP50" s="970"/>
    </row>
    <row r="52" spans="2:42" ht="19.5" customHeight="1">
      <c r="B52" s="233"/>
      <c r="C52" s="234"/>
      <c r="D52" s="235"/>
      <c r="E52" s="227"/>
      <c r="F52" s="227"/>
      <c r="G52" s="227"/>
      <c r="H52" s="227"/>
      <c r="I52" s="227"/>
      <c r="J52" s="227"/>
      <c r="K52" s="227"/>
      <c r="L52" s="227"/>
      <c r="M52" s="227"/>
      <c r="N52" s="229"/>
      <c r="O52" s="229"/>
      <c r="P52" s="229"/>
      <c r="Q52" s="229"/>
      <c r="R52" s="229"/>
      <c r="S52" s="229"/>
      <c r="T52" s="229"/>
      <c r="U52" s="229"/>
      <c r="V52" s="229"/>
      <c r="W52" s="233"/>
      <c r="X52" s="234"/>
      <c r="Y52" s="235"/>
      <c r="Z52" s="227"/>
      <c r="AA52" s="227"/>
      <c r="AB52" s="227"/>
      <c r="AC52" s="227"/>
      <c r="AD52" s="227"/>
      <c r="AE52" s="227"/>
      <c r="AF52" s="227"/>
      <c r="AG52" s="227"/>
      <c r="AH52" s="227"/>
      <c r="AI52" s="229"/>
      <c r="AJ52" s="229"/>
      <c r="AK52" s="229"/>
      <c r="AL52" s="229"/>
      <c r="AM52" s="229"/>
      <c r="AN52" s="229"/>
      <c r="AO52" s="229"/>
      <c r="AP52" s="229"/>
    </row>
    <row r="53" spans="2:42" ht="19.5" customHeight="1">
      <c r="B53" s="233"/>
      <c r="C53" s="234"/>
      <c r="D53" s="231"/>
      <c r="E53" s="231"/>
      <c r="F53" s="231"/>
      <c r="G53" s="231"/>
      <c r="H53" s="231"/>
      <c r="I53" s="231"/>
      <c r="J53" s="231"/>
      <c r="K53" s="231"/>
      <c r="L53" s="231"/>
      <c r="M53" s="231"/>
      <c r="N53" s="229"/>
      <c r="O53" s="229"/>
      <c r="P53" s="229"/>
      <c r="Q53" s="229"/>
      <c r="R53" s="229"/>
      <c r="S53" s="229"/>
      <c r="T53" s="229"/>
      <c r="U53" s="229"/>
      <c r="V53" s="229"/>
      <c r="W53" s="233"/>
      <c r="X53" s="234"/>
      <c r="Y53" s="235"/>
      <c r="Z53" s="227"/>
      <c r="AA53" s="227"/>
      <c r="AB53" s="227"/>
      <c r="AC53" s="227"/>
      <c r="AD53" s="227"/>
      <c r="AE53" s="227"/>
      <c r="AF53" s="227"/>
      <c r="AG53" s="227"/>
      <c r="AH53" s="227"/>
      <c r="AI53" s="229"/>
      <c r="AJ53" s="229"/>
      <c r="AK53" s="229"/>
      <c r="AL53" s="229"/>
      <c r="AM53" s="229"/>
      <c r="AN53" s="229"/>
      <c r="AO53" s="229"/>
      <c r="AP53" s="229"/>
    </row>
    <row r="54" spans="2:42" ht="19.5" customHeight="1">
      <c r="B54" s="233"/>
      <c r="C54" s="234"/>
      <c r="D54" s="235"/>
      <c r="E54" s="227"/>
      <c r="F54" s="227"/>
      <c r="G54" s="227"/>
      <c r="H54" s="227"/>
      <c r="I54" s="227"/>
      <c r="J54" s="227"/>
      <c r="K54" s="227"/>
      <c r="L54" s="227"/>
      <c r="M54" s="227"/>
      <c r="N54" s="229"/>
      <c r="O54" s="229"/>
      <c r="P54" s="229"/>
      <c r="Q54" s="229"/>
      <c r="R54" s="229"/>
      <c r="S54" s="229"/>
      <c r="T54" s="229"/>
      <c r="U54" s="229"/>
      <c r="V54" s="229"/>
      <c r="W54" s="233"/>
      <c r="X54" s="234"/>
      <c r="Y54" s="235"/>
      <c r="Z54" s="227"/>
      <c r="AA54" s="227"/>
      <c r="AB54" s="227"/>
      <c r="AC54" s="227"/>
      <c r="AD54" s="227"/>
      <c r="AE54" s="227"/>
      <c r="AF54" s="227"/>
      <c r="AG54" s="227"/>
      <c r="AH54" s="227"/>
      <c r="AI54" s="229"/>
      <c r="AJ54" s="229"/>
      <c r="AK54" s="229"/>
      <c r="AL54" s="229"/>
      <c r="AM54" s="229"/>
      <c r="AN54" s="229"/>
      <c r="AO54" s="229"/>
      <c r="AP54" s="229"/>
    </row>
    <row r="55" spans="2:42" ht="19.5" customHeight="1">
      <c r="B55" s="233"/>
      <c r="C55" s="251"/>
      <c r="D55" s="235"/>
      <c r="E55" s="227"/>
      <c r="F55" s="227"/>
      <c r="G55" s="227"/>
      <c r="H55" s="227"/>
      <c r="I55" s="227"/>
      <c r="J55" s="227"/>
      <c r="K55" s="227"/>
      <c r="L55" s="227"/>
      <c r="M55" s="227"/>
      <c r="N55" s="229"/>
      <c r="O55" s="229"/>
      <c r="P55" s="229"/>
      <c r="Q55" s="229"/>
      <c r="R55" s="229"/>
      <c r="S55" s="229"/>
      <c r="T55" s="229"/>
      <c r="U55" s="229"/>
      <c r="V55" s="229"/>
      <c r="W55" s="233"/>
      <c r="X55" s="234"/>
      <c r="Y55" s="235"/>
      <c r="Z55" s="227"/>
      <c r="AA55" s="227"/>
      <c r="AB55" s="227"/>
      <c r="AC55" s="227"/>
      <c r="AD55" s="227"/>
      <c r="AE55" s="227"/>
      <c r="AF55" s="227"/>
      <c r="AG55" s="227"/>
      <c r="AH55" s="227"/>
      <c r="AI55" s="229"/>
      <c r="AJ55" s="229"/>
      <c r="AK55" s="229"/>
      <c r="AL55" s="229"/>
      <c r="AM55" s="229"/>
      <c r="AN55" s="229"/>
      <c r="AO55" s="229"/>
      <c r="AP55" s="229"/>
    </row>
    <row r="56" spans="2:42" ht="19.5" customHeight="1">
      <c r="B56" s="233"/>
      <c r="C56" s="252"/>
      <c r="D56" s="253"/>
      <c r="E56" s="253"/>
      <c r="F56" s="253"/>
      <c r="G56" s="253"/>
      <c r="H56" s="253"/>
      <c r="I56" s="253"/>
      <c r="J56" s="253"/>
      <c r="K56" s="253"/>
      <c r="L56" s="253"/>
      <c r="M56" s="253"/>
      <c r="N56" s="253"/>
      <c r="O56" s="253"/>
      <c r="P56" s="253"/>
      <c r="Q56" s="253"/>
      <c r="R56" s="253"/>
      <c r="S56" s="253"/>
      <c r="T56" s="253"/>
      <c r="U56" s="253"/>
      <c r="V56" s="229"/>
      <c r="W56" s="233"/>
      <c r="X56" s="234"/>
      <c r="Y56" s="235"/>
      <c r="Z56" s="227"/>
      <c r="AA56" s="227"/>
      <c r="AB56" s="227"/>
      <c r="AC56" s="227"/>
      <c r="AD56" s="227"/>
      <c r="AE56" s="227"/>
      <c r="AF56" s="227"/>
      <c r="AG56" s="227"/>
      <c r="AH56" s="227"/>
      <c r="AI56" s="229"/>
      <c r="AJ56" s="229"/>
      <c r="AK56" s="229"/>
      <c r="AL56" s="229"/>
      <c r="AM56" s="229"/>
      <c r="AN56" s="229"/>
      <c r="AO56" s="229"/>
      <c r="AP56" s="229"/>
    </row>
    <row r="57" spans="2:42" ht="19.5" customHeight="1">
      <c r="B57" s="233"/>
      <c r="C57" s="234"/>
      <c r="D57" s="253"/>
      <c r="E57" s="253"/>
      <c r="F57" s="253"/>
      <c r="G57" s="253"/>
      <c r="H57" s="253"/>
      <c r="I57" s="253"/>
      <c r="J57" s="253"/>
      <c r="K57" s="253"/>
      <c r="L57" s="253"/>
      <c r="M57" s="253"/>
      <c r="N57" s="253"/>
      <c r="O57" s="253"/>
      <c r="P57" s="253"/>
      <c r="Q57" s="253"/>
      <c r="R57" s="253"/>
      <c r="S57" s="253"/>
      <c r="T57" s="253"/>
      <c r="U57" s="253"/>
      <c r="V57" s="229"/>
      <c r="W57" s="233"/>
      <c r="X57" s="234"/>
      <c r="Y57" s="235"/>
      <c r="Z57" s="227"/>
      <c r="AA57" s="227"/>
      <c r="AB57" s="227"/>
      <c r="AC57" s="227"/>
      <c r="AD57" s="227"/>
      <c r="AE57" s="227"/>
      <c r="AF57" s="227"/>
      <c r="AG57" s="227"/>
      <c r="AH57" s="227"/>
      <c r="AI57" s="229"/>
      <c r="AJ57" s="229"/>
      <c r="AK57" s="229"/>
      <c r="AL57" s="229"/>
      <c r="AM57" s="229"/>
      <c r="AN57" s="229"/>
      <c r="AO57" s="229"/>
      <c r="AP57" s="229"/>
    </row>
    <row r="58" spans="2:42" ht="19.5" customHeight="1">
      <c r="B58" s="233"/>
      <c r="C58" s="252"/>
      <c r="D58" s="254"/>
      <c r="E58" s="254"/>
      <c r="F58" s="254"/>
      <c r="G58" s="254"/>
      <c r="H58" s="254"/>
      <c r="I58" s="254"/>
      <c r="J58" s="254"/>
      <c r="K58" s="254"/>
      <c r="L58" s="254"/>
      <c r="M58" s="254"/>
      <c r="N58" s="254"/>
      <c r="O58" s="254"/>
      <c r="P58" s="254"/>
      <c r="Q58" s="254"/>
      <c r="R58" s="254"/>
      <c r="S58" s="254"/>
      <c r="T58" s="254"/>
      <c r="U58" s="254"/>
      <c r="V58" s="229"/>
      <c r="W58" s="233"/>
      <c r="X58" s="234"/>
      <c r="Y58" s="235"/>
      <c r="Z58" s="227"/>
      <c r="AA58" s="227"/>
      <c r="AB58" s="227"/>
      <c r="AC58" s="227"/>
      <c r="AD58" s="227"/>
      <c r="AE58" s="227"/>
      <c r="AF58" s="227"/>
      <c r="AG58" s="227"/>
      <c r="AH58" s="227"/>
      <c r="AI58" s="229"/>
      <c r="AJ58" s="229"/>
      <c r="AK58" s="229"/>
      <c r="AL58" s="229"/>
      <c r="AM58" s="229"/>
      <c r="AN58" s="229"/>
      <c r="AO58" s="229"/>
      <c r="AP58" s="229"/>
    </row>
    <row r="59" spans="2:42" ht="19.5" customHeight="1">
      <c r="B59" s="233"/>
      <c r="C59" s="234"/>
      <c r="D59" s="254"/>
      <c r="E59" s="254"/>
      <c r="F59" s="254"/>
      <c r="G59" s="254"/>
      <c r="H59" s="254"/>
      <c r="I59" s="254"/>
      <c r="J59" s="254"/>
      <c r="K59" s="254"/>
      <c r="L59" s="254"/>
      <c r="M59" s="254"/>
      <c r="N59" s="254"/>
      <c r="O59" s="254"/>
      <c r="P59" s="254"/>
      <c r="Q59" s="254"/>
      <c r="R59" s="254"/>
      <c r="S59" s="254"/>
      <c r="T59" s="254"/>
      <c r="U59" s="254"/>
      <c r="V59" s="229"/>
      <c r="W59" s="233"/>
      <c r="X59" s="234"/>
      <c r="Y59" s="235"/>
      <c r="Z59" s="227"/>
      <c r="AA59" s="227"/>
      <c r="AB59" s="227"/>
      <c r="AC59" s="227"/>
      <c r="AD59" s="227"/>
      <c r="AE59" s="227"/>
      <c r="AF59" s="227"/>
      <c r="AG59" s="227"/>
      <c r="AH59" s="227"/>
      <c r="AI59" s="229"/>
      <c r="AJ59" s="229"/>
      <c r="AK59" s="229"/>
      <c r="AL59" s="229"/>
      <c r="AM59" s="229"/>
      <c r="AN59" s="229"/>
      <c r="AO59" s="229"/>
      <c r="AP59" s="229"/>
    </row>
  </sheetData>
  <sheetProtection/>
  <mergeCells count="81">
    <mergeCell ref="B15:M15"/>
    <mergeCell ref="W6:Z6"/>
    <mergeCell ref="AA6:AH6"/>
    <mergeCell ref="W7:Z7"/>
    <mergeCell ref="AI17:AP17"/>
    <mergeCell ref="AI15:AP15"/>
    <mergeCell ref="AI16:AP16"/>
    <mergeCell ref="W13:AH13"/>
    <mergeCell ref="AI13:AP13"/>
    <mergeCell ref="N15:U15"/>
    <mergeCell ref="B5:I5"/>
    <mergeCell ref="J5:U5"/>
    <mergeCell ref="W5:Z5"/>
    <mergeCell ref="AA5:AH5"/>
    <mergeCell ref="B6:I7"/>
    <mergeCell ref="AA7:AH7"/>
    <mergeCell ref="B13:M13"/>
    <mergeCell ref="N13:U13"/>
    <mergeCell ref="J6:U7"/>
    <mergeCell ref="AI30:AP30"/>
    <mergeCell ref="AI28:AP28"/>
    <mergeCell ref="AI29:AP29"/>
    <mergeCell ref="AI26:AP26"/>
    <mergeCell ref="AI27:AP27"/>
    <mergeCell ref="AI25:AP25"/>
    <mergeCell ref="X27:AH27"/>
    <mergeCell ref="W26:AH26"/>
    <mergeCell ref="N26:U26"/>
    <mergeCell ref="N27:U27"/>
    <mergeCell ref="W18:AH18"/>
    <mergeCell ref="AI18:AP18"/>
    <mergeCell ref="AI19:AP19"/>
    <mergeCell ref="W19:AH19"/>
    <mergeCell ref="N16:U16"/>
    <mergeCell ref="W15:AH15"/>
    <mergeCell ref="W16:AH16"/>
    <mergeCell ref="B16:M16"/>
    <mergeCell ref="N32:U32"/>
    <mergeCell ref="W30:AH30"/>
    <mergeCell ref="W29:AH29"/>
    <mergeCell ref="X28:AH28"/>
    <mergeCell ref="N28:U28"/>
    <mergeCell ref="N29:U29"/>
    <mergeCell ref="N30:U30"/>
    <mergeCell ref="N31:U31"/>
    <mergeCell ref="C35:M35"/>
    <mergeCell ref="B36:M36"/>
    <mergeCell ref="N33:U33"/>
    <mergeCell ref="N34:U34"/>
    <mergeCell ref="N35:U35"/>
    <mergeCell ref="N36:U36"/>
    <mergeCell ref="AI45:AP45"/>
    <mergeCell ref="AI46:AP46"/>
    <mergeCell ref="AI38:AP38"/>
    <mergeCell ref="AI42:AP42"/>
    <mergeCell ref="AI43:AP43"/>
    <mergeCell ref="B24:M24"/>
    <mergeCell ref="W24:AH24"/>
    <mergeCell ref="B27:M27"/>
    <mergeCell ref="C30:M30"/>
    <mergeCell ref="D31:M31"/>
    <mergeCell ref="AI47:AP47"/>
    <mergeCell ref="N50:U50"/>
    <mergeCell ref="AI50:AP50"/>
    <mergeCell ref="B25:M25"/>
    <mergeCell ref="N25:U25"/>
    <mergeCell ref="B26:M26"/>
    <mergeCell ref="C28:M28"/>
    <mergeCell ref="C29:M29"/>
    <mergeCell ref="W25:AH25"/>
    <mergeCell ref="AI44:AP44"/>
    <mergeCell ref="W38:AH38"/>
    <mergeCell ref="B12:M12"/>
    <mergeCell ref="W12:AH12"/>
    <mergeCell ref="AI14:AP14"/>
    <mergeCell ref="B14:M14"/>
    <mergeCell ref="N14:U14"/>
    <mergeCell ref="W14:AH14"/>
    <mergeCell ref="D32:M32"/>
    <mergeCell ref="D33:M33"/>
    <mergeCell ref="C34:M34"/>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dimension ref="B2:AP59"/>
  <sheetViews>
    <sheetView showGridLines="0" view="pageBreakPreview" zoomScaleSheetLayoutView="100" zoomScalePageLayoutView="0" workbookViewId="0" topLeftCell="A1">
      <selection activeCell="A1" sqref="A1"/>
    </sheetView>
  </sheetViews>
  <sheetFormatPr defaultColWidth="8.8984375" defaultRowHeight="14.25"/>
  <cols>
    <col min="1" max="1" width="3.5" style="68" customWidth="1"/>
    <col min="2" max="24" width="2.8984375" style="70" customWidth="1"/>
    <col min="25" max="34" width="3.09765625" style="70" customWidth="1"/>
    <col min="35" max="42" width="3.19921875" style="70" customWidth="1"/>
    <col min="43" max="16384" width="8.8984375" style="70" customWidth="1"/>
  </cols>
  <sheetData>
    <row r="2" spans="2:35" ht="18.75">
      <c r="B2" s="207" t="s">
        <v>682</v>
      </c>
      <c r="C2" s="208"/>
      <c r="D2" s="208"/>
      <c r="E2" s="208"/>
      <c r="F2" s="208"/>
      <c r="G2" s="208"/>
      <c r="H2" s="208"/>
      <c r="I2" s="208"/>
      <c r="J2" s="208"/>
      <c r="K2" s="208"/>
      <c r="L2" s="208"/>
      <c r="M2" s="208"/>
      <c r="N2" s="208"/>
      <c r="O2" s="208"/>
      <c r="P2" s="208"/>
      <c r="Q2" s="208"/>
      <c r="T2" s="208"/>
      <c r="U2" s="208"/>
      <c r="V2" s="208"/>
      <c r="W2" s="208"/>
      <c r="X2" s="208"/>
      <c r="Y2" s="208"/>
      <c r="Z2" s="208"/>
      <c r="AA2" s="208"/>
      <c r="AB2" s="208"/>
      <c r="AC2" s="208"/>
      <c r="AD2" s="208"/>
      <c r="AE2" s="208"/>
      <c r="AF2" s="208"/>
      <c r="AG2" s="208"/>
      <c r="AH2" s="208"/>
      <c r="AI2" s="209"/>
    </row>
    <row r="3" spans="2:35" ht="14.25">
      <c r="B3" s="88"/>
      <c r="C3" s="71"/>
      <c r="D3" s="71" t="s">
        <v>916</v>
      </c>
      <c r="E3" s="71"/>
      <c r="F3" s="71"/>
      <c r="G3" s="72"/>
      <c r="H3" s="72"/>
      <c r="I3" s="72"/>
      <c r="J3" s="72"/>
      <c r="K3" s="72"/>
      <c r="L3" s="72"/>
      <c r="M3" s="72"/>
      <c r="N3" s="72"/>
      <c r="O3" s="72"/>
      <c r="P3" s="72"/>
      <c r="Q3" s="72"/>
      <c r="T3" s="72"/>
      <c r="U3" s="72"/>
      <c r="V3" s="72"/>
      <c r="W3" s="72"/>
      <c r="X3" s="72"/>
      <c r="Y3" s="72"/>
      <c r="Z3" s="72"/>
      <c r="AA3" s="72"/>
      <c r="AB3" s="72"/>
      <c r="AC3" s="72"/>
      <c r="AD3" s="72"/>
      <c r="AE3" s="72"/>
      <c r="AF3" s="72"/>
      <c r="AG3" s="72"/>
      <c r="AH3" s="72"/>
      <c r="AI3" s="88"/>
    </row>
    <row r="4" ht="14.25" thickBot="1"/>
    <row r="5" spans="2:36" ht="19.5" customHeight="1" thickBot="1">
      <c r="B5" s="834" t="s">
        <v>452</v>
      </c>
      <c r="C5" s="835"/>
      <c r="D5" s="835"/>
      <c r="E5" s="835"/>
      <c r="F5" s="835"/>
      <c r="G5" s="835"/>
      <c r="H5" s="835"/>
      <c r="I5" s="836"/>
      <c r="J5" s="816" t="str">
        <f>'表紙'!D48</f>
        <v>○○学園</v>
      </c>
      <c r="K5" s="817"/>
      <c r="L5" s="817"/>
      <c r="M5" s="817"/>
      <c r="N5" s="817"/>
      <c r="O5" s="817"/>
      <c r="P5" s="817"/>
      <c r="Q5" s="817"/>
      <c r="R5" s="817"/>
      <c r="S5" s="817"/>
      <c r="T5" s="817"/>
      <c r="U5" s="818"/>
      <c r="W5" s="834" t="s">
        <v>45</v>
      </c>
      <c r="X5" s="835"/>
      <c r="Y5" s="835"/>
      <c r="Z5" s="836"/>
      <c r="AA5" s="837">
        <f>'資金収支（学校）'!J5</f>
        <v>0</v>
      </c>
      <c r="AB5" s="838"/>
      <c r="AC5" s="838"/>
      <c r="AD5" s="838"/>
      <c r="AE5" s="838"/>
      <c r="AF5" s="838"/>
      <c r="AG5" s="838"/>
      <c r="AH5" s="839"/>
      <c r="AI5" s="210"/>
      <c r="AJ5" s="211"/>
    </row>
    <row r="6" spans="2:36" ht="19.5" customHeight="1" thickBot="1">
      <c r="B6" s="212"/>
      <c r="C6" s="212"/>
      <c r="D6" s="212"/>
      <c r="E6" s="212"/>
      <c r="F6" s="212"/>
      <c r="G6" s="212"/>
      <c r="H6" s="212"/>
      <c r="I6" s="212"/>
      <c r="J6" s="213"/>
      <c r="K6" s="213"/>
      <c r="L6" s="213"/>
      <c r="M6" s="213"/>
      <c r="N6" s="213"/>
      <c r="O6" s="213"/>
      <c r="P6" s="213"/>
      <c r="Q6" s="213"/>
      <c r="R6" s="213"/>
      <c r="S6" s="213"/>
      <c r="T6" s="213"/>
      <c r="U6" s="213"/>
      <c r="W6" s="834" t="s">
        <v>46</v>
      </c>
      <c r="X6" s="835"/>
      <c r="Y6" s="835"/>
      <c r="Z6" s="836"/>
      <c r="AA6" s="837">
        <f>'表紙'!K3</f>
        <v>0</v>
      </c>
      <c r="AB6" s="838"/>
      <c r="AC6" s="838"/>
      <c r="AD6" s="838"/>
      <c r="AE6" s="838"/>
      <c r="AF6" s="838"/>
      <c r="AG6" s="838"/>
      <c r="AH6" s="839"/>
      <c r="AI6" s="210"/>
      <c r="AJ6" s="211"/>
    </row>
    <row r="7" spans="2:36" ht="19.5" customHeight="1">
      <c r="B7" s="214"/>
      <c r="C7" s="214"/>
      <c r="D7" s="214"/>
      <c r="E7" s="214"/>
      <c r="F7" s="214"/>
      <c r="G7" s="214"/>
      <c r="H7" s="214"/>
      <c r="I7" s="214"/>
      <c r="J7" s="215"/>
      <c r="K7" s="215"/>
      <c r="L7" s="215"/>
      <c r="M7" s="215"/>
      <c r="N7" s="215"/>
      <c r="O7" s="215"/>
      <c r="P7" s="215"/>
      <c r="Q7" s="215"/>
      <c r="R7" s="215"/>
      <c r="S7" s="215"/>
      <c r="T7" s="215"/>
      <c r="U7" s="215"/>
      <c r="W7" s="216"/>
      <c r="X7" s="216"/>
      <c r="Y7" s="216"/>
      <c r="Z7" s="216"/>
      <c r="AA7" s="217"/>
      <c r="AB7" s="217"/>
      <c r="AC7" s="217"/>
      <c r="AD7" s="217"/>
      <c r="AE7" s="217"/>
      <c r="AF7" s="217"/>
      <c r="AG7" s="217"/>
      <c r="AH7" s="217"/>
      <c r="AI7" s="211"/>
      <c r="AJ7" s="211"/>
    </row>
    <row r="8" spans="2:36" ht="14.25" customHeight="1">
      <c r="B8" s="214"/>
      <c r="C8" s="214"/>
      <c r="D8" s="214"/>
      <c r="E8" s="214"/>
      <c r="F8" s="214"/>
      <c r="G8" s="214"/>
      <c r="H8" s="214"/>
      <c r="I8" s="214"/>
      <c r="J8" s="215"/>
      <c r="K8" s="215"/>
      <c r="L8" s="215"/>
      <c r="M8" s="215"/>
      <c r="N8" s="215"/>
      <c r="O8" s="215"/>
      <c r="P8" s="215"/>
      <c r="Q8" s="215"/>
      <c r="R8" s="215"/>
      <c r="S8" s="215"/>
      <c r="T8" s="215"/>
      <c r="U8" s="215"/>
      <c r="W8" s="218"/>
      <c r="X8" s="218"/>
      <c r="Y8" s="218"/>
      <c r="Z8" s="218"/>
      <c r="AA8" s="219"/>
      <c r="AB8" s="219"/>
      <c r="AC8" s="219"/>
      <c r="AD8" s="219"/>
      <c r="AE8" s="219"/>
      <c r="AF8" s="219"/>
      <c r="AG8" s="219"/>
      <c r="AH8" s="219"/>
      <c r="AI8" s="211"/>
      <c r="AJ8" s="211"/>
    </row>
    <row r="9" spans="2:36" ht="14.25" customHeight="1" thickBot="1">
      <c r="B9" s="214"/>
      <c r="C9" s="214"/>
      <c r="D9" s="214"/>
      <c r="E9" s="214"/>
      <c r="F9" s="214"/>
      <c r="G9" s="214"/>
      <c r="H9" s="214"/>
      <c r="I9" s="214"/>
      <c r="J9" s="215"/>
      <c r="K9" s="215"/>
      <c r="L9" s="215"/>
      <c r="M9" s="215"/>
      <c r="N9" s="215"/>
      <c r="O9" s="215"/>
      <c r="P9" s="215"/>
      <c r="Q9" s="215"/>
      <c r="R9" s="215"/>
      <c r="S9" s="215"/>
      <c r="T9" s="215"/>
      <c r="U9" s="215"/>
      <c r="W9" s="218"/>
      <c r="X9" s="218"/>
      <c r="Y9" s="218"/>
      <c r="Z9" s="218"/>
      <c r="AA9" s="219"/>
      <c r="AB9" s="219"/>
      <c r="AC9" s="219"/>
      <c r="AD9" s="219"/>
      <c r="AE9" s="219"/>
      <c r="AF9" s="219"/>
      <c r="AG9" s="219"/>
      <c r="AH9" s="219"/>
      <c r="AI9" s="211"/>
      <c r="AJ9" s="211"/>
    </row>
    <row r="10" spans="2:42" ht="28.5" customHeight="1" thickBot="1">
      <c r="B10" s="220" t="s">
        <v>675</v>
      </c>
      <c r="C10" s="221"/>
      <c r="D10" s="221"/>
      <c r="E10" s="221"/>
      <c r="F10" s="221"/>
      <c r="G10" s="221"/>
      <c r="H10" s="221"/>
      <c r="I10" s="221"/>
      <c r="J10" s="221"/>
      <c r="K10" s="221"/>
      <c r="L10" s="221"/>
      <c r="M10" s="221"/>
      <c r="N10" s="221"/>
      <c r="O10" s="221"/>
      <c r="P10" s="221"/>
      <c r="Q10" s="221"/>
      <c r="R10" s="221"/>
      <c r="S10" s="221"/>
      <c r="T10" s="221"/>
      <c r="U10" s="221"/>
      <c r="V10" s="221"/>
      <c r="W10" s="221"/>
      <c r="X10" s="221"/>
      <c r="Y10" s="222"/>
      <c r="Z10" s="222"/>
      <c r="AA10" s="222"/>
      <c r="AB10" s="222"/>
      <c r="AC10" s="222"/>
      <c r="AD10" s="222"/>
      <c r="AE10" s="222"/>
      <c r="AF10" s="223"/>
      <c r="AG10" s="222"/>
      <c r="AH10" s="224"/>
      <c r="AI10" s="221"/>
      <c r="AJ10" s="221"/>
      <c r="AK10" s="221"/>
      <c r="AL10" s="221"/>
      <c r="AM10" s="223"/>
      <c r="AN10" s="221"/>
      <c r="AO10" s="221"/>
      <c r="AP10" s="221"/>
    </row>
    <row r="11" spans="2:39" ht="15" customHeight="1">
      <c r="B11" s="225"/>
      <c r="C11" s="225"/>
      <c r="D11" s="225"/>
      <c r="E11" s="225"/>
      <c r="F11" s="225"/>
      <c r="G11" s="225"/>
      <c r="H11" s="225" t="s">
        <v>639</v>
      </c>
      <c r="I11" s="225"/>
      <c r="J11" s="225"/>
      <c r="K11" s="225"/>
      <c r="L11" s="225"/>
      <c r="M11" s="225"/>
      <c r="W11" s="225"/>
      <c r="X11" s="225"/>
      <c r="Y11" s="225"/>
      <c r="Z11" s="225"/>
      <c r="AA11" s="225"/>
      <c r="AB11" s="225"/>
      <c r="AC11" s="225"/>
      <c r="AD11" s="225"/>
      <c r="AE11" s="225"/>
      <c r="AF11" s="225"/>
      <c r="AG11" s="225"/>
      <c r="AH11" s="225"/>
      <c r="AM11" s="226" t="s">
        <v>638</v>
      </c>
    </row>
    <row r="12" spans="2:39" ht="15" customHeight="1" thickBot="1">
      <c r="B12" s="558" t="s">
        <v>160</v>
      </c>
      <c r="C12" s="558"/>
      <c r="D12" s="558"/>
      <c r="E12" s="558"/>
      <c r="F12" s="558"/>
      <c r="G12" s="558"/>
      <c r="H12" s="558"/>
      <c r="I12" s="558"/>
      <c r="J12" s="558"/>
      <c r="K12" s="558"/>
      <c r="L12" s="558"/>
      <c r="M12" s="558"/>
      <c r="W12" s="558" t="s">
        <v>673</v>
      </c>
      <c r="X12" s="558"/>
      <c r="Y12" s="558"/>
      <c r="Z12" s="558"/>
      <c r="AA12" s="558"/>
      <c r="AB12" s="558"/>
      <c r="AC12" s="558"/>
      <c r="AD12" s="558"/>
      <c r="AE12" s="558"/>
      <c r="AF12" s="558"/>
      <c r="AG12" s="558"/>
      <c r="AH12" s="558"/>
      <c r="AM12" s="226"/>
    </row>
    <row r="13" spans="2:42" ht="19.5" customHeight="1" thickBot="1">
      <c r="B13" s="595" t="s">
        <v>639</v>
      </c>
      <c r="C13" s="596"/>
      <c r="D13" s="596"/>
      <c r="E13" s="596"/>
      <c r="F13" s="596"/>
      <c r="G13" s="596"/>
      <c r="H13" s="596"/>
      <c r="I13" s="596"/>
      <c r="J13" s="596"/>
      <c r="K13" s="596"/>
      <c r="L13" s="596"/>
      <c r="M13" s="597"/>
      <c r="N13" s="595" t="s">
        <v>24</v>
      </c>
      <c r="O13" s="596"/>
      <c r="P13" s="596"/>
      <c r="Q13" s="596"/>
      <c r="R13" s="596"/>
      <c r="S13" s="596"/>
      <c r="T13" s="596"/>
      <c r="U13" s="597"/>
      <c r="V13" s="227"/>
      <c r="W13" s="595" t="s">
        <v>639</v>
      </c>
      <c r="X13" s="596"/>
      <c r="Y13" s="596"/>
      <c r="Z13" s="596"/>
      <c r="AA13" s="596"/>
      <c r="AB13" s="596"/>
      <c r="AC13" s="596"/>
      <c r="AD13" s="596"/>
      <c r="AE13" s="596"/>
      <c r="AF13" s="596"/>
      <c r="AG13" s="596"/>
      <c r="AH13" s="597"/>
      <c r="AI13" s="595" t="s">
        <v>671</v>
      </c>
      <c r="AJ13" s="596"/>
      <c r="AK13" s="596"/>
      <c r="AL13" s="596"/>
      <c r="AM13" s="596"/>
      <c r="AN13" s="596"/>
      <c r="AO13" s="596"/>
      <c r="AP13" s="597"/>
    </row>
    <row r="14" spans="2:42" ht="19.5" customHeight="1">
      <c r="B14" s="963" t="s">
        <v>674</v>
      </c>
      <c r="C14" s="964"/>
      <c r="D14" s="964"/>
      <c r="E14" s="964"/>
      <c r="F14" s="964"/>
      <c r="G14" s="964"/>
      <c r="H14" s="964"/>
      <c r="I14" s="964"/>
      <c r="J14" s="964"/>
      <c r="K14" s="964"/>
      <c r="L14" s="964"/>
      <c r="M14" s="965"/>
      <c r="N14" s="853">
        <v>0</v>
      </c>
      <c r="O14" s="854"/>
      <c r="P14" s="854"/>
      <c r="Q14" s="854"/>
      <c r="R14" s="854"/>
      <c r="S14" s="854"/>
      <c r="T14" s="854"/>
      <c r="U14" s="855"/>
      <c r="V14" s="227"/>
      <c r="W14" s="963" t="s">
        <v>647</v>
      </c>
      <c r="X14" s="964"/>
      <c r="Y14" s="964"/>
      <c r="Z14" s="964"/>
      <c r="AA14" s="964"/>
      <c r="AB14" s="964"/>
      <c r="AC14" s="964"/>
      <c r="AD14" s="964"/>
      <c r="AE14" s="964"/>
      <c r="AF14" s="964"/>
      <c r="AG14" s="964"/>
      <c r="AH14" s="965"/>
      <c r="AI14" s="960">
        <v>0</v>
      </c>
      <c r="AJ14" s="961"/>
      <c r="AK14" s="961"/>
      <c r="AL14" s="961"/>
      <c r="AM14" s="961"/>
      <c r="AN14" s="961"/>
      <c r="AO14" s="961"/>
      <c r="AP14" s="962"/>
    </row>
    <row r="15" spans="2:42" ht="19.5" customHeight="1">
      <c r="B15" s="973" t="s">
        <v>580</v>
      </c>
      <c r="C15" s="971"/>
      <c r="D15" s="971"/>
      <c r="E15" s="971"/>
      <c r="F15" s="971"/>
      <c r="G15" s="971"/>
      <c r="H15" s="971"/>
      <c r="I15" s="971"/>
      <c r="J15" s="971"/>
      <c r="K15" s="971"/>
      <c r="L15" s="971"/>
      <c r="M15" s="972"/>
      <c r="N15" s="853">
        <v>0</v>
      </c>
      <c r="O15" s="854"/>
      <c r="P15" s="854"/>
      <c r="Q15" s="854"/>
      <c r="R15" s="854"/>
      <c r="S15" s="854"/>
      <c r="T15" s="854"/>
      <c r="U15" s="855"/>
      <c r="V15" s="229"/>
      <c r="W15" s="973" t="s">
        <v>649</v>
      </c>
      <c r="X15" s="971"/>
      <c r="Y15" s="971"/>
      <c r="Z15" s="971"/>
      <c r="AA15" s="971"/>
      <c r="AB15" s="971"/>
      <c r="AC15" s="971"/>
      <c r="AD15" s="971"/>
      <c r="AE15" s="971"/>
      <c r="AF15" s="971"/>
      <c r="AG15" s="971"/>
      <c r="AH15" s="972"/>
      <c r="AI15" s="960">
        <v>0</v>
      </c>
      <c r="AJ15" s="961"/>
      <c r="AK15" s="961"/>
      <c r="AL15" s="961"/>
      <c r="AM15" s="961"/>
      <c r="AN15" s="961"/>
      <c r="AO15" s="961"/>
      <c r="AP15" s="962"/>
    </row>
    <row r="16" spans="2:42" ht="19.5" customHeight="1" thickBot="1">
      <c r="B16" s="980" t="s">
        <v>581</v>
      </c>
      <c r="C16" s="981"/>
      <c r="D16" s="981"/>
      <c r="E16" s="981"/>
      <c r="F16" s="981"/>
      <c r="G16" s="981"/>
      <c r="H16" s="981"/>
      <c r="I16" s="981"/>
      <c r="J16" s="981"/>
      <c r="K16" s="981"/>
      <c r="L16" s="981"/>
      <c r="M16" s="982"/>
      <c r="N16" s="794">
        <f>SUM(N14:N15)</f>
        <v>0</v>
      </c>
      <c r="O16" s="795"/>
      <c r="P16" s="795"/>
      <c r="Q16" s="795"/>
      <c r="R16" s="795"/>
      <c r="S16" s="795"/>
      <c r="T16" s="795"/>
      <c r="U16" s="796"/>
      <c r="V16" s="229"/>
      <c r="W16" s="980" t="s">
        <v>652</v>
      </c>
      <c r="X16" s="981"/>
      <c r="Y16" s="981"/>
      <c r="Z16" s="981"/>
      <c r="AA16" s="981"/>
      <c r="AB16" s="981"/>
      <c r="AC16" s="981"/>
      <c r="AD16" s="981"/>
      <c r="AE16" s="981"/>
      <c r="AF16" s="981"/>
      <c r="AG16" s="981"/>
      <c r="AH16" s="982"/>
      <c r="AI16" s="794">
        <f>SUM(AI14:AI15)</f>
        <v>0</v>
      </c>
      <c r="AJ16" s="795"/>
      <c r="AK16" s="795"/>
      <c r="AL16" s="795"/>
      <c r="AM16" s="795"/>
      <c r="AN16" s="795"/>
      <c r="AO16" s="795"/>
      <c r="AP16" s="796"/>
    </row>
    <row r="17" spans="2:42" ht="19.5" customHeight="1" thickBot="1">
      <c r="B17" s="77"/>
      <c r="C17" s="77"/>
      <c r="D17" s="77"/>
      <c r="E17" s="77"/>
      <c r="F17" s="77"/>
      <c r="G17" s="77"/>
      <c r="H17" s="77"/>
      <c r="I17" s="77"/>
      <c r="J17" s="77"/>
      <c r="K17" s="77"/>
      <c r="L17" s="77"/>
      <c r="M17" s="77"/>
      <c r="N17" s="230"/>
      <c r="O17" s="230"/>
      <c r="P17" s="230"/>
      <c r="Q17" s="230"/>
      <c r="R17" s="230"/>
      <c r="S17" s="230"/>
      <c r="T17" s="230"/>
      <c r="U17" s="230"/>
      <c r="V17" s="229"/>
      <c r="W17" s="231"/>
      <c r="X17" s="231"/>
      <c r="Y17" s="231"/>
      <c r="Z17" s="231"/>
      <c r="AA17" s="231"/>
      <c r="AB17" s="231"/>
      <c r="AC17" s="231"/>
      <c r="AD17" s="231"/>
      <c r="AE17" s="231"/>
      <c r="AF17" s="231"/>
      <c r="AG17" s="231"/>
      <c r="AH17" s="231"/>
      <c r="AI17" s="953"/>
      <c r="AJ17" s="953"/>
      <c r="AK17" s="953"/>
      <c r="AL17" s="953"/>
      <c r="AM17" s="953"/>
      <c r="AN17" s="953"/>
      <c r="AO17" s="953"/>
      <c r="AP17" s="953"/>
    </row>
    <row r="18" spans="2:42" ht="19.5" customHeight="1" thickBot="1">
      <c r="B18" s="233"/>
      <c r="C18" s="234"/>
      <c r="D18" s="235"/>
      <c r="E18" s="235"/>
      <c r="F18" s="235"/>
      <c r="G18" s="227"/>
      <c r="H18" s="227"/>
      <c r="I18" s="227"/>
      <c r="J18" s="227"/>
      <c r="K18" s="227"/>
      <c r="L18" s="227"/>
      <c r="M18" s="227"/>
      <c r="N18" s="229"/>
      <c r="O18" s="229"/>
      <c r="P18" s="229"/>
      <c r="Q18" s="229"/>
      <c r="R18" s="229"/>
      <c r="S18" s="229"/>
      <c r="T18" s="229"/>
      <c r="U18" s="229"/>
      <c r="V18" s="229"/>
      <c r="W18" s="831" t="s">
        <v>650</v>
      </c>
      <c r="X18" s="832"/>
      <c r="Y18" s="832"/>
      <c r="Z18" s="832"/>
      <c r="AA18" s="832"/>
      <c r="AB18" s="832"/>
      <c r="AC18" s="832"/>
      <c r="AD18" s="832"/>
      <c r="AE18" s="832"/>
      <c r="AF18" s="832"/>
      <c r="AG18" s="832"/>
      <c r="AH18" s="833"/>
      <c r="AI18" s="847">
        <f>N16-AI16</f>
        <v>0</v>
      </c>
      <c r="AJ18" s="848"/>
      <c r="AK18" s="848"/>
      <c r="AL18" s="848"/>
      <c r="AM18" s="848"/>
      <c r="AN18" s="848"/>
      <c r="AO18" s="848"/>
      <c r="AP18" s="849"/>
    </row>
    <row r="19" spans="2:42" ht="19.5" customHeight="1" thickBot="1">
      <c r="B19" s="233"/>
      <c r="C19" s="234"/>
      <c r="D19" s="235"/>
      <c r="E19" s="235"/>
      <c r="F19" s="235"/>
      <c r="G19" s="227"/>
      <c r="H19" s="227"/>
      <c r="I19" s="227"/>
      <c r="J19" s="227"/>
      <c r="K19" s="227"/>
      <c r="L19" s="227"/>
      <c r="M19" s="227"/>
      <c r="N19" s="229"/>
      <c r="O19" s="229"/>
      <c r="P19" s="229"/>
      <c r="Q19" s="229"/>
      <c r="R19" s="229"/>
      <c r="S19" s="229"/>
      <c r="T19" s="229"/>
      <c r="U19" s="229"/>
      <c r="V19" s="229"/>
      <c r="W19" s="991" t="s">
        <v>651</v>
      </c>
      <c r="X19" s="992"/>
      <c r="Y19" s="992"/>
      <c r="Z19" s="992"/>
      <c r="AA19" s="992"/>
      <c r="AB19" s="992"/>
      <c r="AC19" s="992"/>
      <c r="AD19" s="992"/>
      <c r="AE19" s="992"/>
      <c r="AF19" s="992"/>
      <c r="AG19" s="992"/>
      <c r="AH19" s="993"/>
      <c r="AI19" s="847">
        <f>'事業活動支出（法人）'!AI52+AI18</f>
        <v>0</v>
      </c>
      <c r="AJ19" s="848"/>
      <c r="AK19" s="848"/>
      <c r="AL19" s="848"/>
      <c r="AM19" s="848"/>
      <c r="AN19" s="848"/>
      <c r="AO19" s="848"/>
      <c r="AP19" s="849"/>
    </row>
    <row r="20" spans="2:42" ht="19.5" customHeight="1">
      <c r="B20" s="233"/>
      <c r="C20" s="234"/>
      <c r="D20" s="235"/>
      <c r="E20" s="235"/>
      <c r="F20" s="235"/>
      <c r="G20" s="227"/>
      <c r="H20" s="227"/>
      <c r="I20" s="227"/>
      <c r="J20" s="227"/>
      <c r="K20" s="227"/>
      <c r="L20" s="227"/>
      <c r="M20" s="227"/>
      <c r="N20" s="229"/>
      <c r="O20" s="229"/>
      <c r="P20" s="229"/>
      <c r="Q20" s="229"/>
      <c r="R20" s="229"/>
      <c r="S20" s="229"/>
      <c r="T20" s="229"/>
      <c r="U20" s="229"/>
      <c r="V20" s="229"/>
      <c r="W20" s="236"/>
      <c r="X20" s="236"/>
      <c r="Y20" s="236"/>
      <c r="Z20" s="236"/>
      <c r="AA20" s="236"/>
      <c r="AB20" s="236"/>
      <c r="AC20" s="236"/>
      <c r="AD20" s="236"/>
      <c r="AE20" s="236"/>
      <c r="AF20" s="236"/>
      <c r="AG20" s="236"/>
      <c r="AH20" s="236"/>
      <c r="AI20" s="232"/>
      <c r="AJ20" s="232"/>
      <c r="AK20" s="232"/>
      <c r="AL20" s="232"/>
      <c r="AM20" s="232"/>
      <c r="AN20" s="232"/>
      <c r="AO20" s="232"/>
      <c r="AP20" s="232"/>
    </row>
    <row r="21" spans="2:42" ht="19.5" customHeight="1" thickBot="1">
      <c r="B21" s="233"/>
      <c r="C21" s="234"/>
      <c r="D21" s="235"/>
      <c r="E21" s="235"/>
      <c r="F21" s="235"/>
      <c r="G21" s="227"/>
      <c r="H21" s="227"/>
      <c r="I21" s="227"/>
      <c r="J21" s="227"/>
      <c r="K21" s="227"/>
      <c r="L21" s="227"/>
      <c r="M21" s="227"/>
      <c r="N21" s="229"/>
      <c r="O21" s="229"/>
      <c r="P21" s="229"/>
      <c r="Q21" s="229"/>
      <c r="R21" s="229"/>
      <c r="S21" s="229"/>
      <c r="T21" s="229"/>
      <c r="U21" s="229"/>
      <c r="V21" s="229"/>
      <c r="W21" s="236"/>
      <c r="X21" s="236"/>
      <c r="Y21" s="236"/>
      <c r="Z21" s="236"/>
      <c r="AA21" s="236"/>
      <c r="AB21" s="236"/>
      <c r="AC21" s="236"/>
      <c r="AD21" s="236"/>
      <c r="AE21" s="236"/>
      <c r="AF21" s="236"/>
      <c r="AG21" s="236"/>
      <c r="AH21" s="236"/>
      <c r="AI21" s="232"/>
      <c r="AJ21" s="232"/>
      <c r="AK21" s="232"/>
      <c r="AL21" s="232"/>
      <c r="AM21" s="232"/>
      <c r="AN21" s="232"/>
      <c r="AO21" s="232"/>
      <c r="AP21" s="232"/>
    </row>
    <row r="22" spans="2:42" ht="28.5" customHeight="1" thickBot="1">
      <c r="B22" s="220" t="s">
        <v>676</v>
      </c>
      <c r="C22" s="221"/>
      <c r="D22" s="221"/>
      <c r="E22" s="221"/>
      <c r="F22" s="221"/>
      <c r="G22" s="221"/>
      <c r="H22" s="221"/>
      <c r="I22" s="221"/>
      <c r="J22" s="221"/>
      <c r="K22" s="221"/>
      <c r="L22" s="221"/>
      <c r="M22" s="221"/>
      <c r="N22" s="221"/>
      <c r="O22" s="221"/>
      <c r="P22" s="221"/>
      <c r="Q22" s="221"/>
      <c r="R22" s="221"/>
      <c r="S22" s="221"/>
      <c r="T22" s="221"/>
      <c r="U22" s="221"/>
      <c r="V22" s="221"/>
      <c r="W22" s="221"/>
      <c r="X22" s="221"/>
      <c r="Y22" s="222"/>
      <c r="Z22" s="222"/>
      <c r="AA22" s="222"/>
      <c r="AB22" s="222"/>
      <c r="AC22" s="222"/>
      <c r="AD22" s="222"/>
      <c r="AE22" s="222"/>
      <c r="AF22" s="223"/>
      <c r="AG22" s="222"/>
      <c r="AH22" s="224"/>
      <c r="AI22" s="221"/>
      <c r="AJ22" s="221"/>
      <c r="AK22" s="221"/>
      <c r="AL22" s="221"/>
      <c r="AM22" s="223"/>
      <c r="AN22" s="221"/>
      <c r="AO22" s="221"/>
      <c r="AP22" s="221"/>
    </row>
    <row r="23" spans="2:39" ht="15" customHeight="1">
      <c r="B23" s="225"/>
      <c r="C23" s="225"/>
      <c r="D23" s="225"/>
      <c r="E23" s="225"/>
      <c r="F23" s="225"/>
      <c r="G23" s="225"/>
      <c r="H23" s="225"/>
      <c r="I23" s="225"/>
      <c r="J23" s="225"/>
      <c r="K23" s="225"/>
      <c r="L23" s="225"/>
      <c r="M23" s="225"/>
      <c r="W23" s="225"/>
      <c r="X23" s="225"/>
      <c r="Y23" s="225"/>
      <c r="Z23" s="225"/>
      <c r="AA23" s="225"/>
      <c r="AB23" s="225"/>
      <c r="AC23" s="225"/>
      <c r="AD23" s="225"/>
      <c r="AE23" s="225"/>
      <c r="AF23" s="225"/>
      <c r="AG23" s="225"/>
      <c r="AH23" s="225"/>
      <c r="AM23" s="226" t="s">
        <v>638</v>
      </c>
    </row>
    <row r="24" spans="2:39" ht="15" customHeight="1" thickBot="1">
      <c r="B24" s="558" t="s">
        <v>160</v>
      </c>
      <c r="C24" s="558"/>
      <c r="D24" s="558"/>
      <c r="E24" s="558"/>
      <c r="F24" s="558"/>
      <c r="G24" s="558"/>
      <c r="H24" s="558"/>
      <c r="I24" s="558"/>
      <c r="J24" s="558"/>
      <c r="K24" s="558"/>
      <c r="L24" s="558"/>
      <c r="M24" s="558"/>
      <c r="W24" s="558" t="s">
        <v>673</v>
      </c>
      <c r="X24" s="558"/>
      <c r="Y24" s="558"/>
      <c r="Z24" s="558"/>
      <c r="AA24" s="558"/>
      <c r="AB24" s="558"/>
      <c r="AC24" s="558"/>
      <c r="AD24" s="558"/>
      <c r="AE24" s="558"/>
      <c r="AF24" s="558"/>
      <c r="AG24" s="558"/>
      <c r="AH24" s="558"/>
      <c r="AM24" s="226"/>
    </row>
    <row r="25" spans="2:42" ht="19.5" customHeight="1" thickBot="1">
      <c r="B25" s="595" t="s">
        <v>639</v>
      </c>
      <c r="C25" s="596"/>
      <c r="D25" s="596"/>
      <c r="E25" s="596"/>
      <c r="F25" s="596"/>
      <c r="G25" s="596"/>
      <c r="H25" s="596"/>
      <c r="I25" s="596"/>
      <c r="J25" s="596"/>
      <c r="K25" s="596"/>
      <c r="L25" s="596"/>
      <c r="M25" s="597"/>
      <c r="N25" s="595" t="s">
        <v>24</v>
      </c>
      <c r="O25" s="596"/>
      <c r="P25" s="596"/>
      <c r="Q25" s="596"/>
      <c r="R25" s="596"/>
      <c r="S25" s="596"/>
      <c r="T25" s="596"/>
      <c r="U25" s="597"/>
      <c r="V25" s="229"/>
      <c r="W25" s="595" t="s">
        <v>639</v>
      </c>
      <c r="X25" s="596"/>
      <c r="Y25" s="596"/>
      <c r="Z25" s="596"/>
      <c r="AA25" s="596"/>
      <c r="AB25" s="596"/>
      <c r="AC25" s="596"/>
      <c r="AD25" s="596"/>
      <c r="AE25" s="596"/>
      <c r="AF25" s="596"/>
      <c r="AG25" s="596"/>
      <c r="AH25" s="597"/>
      <c r="AI25" s="595" t="s">
        <v>671</v>
      </c>
      <c r="AJ25" s="596"/>
      <c r="AK25" s="596"/>
      <c r="AL25" s="596"/>
      <c r="AM25" s="596"/>
      <c r="AN25" s="596"/>
      <c r="AO25" s="596"/>
      <c r="AP25" s="597"/>
    </row>
    <row r="26" spans="2:42" ht="19.5" customHeight="1">
      <c r="B26" s="963" t="s">
        <v>582</v>
      </c>
      <c r="C26" s="964"/>
      <c r="D26" s="964"/>
      <c r="E26" s="964"/>
      <c r="F26" s="964"/>
      <c r="G26" s="964"/>
      <c r="H26" s="964"/>
      <c r="I26" s="964"/>
      <c r="J26" s="964"/>
      <c r="K26" s="964"/>
      <c r="L26" s="964"/>
      <c r="M26" s="965"/>
      <c r="N26" s="853">
        <v>0</v>
      </c>
      <c r="O26" s="854"/>
      <c r="P26" s="854"/>
      <c r="Q26" s="854"/>
      <c r="R26" s="854"/>
      <c r="S26" s="854"/>
      <c r="T26" s="854"/>
      <c r="U26" s="855"/>
      <c r="V26" s="229"/>
      <c r="W26" s="988" t="s">
        <v>648</v>
      </c>
      <c r="X26" s="989"/>
      <c r="Y26" s="989"/>
      <c r="Z26" s="989"/>
      <c r="AA26" s="989"/>
      <c r="AB26" s="989"/>
      <c r="AC26" s="989"/>
      <c r="AD26" s="989"/>
      <c r="AE26" s="989"/>
      <c r="AF26" s="989"/>
      <c r="AG26" s="989"/>
      <c r="AH26" s="990"/>
      <c r="AI26" s="1000">
        <f>SUM(AI27:AP28)</f>
        <v>0</v>
      </c>
      <c r="AJ26" s="1001"/>
      <c r="AK26" s="1001"/>
      <c r="AL26" s="1001"/>
      <c r="AM26" s="1001"/>
      <c r="AN26" s="1001"/>
      <c r="AO26" s="1001"/>
      <c r="AP26" s="1002"/>
    </row>
    <row r="27" spans="2:42" ht="19.5" customHeight="1">
      <c r="B27" s="973" t="s">
        <v>583</v>
      </c>
      <c r="C27" s="971"/>
      <c r="D27" s="971"/>
      <c r="E27" s="971"/>
      <c r="F27" s="971"/>
      <c r="G27" s="971"/>
      <c r="H27" s="971"/>
      <c r="I27" s="971"/>
      <c r="J27" s="971"/>
      <c r="K27" s="971"/>
      <c r="L27" s="971"/>
      <c r="M27" s="972"/>
      <c r="N27" s="871">
        <f>N28+N29+N30+N34+N35</f>
        <v>0</v>
      </c>
      <c r="O27" s="872"/>
      <c r="P27" s="872"/>
      <c r="Q27" s="872"/>
      <c r="R27" s="872"/>
      <c r="S27" s="872"/>
      <c r="T27" s="872"/>
      <c r="U27" s="873"/>
      <c r="V27" s="229"/>
      <c r="W27" s="237"/>
      <c r="X27" s="986" t="s">
        <v>653</v>
      </c>
      <c r="Y27" s="986"/>
      <c r="Z27" s="986"/>
      <c r="AA27" s="986"/>
      <c r="AB27" s="986"/>
      <c r="AC27" s="986"/>
      <c r="AD27" s="986"/>
      <c r="AE27" s="986"/>
      <c r="AF27" s="986"/>
      <c r="AG27" s="986"/>
      <c r="AH27" s="987"/>
      <c r="AI27" s="1003">
        <v>0</v>
      </c>
      <c r="AJ27" s="1004"/>
      <c r="AK27" s="1004"/>
      <c r="AL27" s="1004"/>
      <c r="AM27" s="1004"/>
      <c r="AN27" s="1004"/>
      <c r="AO27" s="1004"/>
      <c r="AP27" s="1005"/>
    </row>
    <row r="28" spans="2:42" ht="19.5" customHeight="1">
      <c r="B28" s="228"/>
      <c r="C28" s="971" t="s">
        <v>584</v>
      </c>
      <c r="D28" s="971"/>
      <c r="E28" s="971"/>
      <c r="F28" s="971"/>
      <c r="G28" s="971"/>
      <c r="H28" s="971"/>
      <c r="I28" s="971"/>
      <c r="J28" s="971"/>
      <c r="K28" s="971"/>
      <c r="L28" s="971"/>
      <c r="M28" s="972"/>
      <c r="N28" s="853">
        <v>0</v>
      </c>
      <c r="O28" s="854"/>
      <c r="P28" s="854"/>
      <c r="Q28" s="854"/>
      <c r="R28" s="854"/>
      <c r="S28" s="854"/>
      <c r="T28" s="854"/>
      <c r="U28" s="855"/>
      <c r="V28" s="229"/>
      <c r="W28" s="237"/>
      <c r="X28" s="986" t="s">
        <v>654</v>
      </c>
      <c r="Y28" s="986"/>
      <c r="Z28" s="986"/>
      <c r="AA28" s="986"/>
      <c r="AB28" s="986"/>
      <c r="AC28" s="986"/>
      <c r="AD28" s="986"/>
      <c r="AE28" s="986"/>
      <c r="AF28" s="986"/>
      <c r="AG28" s="986"/>
      <c r="AH28" s="987"/>
      <c r="AI28" s="997">
        <v>0</v>
      </c>
      <c r="AJ28" s="998"/>
      <c r="AK28" s="998"/>
      <c r="AL28" s="998"/>
      <c r="AM28" s="998"/>
      <c r="AN28" s="998"/>
      <c r="AO28" s="998"/>
      <c r="AP28" s="999"/>
    </row>
    <row r="29" spans="2:42" ht="19.5" customHeight="1">
      <c r="B29" s="228"/>
      <c r="C29" s="971" t="s">
        <v>585</v>
      </c>
      <c r="D29" s="971"/>
      <c r="E29" s="971"/>
      <c r="F29" s="971"/>
      <c r="G29" s="971"/>
      <c r="H29" s="971"/>
      <c r="I29" s="971"/>
      <c r="J29" s="971"/>
      <c r="K29" s="971"/>
      <c r="L29" s="971"/>
      <c r="M29" s="972"/>
      <c r="N29" s="853">
        <v>0</v>
      </c>
      <c r="O29" s="854"/>
      <c r="P29" s="854"/>
      <c r="Q29" s="854"/>
      <c r="R29" s="854"/>
      <c r="S29" s="854"/>
      <c r="T29" s="854"/>
      <c r="U29" s="855"/>
      <c r="V29" s="229"/>
      <c r="W29" s="985" t="s">
        <v>655</v>
      </c>
      <c r="X29" s="986"/>
      <c r="Y29" s="986"/>
      <c r="Z29" s="986"/>
      <c r="AA29" s="986"/>
      <c r="AB29" s="986"/>
      <c r="AC29" s="986"/>
      <c r="AD29" s="986"/>
      <c r="AE29" s="986"/>
      <c r="AF29" s="986"/>
      <c r="AG29" s="986"/>
      <c r="AH29" s="987"/>
      <c r="AI29" s="997">
        <v>0</v>
      </c>
      <c r="AJ29" s="998"/>
      <c r="AK29" s="998"/>
      <c r="AL29" s="998"/>
      <c r="AM29" s="998"/>
      <c r="AN29" s="998"/>
      <c r="AO29" s="998"/>
      <c r="AP29" s="999"/>
    </row>
    <row r="30" spans="2:42" ht="19.5" customHeight="1" thickBot="1">
      <c r="B30" s="238"/>
      <c r="C30" s="1006" t="s">
        <v>586</v>
      </c>
      <c r="D30" s="1006"/>
      <c r="E30" s="1006"/>
      <c r="F30" s="1006"/>
      <c r="G30" s="1006"/>
      <c r="H30" s="1006"/>
      <c r="I30" s="1006"/>
      <c r="J30" s="1006"/>
      <c r="K30" s="1006"/>
      <c r="L30" s="1006"/>
      <c r="M30" s="1007"/>
      <c r="N30" s="788">
        <f>SUM(N31:N33)</f>
        <v>0</v>
      </c>
      <c r="O30" s="789"/>
      <c r="P30" s="789"/>
      <c r="Q30" s="789"/>
      <c r="R30" s="789"/>
      <c r="S30" s="789"/>
      <c r="T30" s="789"/>
      <c r="U30" s="790"/>
      <c r="V30" s="229"/>
      <c r="W30" s="983" t="s">
        <v>744</v>
      </c>
      <c r="X30" s="984"/>
      <c r="Y30" s="984"/>
      <c r="Z30" s="984"/>
      <c r="AA30" s="984"/>
      <c r="AB30" s="984"/>
      <c r="AC30" s="984"/>
      <c r="AD30" s="984"/>
      <c r="AE30" s="984"/>
      <c r="AF30" s="984"/>
      <c r="AG30" s="984"/>
      <c r="AH30" s="984"/>
      <c r="AI30" s="994">
        <f>AI26+AI29</f>
        <v>0</v>
      </c>
      <c r="AJ30" s="995"/>
      <c r="AK30" s="995"/>
      <c r="AL30" s="995"/>
      <c r="AM30" s="995"/>
      <c r="AN30" s="995"/>
      <c r="AO30" s="995"/>
      <c r="AP30" s="996"/>
    </row>
    <row r="31" spans="2:42" ht="19.5" customHeight="1">
      <c r="B31" s="238"/>
      <c r="C31" s="239"/>
      <c r="D31" s="879" t="s">
        <v>587</v>
      </c>
      <c r="E31" s="879"/>
      <c r="F31" s="879"/>
      <c r="G31" s="879"/>
      <c r="H31" s="879"/>
      <c r="I31" s="879"/>
      <c r="J31" s="879"/>
      <c r="K31" s="879"/>
      <c r="L31" s="879"/>
      <c r="M31" s="880"/>
      <c r="N31" s="853">
        <v>0</v>
      </c>
      <c r="O31" s="854"/>
      <c r="P31" s="854"/>
      <c r="Q31" s="854"/>
      <c r="R31" s="854"/>
      <c r="S31" s="854"/>
      <c r="T31" s="854"/>
      <c r="U31" s="855"/>
      <c r="V31" s="229"/>
      <c r="W31" s="233"/>
      <c r="X31" s="234"/>
      <c r="Y31" s="235"/>
      <c r="Z31" s="240"/>
      <c r="AA31" s="240"/>
      <c r="AB31" s="240"/>
      <c r="AC31" s="240"/>
      <c r="AD31" s="240"/>
      <c r="AE31" s="240"/>
      <c r="AF31" s="240"/>
      <c r="AG31" s="240"/>
      <c r="AH31" s="240"/>
      <c r="AI31" s="229"/>
      <c r="AJ31" s="229"/>
      <c r="AK31" s="229"/>
      <c r="AL31" s="229"/>
      <c r="AM31" s="229"/>
      <c r="AN31" s="229"/>
      <c r="AO31" s="229"/>
      <c r="AP31" s="229"/>
    </row>
    <row r="32" spans="2:42" ht="19.5" customHeight="1">
      <c r="B32" s="238"/>
      <c r="C32" s="239"/>
      <c r="D32" s="879" t="s">
        <v>588</v>
      </c>
      <c r="E32" s="879"/>
      <c r="F32" s="879"/>
      <c r="G32" s="879"/>
      <c r="H32" s="879"/>
      <c r="I32" s="879"/>
      <c r="J32" s="879"/>
      <c r="K32" s="879"/>
      <c r="L32" s="879"/>
      <c r="M32" s="880"/>
      <c r="N32" s="853">
        <v>0</v>
      </c>
      <c r="O32" s="854"/>
      <c r="P32" s="854"/>
      <c r="Q32" s="854"/>
      <c r="R32" s="854"/>
      <c r="S32" s="854"/>
      <c r="T32" s="854"/>
      <c r="U32" s="855"/>
      <c r="V32" s="229"/>
      <c r="W32" s="233"/>
      <c r="X32" s="234"/>
      <c r="Y32" s="235"/>
      <c r="Z32" s="227"/>
      <c r="AA32" s="227"/>
      <c r="AB32" s="227"/>
      <c r="AC32" s="227"/>
      <c r="AD32" s="227"/>
      <c r="AE32" s="227"/>
      <c r="AF32" s="227"/>
      <c r="AG32" s="227"/>
      <c r="AH32" s="227"/>
      <c r="AI32" s="229"/>
      <c r="AJ32" s="229"/>
      <c r="AK32" s="229"/>
      <c r="AL32" s="229"/>
      <c r="AM32" s="229"/>
      <c r="AN32" s="229"/>
      <c r="AO32" s="229"/>
      <c r="AP32" s="229"/>
    </row>
    <row r="33" spans="2:42" ht="19.5" customHeight="1">
      <c r="B33" s="238"/>
      <c r="C33" s="239"/>
      <c r="D33" s="879" t="s">
        <v>589</v>
      </c>
      <c r="E33" s="879"/>
      <c r="F33" s="879"/>
      <c r="G33" s="879"/>
      <c r="H33" s="879"/>
      <c r="I33" s="879"/>
      <c r="J33" s="879"/>
      <c r="K33" s="879"/>
      <c r="L33" s="879"/>
      <c r="M33" s="880"/>
      <c r="N33" s="853">
        <v>0</v>
      </c>
      <c r="O33" s="854"/>
      <c r="P33" s="854"/>
      <c r="Q33" s="854"/>
      <c r="R33" s="854"/>
      <c r="S33" s="854"/>
      <c r="T33" s="854"/>
      <c r="U33" s="855"/>
      <c r="V33" s="229"/>
      <c r="W33" s="233"/>
      <c r="X33" s="234"/>
      <c r="Y33" s="235"/>
      <c r="Z33" s="227"/>
      <c r="AA33" s="227"/>
      <c r="AB33" s="227"/>
      <c r="AC33" s="227"/>
      <c r="AD33" s="227"/>
      <c r="AE33" s="227"/>
      <c r="AF33" s="227"/>
      <c r="AG33" s="227"/>
      <c r="AH33" s="227"/>
      <c r="AI33" s="229"/>
      <c r="AJ33" s="229"/>
      <c r="AK33" s="229"/>
      <c r="AL33" s="229"/>
      <c r="AM33" s="229"/>
      <c r="AN33" s="229"/>
      <c r="AO33" s="229"/>
      <c r="AP33" s="229"/>
    </row>
    <row r="34" spans="2:42" ht="19.5" customHeight="1">
      <c r="B34" s="238"/>
      <c r="C34" s="1006" t="s">
        <v>590</v>
      </c>
      <c r="D34" s="1006"/>
      <c r="E34" s="1006"/>
      <c r="F34" s="1006"/>
      <c r="G34" s="1006"/>
      <c r="H34" s="1006"/>
      <c r="I34" s="1006"/>
      <c r="J34" s="1006"/>
      <c r="K34" s="1006"/>
      <c r="L34" s="1006"/>
      <c r="M34" s="1007"/>
      <c r="N34" s="853">
        <v>0</v>
      </c>
      <c r="O34" s="854"/>
      <c r="P34" s="854"/>
      <c r="Q34" s="854"/>
      <c r="R34" s="854"/>
      <c r="S34" s="854"/>
      <c r="T34" s="854"/>
      <c r="U34" s="855"/>
      <c r="V34" s="229"/>
      <c r="W34" s="233"/>
      <c r="X34" s="234"/>
      <c r="Y34" s="235"/>
      <c r="Z34" s="227"/>
      <c r="AA34" s="227"/>
      <c r="AB34" s="227"/>
      <c r="AC34" s="227"/>
      <c r="AD34" s="227"/>
      <c r="AE34" s="227"/>
      <c r="AF34" s="227"/>
      <c r="AG34" s="227"/>
      <c r="AH34" s="227"/>
      <c r="AI34" s="229"/>
      <c r="AJ34" s="229"/>
      <c r="AK34" s="229"/>
      <c r="AL34" s="229"/>
      <c r="AM34" s="229"/>
      <c r="AN34" s="229"/>
      <c r="AO34" s="229"/>
      <c r="AP34" s="229"/>
    </row>
    <row r="35" spans="2:42" ht="19.5" customHeight="1">
      <c r="B35" s="238"/>
      <c r="C35" s="1006" t="s">
        <v>8</v>
      </c>
      <c r="D35" s="1006"/>
      <c r="E35" s="1006"/>
      <c r="F35" s="1006"/>
      <c r="G35" s="1006"/>
      <c r="H35" s="1006"/>
      <c r="I35" s="1006"/>
      <c r="J35" s="1006"/>
      <c r="K35" s="1006"/>
      <c r="L35" s="1006"/>
      <c r="M35" s="1007"/>
      <c r="N35" s="853">
        <v>0</v>
      </c>
      <c r="O35" s="854"/>
      <c r="P35" s="854"/>
      <c r="Q35" s="854"/>
      <c r="R35" s="854"/>
      <c r="S35" s="854"/>
      <c r="T35" s="854"/>
      <c r="U35" s="855"/>
      <c r="V35" s="229"/>
      <c r="W35" s="233"/>
      <c r="X35" s="234"/>
      <c r="Y35" s="235"/>
      <c r="Z35" s="227"/>
      <c r="AA35" s="227"/>
      <c r="AB35" s="227"/>
      <c r="AC35" s="227"/>
      <c r="AD35" s="227"/>
      <c r="AE35" s="227"/>
      <c r="AF35" s="227"/>
      <c r="AG35" s="227"/>
      <c r="AH35" s="227"/>
      <c r="AI35" s="229"/>
      <c r="AJ35" s="229"/>
      <c r="AK35" s="229"/>
      <c r="AL35" s="229"/>
      <c r="AM35" s="229"/>
      <c r="AN35" s="229"/>
      <c r="AO35" s="229"/>
      <c r="AP35" s="229"/>
    </row>
    <row r="36" spans="2:42" ht="19.5" customHeight="1" thickBot="1">
      <c r="B36" s="1008" t="s">
        <v>743</v>
      </c>
      <c r="C36" s="1009"/>
      <c r="D36" s="1009"/>
      <c r="E36" s="1009"/>
      <c r="F36" s="1009"/>
      <c r="G36" s="1009"/>
      <c r="H36" s="1009"/>
      <c r="I36" s="1009"/>
      <c r="J36" s="1009"/>
      <c r="K36" s="1009"/>
      <c r="L36" s="1009"/>
      <c r="M36" s="1010"/>
      <c r="N36" s="794">
        <f>N26+N27</f>
        <v>0</v>
      </c>
      <c r="O36" s="795"/>
      <c r="P36" s="795"/>
      <c r="Q36" s="795"/>
      <c r="R36" s="795"/>
      <c r="S36" s="795"/>
      <c r="T36" s="795"/>
      <c r="U36" s="796"/>
      <c r="V36" s="229"/>
      <c r="W36" s="233"/>
      <c r="X36" s="234"/>
      <c r="Y36" s="231"/>
      <c r="Z36" s="231"/>
      <c r="AA36" s="231"/>
      <c r="AB36" s="231"/>
      <c r="AC36" s="231"/>
      <c r="AD36" s="231"/>
      <c r="AE36" s="231"/>
      <c r="AF36" s="231"/>
      <c r="AG36" s="231"/>
      <c r="AH36" s="231"/>
      <c r="AI36" s="229"/>
      <c r="AJ36" s="229"/>
      <c r="AK36" s="229"/>
      <c r="AL36" s="229"/>
      <c r="AM36" s="229"/>
      <c r="AN36" s="229"/>
      <c r="AO36" s="229"/>
      <c r="AP36" s="229"/>
    </row>
    <row r="37" spans="2:42" ht="19.5" customHeight="1" thickBot="1">
      <c r="B37" s="233"/>
      <c r="C37" s="234"/>
      <c r="D37" s="235"/>
      <c r="E37" s="235"/>
      <c r="F37" s="227"/>
      <c r="G37" s="227"/>
      <c r="H37" s="227"/>
      <c r="I37" s="227"/>
      <c r="J37" s="227"/>
      <c r="K37" s="227"/>
      <c r="L37" s="227"/>
      <c r="M37" s="227"/>
      <c r="N37" s="229"/>
      <c r="O37" s="229"/>
      <c r="P37" s="229"/>
      <c r="Q37" s="229"/>
      <c r="R37" s="229"/>
      <c r="S37" s="229"/>
      <c r="T37" s="229"/>
      <c r="U37" s="229"/>
      <c r="V37" s="229"/>
      <c r="W37" s="233"/>
      <c r="X37" s="234"/>
      <c r="Y37" s="235"/>
      <c r="Z37" s="227"/>
      <c r="AA37" s="227"/>
      <c r="AB37" s="227"/>
      <c r="AC37" s="227"/>
      <c r="AD37" s="227"/>
      <c r="AE37" s="227"/>
      <c r="AF37" s="227"/>
      <c r="AG37" s="227"/>
      <c r="AH37" s="227"/>
      <c r="AI37" s="229"/>
      <c r="AJ37" s="229"/>
      <c r="AK37" s="229"/>
      <c r="AL37" s="229"/>
      <c r="AM37" s="229"/>
      <c r="AN37" s="229"/>
      <c r="AO37" s="229"/>
      <c r="AP37" s="229"/>
    </row>
    <row r="38" spans="23:42" ht="29.25" customHeight="1" thickBot="1">
      <c r="W38" s="957" t="s">
        <v>747</v>
      </c>
      <c r="X38" s="958"/>
      <c r="Y38" s="958"/>
      <c r="Z38" s="958"/>
      <c r="AA38" s="958"/>
      <c r="AB38" s="958"/>
      <c r="AC38" s="958"/>
      <c r="AD38" s="958"/>
      <c r="AE38" s="958"/>
      <c r="AF38" s="958"/>
      <c r="AG38" s="958"/>
      <c r="AH38" s="959"/>
      <c r="AI38" s="1011">
        <f>N36-AI30</f>
        <v>0</v>
      </c>
      <c r="AJ38" s="1012"/>
      <c r="AK38" s="1012"/>
      <c r="AL38" s="1012"/>
      <c r="AM38" s="1012"/>
      <c r="AN38" s="1012"/>
      <c r="AO38" s="1012"/>
      <c r="AP38" s="1013"/>
    </row>
    <row r="39" spans="23:42" ht="9.75" customHeight="1">
      <c r="W39" s="241"/>
      <c r="X39" s="81"/>
      <c r="Y39" s="81"/>
      <c r="Z39" s="81"/>
      <c r="AA39" s="81"/>
      <c r="AB39" s="81"/>
      <c r="AC39" s="81"/>
      <c r="AD39" s="81"/>
      <c r="AE39" s="81"/>
      <c r="AF39" s="81"/>
      <c r="AG39" s="81"/>
      <c r="AH39" s="81"/>
      <c r="AI39" s="229"/>
      <c r="AJ39" s="229"/>
      <c r="AK39" s="229"/>
      <c r="AL39" s="229"/>
      <c r="AM39" s="229"/>
      <c r="AN39" s="229"/>
      <c r="AO39" s="229"/>
      <c r="AP39" s="229"/>
    </row>
    <row r="40" spans="2:42" ht="14.25">
      <c r="B40" s="242"/>
      <c r="C40" s="242"/>
      <c r="D40" s="242"/>
      <c r="E40" s="242"/>
      <c r="F40" s="242"/>
      <c r="G40" s="242"/>
      <c r="H40" s="242"/>
      <c r="I40" s="242"/>
      <c r="J40" s="242"/>
      <c r="K40" s="242"/>
      <c r="L40" s="242"/>
      <c r="M40" s="242"/>
      <c r="N40" s="242"/>
      <c r="O40" s="242"/>
      <c r="P40" s="242"/>
      <c r="Q40" s="242"/>
      <c r="R40" s="242"/>
      <c r="S40" s="242"/>
      <c r="T40" s="242"/>
      <c r="U40" s="242"/>
      <c r="V40" s="242"/>
      <c r="W40" s="243"/>
      <c r="X40" s="244"/>
      <c r="Y40" s="244"/>
      <c r="Z40" s="244"/>
      <c r="AA40" s="244"/>
      <c r="AB40" s="244"/>
      <c r="AC40" s="244"/>
      <c r="AD40" s="244"/>
      <c r="AE40" s="244"/>
      <c r="AF40" s="244"/>
      <c r="AG40" s="244"/>
      <c r="AH40" s="244"/>
      <c r="AI40" s="245"/>
      <c r="AJ40" s="245"/>
      <c r="AK40" s="245"/>
      <c r="AL40" s="245"/>
      <c r="AM40" s="245"/>
      <c r="AN40" s="245"/>
      <c r="AO40" s="245"/>
      <c r="AP40" s="245"/>
    </row>
    <row r="41" spans="2:42" ht="15" thickBot="1">
      <c r="B41" s="184"/>
      <c r="C41" s="184"/>
      <c r="D41" s="184"/>
      <c r="E41" s="184"/>
      <c r="F41" s="184"/>
      <c r="G41" s="184"/>
      <c r="H41" s="184"/>
      <c r="I41" s="184"/>
      <c r="J41" s="184"/>
      <c r="K41" s="184"/>
      <c r="L41" s="184"/>
      <c r="M41" s="184"/>
      <c r="N41" s="184"/>
      <c r="O41" s="184"/>
      <c r="P41" s="184"/>
      <c r="Q41" s="184"/>
      <c r="R41" s="184"/>
      <c r="S41" s="184"/>
      <c r="T41" s="184"/>
      <c r="U41" s="184"/>
      <c r="V41" s="184"/>
      <c r="W41" s="241"/>
      <c r="X41" s="81"/>
      <c r="Y41" s="81"/>
      <c r="Z41" s="81"/>
      <c r="AA41" s="81"/>
      <c r="AB41" s="81"/>
      <c r="AC41" s="81"/>
      <c r="AD41" s="81"/>
      <c r="AE41" s="81"/>
      <c r="AF41" s="81"/>
      <c r="AG41" s="81"/>
      <c r="AH41" s="81"/>
      <c r="AI41" s="229"/>
      <c r="AJ41" s="229"/>
      <c r="AK41" s="229"/>
      <c r="AL41" s="229"/>
      <c r="AM41" s="229"/>
      <c r="AN41" s="229"/>
      <c r="AO41" s="229"/>
      <c r="AP41" s="229"/>
    </row>
    <row r="42" spans="23:42" ht="29.25" customHeight="1" thickBot="1">
      <c r="W42" s="246" t="s">
        <v>660</v>
      </c>
      <c r="X42" s="247"/>
      <c r="Y42" s="247"/>
      <c r="Z42" s="247"/>
      <c r="AA42" s="247"/>
      <c r="AB42" s="247"/>
      <c r="AC42" s="247"/>
      <c r="AD42" s="247"/>
      <c r="AE42" s="247"/>
      <c r="AF42" s="247"/>
      <c r="AG42" s="247"/>
      <c r="AH42" s="248"/>
      <c r="AI42" s="847">
        <f>AI19+AI38</f>
        <v>0</v>
      </c>
      <c r="AJ42" s="848"/>
      <c r="AK42" s="848"/>
      <c r="AL42" s="848"/>
      <c r="AM42" s="848"/>
      <c r="AN42" s="848"/>
      <c r="AO42" s="848"/>
      <c r="AP42" s="849"/>
    </row>
    <row r="43" spans="2:42" ht="29.25" customHeight="1" thickBot="1">
      <c r="B43" s="87" t="s">
        <v>844</v>
      </c>
      <c r="W43" s="246" t="s">
        <v>658</v>
      </c>
      <c r="X43" s="247"/>
      <c r="Y43" s="247"/>
      <c r="Z43" s="247"/>
      <c r="AA43" s="247"/>
      <c r="AB43" s="247"/>
      <c r="AC43" s="247"/>
      <c r="AD43" s="247"/>
      <c r="AE43" s="247"/>
      <c r="AF43" s="247"/>
      <c r="AG43" s="247"/>
      <c r="AH43" s="248"/>
      <c r="AI43" s="862">
        <v>0</v>
      </c>
      <c r="AJ43" s="863"/>
      <c r="AK43" s="863"/>
      <c r="AL43" s="863"/>
      <c r="AM43" s="863"/>
      <c r="AN43" s="863"/>
      <c r="AO43" s="863"/>
      <c r="AP43" s="864"/>
    </row>
    <row r="44" spans="2:42" ht="29.25" customHeight="1" thickBot="1">
      <c r="B44" s="249" t="s">
        <v>845</v>
      </c>
      <c r="W44" s="246" t="s">
        <v>659</v>
      </c>
      <c r="X44" s="247"/>
      <c r="Y44" s="247"/>
      <c r="Z44" s="247"/>
      <c r="AA44" s="247"/>
      <c r="AB44" s="247"/>
      <c r="AC44" s="247"/>
      <c r="AD44" s="247"/>
      <c r="AE44" s="247"/>
      <c r="AF44" s="247"/>
      <c r="AG44" s="247"/>
      <c r="AH44" s="248"/>
      <c r="AI44" s="847">
        <f>AI42+AI43</f>
        <v>0</v>
      </c>
      <c r="AJ44" s="848"/>
      <c r="AK44" s="848"/>
      <c r="AL44" s="848"/>
      <c r="AM44" s="848"/>
      <c r="AN44" s="848"/>
      <c r="AO44" s="848"/>
      <c r="AP44" s="849"/>
    </row>
    <row r="45" spans="23:42" ht="29.25" customHeight="1" thickBot="1">
      <c r="W45" s="246" t="s">
        <v>657</v>
      </c>
      <c r="X45" s="247"/>
      <c r="Y45" s="247"/>
      <c r="Z45" s="247"/>
      <c r="AA45" s="247"/>
      <c r="AB45" s="247"/>
      <c r="AC45" s="247"/>
      <c r="AD45" s="247"/>
      <c r="AE45" s="247"/>
      <c r="AF45" s="247"/>
      <c r="AG45" s="247"/>
      <c r="AH45" s="248"/>
      <c r="AI45" s="862">
        <v>0</v>
      </c>
      <c r="AJ45" s="863"/>
      <c r="AK45" s="863"/>
      <c r="AL45" s="863"/>
      <c r="AM45" s="863"/>
      <c r="AN45" s="863"/>
      <c r="AO45" s="863"/>
      <c r="AP45" s="864"/>
    </row>
    <row r="46" spans="23:42" ht="29.25" customHeight="1" thickBot="1">
      <c r="W46" s="246" t="s">
        <v>661</v>
      </c>
      <c r="X46" s="247"/>
      <c r="Y46" s="247"/>
      <c r="Z46" s="247"/>
      <c r="AA46" s="247"/>
      <c r="AB46" s="247"/>
      <c r="AC46" s="247"/>
      <c r="AD46" s="247"/>
      <c r="AE46" s="247"/>
      <c r="AF46" s="247"/>
      <c r="AG46" s="247"/>
      <c r="AH46" s="248"/>
      <c r="AI46" s="862">
        <v>0</v>
      </c>
      <c r="AJ46" s="863"/>
      <c r="AK46" s="863"/>
      <c r="AL46" s="863"/>
      <c r="AM46" s="863"/>
      <c r="AN46" s="863"/>
      <c r="AO46" s="863"/>
      <c r="AP46" s="864"/>
    </row>
    <row r="47" spans="23:42" ht="29.25" customHeight="1" thickBot="1">
      <c r="W47" s="246" t="s">
        <v>662</v>
      </c>
      <c r="X47" s="247"/>
      <c r="Y47" s="247"/>
      <c r="Z47" s="247"/>
      <c r="AA47" s="247"/>
      <c r="AB47" s="247"/>
      <c r="AC47" s="247"/>
      <c r="AD47" s="247"/>
      <c r="AE47" s="247"/>
      <c r="AF47" s="247"/>
      <c r="AG47" s="247"/>
      <c r="AH47" s="248"/>
      <c r="AI47" s="847">
        <f>SUM(AI44:AP46)</f>
        <v>0</v>
      </c>
      <c r="AJ47" s="848"/>
      <c r="AK47" s="848"/>
      <c r="AL47" s="848"/>
      <c r="AM47" s="848"/>
      <c r="AN47" s="848"/>
      <c r="AO47" s="848"/>
      <c r="AP47" s="849"/>
    </row>
    <row r="49" ht="14.25" thickBot="1">
      <c r="B49" s="250" t="s">
        <v>663</v>
      </c>
    </row>
    <row r="50" spans="2:42" ht="29.25" customHeight="1" thickBot="1">
      <c r="B50" s="246" t="s">
        <v>664</v>
      </c>
      <c r="C50" s="247"/>
      <c r="D50" s="247"/>
      <c r="E50" s="247"/>
      <c r="F50" s="247"/>
      <c r="G50" s="247"/>
      <c r="H50" s="247"/>
      <c r="I50" s="247"/>
      <c r="J50" s="247"/>
      <c r="K50" s="247"/>
      <c r="L50" s="247"/>
      <c r="M50" s="248"/>
      <c r="N50" s="968">
        <f>'事業活動収入（法人）'!U35+'事業活動 教育活動外・特別（法人）'!N16+'事業活動 教育活動外・特別（法人）'!N36</f>
        <v>0</v>
      </c>
      <c r="O50" s="969"/>
      <c r="P50" s="969"/>
      <c r="Q50" s="969"/>
      <c r="R50" s="969"/>
      <c r="S50" s="969"/>
      <c r="T50" s="969"/>
      <c r="U50" s="970"/>
      <c r="W50" s="246" t="s">
        <v>665</v>
      </c>
      <c r="X50" s="247"/>
      <c r="Y50" s="247"/>
      <c r="Z50" s="247"/>
      <c r="AA50" s="247"/>
      <c r="AB50" s="247"/>
      <c r="AC50" s="247"/>
      <c r="AD50" s="247"/>
      <c r="AE50" s="247"/>
      <c r="AF50" s="247"/>
      <c r="AG50" s="247"/>
      <c r="AH50" s="248"/>
      <c r="AI50" s="847">
        <f>'事業活動支出（法人）'!AI51+'事業活動 教育活動外・特別（法人）'!AI16:AP16+'事業活動 教育活動外・特別（法人）'!AI30:AP30</f>
        <v>0</v>
      </c>
      <c r="AJ50" s="848"/>
      <c r="AK50" s="848"/>
      <c r="AL50" s="848"/>
      <c r="AM50" s="848"/>
      <c r="AN50" s="848"/>
      <c r="AO50" s="848"/>
      <c r="AP50" s="849"/>
    </row>
    <row r="52" spans="2:42" ht="19.5" customHeight="1">
      <c r="B52" s="233"/>
      <c r="C52" s="234"/>
      <c r="D52" s="235"/>
      <c r="E52" s="227"/>
      <c r="F52" s="227"/>
      <c r="G52" s="227"/>
      <c r="H52" s="227"/>
      <c r="I52" s="227"/>
      <c r="J52" s="227"/>
      <c r="K52" s="227"/>
      <c r="L52" s="227"/>
      <c r="M52" s="227"/>
      <c r="N52" s="229"/>
      <c r="O52" s="229"/>
      <c r="P52" s="229"/>
      <c r="Q52" s="229"/>
      <c r="R52" s="229"/>
      <c r="S52" s="229"/>
      <c r="T52" s="229"/>
      <c r="U52" s="229"/>
      <c r="V52" s="229"/>
      <c r="W52" s="233"/>
      <c r="X52" s="234"/>
      <c r="Y52" s="235"/>
      <c r="Z52" s="227"/>
      <c r="AA52" s="227"/>
      <c r="AB52" s="227"/>
      <c r="AC52" s="227"/>
      <c r="AD52" s="227"/>
      <c r="AE52" s="227"/>
      <c r="AF52" s="227"/>
      <c r="AG52" s="227"/>
      <c r="AH52" s="227"/>
      <c r="AI52" s="229"/>
      <c r="AJ52" s="229"/>
      <c r="AK52" s="229"/>
      <c r="AL52" s="229"/>
      <c r="AM52" s="229"/>
      <c r="AN52" s="229"/>
      <c r="AO52" s="229"/>
      <c r="AP52" s="229"/>
    </row>
    <row r="53" spans="2:42" ht="19.5" customHeight="1">
      <c r="B53" s="233"/>
      <c r="C53" s="234"/>
      <c r="D53" s="231"/>
      <c r="E53" s="231"/>
      <c r="F53" s="231"/>
      <c r="G53" s="231"/>
      <c r="H53" s="231"/>
      <c r="I53" s="231"/>
      <c r="J53" s="231"/>
      <c r="K53" s="231"/>
      <c r="L53" s="231"/>
      <c r="M53" s="231"/>
      <c r="N53" s="229"/>
      <c r="O53" s="229"/>
      <c r="P53" s="229"/>
      <c r="Q53" s="229"/>
      <c r="R53" s="229"/>
      <c r="S53" s="229"/>
      <c r="T53" s="229"/>
      <c r="U53" s="229"/>
      <c r="V53" s="229"/>
      <c r="W53" s="233"/>
      <c r="X53" s="234"/>
      <c r="Y53" s="235"/>
      <c r="Z53" s="227"/>
      <c r="AA53" s="227"/>
      <c r="AB53" s="227"/>
      <c r="AC53" s="227"/>
      <c r="AD53" s="227"/>
      <c r="AE53" s="227"/>
      <c r="AF53" s="227"/>
      <c r="AG53" s="227"/>
      <c r="AH53" s="227"/>
      <c r="AI53" s="229"/>
      <c r="AJ53" s="229"/>
      <c r="AK53" s="229"/>
      <c r="AL53" s="229"/>
      <c r="AM53" s="229"/>
      <c r="AN53" s="229"/>
      <c r="AO53" s="229"/>
      <c r="AP53" s="229"/>
    </row>
    <row r="54" spans="2:42" ht="19.5" customHeight="1">
      <c r="B54" s="233"/>
      <c r="C54" s="234"/>
      <c r="D54" s="235"/>
      <c r="E54" s="227"/>
      <c r="F54" s="227"/>
      <c r="G54" s="227"/>
      <c r="H54" s="227"/>
      <c r="I54" s="227"/>
      <c r="J54" s="227"/>
      <c r="K54" s="227"/>
      <c r="L54" s="227"/>
      <c r="M54" s="227"/>
      <c r="N54" s="229"/>
      <c r="O54" s="229"/>
      <c r="P54" s="229"/>
      <c r="Q54" s="229"/>
      <c r="R54" s="229"/>
      <c r="S54" s="229"/>
      <c r="T54" s="229"/>
      <c r="U54" s="229"/>
      <c r="V54" s="229"/>
      <c r="W54" s="233"/>
      <c r="X54" s="234"/>
      <c r="Y54" s="235"/>
      <c r="Z54" s="227"/>
      <c r="AA54" s="227"/>
      <c r="AB54" s="227"/>
      <c r="AC54" s="227"/>
      <c r="AD54" s="227"/>
      <c r="AE54" s="227"/>
      <c r="AF54" s="227"/>
      <c r="AG54" s="227"/>
      <c r="AH54" s="227"/>
      <c r="AI54" s="229"/>
      <c r="AJ54" s="229"/>
      <c r="AK54" s="229"/>
      <c r="AL54" s="229"/>
      <c r="AM54" s="229"/>
      <c r="AN54" s="229"/>
      <c r="AO54" s="229"/>
      <c r="AP54" s="229"/>
    </row>
    <row r="55" spans="2:42" ht="19.5" customHeight="1">
      <c r="B55" s="233"/>
      <c r="C55" s="251"/>
      <c r="D55" s="235"/>
      <c r="E55" s="227"/>
      <c r="F55" s="227"/>
      <c r="G55" s="227"/>
      <c r="H55" s="227"/>
      <c r="I55" s="227"/>
      <c r="J55" s="227"/>
      <c r="K55" s="227"/>
      <c r="L55" s="227"/>
      <c r="M55" s="227"/>
      <c r="N55" s="229"/>
      <c r="O55" s="229"/>
      <c r="P55" s="229"/>
      <c r="Q55" s="229"/>
      <c r="R55" s="229"/>
      <c r="S55" s="229"/>
      <c r="T55" s="229"/>
      <c r="U55" s="229"/>
      <c r="V55" s="229"/>
      <c r="W55" s="233"/>
      <c r="X55" s="234"/>
      <c r="Y55" s="235"/>
      <c r="Z55" s="227"/>
      <c r="AA55" s="227"/>
      <c r="AB55" s="227"/>
      <c r="AC55" s="227"/>
      <c r="AD55" s="227"/>
      <c r="AE55" s="227"/>
      <c r="AF55" s="227"/>
      <c r="AG55" s="227"/>
      <c r="AH55" s="227"/>
      <c r="AI55" s="229"/>
      <c r="AJ55" s="229"/>
      <c r="AK55" s="229"/>
      <c r="AL55" s="229"/>
      <c r="AM55" s="229"/>
      <c r="AN55" s="229"/>
      <c r="AO55" s="229"/>
      <c r="AP55" s="229"/>
    </row>
    <row r="56" spans="2:42" ht="19.5" customHeight="1">
      <c r="B56" s="233"/>
      <c r="C56" s="252"/>
      <c r="D56" s="253"/>
      <c r="E56" s="253"/>
      <c r="F56" s="253"/>
      <c r="G56" s="253"/>
      <c r="H56" s="253"/>
      <c r="I56" s="253"/>
      <c r="J56" s="253"/>
      <c r="K56" s="253"/>
      <c r="L56" s="253"/>
      <c r="M56" s="253"/>
      <c r="N56" s="253"/>
      <c r="O56" s="253"/>
      <c r="P56" s="253"/>
      <c r="Q56" s="253"/>
      <c r="R56" s="253"/>
      <c r="S56" s="253"/>
      <c r="T56" s="253"/>
      <c r="U56" s="253"/>
      <c r="V56" s="229"/>
      <c r="W56" s="233"/>
      <c r="X56" s="234"/>
      <c r="Y56" s="235"/>
      <c r="Z56" s="227"/>
      <c r="AA56" s="227"/>
      <c r="AB56" s="227"/>
      <c r="AC56" s="227"/>
      <c r="AD56" s="227"/>
      <c r="AE56" s="227"/>
      <c r="AF56" s="227"/>
      <c r="AG56" s="227"/>
      <c r="AH56" s="227"/>
      <c r="AI56" s="229"/>
      <c r="AJ56" s="229"/>
      <c r="AK56" s="229"/>
      <c r="AL56" s="229"/>
      <c r="AM56" s="229"/>
      <c r="AN56" s="229"/>
      <c r="AO56" s="229"/>
      <c r="AP56" s="229"/>
    </row>
    <row r="57" spans="2:42" ht="19.5" customHeight="1">
      <c r="B57" s="233"/>
      <c r="C57" s="234"/>
      <c r="D57" s="253"/>
      <c r="E57" s="253"/>
      <c r="F57" s="253"/>
      <c r="G57" s="253"/>
      <c r="H57" s="253"/>
      <c r="I57" s="253"/>
      <c r="J57" s="253"/>
      <c r="K57" s="253"/>
      <c r="L57" s="253"/>
      <c r="M57" s="253"/>
      <c r="N57" s="253"/>
      <c r="O57" s="253"/>
      <c r="P57" s="253"/>
      <c r="Q57" s="253"/>
      <c r="R57" s="253"/>
      <c r="S57" s="253"/>
      <c r="T57" s="253"/>
      <c r="U57" s="253"/>
      <c r="V57" s="229"/>
      <c r="W57" s="233"/>
      <c r="X57" s="234"/>
      <c r="Y57" s="235"/>
      <c r="Z57" s="227"/>
      <c r="AA57" s="227"/>
      <c r="AB57" s="227"/>
      <c r="AC57" s="227"/>
      <c r="AD57" s="227"/>
      <c r="AE57" s="227"/>
      <c r="AF57" s="227"/>
      <c r="AG57" s="227"/>
      <c r="AH57" s="227"/>
      <c r="AI57" s="229"/>
      <c r="AJ57" s="229"/>
      <c r="AK57" s="229"/>
      <c r="AL57" s="229"/>
      <c r="AM57" s="229"/>
      <c r="AN57" s="229"/>
      <c r="AO57" s="229"/>
      <c r="AP57" s="229"/>
    </row>
    <row r="58" spans="2:42" ht="19.5" customHeight="1">
      <c r="B58" s="233"/>
      <c r="C58" s="252"/>
      <c r="D58" s="254"/>
      <c r="E58" s="254"/>
      <c r="F58" s="254"/>
      <c r="G58" s="254"/>
      <c r="H58" s="254"/>
      <c r="I58" s="254"/>
      <c r="J58" s="254"/>
      <c r="K58" s="254"/>
      <c r="L58" s="254"/>
      <c r="M58" s="254"/>
      <c r="N58" s="254"/>
      <c r="O58" s="254"/>
      <c r="P58" s="254"/>
      <c r="Q58" s="254"/>
      <c r="R58" s="254"/>
      <c r="S58" s="254"/>
      <c r="T58" s="254"/>
      <c r="U58" s="254"/>
      <c r="V58" s="229"/>
      <c r="W58" s="233"/>
      <c r="X58" s="234"/>
      <c r="Y58" s="235"/>
      <c r="Z58" s="227"/>
      <c r="AA58" s="227"/>
      <c r="AB58" s="227"/>
      <c r="AC58" s="227"/>
      <c r="AD58" s="227"/>
      <c r="AE58" s="227"/>
      <c r="AF58" s="227"/>
      <c r="AG58" s="227"/>
      <c r="AH58" s="227"/>
      <c r="AI58" s="229"/>
      <c r="AJ58" s="229"/>
      <c r="AK58" s="229"/>
      <c r="AL58" s="229"/>
      <c r="AM58" s="229"/>
      <c r="AN58" s="229"/>
      <c r="AO58" s="229"/>
      <c r="AP58" s="229"/>
    </row>
    <row r="59" spans="2:42" ht="19.5" customHeight="1">
      <c r="B59" s="233"/>
      <c r="C59" s="234"/>
      <c r="D59" s="254"/>
      <c r="E59" s="254"/>
      <c r="F59" s="254"/>
      <c r="G59" s="254"/>
      <c r="H59" s="254"/>
      <c r="I59" s="254"/>
      <c r="J59" s="254"/>
      <c r="K59" s="254"/>
      <c r="L59" s="254"/>
      <c r="M59" s="254"/>
      <c r="N59" s="254"/>
      <c r="O59" s="254"/>
      <c r="P59" s="254"/>
      <c r="Q59" s="254"/>
      <c r="R59" s="254"/>
      <c r="S59" s="254"/>
      <c r="T59" s="254"/>
      <c r="U59" s="254"/>
      <c r="V59" s="229"/>
      <c r="W59" s="233"/>
      <c r="X59" s="234"/>
      <c r="Y59" s="235"/>
      <c r="Z59" s="227"/>
      <c r="AA59" s="227"/>
      <c r="AB59" s="227"/>
      <c r="AC59" s="227"/>
      <c r="AD59" s="227"/>
      <c r="AE59" s="227"/>
      <c r="AF59" s="227"/>
      <c r="AG59" s="227"/>
      <c r="AH59" s="227"/>
      <c r="AI59" s="229"/>
      <c r="AJ59" s="229"/>
      <c r="AK59" s="229"/>
      <c r="AL59" s="229"/>
      <c r="AM59" s="229"/>
      <c r="AN59" s="229"/>
      <c r="AO59" s="229"/>
      <c r="AP59" s="229"/>
    </row>
  </sheetData>
  <sheetProtection/>
  <mergeCells count="77">
    <mergeCell ref="B5:I5"/>
    <mergeCell ref="J5:U5"/>
    <mergeCell ref="W5:Z5"/>
    <mergeCell ref="AA5:AH5"/>
    <mergeCell ref="W6:Z6"/>
    <mergeCell ref="AA6:AH6"/>
    <mergeCell ref="B12:M12"/>
    <mergeCell ref="W12:AH12"/>
    <mergeCell ref="B13:M13"/>
    <mergeCell ref="N13:U13"/>
    <mergeCell ref="W13:AH13"/>
    <mergeCell ref="AI13:AP13"/>
    <mergeCell ref="B14:M14"/>
    <mergeCell ref="N14:U14"/>
    <mergeCell ref="W14:AH14"/>
    <mergeCell ref="AI14:AP14"/>
    <mergeCell ref="B15:M15"/>
    <mergeCell ref="N15:U15"/>
    <mergeCell ref="W15:AH15"/>
    <mergeCell ref="AI15:AP15"/>
    <mergeCell ref="B16:M16"/>
    <mergeCell ref="N16:U16"/>
    <mergeCell ref="W16:AH16"/>
    <mergeCell ref="AI16:AP16"/>
    <mergeCell ref="AI17:AP17"/>
    <mergeCell ref="W18:AH18"/>
    <mergeCell ref="AI18:AP18"/>
    <mergeCell ref="W19:AH19"/>
    <mergeCell ref="AI19:AP19"/>
    <mergeCell ref="B24:M24"/>
    <mergeCell ref="W24:AH24"/>
    <mergeCell ref="B25:M25"/>
    <mergeCell ref="N25:U25"/>
    <mergeCell ref="W25:AH25"/>
    <mergeCell ref="AI25:AP25"/>
    <mergeCell ref="B26:M26"/>
    <mergeCell ref="N26:U26"/>
    <mergeCell ref="W26:AH26"/>
    <mergeCell ref="AI26:AP26"/>
    <mergeCell ref="B27:M27"/>
    <mergeCell ref="N27:U27"/>
    <mergeCell ref="X27:AH27"/>
    <mergeCell ref="AI27:AP27"/>
    <mergeCell ref="C28:M28"/>
    <mergeCell ref="N28:U28"/>
    <mergeCell ref="X28:AH28"/>
    <mergeCell ref="AI28:AP28"/>
    <mergeCell ref="C29:M29"/>
    <mergeCell ref="N29:U29"/>
    <mergeCell ref="W29:AH29"/>
    <mergeCell ref="AI29:AP29"/>
    <mergeCell ref="C30:M30"/>
    <mergeCell ref="N30:U30"/>
    <mergeCell ref="W30:AH30"/>
    <mergeCell ref="AI30:AP30"/>
    <mergeCell ref="D31:M31"/>
    <mergeCell ref="N31:U31"/>
    <mergeCell ref="D32:M32"/>
    <mergeCell ref="N32:U32"/>
    <mergeCell ref="D33:M33"/>
    <mergeCell ref="N33:U33"/>
    <mergeCell ref="C34:M34"/>
    <mergeCell ref="N34:U34"/>
    <mergeCell ref="C35:M35"/>
    <mergeCell ref="N35:U35"/>
    <mergeCell ref="B36:M36"/>
    <mergeCell ref="N36:U36"/>
    <mergeCell ref="AI38:AP38"/>
    <mergeCell ref="AI42:AP42"/>
    <mergeCell ref="W38:AH38"/>
    <mergeCell ref="AI43:AP43"/>
    <mergeCell ref="AI44:AP44"/>
    <mergeCell ref="AI45:AP45"/>
    <mergeCell ref="AI46:AP46"/>
    <mergeCell ref="AI47:AP47"/>
    <mergeCell ref="N50:U50"/>
    <mergeCell ref="AI50:AP50"/>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dimension ref="B2:M49"/>
  <sheetViews>
    <sheetView view="pageBreakPreview" zoomScaleSheetLayoutView="100" zoomScalePageLayoutView="0" workbookViewId="0" topLeftCell="A1">
      <selection activeCell="A1" sqref="A1"/>
    </sheetView>
  </sheetViews>
  <sheetFormatPr defaultColWidth="8.796875" defaultRowHeight="14.25"/>
  <cols>
    <col min="1" max="1" width="2.3984375" style="68" customWidth="1"/>
    <col min="2" max="2" width="2.69921875" style="70" customWidth="1"/>
    <col min="3" max="3" width="2.8984375" style="70" customWidth="1"/>
    <col min="4" max="5" width="9" style="70" customWidth="1"/>
    <col min="6" max="6" width="9.09765625" style="70" customWidth="1"/>
    <col min="7" max="7" width="20.59765625" style="70" customWidth="1"/>
    <col min="8" max="8" width="4.8984375" style="68" customWidth="1"/>
    <col min="9" max="9" width="2.8984375" style="70" customWidth="1"/>
    <col min="10" max="11" width="9" style="70" customWidth="1"/>
    <col min="12" max="12" width="12.8984375" style="70" customWidth="1"/>
    <col min="13" max="13" width="20.59765625" style="70" customWidth="1"/>
    <col min="14" max="16384" width="9" style="70" customWidth="1"/>
  </cols>
  <sheetData>
    <row r="2" spans="2:7" ht="21">
      <c r="B2" s="196" t="s">
        <v>770</v>
      </c>
      <c r="C2" s="196"/>
      <c r="D2" s="196"/>
      <c r="E2" s="196"/>
      <c r="F2" s="196"/>
      <c r="G2" s="72"/>
    </row>
    <row r="3" spans="3:6" ht="14.25">
      <c r="C3" s="1014" t="s">
        <v>927</v>
      </c>
      <c r="D3" s="1014"/>
      <c r="E3" s="1014"/>
      <c r="F3" s="1014"/>
    </row>
    <row r="4" ht="14.25" thickBot="1"/>
    <row r="5" spans="2:12" ht="24.75" customHeight="1" thickBot="1">
      <c r="B5" s="1018" t="s">
        <v>43</v>
      </c>
      <c r="C5" s="1019"/>
      <c r="D5" s="1020"/>
      <c r="E5" s="1021" t="str">
        <f>'表紙'!D48</f>
        <v>○○学園</v>
      </c>
      <c r="F5" s="1022"/>
      <c r="G5" s="1023"/>
      <c r="I5" s="582" t="s">
        <v>45</v>
      </c>
      <c r="J5" s="582"/>
      <c r="K5" s="837">
        <f>'資金収支（学校）'!J5</f>
        <v>0</v>
      </c>
      <c r="L5" s="839"/>
    </row>
    <row r="6" spans="2:12" ht="24.75" customHeight="1" thickBot="1">
      <c r="B6" s="1024" t="s">
        <v>578</v>
      </c>
      <c r="C6" s="1025"/>
      <c r="D6" s="1026"/>
      <c r="E6" s="1021" t="str">
        <f>'表紙'!D49</f>
        <v>○○高等学校</v>
      </c>
      <c r="F6" s="1022"/>
      <c r="G6" s="1023"/>
      <c r="I6" s="582" t="s">
        <v>46</v>
      </c>
      <c r="J6" s="582"/>
      <c r="K6" s="837">
        <f>'表紙'!K3</f>
        <v>0</v>
      </c>
      <c r="L6" s="839"/>
    </row>
    <row r="7" spans="2:12" ht="24.75" customHeight="1" thickBot="1">
      <c r="B7" s="205"/>
      <c r="C7" s="205"/>
      <c r="D7" s="205"/>
      <c r="E7" s="205"/>
      <c r="F7" s="205"/>
      <c r="G7" s="205"/>
      <c r="I7" s="582" t="s">
        <v>231</v>
      </c>
      <c r="J7" s="582"/>
      <c r="K7" s="837">
        <f>'表紙'!P49</f>
        <v>0</v>
      </c>
      <c r="L7" s="839"/>
    </row>
    <row r="8" spans="9:12" ht="24.75" customHeight="1">
      <c r="I8" s="159" t="s">
        <v>2</v>
      </c>
      <c r="J8" s="159"/>
      <c r="K8" s="159"/>
      <c r="L8" s="159"/>
    </row>
    <row r="9" ht="14.25" thickBot="1">
      <c r="M9" s="197" t="s">
        <v>194</v>
      </c>
    </row>
    <row r="10" spans="2:13" ht="19.5" customHeight="1">
      <c r="B10" s="1015" t="s">
        <v>113</v>
      </c>
      <c r="C10" s="1016"/>
      <c r="D10" s="1016"/>
      <c r="E10" s="1016"/>
      <c r="F10" s="1016"/>
      <c r="G10" s="1017"/>
      <c r="I10" s="1015" t="s">
        <v>114</v>
      </c>
      <c r="J10" s="1016"/>
      <c r="K10" s="1016"/>
      <c r="L10" s="1016"/>
      <c r="M10" s="1017"/>
    </row>
    <row r="11" spans="2:13" ht="19.5" customHeight="1" thickBot="1">
      <c r="B11" s="1027" t="s">
        <v>112</v>
      </c>
      <c r="C11" s="1028"/>
      <c r="D11" s="1028"/>
      <c r="E11" s="1028"/>
      <c r="F11" s="1028"/>
      <c r="G11" s="198" t="s">
        <v>24</v>
      </c>
      <c r="I11" s="1027" t="s">
        <v>112</v>
      </c>
      <c r="J11" s="1028"/>
      <c r="K11" s="1028"/>
      <c r="L11" s="1028"/>
      <c r="M11" s="198" t="s">
        <v>24</v>
      </c>
    </row>
    <row r="12" spans="2:13" ht="19.5" customHeight="1">
      <c r="B12" s="580" t="s">
        <v>91</v>
      </c>
      <c r="C12" s="581"/>
      <c r="D12" s="581"/>
      <c r="E12" s="581"/>
      <c r="F12" s="1029"/>
      <c r="G12" s="347">
        <f>G13+G23+G29</f>
        <v>0</v>
      </c>
      <c r="I12" s="569" t="s">
        <v>778</v>
      </c>
      <c r="J12" s="570"/>
      <c r="K12" s="570"/>
      <c r="L12" s="570"/>
      <c r="M12" s="346">
        <f>SUM(M13:M17)</f>
        <v>0</v>
      </c>
    </row>
    <row r="13" spans="2:13" ht="19.5" customHeight="1">
      <c r="B13" s="78"/>
      <c r="C13" s="1030" t="s">
        <v>195</v>
      </c>
      <c r="D13" s="1031"/>
      <c r="E13" s="1031"/>
      <c r="F13" s="1032"/>
      <c r="G13" s="26">
        <f>SUM(G14:G22)</f>
        <v>0</v>
      </c>
      <c r="I13" s="78"/>
      <c r="J13" s="571" t="s">
        <v>116</v>
      </c>
      <c r="K13" s="572"/>
      <c r="L13" s="572"/>
      <c r="M13" s="23">
        <v>0</v>
      </c>
    </row>
    <row r="14" spans="2:13" ht="19.5" customHeight="1">
      <c r="B14" s="78"/>
      <c r="C14" s="199"/>
      <c r="D14" s="571" t="s">
        <v>92</v>
      </c>
      <c r="E14" s="572"/>
      <c r="F14" s="1033"/>
      <c r="G14" s="23">
        <v>0</v>
      </c>
      <c r="I14" s="78"/>
      <c r="J14" s="571" t="s">
        <v>787</v>
      </c>
      <c r="K14" s="572"/>
      <c r="L14" s="572"/>
      <c r="M14" s="23">
        <v>0</v>
      </c>
    </row>
    <row r="15" spans="2:13" ht="19.5" customHeight="1">
      <c r="B15" s="78"/>
      <c r="C15" s="199"/>
      <c r="D15" s="571" t="s">
        <v>93</v>
      </c>
      <c r="E15" s="572"/>
      <c r="F15" s="1033"/>
      <c r="G15" s="23">
        <v>0</v>
      </c>
      <c r="I15" s="78"/>
      <c r="J15" s="571" t="s">
        <v>786</v>
      </c>
      <c r="K15" s="572"/>
      <c r="L15" s="572"/>
      <c r="M15" s="23">
        <v>0</v>
      </c>
    </row>
    <row r="16" spans="2:13" ht="19.5" customHeight="1">
      <c r="B16" s="78"/>
      <c r="C16" s="199"/>
      <c r="D16" s="571" t="s">
        <v>94</v>
      </c>
      <c r="E16" s="572"/>
      <c r="F16" s="1033"/>
      <c r="G16" s="23">
        <v>0</v>
      </c>
      <c r="I16" s="78"/>
      <c r="J16" s="571" t="s">
        <v>117</v>
      </c>
      <c r="K16" s="572"/>
      <c r="L16" s="572"/>
      <c r="M16" s="23">
        <v>0</v>
      </c>
    </row>
    <row r="17" spans="2:13" ht="19.5" customHeight="1" thickBot="1">
      <c r="B17" s="78"/>
      <c r="C17" s="199"/>
      <c r="D17" s="571" t="s">
        <v>95</v>
      </c>
      <c r="E17" s="572"/>
      <c r="F17" s="1033"/>
      <c r="G17" s="23">
        <v>0</v>
      </c>
      <c r="I17" s="78"/>
      <c r="J17" s="577" t="s">
        <v>118</v>
      </c>
      <c r="K17" s="578"/>
      <c r="L17" s="578"/>
      <c r="M17" s="25">
        <v>0</v>
      </c>
    </row>
    <row r="18" spans="2:13" ht="19.5" customHeight="1">
      <c r="B18" s="78"/>
      <c r="C18" s="199"/>
      <c r="D18" s="571" t="s">
        <v>567</v>
      </c>
      <c r="E18" s="572"/>
      <c r="F18" s="1033"/>
      <c r="G18" s="23">
        <v>0</v>
      </c>
      <c r="I18" s="569" t="s">
        <v>119</v>
      </c>
      <c r="J18" s="570"/>
      <c r="K18" s="570"/>
      <c r="L18" s="570"/>
      <c r="M18" s="346">
        <f>SUM(M19:M25)</f>
        <v>0</v>
      </c>
    </row>
    <row r="19" spans="2:13" ht="19.5" customHeight="1">
      <c r="B19" s="78"/>
      <c r="C19" s="199"/>
      <c r="D19" s="571" t="s">
        <v>96</v>
      </c>
      <c r="E19" s="572"/>
      <c r="F19" s="1033"/>
      <c r="G19" s="23">
        <v>0</v>
      </c>
      <c r="I19" s="78"/>
      <c r="J19" s="571" t="s">
        <v>120</v>
      </c>
      <c r="K19" s="572"/>
      <c r="L19" s="572"/>
      <c r="M19" s="23">
        <v>0</v>
      </c>
    </row>
    <row r="20" spans="2:13" ht="19.5" customHeight="1">
      <c r="B20" s="78"/>
      <c r="C20" s="199"/>
      <c r="D20" s="571" t="s">
        <v>799</v>
      </c>
      <c r="E20" s="572"/>
      <c r="F20" s="1033"/>
      <c r="G20" s="23">
        <v>0</v>
      </c>
      <c r="I20" s="78"/>
      <c r="J20" s="571" t="s">
        <v>575</v>
      </c>
      <c r="K20" s="572"/>
      <c r="L20" s="572"/>
      <c r="M20" s="23">
        <v>0</v>
      </c>
    </row>
    <row r="21" spans="2:13" ht="19.5" customHeight="1">
      <c r="B21" s="78"/>
      <c r="C21" s="199"/>
      <c r="D21" s="571" t="s">
        <v>97</v>
      </c>
      <c r="E21" s="572"/>
      <c r="F21" s="1033"/>
      <c r="G21" s="23">
        <v>0</v>
      </c>
      <c r="I21" s="78"/>
      <c r="J21" s="571" t="s">
        <v>121</v>
      </c>
      <c r="K21" s="572"/>
      <c r="L21" s="572"/>
      <c r="M21" s="23">
        <v>0</v>
      </c>
    </row>
    <row r="22" spans="2:13" ht="19.5" customHeight="1">
      <c r="B22" s="78"/>
      <c r="C22" s="199"/>
      <c r="D22" s="577" t="s">
        <v>98</v>
      </c>
      <c r="E22" s="578"/>
      <c r="F22" s="1034"/>
      <c r="G22" s="25">
        <v>0</v>
      </c>
      <c r="I22" s="78"/>
      <c r="J22" s="571" t="s">
        <v>122</v>
      </c>
      <c r="K22" s="572"/>
      <c r="L22" s="572"/>
      <c r="M22" s="23">
        <v>0</v>
      </c>
    </row>
    <row r="23" spans="2:13" ht="19.5" customHeight="1">
      <c r="B23" s="78"/>
      <c r="C23" s="1030" t="s">
        <v>568</v>
      </c>
      <c r="D23" s="1031"/>
      <c r="E23" s="1031"/>
      <c r="F23" s="1032"/>
      <c r="G23" s="26">
        <f>SUM(G24:G28)</f>
        <v>0</v>
      </c>
      <c r="I23" s="78"/>
      <c r="J23" s="571" t="s">
        <v>123</v>
      </c>
      <c r="K23" s="572"/>
      <c r="L23" s="572"/>
      <c r="M23" s="23">
        <v>0</v>
      </c>
    </row>
    <row r="24" spans="2:13" ht="19.5" customHeight="1">
      <c r="B24" s="78"/>
      <c r="C24" s="199"/>
      <c r="D24" s="571" t="s">
        <v>569</v>
      </c>
      <c r="E24" s="572"/>
      <c r="F24" s="1033"/>
      <c r="G24" s="23">
        <v>0</v>
      </c>
      <c r="I24" s="78"/>
      <c r="J24" s="571" t="s">
        <v>124</v>
      </c>
      <c r="K24" s="572"/>
      <c r="L24" s="572"/>
      <c r="M24" s="23">
        <v>0</v>
      </c>
    </row>
    <row r="25" spans="2:13" ht="19.5" customHeight="1" thickBot="1">
      <c r="B25" s="78"/>
      <c r="C25" s="199"/>
      <c r="D25" s="571" t="s">
        <v>570</v>
      </c>
      <c r="E25" s="572"/>
      <c r="F25" s="1033"/>
      <c r="G25" s="23">
        <v>0</v>
      </c>
      <c r="I25" s="78"/>
      <c r="J25" s="577" t="s">
        <v>125</v>
      </c>
      <c r="K25" s="578"/>
      <c r="L25" s="578"/>
      <c r="M25" s="25">
        <v>0</v>
      </c>
    </row>
    <row r="26" spans="2:13" ht="19.5" customHeight="1" thickBot="1">
      <c r="B26" s="78"/>
      <c r="C26" s="199"/>
      <c r="D26" s="571" t="s">
        <v>571</v>
      </c>
      <c r="E26" s="572"/>
      <c r="F26" s="1033"/>
      <c r="G26" s="23">
        <v>0</v>
      </c>
      <c r="I26" s="559" t="s">
        <v>126</v>
      </c>
      <c r="J26" s="560"/>
      <c r="K26" s="560"/>
      <c r="L26" s="560"/>
      <c r="M26" s="206">
        <v>0</v>
      </c>
    </row>
    <row r="27" spans="2:13" ht="19.5" customHeight="1" thickBot="1">
      <c r="B27" s="78"/>
      <c r="C27" s="199"/>
      <c r="D27" s="571" t="s">
        <v>572</v>
      </c>
      <c r="E27" s="572"/>
      <c r="F27" s="1033"/>
      <c r="G27" s="23">
        <v>0</v>
      </c>
      <c r="I27" s="559" t="s">
        <v>196</v>
      </c>
      <c r="J27" s="560"/>
      <c r="K27" s="560"/>
      <c r="L27" s="560"/>
      <c r="M27" s="348">
        <f>M12+M18+M26</f>
        <v>0</v>
      </c>
    </row>
    <row r="28" spans="2:13" ht="19.5" customHeight="1" thickBot="1">
      <c r="B28" s="78"/>
      <c r="C28" s="199"/>
      <c r="D28" s="571" t="s">
        <v>455</v>
      </c>
      <c r="E28" s="572"/>
      <c r="F28" s="1033"/>
      <c r="G28" s="23">
        <v>0</v>
      </c>
      <c r="I28" s="80"/>
      <c r="J28" s="80"/>
      <c r="K28" s="80"/>
      <c r="L28" s="80"/>
      <c r="M28" s="201"/>
    </row>
    <row r="29" spans="2:13" ht="19.5" customHeight="1">
      <c r="B29" s="78"/>
      <c r="C29" s="1030" t="s">
        <v>99</v>
      </c>
      <c r="D29" s="1031"/>
      <c r="E29" s="1031"/>
      <c r="F29" s="1032"/>
      <c r="G29" s="26">
        <f>SUM(G30:G35)</f>
        <v>0</v>
      </c>
      <c r="I29" s="1015" t="s">
        <v>788</v>
      </c>
      <c r="J29" s="1016"/>
      <c r="K29" s="1016"/>
      <c r="L29" s="1016"/>
      <c r="M29" s="1017"/>
    </row>
    <row r="30" spans="2:13" ht="19.5" customHeight="1" thickBot="1">
      <c r="B30" s="78"/>
      <c r="C30" s="199"/>
      <c r="D30" s="1035" t="s">
        <v>800</v>
      </c>
      <c r="E30" s="1036"/>
      <c r="F30" s="1037"/>
      <c r="G30" s="23">
        <v>0</v>
      </c>
      <c r="I30" s="1027" t="s">
        <v>112</v>
      </c>
      <c r="J30" s="1028"/>
      <c r="K30" s="1028"/>
      <c r="L30" s="1028"/>
      <c r="M30" s="198" t="s">
        <v>24</v>
      </c>
    </row>
    <row r="31" spans="2:13" ht="19.5" customHeight="1">
      <c r="B31" s="78"/>
      <c r="C31" s="199"/>
      <c r="D31" s="571" t="s">
        <v>573</v>
      </c>
      <c r="E31" s="572"/>
      <c r="F31" s="1033"/>
      <c r="G31" s="23">
        <v>0</v>
      </c>
      <c r="I31" s="580" t="s">
        <v>789</v>
      </c>
      <c r="J31" s="581"/>
      <c r="K31" s="581"/>
      <c r="L31" s="581"/>
      <c r="M31" s="347">
        <f>SUM(M32:M35)</f>
        <v>0</v>
      </c>
    </row>
    <row r="32" spans="2:13" ht="19.5" customHeight="1">
      <c r="B32" s="78"/>
      <c r="C32" s="199"/>
      <c r="D32" s="571" t="s">
        <v>100</v>
      </c>
      <c r="E32" s="572"/>
      <c r="F32" s="1033"/>
      <c r="G32" s="23">
        <v>0</v>
      </c>
      <c r="H32" s="79"/>
      <c r="I32" s="82"/>
      <c r="J32" s="571" t="s">
        <v>127</v>
      </c>
      <c r="K32" s="572"/>
      <c r="L32" s="572"/>
      <c r="M32" s="23">
        <v>0</v>
      </c>
    </row>
    <row r="33" spans="2:13" ht="19.5" customHeight="1">
      <c r="B33" s="78"/>
      <c r="C33" s="199"/>
      <c r="D33" s="571" t="s">
        <v>101</v>
      </c>
      <c r="E33" s="572"/>
      <c r="F33" s="1033"/>
      <c r="G33" s="23">
        <v>0</v>
      </c>
      <c r="H33" s="79"/>
      <c r="I33" s="78"/>
      <c r="J33" s="571" t="s">
        <v>128</v>
      </c>
      <c r="K33" s="572"/>
      <c r="L33" s="572"/>
      <c r="M33" s="23">
        <v>0</v>
      </c>
    </row>
    <row r="34" spans="2:13" ht="19.5" customHeight="1">
      <c r="B34" s="78"/>
      <c r="C34" s="199"/>
      <c r="D34" s="571" t="s">
        <v>102</v>
      </c>
      <c r="E34" s="572"/>
      <c r="F34" s="1033"/>
      <c r="G34" s="23">
        <v>0</v>
      </c>
      <c r="H34" s="79"/>
      <c r="I34" s="78"/>
      <c r="J34" s="571" t="s">
        <v>129</v>
      </c>
      <c r="K34" s="572"/>
      <c r="L34" s="572"/>
      <c r="M34" s="23">
        <v>0</v>
      </c>
    </row>
    <row r="35" spans="2:13" ht="19.5" customHeight="1" thickBot="1">
      <c r="B35" s="78"/>
      <c r="C35" s="199"/>
      <c r="D35" s="577" t="s">
        <v>103</v>
      </c>
      <c r="E35" s="578"/>
      <c r="F35" s="1034"/>
      <c r="G35" s="25">
        <v>0</v>
      </c>
      <c r="H35" s="79"/>
      <c r="I35" s="78"/>
      <c r="J35" s="571" t="s">
        <v>130</v>
      </c>
      <c r="K35" s="572"/>
      <c r="L35" s="572"/>
      <c r="M35" s="23">
        <v>0</v>
      </c>
    </row>
    <row r="36" spans="2:13" ht="19.5" customHeight="1" thickBot="1">
      <c r="B36" s="569" t="s">
        <v>104</v>
      </c>
      <c r="C36" s="570"/>
      <c r="D36" s="570"/>
      <c r="E36" s="570"/>
      <c r="F36" s="1040"/>
      <c r="G36" s="346">
        <f>SUM(G37:G44)</f>
        <v>0</v>
      </c>
      <c r="H36" s="79" t="s">
        <v>801</v>
      </c>
      <c r="I36" s="1048" t="s">
        <v>227</v>
      </c>
      <c r="J36" s="1049"/>
      <c r="K36" s="1049"/>
      <c r="L36" s="1049"/>
      <c r="M36" s="24">
        <v>0</v>
      </c>
    </row>
    <row r="37" spans="2:13" ht="19.5" customHeight="1" thickBot="1">
      <c r="B37" s="78"/>
      <c r="C37" s="184"/>
      <c r="D37" s="571" t="s">
        <v>105</v>
      </c>
      <c r="E37" s="572"/>
      <c r="F37" s="572"/>
      <c r="G37" s="23">
        <v>0</v>
      </c>
      <c r="H37" s="79" t="s">
        <v>793</v>
      </c>
      <c r="I37" s="1038" t="s">
        <v>576</v>
      </c>
      <c r="J37" s="1039"/>
      <c r="K37" s="1039"/>
      <c r="L37" s="1039"/>
      <c r="M37" s="24">
        <v>0</v>
      </c>
    </row>
    <row r="38" spans="2:13" ht="19.5" customHeight="1" thickBot="1">
      <c r="B38" s="78"/>
      <c r="C38" s="184"/>
      <c r="D38" s="571" t="s">
        <v>106</v>
      </c>
      <c r="E38" s="572"/>
      <c r="F38" s="572"/>
      <c r="G38" s="23">
        <v>0</v>
      </c>
      <c r="I38" s="559" t="s">
        <v>783</v>
      </c>
      <c r="J38" s="560"/>
      <c r="K38" s="560"/>
      <c r="L38" s="560"/>
      <c r="M38" s="348">
        <f>M31+M36+M37</f>
        <v>0</v>
      </c>
    </row>
    <row r="39" spans="2:13" ht="19.5" customHeight="1">
      <c r="B39" s="78"/>
      <c r="C39" s="184"/>
      <c r="D39" s="571" t="s">
        <v>107</v>
      </c>
      <c r="E39" s="572"/>
      <c r="F39" s="572"/>
      <c r="G39" s="23">
        <v>0</v>
      </c>
      <c r="I39" s="1042" t="s">
        <v>784</v>
      </c>
      <c r="J39" s="1043"/>
      <c r="K39" s="1043"/>
      <c r="L39" s="1044"/>
      <c r="M39" s="347">
        <f>M27+M38</f>
        <v>0</v>
      </c>
    </row>
    <row r="40" spans="2:13" ht="19.5" customHeight="1" thickBot="1">
      <c r="B40" s="78"/>
      <c r="C40" s="184"/>
      <c r="D40" s="571" t="s">
        <v>108</v>
      </c>
      <c r="E40" s="572"/>
      <c r="F40" s="572"/>
      <c r="G40" s="23">
        <v>0</v>
      </c>
      <c r="I40" s="1045"/>
      <c r="J40" s="1046"/>
      <c r="K40" s="1046"/>
      <c r="L40" s="1047"/>
      <c r="M40" s="203"/>
    </row>
    <row r="41" spans="2:7" ht="19.5" customHeight="1" thickBot="1">
      <c r="B41" s="78"/>
      <c r="C41" s="184"/>
      <c r="D41" s="571" t="s">
        <v>100</v>
      </c>
      <c r="E41" s="572"/>
      <c r="F41" s="572"/>
      <c r="G41" s="23">
        <v>0</v>
      </c>
    </row>
    <row r="42" spans="2:13" ht="19.5" customHeight="1" thickBot="1">
      <c r="B42" s="78"/>
      <c r="C42" s="184"/>
      <c r="D42" s="571" t="s">
        <v>109</v>
      </c>
      <c r="E42" s="572"/>
      <c r="F42" s="572"/>
      <c r="G42" s="23">
        <v>0</v>
      </c>
      <c r="I42" s="1041" t="s">
        <v>802</v>
      </c>
      <c r="J42" s="1041"/>
      <c r="K42" s="1041"/>
      <c r="L42" s="1041"/>
      <c r="M42" s="349">
        <f>G46-M39</f>
        <v>0</v>
      </c>
    </row>
    <row r="43" spans="2:12" ht="19.5" customHeight="1">
      <c r="B43" s="78"/>
      <c r="C43" s="184"/>
      <c r="D43" s="571" t="s">
        <v>110</v>
      </c>
      <c r="E43" s="572"/>
      <c r="F43" s="572"/>
      <c r="G43" s="23">
        <v>0</v>
      </c>
      <c r="I43" s="1041"/>
      <c r="J43" s="1041"/>
      <c r="K43" s="1041"/>
      <c r="L43" s="1041"/>
    </row>
    <row r="44" spans="2:13" ht="19.5" customHeight="1" thickBot="1">
      <c r="B44" s="78"/>
      <c r="C44" s="184"/>
      <c r="D44" s="577" t="s">
        <v>98</v>
      </c>
      <c r="E44" s="578"/>
      <c r="F44" s="578"/>
      <c r="G44" s="25">
        <v>0</v>
      </c>
      <c r="M44" s="91" t="s">
        <v>219</v>
      </c>
    </row>
    <row r="45" spans="2:9" ht="19.5" customHeight="1" thickBot="1">
      <c r="B45" s="1050" t="s">
        <v>111</v>
      </c>
      <c r="C45" s="1051"/>
      <c r="D45" s="1051"/>
      <c r="E45" s="1051"/>
      <c r="F45" s="1052"/>
      <c r="G45" s="206">
        <v>0</v>
      </c>
      <c r="I45" s="70" t="s">
        <v>156</v>
      </c>
    </row>
    <row r="46" spans="2:12" ht="19.5" customHeight="1" thickBot="1">
      <c r="B46" s="1053" t="s">
        <v>197</v>
      </c>
      <c r="C46" s="1054"/>
      <c r="D46" s="1054"/>
      <c r="E46" s="1054"/>
      <c r="F46" s="1055"/>
      <c r="G46" s="350">
        <f>G12+G36+G45</f>
        <v>0</v>
      </c>
      <c r="I46" s="89" t="s">
        <v>486</v>
      </c>
      <c r="J46" s="89"/>
      <c r="K46" s="89"/>
      <c r="L46" s="89"/>
    </row>
    <row r="47" spans="9:12" ht="13.5">
      <c r="I47" s="89" t="s">
        <v>487</v>
      </c>
      <c r="J47" s="89"/>
      <c r="K47" s="89"/>
      <c r="L47" s="89"/>
    </row>
    <row r="48" spans="9:12" ht="13.5">
      <c r="I48" s="89" t="s">
        <v>577</v>
      </c>
      <c r="J48" s="89"/>
      <c r="K48" s="89"/>
      <c r="L48" s="89"/>
    </row>
    <row r="49" spans="9:12" ht="13.5">
      <c r="I49" s="89" t="s">
        <v>198</v>
      </c>
      <c r="J49" s="204"/>
      <c r="K49" s="204"/>
      <c r="L49" s="204"/>
    </row>
  </sheetData>
  <sheetProtection/>
  <mergeCells count="78">
    <mergeCell ref="D44:F44"/>
    <mergeCell ref="B45:F45"/>
    <mergeCell ref="B46:F46"/>
    <mergeCell ref="D40:F40"/>
    <mergeCell ref="D41:F41"/>
    <mergeCell ref="D42:F42"/>
    <mergeCell ref="I42:L43"/>
    <mergeCell ref="D39:F39"/>
    <mergeCell ref="D34:F34"/>
    <mergeCell ref="I38:L38"/>
    <mergeCell ref="D35:F35"/>
    <mergeCell ref="I39:L40"/>
    <mergeCell ref="D43:F43"/>
    <mergeCell ref="I36:L36"/>
    <mergeCell ref="E6:G6"/>
    <mergeCell ref="I7:J7"/>
    <mergeCell ref="K7:L7"/>
    <mergeCell ref="C29:F29"/>
    <mergeCell ref="J34:L34"/>
    <mergeCell ref="D38:F38"/>
    <mergeCell ref="J35:L35"/>
    <mergeCell ref="B36:F36"/>
    <mergeCell ref="D37:F37"/>
    <mergeCell ref="D31:F31"/>
    <mergeCell ref="D33:F33"/>
    <mergeCell ref="I37:L37"/>
    <mergeCell ref="I27:L27"/>
    <mergeCell ref="D27:F27"/>
    <mergeCell ref="J32:L32"/>
    <mergeCell ref="D28:F28"/>
    <mergeCell ref="J33:L33"/>
    <mergeCell ref="I29:M29"/>
    <mergeCell ref="D24:F24"/>
    <mergeCell ref="J25:L25"/>
    <mergeCell ref="D25:F25"/>
    <mergeCell ref="I26:L26"/>
    <mergeCell ref="D26:F26"/>
    <mergeCell ref="D32:F32"/>
    <mergeCell ref="I31:L31"/>
    <mergeCell ref="I30:L30"/>
    <mergeCell ref="D30:F30"/>
    <mergeCell ref="J24:L24"/>
    <mergeCell ref="J21:L21"/>
    <mergeCell ref="D21:F21"/>
    <mergeCell ref="J22:L22"/>
    <mergeCell ref="D22:F22"/>
    <mergeCell ref="J23:L23"/>
    <mergeCell ref="C23:F23"/>
    <mergeCell ref="I18:L18"/>
    <mergeCell ref="D18:F18"/>
    <mergeCell ref="J19:L19"/>
    <mergeCell ref="D19:F19"/>
    <mergeCell ref="J20:L20"/>
    <mergeCell ref="D20:F20"/>
    <mergeCell ref="D14:F14"/>
    <mergeCell ref="J15:L15"/>
    <mergeCell ref="D15:F15"/>
    <mergeCell ref="J16:L16"/>
    <mergeCell ref="D16:F16"/>
    <mergeCell ref="J17:L17"/>
    <mergeCell ref="J14:L14"/>
    <mergeCell ref="D17:F17"/>
    <mergeCell ref="B11:F11"/>
    <mergeCell ref="I11:L11"/>
    <mergeCell ref="B12:F12"/>
    <mergeCell ref="I12:L12"/>
    <mergeCell ref="C13:F13"/>
    <mergeCell ref="J13:L13"/>
    <mergeCell ref="C3:F3"/>
    <mergeCell ref="I5:J5"/>
    <mergeCell ref="K5:L5"/>
    <mergeCell ref="I6:J6"/>
    <mergeCell ref="K6:L6"/>
    <mergeCell ref="B10:G10"/>
    <mergeCell ref="I10:M10"/>
    <mergeCell ref="B5:D5"/>
    <mergeCell ref="E5:G5"/>
    <mergeCell ref="B6:D6"/>
  </mergeCells>
  <dataValidations count="2">
    <dataValidation type="whole" allowBlank="1" showInputMessage="1" showErrorMessage="1" imeMode="disabled" sqref="G12:G46 M31:M42 M12:M28">
      <formula1>-9999999999999</formula1>
      <formula2>9999999999999</formula2>
    </dataValidation>
    <dataValidation allowBlank="1" showInputMessage="1" showErrorMessage="1" imeMode="disabled" sqref="I36:L36"/>
  </dataValidations>
  <printOptions/>
  <pageMargins left="0.75" right="0.27" top="1" bottom="0.73" header="0.512" footer="0.512"/>
  <pageSetup horizontalDpi="300" verticalDpi="300" orientation="portrait" paperSize="9" scale="80" r:id="rId2"/>
  <ignoredErrors>
    <ignoredError sqref="M31" formulaRange="1"/>
  </ignoredErrors>
  <drawing r:id="rId1"/>
</worksheet>
</file>

<file path=xl/worksheets/sheet14.xml><?xml version="1.0" encoding="utf-8"?>
<worksheet xmlns="http://schemas.openxmlformats.org/spreadsheetml/2006/main" xmlns:r="http://schemas.openxmlformats.org/officeDocument/2006/relationships">
  <dimension ref="B2:M49"/>
  <sheetViews>
    <sheetView view="pageBreakPreview" zoomScaleSheetLayoutView="100" workbookViewId="0" topLeftCell="A1">
      <selection activeCell="A1" sqref="A1"/>
    </sheetView>
  </sheetViews>
  <sheetFormatPr defaultColWidth="8.796875" defaultRowHeight="14.25"/>
  <cols>
    <col min="1" max="1" width="2.3984375" style="68" customWidth="1"/>
    <col min="2" max="2" width="2.69921875" style="70" customWidth="1"/>
    <col min="3" max="3" width="2.8984375" style="70" customWidth="1"/>
    <col min="4" max="5" width="9" style="70" customWidth="1"/>
    <col min="6" max="6" width="9.09765625" style="70" customWidth="1"/>
    <col min="7" max="7" width="20.59765625" style="70" customWidth="1"/>
    <col min="8" max="8" width="4.8984375" style="68" customWidth="1"/>
    <col min="9" max="9" width="2.8984375" style="70" customWidth="1"/>
    <col min="10" max="11" width="9" style="70" customWidth="1"/>
    <col min="12" max="12" width="12.8984375" style="70" customWidth="1"/>
    <col min="13" max="13" width="20.59765625" style="70" customWidth="1"/>
    <col min="14" max="16384" width="9" style="70" customWidth="1"/>
  </cols>
  <sheetData>
    <row r="2" spans="2:7" ht="21">
      <c r="B2" s="196" t="s">
        <v>771</v>
      </c>
      <c r="C2" s="196"/>
      <c r="D2" s="196"/>
      <c r="E2" s="196"/>
      <c r="F2" s="196"/>
      <c r="G2" s="72"/>
    </row>
    <row r="3" spans="3:6" ht="14.25">
      <c r="C3" s="1014" t="s">
        <v>927</v>
      </c>
      <c r="D3" s="1014"/>
      <c r="E3" s="1014"/>
      <c r="F3" s="1014"/>
    </row>
    <row r="4" ht="14.25" thickBot="1"/>
    <row r="5" spans="2:12" ht="24.75" customHeight="1" thickBot="1">
      <c r="B5" s="1057" t="s">
        <v>43</v>
      </c>
      <c r="C5" s="1057"/>
      <c r="D5" s="1057"/>
      <c r="E5" s="1059" t="str">
        <f>'表紙'!D48</f>
        <v>○○学園</v>
      </c>
      <c r="F5" s="1060"/>
      <c r="G5" s="942"/>
      <c r="I5" s="582" t="s">
        <v>45</v>
      </c>
      <c r="J5" s="582"/>
      <c r="K5" s="837">
        <f>'資金収支（学校）'!J5</f>
        <v>0</v>
      </c>
      <c r="L5" s="839"/>
    </row>
    <row r="6" spans="2:12" ht="24.75" customHeight="1" thickBot="1">
      <c r="B6" s="1058"/>
      <c r="C6" s="1058"/>
      <c r="D6" s="1058"/>
      <c r="E6" s="943"/>
      <c r="F6" s="1061"/>
      <c r="G6" s="944"/>
      <c r="I6" s="582" t="s">
        <v>46</v>
      </c>
      <c r="J6" s="582"/>
      <c r="K6" s="837">
        <f>'表紙'!K3</f>
        <v>0</v>
      </c>
      <c r="L6" s="839"/>
    </row>
    <row r="7" spans="9:12" ht="24.75" customHeight="1">
      <c r="I7" s="159" t="s">
        <v>90</v>
      </c>
      <c r="J7" s="159"/>
      <c r="K7" s="159"/>
      <c r="L7" s="159"/>
    </row>
    <row r="8" spans="9:12" ht="24.75" customHeight="1">
      <c r="I8" s="83"/>
      <c r="J8" s="83"/>
      <c r="K8" s="83"/>
      <c r="L8" s="83"/>
    </row>
    <row r="9" ht="14.25" customHeight="1" thickBot="1">
      <c r="M9" s="197" t="s">
        <v>194</v>
      </c>
    </row>
    <row r="10" spans="2:13" ht="19.5" customHeight="1">
      <c r="B10" s="1015" t="s">
        <v>113</v>
      </c>
      <c r="C10" s="1016"/>
      <c r="D10" s="1016"/>
      <c r="E10" s="1016"/>
      <c r="F10" s="1016"/>
      <c r="G10" s="1017"/>
      <c r="I10" s="1015" t="s">
        <v>114</v>
      </c>
      <c r="J10" s="1016"/>
      <c r="K10" s="1016"/>
      <c r="L10" s="1016"/>
      <c r="M10" s="1017"/>
    </row>
    <row r="11" spans="2:13" ht="19.5" customHeight="1" thickBot="1">
      <c r="B11" s="1027" t="s">
        <v>112</v>
      </c>
      <c r="C11" s="1028"/>
      <c r="D11" s="1028"/>
      <c r="E11" s="1028"/>
      <c r="F11" s="1028"/>
      <c r="G11" s="198" t="s">
        <v>24</v>
      </c>
      <c r="I11" s="1027" t="s">
        <v>112</v>
      </c>
      <c r="J11" s="1028"/>
      <c r="K11" s="1028"/>
      <c r="L11" s="1028"/>
      <c r="M11" s="198" t="s">
        <v>24</v>
      </c>
    </row>
    <row r="12" spans="2:13" ht="19.5" customHeight="1">
      <c r="B12" s="580" t="s">
        <v>91</v>
      </c>
      <c r="C12" s="581"/>
      <c r="D12" s="581"/>
      <c r="E12" s="581"/>
      <c r="F12" s="1029"/>
      <c r="G12" s="347">
        <f>G13+G23+G29</f>
        <v>0</v>
      </c>
      <c r="I12" s="569" t="s">
        <v>115</v>
      </c>
      <c r="J12" s="570"/>
      <c r="K12" s="570"/>
      <c r="L12" s="570"/>
      <c r="M12" s="346">
        <f>SUM(M13:M17)</f>
        <v>0</v>
      </c>
    </row>
    <row r="13" spans="2:13" ht="19.5" customHeight="1">
      <c r="B13" s="78"/>
      <c r="C13" s="1030" t="s">
        <v>195</v>
      </c>
      <c r="D13" s="1031"/>
      <c r="E13" s="1031"/>
      <c r="F13" s="1032"/>
      <c r="G13" s="26">
        <f>SUM(G14:G22)</f>
        <v>0</v>
      </c>
      <c r="I13" s="78"/>
      <c r="J13" s="571" t="s">
        <v>116</v>
      </c>
      <c r="K13" s="572"/>
      <c r="L13" s="572"/>
      <c r="M13" s="23">
        <v>0</v>
      </c>
    </row>
    <row r="14" spans="2:13" ht="19.5" customHeight="1">
      <c r="B14" s="78"/>
      <c r="C14" s="199"/>
      <c r="D14" s="571" t="s">
        <v>92</v>
      </c>
      <c r="E14" s="572"/>
      <c r="F14" s="1033"/>
      <c r="G14" s="23">
        <v>0</v>
      </c>
      <c r="I14" s="78"/>
      <c r="J14" s="571" t="s">
        <v>574</v>
      </c>
      <c r="K14" s="572"/>
      <c r="L14" s="572"/>
      <c r="M14" s="23">
        <v>0</v>
      </c>
    </row>
    <row r="15" spans="2:13" ht="19.5" customHeight="1">
      <c r="B15" s="78"/>
      <c r="C15" s="199"/>
      <c r="D15" s="571" t="s">
        <v>93</v>
      </c>
      <c r="E15" s="572"/>
      <c r="F15" s="1033"/>
      <c r="G15" s="23">
        <v>0</v>
      </c>
      <c r="I15" s="78"/>
      <c r="J15" s="571" t="s">
        <v>786</v>
      </c>
      <c r="K15" s="572"/>
      <c r="L15" s="572"/>
      <c r="M15" s="23">
        <v>0</v>
      </c>
    </row>
    <row r="16" spans="2:13" ht="19.5" customHeight="1">
      <c r="B16" s="78"/>
      <c r="C16" s="199"/>
      <c r="D16" s="571" t="s">
        <v>94</v>
      </c>
      <c r="E16" s="572"/>
      <c r="F16" s="1033"/>
      <c r="G16" s="23">
        <v>0</v>
      </c>
      <c r="I16" s="78"/>
      <c r="J16" s="571" t="s">
        <v>117</v>
      </c>
      <c r="K16" s="572"/>
      <c r="L16" s="572"/>
      <c r="M16" s="23">
        <v>0</v>
      </c>
    </row>
    <row r="17" spans="2:13" ht="19.5" customHeight="1" thickBot="1">
      <c r="B17" s="78"/>
      <c r="C17" s="199"/>
      <c r="D17" s="571" t="s">
        <v>95</v>
      </c>
      <c r="E17" s="572"/>
      <c r="F17" s="1033"/>
      <c r="G17" s="23">
        <v>0</v>
      </c>
      <c r="I17" s="78"/>
      <c r="J17" s="577" t="s">
        <v>118</v>
      </c>
      <c r="K17" s="578"/>
      <c r="L17" s="578"/>
      <c r="M17" s="25">
        <v>0</v>
      </c>
    </row>
    <row r="18" spans="2:13" ht="19.5" customHeight="1">
      <c r="B18" s="78"/>
      <c r="C18" s="199"/>
      <c r="D18" s="571" t="s">
        <v>567</v>
      </c>
      <c r="E18" s="572"/>
      <c r="F18" s="1033"/>
      <c r="G18" s="23">
        <v>0</v>
      </c>
      <c r="I18" s="569" t="s">
        <v>119</v>
      </c>
      <c r="J18" s="570"/>
      <c r="K18" s="570"/>
      <c r="L18" s="570"/>
      <c r="M18" s="346">
        <f>SUM(M19:M25)</f>
        <v>0</v>
      </c>
    </row>
    <row r="19" spans="2:13" ht="19.5" customHeight="1">
      <c r="B19" s="78"/>
      <c r="C19" s="199"/>
      <c r="D19" s="571" t="s">
        <v>96</v>
      </c>
      <c r="E19" s="572"/>
      <c r="F19" s="1033"/>
      <c r="G19" s="23">
        <v>0</v>
      </c>
      <c r="I19" s="78"/>
      <c r="J19" s="571" t="s">
        <v>120</v>
      </c>
      <c r="K19" s="572"/>
      <c r="L19" s="572"/>
      <c r="M19" s="23">
        <v>0</v>
      </c>
    </row>
    <row r="20" spans="2:13" ht="19.5" customHeight="1">
      <c r="B20" s="78"/>
      <c r="C20" s="199"/>
      <c r="D20" s="571" t="s">
        <v>799</v>
      </c>
      <c r="E20" s="572"/>
      <c r="F20" s="1056"/>
      <c r="G20" s="23">
        <v>0</v>
      </c>
      <c r="I20" s="78"/>
      <c r="J20" s="571" t="s">
        <v>575</v>
      </c>
      <c r="K20" s="572"/>
      <c r="L20" s="572"/>
      <c r="M20" s="23">
        <v>0</v>
      </c>
    </row>
    <row r="21" spans="2:13" ht="19.5" customHeight="1">
      <c r="B21" s="78"/>
      <c r="C21" s="199"/>
      <c r="D21" s="571" t="s">
        <v>97</v>
      </c>
      <c r="E21" s="572"/>
      <c r="F21" s="1033"/>
      <c r="G21" s="23">
        <v>0</v>
      </c>
      <c r="I21" s="78"/>
      <c r="J21" s="571" t="s">
        <v>121</v>
      </c>
      <c r="K21" s="572"/>
      <c r="L21" s="572"/>
      <c r="M21" s="23">
        <v>0</v>
      </c>
    </row>
    <row r="22" spans="2:13" ht="19.5" customHeight="1">
      <c r="B22" s="78"/>
      <c r="C22" s="199"/>
      <c r="D22" s="577" t="s">
        <v>98</v>
      </c>
      <c r="E22" s="578"/>
      <c r="F22" s="1034"/>
      <c r="G22" s="25">
        <v>0</v>
      </c>
      <c r="I22" s="78"/>
      <c r="J22" s="571" t="s">
        <v>122</v>
      </c>
      <c r="K22" s="572"/>
      <c r="L22" s="572"/>
      <c r="M22" s="23">
        <v>0</v>
      </c>
    </row>
    <row r="23" spans="2:13" ht="19.5" customHeight="1">
      <c r="B23" s="78"/>
      <c r="C23" s="1030" t="s">
        <v>568</v>
      </c>
      <c r="D23" s="1031"/>
      <c r="E23" s="1031"/>
      <c r="F23" s="1032"/>
      <c r="G23" s="26">
        <f>SUM(G24:G28)</f>
        <v>0</v>
      </c>
      <c r="I23" s="78"/>
      <c r="J23" s="571" t="s">
        <v>123</v>
      </c>
      <c r="K23" s="572"/>
      <c r="L23" s="572"/>
      <c r="M23" s="23">
        <v>0</v>
      </c>
    </row>
    <row r="24" spans="2:13" ht="19.5" customHeight="1">
      <c r="B24" s="78"/>
      <c r="C24" s="199"/>
      <c r="D24" s="571" t="s">
        <v>569</v>
      </c>
      <c r="E24" s="572"/>
      <c r="F24" s="1033"/>
      <c r="G24" s="23">
        <v>0</v>
      </c>
      <c r="I24" s="78"/>
      <c r="J24" s="571" t="s">
        <v>124</v>
      </c>
      <c r="K24" s="572"/>
      <c r="L24" s="572"/>
      <c r="M24" s="23">
        <v>0</v>
      </c>
    </row>
    <row r="25" spans="2:13" ht="19.5" customHeight="1" thickBot="1">
      <c r="B25" s="78"/>
      <c r="C25" s="199"/>
      <c r="D25" s="571" t="s">
        <v>570</v>
      </c>
      <c r="E25" s="572"/>
      <c r="F25" s="1033"/>
      <c r="G25" s="23">
        <v>0</v>
      </c>
      <c r="I25" s="78"/>
      <c r="J25" s="577" t="s">
        <v>125</v>
      </c>
      <c r="K25" s="578"/>
      <c r="L25" s="578"/>
      <c r="M25" s="25">
        <v>0</v>
      </c>
    </row>
    <row r="26" spans="2:13" ht="19.5" customHeight="1" thickBot="1">
      <c r="B26" s="78"/>
      <c r="C26" s="199"/>
      <c r="D26" s="571" t="s">
        <v>571</v>
      </c>
      <c r="E26" s="572"/>
      <c r="F26" s="1033"/>
      <c r="G26" s="23">
        <v>0</v>
      </c>
      <c r="I26" s="1050" t="s">
        <v>126</v>
      </c>
      <c r="J26" s="1051"/>
      <c r="K26" s="1051"/>
      <c r="L26" s="1051"/>
      <c r="M26" s="200" t="s">
        <v>2</v>
      </c>
    </row>
    <row r="27" spans="2:13" ht="19.5" customHeight="1" thickBot="1">
      <c r="B27" s="78"/>
      <c r="C27" s="199"/>
      <c r="D27" s="571" t="s">
        <v>572</v>
      </c>
      <c r="E27" s="572"/>
      <c r="F27" s="1033"/>
      <c r="G27" s="23">
        <v>0</v>
      </c>
      <c r="I27" s="559" t="s">
        <v>196</v>
      </c>
      <c r="J27" s="560"/>
      <c r="K27" s="560"/>
      <c r="L27" s="560"/>
      <c r="M27" s="348">
        <f>M12+M18</f>
        <v>0</v>
      </c>
    </row>
    <row r="28" spans="2:13" ht="19.5" customHeight="1" thickBot="1">
      <c r="B28" s="78"/>
      <c r="C28" s="199"/>
      <c r="D28" s="571" t="s">
        <v>455</v>
      </c>
      <c r="E28" s="572"/>
      <c r="F28" s="1033"/>
      <c r="G28" s="23">
        <v>0</v>
      </c>
      <c r="I28" s="80"/>
      <c r="J28" s="80"/>
      <c r="K28" s="80"/>
      <c r="L28" s="80"/>
      <c r="M28" s="201"/>
    </row>
    <row r="29" spans="2:13" ht="19.5" customHeight="1">
      <c r="B29" s="78"/>
      <c r="C29" s="1030" t="s">
        <v>99</v>
      </c>
      <c r="D29" s="1031"/>
      <c r="E29" s="1031"/>
      <c r="F29" s="1032"/>
      <c r="G29" s="26">
        <f>SUM(G30:G35)</f>
        <v>0</v>
      </c>
      <c r="I29" s="1015" t="s">
        <v>788</v>
      </c>
      <c r="J29" s="1016"/>
      <c r="K29" s="1016"/>
      <c r="L29" s="1016"/>
      <c r="M29" s="1017"/>
    </row>
    <row r="30" spans="2:13" ht="19.5" customHeight="1" thickBot="1">
      <c r="B30" s="78"/>
      <c r="C30" s="199"/>
      <c r="D30" s="1035" t="s">
        <v>800</v>
      </c>
      <c r="E30" s="1036"/>
      <c r="F30" s="1037"/>
      <c r="G30" s="23">
        <v>0</v>
      </c>
      <c r="H30" s="202"/>
      <c r="I30" s="1027" t="s">
        <v>112</v>
      </c>
      <c r="J30" s="1028"/>
      <c r="K30" s="1028"/>
      <c r="L30" s="1028"/>
      <c r="M30" s="198" t="s">
        <v>24</v>
      </c>
    </row>
    <row r="31" spans="2:13" ht="19.5" customHeight="1">
      <c r="B31" s="78"/>
      <c r="C31" s="199"/>
      <c r="D31" s="571" t="s">
        <v>573</v>
      </c>
      <c r="E31" s="572"/>
      <c r="F31" s="1033"/>
      <c r="G31" s="23">
        <v>0</v>
      </c>
      <c r="H31" s="202"/>
      <c r="I31" s="580" t="s">
        <v>789</v>
      </c>
      <c r="J31" s="581"/>
      <c r="K31" s="581"/>
      <c r="L31" s="581"/>
      <c r="M31" s="347">
        <f>SUM(M32:M35)</f>
        <v>0</v>
      </c>
    </row>
    <row r="32" spans="2:13" ht="19.5" customHeight="1">
      <c r="B32" s="78"/>
      <c r="C32" s="199"/>
      <c r="D32" s="571" t="s">
        <v>100</v>
      </c>
      <c r="E32" s="572"/>
      <c r="F32" s="1033"/>
      <c r="G32" s="23">
        <v>0</v>
      </c>
      <c r="H32" s="202"/>
      <c r="I32" s="82"/>
      <c r="J32" s="571" t="s">
        <v>127</v>
      </c>
      <c r="K32" s="572"/>
      <c r="L32" s="572"/>
      <c r="M32" s="23">
        <v>0</v>
      </c>
    </row>
    <row r="33" spans="2:13" ht="19.5" customHeight="1">
      <c r="B33" s="78"/>
      <c r="C33" s="199"/>
      <c r="D33" s="571" t="s">
        <v>101</v>
      </c>
      <c r="E33" s="572"/>
      <c r="F33" s="1033"/>
      <c r="G33" s="23">
        <v>0</v>
      </c>
      <c r="H33" s="202"/>
      <c r="I33" s="78"/>
      <c r="J33" s="571" t="s">
        <v>128</v>
      </c>
      <c r="K33" s="572"/>
      <c r="L33" s="572"/>
      <c r="M33" s="23">
        <v>0</v>
      </c>
    </row>
    <row r="34" spans="2:13" ht="19.5" customHeight="1">
      <c r="B34" s="78"/>
      <c r="C34" s="199"/>
      <c r="D34" s="571" t="s">
        <v>102</v>
      </c>
      <c r="E34" s="572"/>
      <c r="F34" s="1033"/>
      <c r="G34" s="23">
        <v>0</v>
      </c>
      <c r="H34" s="202"/>
      <c r="I34" s="78"/>
      <c r="J34" s="571" t="s">
        <v>129</v>
      </c>
      <c r="K34" s="572"/>
      <c r="L34" s="572"/>
      <c r="M34" s="23">
        <v>0</v>
      </c>
    </row>
    <row r="35" spans="2:13" ht="19.5" customHeight="1" thickBot="1">
      <c r="B35" s="78"/>
      <c r="C35" s="199"/>
      <c r="D35" s="577" t="s">
        <v>103</v>
      </c>
      <c r="E35" s="578"/>
      <c r="F35" s="1034"/>
      <c r="G35" s="25">
        <v>0</v>
      </c>
      <c r="H35" s="202"/>
      <c r="I35" s="78"/>
      <c r="J35" s="571" t="s">
        <v>130</v>
      </c>
      <c r="K35" s="572"/>
      <c r="L35" s="572"/>
      <c r="M35" s="23">
        <v>0</v>
      </c>
    </row>
    <row r="36" spans="2:13" ht="19.5" customHeight="1" thickBot="1">
      <c r="B36" s="569" t="s">
        <v>104</v>
      </c>
      <c r="C36" s="570"/>
      <c r="D36" s="570"/>
      <c r="E36" s="570"/>
      <c r="F36" s="1040"/>
      <c r="G36" s="346">
        <f>SUM(G37:G44)</f>
        <v>0</v>
      </c>
      <c r="H36" s="79" t="s">
        <v>207</v>
      </c>
      <c r="I36" s="1048" t="s">
        <v>227</v>
      </c>
      <c r="J36" s="1049"/>
      <c r="K36" s="1049"/>
      <c r="L36" s="1049"/>
      <c r="M36" s="24">
        <v>0</v>
      </c>
    </row>
    <row r="37" spans="2:13" ht="19.5" customHeight="1" thickBot="1">
      <c r="B37" s="78"/>
      <c r="C37" s="184"/>
      <c r="D37" s="571" t="s">
        <v>105</v>
      </c>
      <c r="E37" s="572"/>
      <c r="F37" s="572"/>
      <c r="G37" s="23">
        <v>0</v>
      </c>
      <c r="H37" s="79" t="s">
        <v>209</v>
      </c>
      <c r="I37" s="1038" t="s">
        <v>576</v>
      </c>
      <c r="J37" s="1039"/>
      <c r="K37" s="1039"/>
      <c r="L37" s="1039"/>
      <c r="M37" s="24">
        <v>0</v>
      </c>
    </row>
    <row r="38" spans="2:13" ht="19.5" customHeight="1" thickBot="1">
      <c r="B38" s="78"/>
      <c r="C38" s="184"/>
      <c r="D38" s="571" t="s">
        <v>106</v>
      </c>
      <c r="E38" s="572"/>
      <c r="F38" s="572"/>
      <c r="G38" s="23">
        <v>0</v>
      </c>
      <c r="I38" s="559" t="s">
        <v>783</v>
      </c>
      <c r="J38" s="560"/>
      <c r="K38" s="560"/>
      <c r="L38" s="560"/>
      <c r="M38" s="348">
        <f>M31+M36+M37</f>
        <v>0</v>
      </c>
    </row>
    <row r="39" spans="2:13" ht="19.5" customHeight="1">
      <c r="B39" s="78"/>
      <c r="C39" s="184"/>
      <c r="D39" s="571" t="s">
        <v>107</v>
      </c>
      <c r="E39" s="572"/>
      <c r="F39" s="572"/>
      <c r="G39" s="23">
        <v>0</v>
      </c>
      <c r="I39" s="1042" t="s">
        <v>784</v>
      </c>
      <c r="J39" s="1043"/>
      <c r="K39" s="1043"/>
      <c r="L39" s="1044"/>
      <c r="M39" s="347">
        <f>M27+M38</f>
        <v>0</v>
      </c>
    </row>
    <row r="40" spans="2:13" ht="19.5" customHeight="1" thickBot="1">
      <c r="B40" s="78"/>
      <c r="C40" s="184"/>
      <c r="D40" s="571" t="s">
        <v>108</v>
      </c>
      <c r="E40" s="572"/>
      <c r="F40" s="572"/>
      <c r="G40" s="23">
        <v>0</v>
      </c>
      <c r="I40" s="1045"/>
      <c r="J40" s="1046"/>
      <c r="K40" s="1046"/>
      <c r="L40" s="1047"/>
      <c r="M40" s="203"/>
    </row>
    <row r="41" spans="2:7" ht="19.5" customHeight="1" thickBot="1">
      <c r="B41" s="78"/>
      <c r="C41" s="184"/>
      <c r="D41" s="571" t="s">
        <v>100</v>
      </c>
      <c r="E41" s="572"/>
      <c r="F41" s="572"/>
      <c r="G41" s="23">
        <v>0</v>
      </c>
    </row>
    <row r="42" spans="2:13" ht="19.5" customHeight="1" thickBot="1">
      <c r="B42" s="78"/>
      <c r="C42" s="184"/>
      <c r="D42" s="571" t="s">
        <v>109</v>
      </c>
      <c r="E42" s="572"/>
      <c r="F42" s="572"/>
      <c r="G42" s="23">
        <v>0</v>
      </c>
      <c r="I42" s="1041" t="s">
        <v>218</v>
      </c>
      <c r="J42" s="1041"/>
      <c r="K42" s="1041"/>
      <c r="L42" s="1041"/>
      <c r="M42" s="349">
        <f>G46-M39</f>
        <v>0</v>
      </c>
    </row>
    <row r="43" spans="2:12" ht="19.5" customHeight="1">
      <c r="B43" s="78"/>
      <c r="C43" s="184"/>
      <c r="D43" s="571" t="s">
        <v>110</v>
      </c>
      <c r="E43" s="572"/>
      <c r="F43" s="572"/>
      <c r="G43" s="23">
        <v>0</v>
      </c>
      <c r="I43" s="1041"/>
      <c r="J43" s="1041"/>
      <c r="K43" s="1041"/>
      <c r="L43" s="1041"/>
    </row>
    <row r="44" spans="2:13" ht="19.5" customHeight="1" thickBot="1">
      <c r="B44" s="78"/>
      <c r="C44" s="184"/>
      <c r="D44" s="577" t="s">
        <v>98</v>
      </c>
      <c r="E44" s="578"/>
      <c r="F44" s="578"/>
      <c r="G44" s="25">
        <v>0</v>
      </c>
      <c r="M44" s="91" t="s">
        <v>219</v>
      </c>
    </row>
    <row r="45" spans="2:9" ht="19.5" customHeight="1" thickBot="1">
      <c r="B45" s="1050" t="s">
        <v>111</v>
      </c>
      <c r="C45" s="1051"/>
      <c r="D45" s="1051"/>
      <c r="E45" s="1051"/>
      <c r="F45" s="1052"/>
      <c r="G45" s="200" t="s">
        <v>2</v>
      </c>
      <c r="I45" s="70" t="s">
        <v>156</v>
      </c>
    </row>
    <row r="46" spans="2:12" ht="19.5" customHeight="1" thickBot="1">
      <c r="B46" s="1053" t="s">
        <v>197</v>
      </c>
      <c r="C46" s="1054"/>
      <c r="D46" s="1054"/>
      <c r="E46" s="1054"/>
      <c r="F46" s="1055"/>
      <c r="G46" s="350">
        <f>G12+G36</f>
        <v>0</v>
      </c>
      <c r="I46" s="89" t="s">
        <v>486</v>
      </c>
      <c r="J46" s="89"/>
      <c r="K46" s="89"/>
      <c r="L46" s="89"/>
    </row>
    <row r="47" spans="9:12" ht="13.5">
      <c r="I47" s="89" t="s">
        <v>487</v>
      </c>
      <c r="J47" s="89"/>
      <c r="K47" s="89"/>
      <c r="L47" s="89"/>
    </row>
    <row r="48" spans="9:12" ht="13.5">
      <c r="I48" s="89" t="s">
        <v>577</v>
      </c>
      <c r="J48" s="89"/>
      <c r="K48" s="89"/>
      <c r="L48" s="89"/>
    </row>
    <row r="49" spans="9:12" ht="13.5">
      <c r="I49" s="89" t="s">
        <v>198</v>
      </c>
      <c r="J49" s="204"/>
      <c r="K49" s="204"/>
      <c r="L49" s="204"/>
    </row>
  </sheetData>
  <sheetProtection/>
  <mergeCells count="74">
    <mergeCell ref="C3:F3"/>
    <mergeCell ref="K5:L5"/>
    <mergeCell ref="I6:J6"/>
    <mergeCell ref="K6:L6"/>
    <mergeCell ref="I5:J5"/>
    <mergeCell ref="B5:D6"/>
    <mergeCell ref="E5:G6"/>
    <mergeCell ref="I10:M10"/>
    <mergeCell ref="C13:F13"/>
    <mergeCell ref="J13:L13"/>
    <mergeCell ref="B12:F12"/>
    <mergeCell ref="I12:L12"/>
    <mergeCell ref="B11:F11"/>
    <mergeCell ref="I11:L11"/>
    <mergeCell ref="B10:G10"/>
    <mergeCell ref="D15:F15"/>
    <mergeCell ref="J16:L16"/>
    <mergeCell ref="D14:F14"/>
    <mergeCell ref="J14:L14"/>
    <mergeCell ref="D17:F17"/>
    <mergeCell ref="I18:L18"/>
    <mergeCell ref="D16:F16"/>
    <mergeCell ref="J17:L17"/>
    <mergeCell ref="J15:L15"/>
    <mergeCell ref="D19:F19"/>
    <mergeCell ref="J20:L20"/>
    <mergeCell ref="D18:F18"/>
    <mergeCell ref="J19:L19"/>
    <mergeCell ref="D21:F21"/>
    <mergeCell ref="J22:L22"/>
    <mergeCell ref="D20:F20"/>
    <mergeCell ref="J21:L21"/>
    <mergeCell ref="J24:L24"/>
    <mergeCell ref="D22:F22"/>
    <mergeCell ref="J23:L23"/>
    <mergeCell ref="D31:F31"/>
    <mergeCell ref="I26:L26"/>
    <mergeCell ref="D30:F30"/>
    <mergeCell ref="J25:L25"/>
    <mergeCell ref="C23:F23"/>
    <mergeCell ref="D25:F25"/>
    <mergeCell ref="I27:L27"/>
    <mergeCell ref="D33:F33"/>
    <mergeCell ref="D27:F27"/>
    <mergeCell ref="J34:L34"/>
    <mergeCell ref="D26:F26"/>
    <mergeCell ref="J33:L33"/>
    <mergeCell ref="I31:L31"/>
    <mergeCell ref="C29:F29"/>
    <mergeCell ref="I29:M29"/>
    <mergeCell ref="I30:L30"/>
    <mergeCell ref="I42:L43"/>
    <mergeCell ref="D24:F24"/>
    <mergeCell ref="J35:L35"/>
    <mergeCell ref="D35:F35"/>
    <mergeCell ref="I37:L37"/>
    <mergeCell ref="D28:F28"/>
    <mergeCell ref="I36:L36"/>
    <mergeCell ref="D32:F32"/>
    <mergeCell ref="D34:F34"/>
    <mergeCell ref="J32:L32"/>
    <mergeCell ref="D37:F37"/>
    <mergeCell ref="I39:L40"/>
    <mergeCell ref="D38:F38"/>
    <mergeCell ref="B36:F36"/>
    <mergeCell ref="I38:L38"/>
    <mergeCell ref="D41:F41"/>
    <mergeCell ref="D42:F42"/>
    <mergeCell ref="D39:F39"/>
    <mergeCell ref="D40:F40"/>
    <mergeCell ref="B46:F46"/>
    <mergeCell ref="D44:F44"/>
    <mergeCell ref="B45:F45"/>
    <mergeCell ref="D43:F43"/>
  </mergeCells>
  <dataValidations count="2">
    <dataValidation allowBlank="1" showInputMessage="1" showErrorMessage="1" imeMode="disabled" sqref="I36:L36"/>
    <dataValidation type="whole" allowBlank="1" showInputMessage="1" showErrorMessage="1" imeMode="disabled" sqref="G12:G46 M31:M42 M12:M28">
      <formula1>-9999999999999</formula1>
      <formula2>9999999999999</formula2>
    </dataValidation>
  </dataValidations>
  <printOptions/>
  <pageMargins left="0.75" right="0.27" top="1" bottom="0.73" header="0.512" footer="0.512"/>
  <pageSetup horizontalDpi="300" verticalDpi="300" orientation="portrait" paperSize="9" scale="77" r:id="rId2"/>
  <drawing r:id="rId1"/>
</worksheet>
</file>

<file path=xl/worksheets/sheet15.xml><?xml version="1.0" encoding="utf-8"?>
<worksheet xmlns="http://schemas.openxmlformats.org/spreadsheetml/2006/main" xmlns:r="http://schemas.openxmlformats.org/officeDocument/2006/relationships">
  <dimension ref="B2:CV26"/>
  <sheetViews>
    <sheetView view="pageBreakPreview" zoomScale="85" zoomScaleSheetLayoutView="85" zoomScalePageLayoutView="0" workbookViewId="0" topLeftCell="A1">
      <selection activeCell="A1" sqref="A1"/>
    </sheetView>
  </sheetViews>
  <sheetFormatPr defaultColWidth="8.8984375" defaultRowHeight="14.25"/>
  <cols>
    <col min="1" max="1" width="8.8984375" style="70" customWidth="1"/>
    <col min="2" max="2" width="15" style="167" customWidth="1"/>
    <col min="3" max="4" width="8.8984375" style="167" customWidth="1"/>
    <col min="5" max="7" width="17.59765625" style="167" customWidth="1"/>
    <col min="8" max="8" width="17.69921875" style="167" customWidth="1"/>
    <col min="9" max="100" width="8.8984375" style="167" customWidth="1"/>
    <col min="101" max="16384" width="8.8984375" style="70" customWidth="1"/>
  </cols>
  <sheetData>
    <row r="2" spans="2:5" ht="21">
      <c r="B2" s="166" t="s">
        <v>683</v>
      </c>
      <c r="C2" s="166"/>
      <c r="D2" s="166"/>
      <c r="E2" s="166"/>
    </row>
    <row r="3" spans="2:7" ht="18.75">
      <c r="B3" s="168"/>
      <c r="C3" s="169" t="s">
        <v>916</v>
      </c>
      <c r="D3" s="170"/>
      <c r="E3" s="170"/>
      <c r="F3" s="170"/>
      <c r="G3" s="170"/>
    </row>
    <row r="4" spans="2:7" ht="19.5" thickBot="1">
      <c r="B4" s="168"/>
      <c r="C4" s="169"/>
      <c r="D4" s="170"/>
      <c r="E4" s="170"/>
      <c r="F4" s="170"/>
      <c r="G4" s="170"/>
    </row>
    <row r="5" spans="2:100" ht="24.75" customHeight="1" thickBot="1">
      <c r="B5" s="1065" t="s">
        <v>4</v>
      </c>
      <c r="C5" s="1065"/>
      <c r="D5" s="1139" t="str">
        <f>'表紙'!D48</f>
        <v>○○学園</v>
      </c>
      <c r="E5" s="1140"/>
      <c r="F5" s="1141"/>
      <c r="I5" s="171" t="s">
        <v>148</v>
      </c>
      <c r="J5" s="1137">
        <f>'資金収支（学校）'!J5</f>
        <v>0</v>
      </c>
      <c r="K5" s="1138"/>
      <c r="CV5" s="70"/>
    </row>
    <row r="6" spans="2:100" ht="24.75" customHeight="1" thickBot="1">
      <c r="B6" s="1066"/>
      <c r="C6" s="1066"/>
      <c r="D6" s="1142"/>
      <c r="E6" s="1143"/>
      <c r="F6" s="1144"/>
      <c r="I6" s="171" t="s">
        <v>46</v>
      </c>
      <c r="J6" s="837">
        <f>'表紙'!K3</f>
        <v>0</v>
      </c>
      <c r="K6" s="1138"/>
      <c r="CV6" s="70"/>
    </row>
    <row r="8" spans="7:14" ht="14.25" thickBot="1">
      <c r="G8" s="172"/>
      <c r="M8" s="1115" t="s">
        <v>194</v>
      </c>
      <c r="N8" s="1115"/>
    </row>
    <row r="9" spans="2:14" ht="24.75" customHeight="1">
      <c r="B9" s="173"/>
      <c r="C9" s="174"/>
      <c r="D9" s="175"/>
      <c r="E9" s="176" t="s">
        <v>2</v>
      </c>
      <c r="F9" s="177"/>
      <c r="G9" s="177"/>
      <c r="H9" s="177"/>
      <c r="I9" s="1122" t="s">
        <v>147</v>
      </c>
      <c r="J9" s="1123"/>
      <c r="K9" s="1123"/>
      <c r="L9" s="1123"/>
      <c r="M9" s="1123"/>
      <c r="N9" s="1124"/>
    </row>
    <row r="10" spans="2:14" ht="24.75" customHeight="1">
      <c r="B10" s="1069" t="s">
        <v>149</v>
      </c>
      <c r="C10" s="1070"/>
      <c r="D10" s="1071"/>
      <c r="E10" s="1069" t="s">
        <v>141</v>
      </c>
      <c r="F10" s="1135"/>
      <c r="G10" s="1135"/>
      <c r="H10" s="1136"/>
      <c r="I10" s="178" t="s">
        <v>145</v>
      </c>
      <c r="J10" s="179"/>
      <c r="K10" s="180" t="s">
        <v>146</v>
      </c>
      <c r="L10" s="181"/>
      <c r="M10" s="182" t="s">
        <v>146</v>
      </c>
      <c r="N10" s="183"/>
    </row>
    <row r="11" spans="2:14" ht="24.75" customHeight="1">
      <c r="B11" s="78"/>
      <c r="C11" s="184"/>
      <c r="D11" s="185"/>
      <c r="E11" s="78"/>
      <c r="F11" s="184"/>
      <c r="G11" s="184"/>
      <c r="H11" s="184" t="s">
        <v>639</v>
      </c>
      <c r="I11" s="1129"/>
      <c r="J11" s="1120"/>
      <c r="K11" s="1118"/>
      <c r="L11" s="1119"/>
      <c r="M11" s="1120"/>
      <c r="N11" s="1121"/>
    </row>
    <row r="12" spans="2:14" ht="24.75" customHeight="1" thickBot="1">
      <c r="B12" s="186"/>
      <c r="C12" s="187"/>
      <c r="D12" s="188"/>
      <c r="E12" s="189" t="s">
        <v>138</v>
      </c>
      <c r="F12" s="190" t="s">
        <v>139</v>
      </c>
      <c r="G12" s="190" t="s">
        <v>140</v>
      </c>
      <c r="H12" s="191" t="s">
        <v>159</v>
      </c>
      <c r="I12" s="1116" t="s">
        <v>142</v>
      </c>
      <c r="J12" s="1117"/>
      <c r="K12" s="1109" t="s">
        <v>143</v>
      </c>
      <c r="L12" s="1132"/>
      <c r="M12" s="1117" t="s">
        <v>144</v>
      </c>
      <c r="N12" s="1110"/>
    </row>
    <row r="13" spans="2:14" ht="24.75" customHeight="1">
      <c r="B13" s="192"/>
      <c r="C13" s="1072" t="s">
        <v>131</v>
      </c>
      <c r="D13" s="1073"/>
      <c r="E13" s="27">
        <v>0</v>
      </c>
      <c r="F13" s="28">
        <v>0</v>
      </c>
      <c r="G13" s="28">
        <v>0</v>
      </c>
      <c r="H13" s="354">
        <f>E13+F13-G13</f>
        <v>0</v>
      </c>
      <c r="I13" s="1098">
        <v>0</v>
      </c>
      <c r="J13" s="1099"/>
      <c r="K13" s="1096">
        <v>0</v>
      </c>
      <c r="L13" s="1083"/>
      <c r="M13" s="1097">
        <v>0</v>
      </c>
      <c r="N13" s="1079"/>
    </row>
    <row r="14" spans="2:14" ht="24.75" customHeight="1">
      <c r="B14" s="1062" t="s">
        <v>135</v>
      </c>
      <c r="C14" s="1067" t="s">
        <v>132</v>
      </c>
      <c r="D14" s="1068"/>
      <c r="E14" s="29">
        <v>0</v>
      </c>
      <c r="F14" s="30">
        <v>0</v>
      </c>
      <c r="G14" s="30">
        <v>0</v>
      </c>
      <c r="H14" s="355">
        <f>E14+F14-G14</f>
        <v>0</v>
      </c>
      <c r="I14" s="1113">
        <v>0</v>
      </c>
      <c r="J14" s="1114"/>
      <c r="K14" s="1090">
        <v>0</v>
      </c>
      <c r="L14" s="1091"/>
      <c r="M14" s="1092">
        <v>0</v>
      </c>
      <c r="N14" s="1093"/>
    </row>
    <row r="15" spans="2:14" ht="24.75" customHeight="1">
      <c r="B15" s="1062"/>
      <c r="C15" s="1067" t="s">
        <v>87</v>
      </c>
      <c r="D15" s="1068"/>
      <c r="E15" s="29">
        <v>0</v>
      </c>
      <c r="F15" s="30">
        <v>0</v>
      </c>
      <c r="G15" s="30">
        <v>0</v>
      </c>
      <c r="H15" s="355">
        <f>E15+F15-G15</f>
        <v>0</v>
      </c>
      <c r="I15" s="1113">
        <v>0</v>
      </c>
      <c r="J15" s="1114"/>
      <c r="K15" s="1090">
        <v>0</v>
      </c>
      <c r="L15" s="1091"/>
      <c r="M15" s="1092">
        <v>0</v>
      </c>
      <c r="N15" s="1093"/>
    </row>
    <row r="16" spans="2:14" ht="24.75" customHeight="1" thickBot="1">
      <c r="B16" s="193"/>
      <c r="C16" s="1103" t="s">
        <v>133</v>
      </c>
      <c r="D16" s="1104"/>
      <c r="E16" s="351">
        <f>SUM(E13:E15)</f>
        <v>0</v>
      </c>
      <c r="F16" s="352">
        <f>SUM(F13:F15)</f>
        <v>0</v>
      </c>
      <c r="G16" s="352">
        <f>SUM(G13:G15)</f>
        <v>0</v>
      </c>
      <c r="H16" s="353">
        <f>SUM(H13:H15)</f>
        <v>0</v>
      </c>
      <c r="I16" s="1111">
        <f>SUM(I13:J15)</f>
        <v>0</v>
      </c>
      <c r="J16" s="1112"/>
      <c r="K16" s="1084">
        <f>SUM(K13:L15)</f>
        <v>0</v>
      </c>
      <c r="L16" s="1085"/>
      <c r="M16" s="1086">
        <f>SUM(M13:N15)</f>
        <v>0</v>
      </c>
      <c r="N16" s="1087"/>
    </row>
    <row r="17" spans="2:14" ht="24.75" customHeight="1">
      <c r="B17" s="186"/>
      <c r="C17" s="1072" t="s">
        <v>132</v>
      </c>
      <c r="D17" s="1073"/>
      <c r="E17" s="31">
        <v>0</v>
      </c>
      <c r="F17" s="32">
        <v>0</v>
      </c>
      <c r="G17" s="32">
        <v>0</v>
      </c>
      <c r="H17" s="356">
        <f>E17+F17-G17</f>
        <v>0</v>
      </c>
      <c r="I17" s="1133">
        <v>0</v>
      </c>
      <c r="J17" s="1134"/>
      <c r="K17" s="1088">
        <v>0</v>
      </c>
      <c r="L17" s="1089"/>
      <c r="M17" s="1094">
        <v>0</v>
      </c>
      <c r="N17" s="1095"/>
    </row>
    <row r="18" spans="2:14" ht="24.75" customHeight="1">
      <c r="B18" s="1062" t="s">
        <v>136</v>
      </c>
      <c r="C18" s="1067" t="s">
        <v>87</v>
      </c>
      <c r="D18" s="1068"/>
      <c r="E18" s="29">
        <v>0</v>
      </c>
      <c r="F18" s="30">
        <v>0</v>
      </c>
      <c r="G18" s="30">
        <v>0</v>
      </c>
      <c r="H18" s="355">
        <f>E18+F18-G18</f>
        <v>0</v>
      </c>
      <c r="I18" s="1113">
        <v>0</v>
      </c>
      <c r="J18" s="1114"/>
      <c r="K18" s="1090">
        <v>0</v>
      </c>
      <c r="L18" s="1091"/>
      <c r="M18" s="1092">
        <v>0</v>
      </c>
      <c r="N18" s="1093"/>
    </row>
    <row r="19" spans="2:14" ht="19.5" customHeight="1">
      <c r="B19" s="1062"/>
      <c r="C19" s="1105" t="s">
        <v>134</v>
      </c>
      <c r="D19" s="1106"/>
      <c r="E19" s="1063">
        <v>0</v>
      </c>
      <c r="F19" s="1130">
        <v>0</v>
      </c>
      <c r="G19" s="1130">
        <v>0</v>
      </c>
      <c r="H19" s="1145">
        <f>E19+F19-G19</f>
        <v>0</v>
      </c>
      <c r="I19" s="1127">
        <v>0</v>
      </c>
      <c r="J19" s="1082"/>
      <c r="K19" s="1076">
        <v>0</v>
      </c>
      <c r="L19" s="1082"/>
      <c r="M19" s="1076">
        <v>0</v>
      </c>
      <c r="N19" s="1077"/>
    </row>
    <row r="20" spans="2:14" ht="19.5" customHeight="1">
      <c r="B20" s="1062"/>
      <c r="C20" s="1107"/>
      <c r="D20" s="1108"/>
      <c r="E20" s="1064"/>
      <c r="F20" s="1131"/>
      <c r="G20" s="1131"/>
      <c r="H20" s="1146"/>
      <c r="I20" s="1128"/>
      <c r="J20" s="1083"/>
      <c r="K20" s="1078"/>
      <c r="L20" s="1083"/>
      <c r="M20" s="1078"/>
      <c r="N20" s="1079"/>
    </row>
    <row r="21" spans="2:14" ht="24.75" customHeight="1" thickBot="1">
      <c r="B21" s="193"/>
      <c r="C21" s="1109" t="s">
        <v>133</v>
      </c>
      <c r="D21" s="1110"/>
      <c r="E21" s="357">
        <f>SUM(E17:E20)</f>
        <v>0</v>
      </c>
      <c r="F21" s="358">
        <f>SUM(F17:F20)</f>
        <v>0</v>
      </c>
      <c r="G21" s="358">
        <f>SUM(G17:G20)</f>
        <v>0</v>
      </c>
      <c r="H21" s="359">
        <f>SUM(H17:H20)</f>
        <v>0</v>
      </c>
      <c r="I21" s="1111">
        <f>SUM(I17:J20)</f>
        <v>0</v>
      </c>
      <c r="J21" s="1112"/>
      <c r="K21" s="1084">
        <f>SUM(K17:L20)</f>
        <v>0</v>
      </c>
      <c r="L21" s="1085"/>
      <c r="M21" s="1086">
        <f>SUM(M17:N20)</f>
        <v>0</v>
      </c>
      <c r="N21" s="1087"/>
    </row>
    <row r="22" spans="2:14" ht="24.75" customHeight="1" thickBot="1">
      <c r="B22" s="1100" t="s">
        <v>137</v>
      </c>
      <c r="C22" s="1101"/>
      <c r="D22" s="1102"/>
      <c r="E22" s="360">
        <f>E16+E21</f>
        <v>0</v>
      </c>
      <c r="F22" s="361">
        <f>F16+F21</f>
        <v>0</v>
      </c>
      <c r="G22" s="361">
        <f>G16+G21</f>
        <v>0</v>
      </c>
      <c r="H22" s="362">
        <f>H16+H21</f>
        <v>0</v>
      </c>
      <c r="I22" s="1125">
        <f>I16+I21</f>
        <v>0</v>
      </c>
      <c r="J22" s="1126"/>
      <c r="K22" s="1080">
        <f>K16+K21</f>
        <v>0</v>
      </c>
      <c r="L22" s="1081"/>
      <c r="M22" s="1074">
        <f>M16+M21</f>
        <v>0</v>
      </c>
      <c r="N22" s="1075"/>
    </row>
    <row r="23" ht="14.25" thickBot="1"/>
    <row r="24" spans="6:8" ht="14.25" thickBot="1">
      <c r="F24" s="194" t="s">
        <v>221</v>
      </c>
      <c r="H24" s="363">
        <f>'貸借（法人）'!M13</f>
        <v>0</v>
      </c>
    </row>
    <row r="25" spans="8:10" ht="14.25" thickBot="1">
      <c r="H25" s="195"/>
      <c r="J25" s="167" t="s">
        <v>220</v>
      </c>
    </row>
    <row r="26" spans="6:8" ht="14.25" thickBot="1">
      <c r="F26" s="194" t="s">
        <v>222</v>
      </c>
      <c r="H26" s="363">
        <f>'貸借（法人）'!M19</f>
        <v>0</v>
      </c>
    </row>
  </sheetData>
  <sheetProtection/>
  <mergeCells count="56">
    <mergeCell ref="F19:F20"/>
    <mergeCell ref="K12:L12"/>
    <mergeCell ref="I17:J17"/>
    <mergeCell ref="E10:H10"/>
    <mergeCell ref="J5:K5"/>
    <mergeCell ref="J6:K6"/>
    <mergeCell ref="D5:F6"/>
    <mergeCell ref="I14:J14"/>
    <mergeCell ref="G19:G20"/>
    <mergeCell ref="H19:H20"/>
    <mergeCell ref="M8:N8"/>
    <mergeCell ref="I12:J12"/>
    <mergeCell ref="K11:L11"/>
    <mergeCell ref="M11:N11"/>
    <mergeCell ref="I9:N9"/>
    <mergeCell ref="I22:J22"/>
    <mergeCell ref="I19:J20"/>
    <mergeCell ref="M12:N12"/>
    <mergeCell ref="I15:J15"/>
    <mergeCell ref="I11:J11"/>
    <mergeCell ref="I13:J13"/>
    <mergeCell ref="B22:D22"/>
    <mergeCell ref="C16:D16"/>
    <mergeCell ref="C17:D17"/>
    <mergeCell ref="C18:D18"/>
    <mergeCell ref="C19:D20"/>
    <mergeCell ref="C21:D21"/>
    <mergeCell ref="I21:J21"/>
    <mergeCell ref="I16:J16"/>
    <mergeCell ref="I18:J18"/>
    <mergeCell ref="K13:L13"/>
    <mergeCell ref="K14:L14"/>
    <mergeCell ref="M13:N13"/>
    <mergeCell ref="M14:N14"/>
    <mergeCell ref="K15:L15"/>
    <mergeCell ref="K16:L16"/>
    <mergeCell ref="K17:L17"/>
    <mergeCell ref="K18:L18"/>
    <mergeCell ref="M15:N15"/>
    <mergeCell ref="M16:N16"/>
    <mergeCell ref="M17:N17"/>
    <mergeCell ref="M18:N18"/>
    <mergeCell ref="M22:N22"/>
    <mergeCell ref="M19:N20"/>
    <mergeCell ref="K22:L22"/>
    <mergeCell ref="K19:L20"/>
    <mergeCell ref="K21:L21"/>
    <mergeCell ref="M21:N21"/>
    <mergeCell ref="B18:B20"/>
    <mergeCell ref="E19:E20"/>
    <mergeCell ref="B5:C6"/>
    <mergeCell ref="C14:D14"/>
    <mergeCell ref="C15:D15"/>
    <mergeCell ref="B14:B15"/>
    <mergeCell ref="B10:D10"/>
    <mergeCell ref="C13:D13"/>
  </mergeCells>
  <dataValidations count="2">
    <dataValidation allowBlank="1" showInputMessage="1" showErrorMessage="1" imeMode="on" sqref="I11:J11 K11:L11 M11:N11"/>
    <dataValidation type="whole" allowBlank="1" showInputMessage="1" showErrorMessage="1" imeMode="disabled" sqref="E13:N22">
      <formula1>-9999999999999</formula1>
      <formula2>9999999999999</formula2>
    </dataValidation>
  </dataValidations>
  <printOptions/>
  <pageMargins left="0.83" right="0.35" top="1" bottom="1" header="0.512" footer="0.512"/>
  <pageSetup horizontalDpi="300" verticalDpi="3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B2:I20"/>
  <sheetViews>
    <sheetView view="pageBreakPreview" zoomScaleSheetLayoutView="100" zoomScalePageLayoutView="0" workbookViewId="0" topLeftCell="A1">
      <selection activeCell="A1" sqref="A1"/>
    </sheetView>
  </sheetViews>
  <sheetFormatPr defaultColWidth="8.8984375" defaultRowHeight="14.25"/>
  <cols>
    <col min="1" max="1" width="2.8984375" style="70" customWidth="1"/>
    <col min="2" max="2" width="3.59765625" style="70" customWidth="1"/>
    <col min="3" max="7" width="8.8984375" style="70" customWidth="1"/>
    <col min="8" max="8" width="12.5" style="70" customWidth="1"/>
    <col min="9" max="9" width="27.59765625" style="70" customWidth="1"/>
    <col min="10" max="10" width="18" style="70" customWidth="1"/>
    <col min="11" max="16384" width="8.8984375" style="70" customWidth="1"/>
  </cols>
  <sheetData>
    <row r="2" spans="2:7" ht="18.75">
      <c r="B2" s="1156" t="s">
        <v>774</v>
      </c>
      <c r="C2" s="1156"/>
      <c r="D2" s="1156"/>
      <c r="E2" s="1156"/>
      <c r="F2" s="1156"/>
      <c r="G2" s="1156"/>
    </row>
    <row r="3" spans="3:4" ht="13.5">
      <c r="C3" s="550" t="s">
        <v>928</v>
      </c>
      <c r="D3" s="550"/>
    </row>
    <row r="4" ht="14.25" thickBot="1"/>
    <row r="5" spans="2:9" ht="24.75" customHeight="1" thickBot="1">
      <c r="B5" s="1157" t="s">
        <v>452</v>
      </c>
      <c r="C5" s="1158"/>
      <c r="D5" s="1159" t="str">
        <f>+'表紙'!D48</f>
        <v>○○学園</v>
      </c>
      <c r="E5" s="1160"/>
      <c r="F5" s="1161"/>
      <c r="G5" s="136"/>
      <c r="H5" s="73" t="s">
        <v>453</v>
      </c>
      <c r="I5" s="364">
        <f>'資金収支（学校）'!J5</f>
        <v>0</v>
      </c>
    </row>
    <row r="6" spans="2:9" ht="24.75" customHeight="1" thickBot="1">
      <c r="B6" s="729" t="s">
        <v>462</v>
      </c>
      <c r="C6" s="731"/>
      <c r="D6" s="1162" t="str">
        <f>+'表紙'!D49</f>
        <v>○○高等学校</v>
      </c>
      <c r="E6" s="1163"/>
      <c r="F6" s="1164"/>
      <c r="G6" s="136"/>
      <c r="H6" s="73" t="s">
        <v>233</v>
      </c>
      <c r="I6" s="364">
        <f>'表紙'!K3</f>
        <v>0</v>
      </c>
    </row>
    <row r="7" spans="2:9" ht="24.75" customHeight="1" thickBot="1">
      <c r="B7" s="115"/>
      <c r="C7" s="115"/>
      <c r="D7" s="165"/>
      <c r="E7" s="109"/>
      <c r="F7" s="109"/>
      <c r="G7" s="136"/>
      <c r="H7" s="73" t="s">
        <v>231</v>
      </c>
      <c r="I7" s="364">
        <f>'表紙'!P49</f>
        <v>0</v>
      </c>
    </row>
    <row r="8" ht="15" customHeight="1"/>
    <row r="9" ht="9.75" customHeight="1"/>
    <row r="10" ht="14.25" thickBot="1">
      <c r="I10" s="87" t="s">
        <v>456</v>
      </c>
    </row>
    <row r="11" spans="2:9" ht="24.75" customHeight="1" thickBot="1">
      <c r="B11" s="1148" t="s">
        <v>457</v>
      </c>
      <c r="C11" s="1149"/>
      <c r="D11" s="1149"/>
      <c r="E11" s="1149"/>
      <c r="F11" s="1149"/>
      <c r="G11" s="1149"/>
      <c r="H11" s="1149"/>
      <c r="I11" s="76" t="s">
        <v>458</v>
      </c>
    </row>
    <row r="12" spans="2:9" ht="24.75" customHeight="1">
      <c r="B12" s="1150" t="s">
        <v>459</v>
      </c>
      <c r="C12" s="1151"/>
      <c r="D12" s="1151"/>
      <c r="E12" s="1151"/>
      <c r="F12" s="1151"/>
      <c r="G12" s="1151"/>
      <c r="H12" s="1152"/>
      <c r="I12" s="160"/>
    </row>
    <row r="13" spans="2:9" ht="24.75" customHeight="1">
      <c r="B13" s="1153" t="s">
        <v>460</v>
      </c>
      <c r="C13" s="571" t="s">
        <v>929</v>
      </c>
      <c r="D13" s="572"/>
      <c r="E13" s="572"/>
      <c r="F13" s="572"/>
      <c r="G13" s="572"/>
      <c r="H13" s="573"/>
      <c r="I13" s="18">
        <v>0</v>
      </c>
    </row>
    <row r="14" spans="2:9" ht="24.75" customHeight="1">
      <c r="B14" s="1154"/>
      <c r="C14" s="571" t="s">
        <v>930</v>
      </c>
      <c r="D14" s="572"/>
      <c r="E14" s="572"/>
      <c r="F14" s="572"/>
      <c r="G14" s="572"/>
      <c r="H14" s="573"/>
      <c r="I14" s="18">
        <v>0</v>
      </c>
    </row>
    <row r="15" spans="2:9" ht="24.75" customHeight="1">
      <c r="B15" s="1154"/>
      <c r="C15" s="571" t="s">
        <v>931</v>
      </c>
      <c r="D15" s="572"/>
      <c r="E15" s="572"/>
      <c r="F15" s="572"/>
      <c r="G15" s="572"/>
      <c r="H15" s="573"/>
      <c r="I15" s="365">
        <f>I13-I14</f>
        <v>0</v>
      </c>
    </row>
    <row r="16" spans="2:9" ht="24.75" customHeight="1">
      <c r="B16" s="1154"/>
      <c r="C16" s="571" t="s">
        <v>932</v>
      </c>
      <c r="D16" s="572"/>
      <c r="E16" s="572"/>
      <c r="F16" s="572"/>
      <c r="G16" s="572"/>
      <c r="H16" s="573"/>
      <c r="I16" s="18">
        <v>0</v>
      </c>
    </row>
    <row r="17" spans="2:9" ht="24.75" customHeight="1">
      <c r="B17" s="1154"/>
      <c r="C17" s="571" t="s">
        <v>933</v>
      </c>
      <c r="D17" s="572"/>
      <c r="E17" s="572"/>
      <c r="F17" s="572"/>
      <c r="G17" s="572"/>
      <c r="H17" s="573"/>
      <c r="I17" s="18">
        <v>0</v>
      </c>
    </row>
    <row r="18" spans="2:9" ht="24.75" customHeight="1">
      <c r="B18" s="1154"/>
      <c r="C18" s="571" t="s">
        <v>934</v>
      </c>
      <c r="D18" s="572"/>
      <c r="E18" s="572"/>
      <c r="F18" s="572"/>
      <c r="G18" s="572"/>
      <c r="H18" s="573"/>
      <c r="I18" s="365">
        <f>I16-I17</f>
        <v>0</v>
      </c>
    </row>
    <row r="19" spans="2:9" ht="24.75" customHeight="1">
      <c r="B19" s="1154"/>
      <c r="C19" s="571" t="s">
        <v>935</v>
      </c>
      <c r="D19" s="572"/>
      <c r="E19" s="572"/>
      <c r="F19" s="572"/>
      <c r="G19" s="572"/>
      <c r="H19" s="573"/>
      <c r="I19" s="18">
        <v>0</v>
      </c>
    </row>
    <row r="20" spans="2:9" ht="24.75" customHeight="1" thickBot="1">
      <c r="B20" s="1155"/>
      <c r="C20" s="587" t="s">
        <v>488</v>
      </c>
      <c r="D20" s="588"/>
      <c r="E20" s="588"/>
      <c r="F20" s="588"/>
      <c r="G20" s="588"/>
      <c r="H20" s="1147"/>
      <c r="I20" s="366">
        <f>I15-I18+I19</f>
        <v>0</v>
      </c>
    </row>
  </sheetData>
  <sheetProtection/>
  <mergeCells count="17">
    <mergeCell ref="B2:G2"/>
    <mergeCell ref="C19:H19"/>
    <mergeCell ref="C3:D3"/>
    <mergeCell ref="B5:C5"/>
    <mergeCell ref="D5:F5"/>
    <mergeCell ref="B6:C6"/>
    <mergeCell ref="D6:F6"/>
    <mergeCell ref="C20:H20"/>
    <mergeCell ref="B11:H11"/>
    <mergeCell ref="B12:H12"/>
    <mergeCell ref="B13:B20"/>
    <mergeCell ref="C13:H13"/>
    <mergeCell ref="C14:H14"/>
    <mergeCell ref="C15:H15"/>
    <mergeCell ref="C16:H16"/>
    <mergeCell ref="C17:H17"/>
    <mergeCell ref="C18:H18"/>
  </mergeCells>
  <dataValidations count="1">
    <dataValidation type="whole" allowBlank="1" showInputMessage="1" showErrorMessage="1" imeMode="disabled" sqref="I12:I20">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2:I23"/>
  <sheetViews>
    <sheetView view="pageBreakPreview" zoomScaleSheetLayoutView="100" zoomScalePageLayoutView="0" workbookViewId="0" topLeftCell="A1">
      <selection activeCell="A1" sqref="A1"/>
    </sheetView>
  </sheetViews>
  <sheetFormatPr defaultColWidth="8.8984375" defaultRowHeight="14.25"/>
  <cols>
    <col min="1" max="1" width="2.8984375" style="70" customWidth="1"/>
    <col min="2" max="2" width="3.59765625" style="70" customWidth="1"/>
    <col min="3" max="7" width="8.8984375" style="70" customWidth="1"/>
    <col min="8" max="8" width="12.5" style="70" customWidth="1"/>
    <col min="9" max="9" width="27.59765625" style="70" customWidth="1"/>
    <col min="10" max="10" width="18" style="70" customWidth="1"/>
    <col min="11" max="16384" width="8.8984375" style="70" customWidth="1"/>
  </cols>
  <sheetData>
    <row r="2" spans="2:7" ht="18.75">
      <c r="B2" s="1156" t="s">
        <v>775</v>
      </c>
      <c r="C2" s="1156"/>
      <c r="D2" s="1156"/>
      <c r="E2" s="1156"/>
      <c r="F2" s="1156"/>
      <c r="G2" s="1156"/>
    </row>
    <row r="3" spans="3:4" ht="13.5">
      <c r="C3" s="550" t="s">
        <v>936</v>
      </c>
      <c r="D3" s="550"/>
    </row>
    <row r="4" ht="14.25" thickBot="1"/>
    <row r="5" spans="2:9" ht="24.75" customHeight="1" thickBot="1">
      <c r="B5" s="595" t="s">
        <v>43</v>
      </c>
      <c r="C5" s="597"/>
      <c r="D5" s="837" t="str">
        <f>'表紙'!D48</f>
        <v>○○学園</v>
      </c>
      <c r="E5" s="1165"/>
      <c r="F5" s="1138"/>
      <c r="H5" s="76" t="s">
        <v>45</v>
      </c>
      <c r="I5" s="60">
        <f>'資金収支（学校）'!J5</f>
        <v>0</v>
      </c>
    </row>
    <row r="6" spans="8:9" ht="24.75" customHeight="1" thickBot="1">
      <c r="H6" s="76" t="s">
        <v>46</v>
      </c>
      <c r="I6" s="60">
        <f>'表紙'!K3</f>
        <v>0</v>
      </c>
    </row>
    <row r="7" ht="15" customHeight="1"/>
    <row r="8" ht="9.75" customHeight="1"/>
    <row r="9" ht="14.25" thickBot="1">
      <c r="I9" s="87" t="s">
        <v>199</v>
      </c>
    </row>
    <row r="10" spans="2:9" ht="24.75" customHeight="1" thickBot="1">
      <c r="B10" s="1148" t="s">
        <v>3</v>
      </c>
      <c r="C10" s="1149"/>
      <c r="D10" s="1149"/>
      <c r="E10" s="1149"/>
      <c r="F10" s="1149"/>
      <c r="G10" s="1149"/>
      <c r="H10" s="1149"/>
      <c r="I10" s="76" t="s">
        <v>152</v>
      </c>
    </row>
    <row r="11" spans="2:9" ht="24.75" customHeight="1">
      <c r="B11" s="1150" t="s">
        <v>150</v>
      </c>
      <c r="C11" s="1151"/>
      <c r="D11" s="1151"/>
      <c r="E11" s="1151"/>
      <c r="F11" s="1151"/>
      <c r="G11" s="1151"/>
      <c r="H11" s="1152"/>
      <c r="I11" s="160"/>
    </row>
    <row r="12" spans="2:9" ht="24.75" customHeight="1">
      <c r="B12" s="1153" t="s">
        <v>151</v>
      </c>
      <c r="C12" s="571" t="s">
        <v>937</v>
      </c>
      <c r="D12" s="572"/>
      <c r="E12" s="572"/>
      <c r="F12" s="572"/>
      <c r="G12" s="572"/>
      <c r="H12" s="573"/>
      <c r="I12" s="18">
        <v>0</v>
      </c>
    </row>
    <row r="13" spans="2:9" ht="24.75" customHeight="1">
      <c r="B13" s="1154"/>
      <c r="C13" s="571" t="s">
        <v>930</v>
      </c>
      <c r="D13" s="572"/>
      <c r="E13" s="572"/>
      <c r="F13" s="572"/>
      <c r="G13" s="572"/>
      <c r="H13" s="573"/>
      <c r="I13" s="18">
        <v>0</v>
      </c>
    </row>
    <row r="14" spans="2:9" ht="24.75" customHeight="1">
      <c r="B14" s="1154"/>
      <c r="C14" s="571" t="s">
        <v>931</v>
      </c>
      <c r="D14" s="572"/>
      <c r="E14" s="572"/>
      <c r="F14" s="572"/>
      <c r="G14" s="572"/>
      <c r="H14" s="573"/>
      <c r="I14" s="365">
        <f>I12-I13</f>
        <v>0</v>
      </c>
    </row>
    <row r="15" spans="2:9" ht="24.75" customHeight="1">
      <c r="B15" s="1154"/>
      <c r="C15" s="571" t="s">
        <v>938</v>
      </c>
      <c r="D15" s="572"/>
      <c r="E15" s="572"/>
      <c r="F15" s="572"/>
      <c r="G15" s="572"/>
      <c r="H15" s="573"/>
      <c r="I15" s="18">
        <v>0</v>
      </c>
    </row>
    <row r="16" spans="2:9" ht="24.75" customHeight="1">
      <c r="B16" s="1154"/>
      <c r="C16" s="571" t="s">
        <v>939</v>
      </c>
      <c r="D16" s="572"/>
      <c r="E16" s="572"/>
      <c r="F16" s="572"/>
      <c r="G16" s="572"/>
      <c r="H16" s="573"/>
      <c r="I16" s="18">
        <v>0</v>
      </c>
    </row>
    <row r="17" spans="2:9" ht="24.75" customHeight="1">
      <c r="B17" s="1154"/>
      <c r="C17" s="571" t="s">
        <v>934</v>
      </c>
      <c r="D17" s="572"/>
      <c r="E17" s="572"/>
      <c r="F17" s="572"/>
      <c r="G17" s="572"/>
      <c r="H17" s="573"/>
      <c r="I17" s="365">
        <f>I15-I16</f>
        <v>0</v>
      </c>
    </row>
    <row r="18" spans="2:9" ht="24.75" customHeight="1">
      <c r="B18" s="1154"/>
      <c r="C18" s="571" t="s">
        <v>935</v>
      </c>
      <c r="D18" s="572"/>
      <c r="E18" s="572"/>
      <c r="F18" s="572"/>
      <c r="G18" s="572"/>
      <c r="H18" s="573"/>
      <c r="I18" s="18">
        <v>0</v>
      </c>
    </row>
    <row r="19" spans="2:9" ht="24.75" customHeight="1" thickBot="1">
      <c r="B19" s="1154"/>
      <c r="C19" s="587" t="s">
        <v>488</v>
      </c>
      <c r="D19" s="588"/>
      <c r="E19" s="588"/>
      <c r="F19" s="588"/>
      <c r="G19" s="588"/>
      <c r="H19" s="1166"/>
      <c r="I19" s="367">
        <f>I14-I17+I18</f>
        <v>0</v>
      </c>
    </row>
    <row r="20" spans="2:9" ht="24.75" customHeight="1">
      <c r="B20" s="1150" t="s">
        <v>779</v>
      </c>
      <c r="C20" s="1151"/>
      <c r="D20" s="1151"/>
      <c r="E20" s="1151"/>
      <c r="F20" s="1151"/>
      <c r="G20" s="1151"/>
      <c r="H20" s="1151"/>
      <c r="I20" s="161"/>
    </row>
    <row r="21" spans="2:9" ht="24.75" customHeight="1">
      <c r="B21" s="162" t="s">
        <v>151</v>
      </c>
      <c r="C21" s="1167" t="s">
        <v>803</v>
      </c>
      <c r="D21" s="1168"/>
      <c r="E21" s="1168"/>
      <c r="F21" s="1168"/>
      <c r="G21" s="1168"/>
      <c r="H21" s="1169"/>
      <c r="I21" s="18">
        <v>0</v>
      </c>
    </row>
    <row r="22" spans="2:9" ht="24.75" customHeight="1">
      <c r="B22" s="163"/>
      <c r="C22" s="1167" t="s">
        <v>804</v>
      </c>
      <c r="D22" s="1168"/>
      <c r="E22" s="1168"/>
      <c r="F22" s="1168"/>
      <c r="G22" s="1168"/>
      <c r="H22" s="1169"/>
      <c r="I22" s="18">
        <v>0</v>
      </c>
    </row>
    <row r="23" spans="2:9" ht="24.75" customHeight="1" thickBot="1">
      <c r="B23" s="164"/>
      <c r="C23" s="1170" t="s">
        <v>805</v>
      </c>
      <c r="D23" s="1171"/>
      <c r="E23" s="1171"/>
      <c r="F23" s="1171"/>
      <c r="G23" s="1171"/>
      <c r="H23" s="1172"/>
      <c r="I23" s="366">
        <f>'事業活動 教育活動外・特別（法人）'!N50-I22</f>
        <v>0</v>
      </c>
    </row>
  </sheetData>
  <sheetProtection/>
  <mergeCells count="19">
    <mergeCell ref="C22:H22"/>
    <mergeCell ref="C23:H23"/>
    <mergeCell ref="B20:H20"/>
    <mergeCell ref="C21:H21"/>
    <mergeCell ref="B11:H11"/>
    <mergeCell ref="B12:B19"/>
    <mergeCell ref="C12:H12"/>
    <mergeCell ref="C13:H13"/>
    <mergeCell ref="C14:H14"/>
    <mergeCell ref="C15:H15"/>
    <mergeCell ref="C3:D3"/>
    <mergeCell ref="B2:G2"/>
    <mergeCell ref="B5:C5"/>
    <mergeCell ref="D5:F5"/>
    <mergeCell ref="C18:H18"/>
    <mergeCell ref="C19:H19"/>
    <mergeCell ref="C16:H16"/>
    <mergeCell ref="C17:H17"/>
    <mergeCell ref="B10:H10"/>
  </mergeCells>
  <dataValidations count="1">
    <dataValidation type="whole" allowBlank="1" showInputMessage="1" showErrorMessage="1" imeMode="disabled" sqref="I11:I23">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2:BK67"/>
  <sheetViews>
    <sheetView view="pageBreakPreview" zoomScale="85" zoomScaleSheetLayoutView="85" workbookViewId="0" topLeftCell="A1">
      <selection activeCell="A1" sqref="A1"/>
    </sheetView>
  </sheetViews>
  <sheetFormatPr defaultColWidth="8.796875" defaultRowHeight="14.25"/>
  <cols>
    <col min="1" max="1" width="5.09765625" style="133" customWidth="1"/>
    <col min="2" max="60" width="3" style="133" customWidth="1"/>
    <col min="61" max="61" width="9" style="133" customWidth="1"/>
    <col min="62" max="62" width="13.8984375" style="133" bestFit="1" customWidth="1"/>
    <col min="63" max="16384" width="9" style="133" customWidth="1"/>
  </cols>
  <sheetData>
    <row r="2" ht="18.75">
      <c r="B2" s="157" t="s">
        <v>940</v>
      </c>
    </row>
    <row r="3" ht="14.25" thickBot="1"/>
    <row r="4" spans="2:60" ht="15.75" customHeight="1">
      <c r="B4" s="1173" t="s">
        <v>201</v>
      </c>
      <c r="C4" s="1174"/>
      <c r="D4" s="1174"/>
      <c r="E4" s="1174"/>
      <c r="F4" s="1174"/>
      <c r="G4" s="1174"/>
      <c r="H4" s="1174"/>
      <c r="I4" s="1175"/>
      <c r="J4" s="1179" t="s">
        <v>202</v>
      </c>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1"/>
      <c r="AH4" s="1179" t="s">
        <v>203</v>
      </c>
      <c r="AI4" s="1180"/>
      <c r="AJ4" s="1181"/>
      <c r="AK4" s="1179" t="s">
        <v>204</v>
      </c>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1"/>
    </row>
    <row r="5" spans="2:60" ht="15.75" customHeight="1" thickBot="1">
      <c r="B5" s="1176"/>
      <c r="C5" s="1177"/>
      <c r="D5" s="1177"/>
      <c r="E5" s="1177"/>
      <c r="F5" s="1177"/>
      <c r="G5" s="1177"/>
      <c r="H5" s="1177"/>
      <c r="I5" s="1178"/>
      <c r="J5" s="1182"/>
      <c r="K5" s="1183"/>
      <c r="L5" s="1183"/>
      <c r="M5" s="1183"/>
      <c r="N5" s="1183"/>
      <c r="O5" s="1183"/>
      <c r="P5" s="1183"/>
      <c r="Q5" s="1183"/>
      <c r="R5" s="1183"/>
      <c r="S5" s="1183"/>
      <c r="T5" s="1183"/>
      <c r="U5" s="1183"/>
      <c r="V5" s="1183"/>
      <c r="W5" s="1183"/>
      <c r="X5" s="1183"/>
      <c r="Y5" s="1183"/>
      <c r="Z5" s="1183"/>
      <c r="AA5" s="1183"/>
      <c r="AB5" s="1183"/>
      <c r="AC5" s="1183"/>
      <c r="AD5" s="1183"/>
      <c r="AE5" s="1183"/>
      <c r="AF5" s="1183"/>
      <c r="AG5" s="1184"/>
      <c r="AH5" s="1182"/>
      <c r="AI5" s="1183"/>
      <c r="AJ5" s="1184"/>
      <c r="AK5" s="1182"/>
      <c r="AL5" s="1183"/>
      <c r="AM5" s="1183"/>
      <c r="AN5" s="1183"/>
      <c r="AO5" s="1183"/>
      <c r="AP5" s="1183"/>
      <c r="AQ5" s="1183"/>
      <c r="AR5" s="1183"/>
      <c r="AS5" s="1183"/>
      <c r="AT5" s="1183"/>
      <c r="AU5" s="1183"/>
      <c r="AV5" s="1183"/>
      <c r="AW5" s="1183"/>
      <c r="AX5" s="1183"/>
      <c r="AY5" s="1183"/>
      <c r="AZ5" s="1183"/>
      <c r="BA5" s="1183"/>
      <c r="BB5" s="1183"/>
      <c r="BC5" s="1183"/>
      <c r="BD5" s="1183"/>
      <c r="BE5" s="1183"/>
      <c r="BF5" s="1183"/>
      <c r="BG5" s="1183"/>
      <c r="BH5" s="1184"/>
    </row>
    <row r="6" spans="2:63" ht="15.75" customHeight="1">
      <c r="B6" s="1185" t="s">
        <v>691</v>
      </c>
      <c r="C6" s="1186"/>
      <c r="D6" s="1186"/>
      <c r="E6" s="1186"/>
      <c r="F6" s="1186"/>
      <c r="G6" s="1186"/>
      <c r="H6" s="1186"/>
      <c r="I6" s="1187"/>
      <c r="J6" s="1191" t="s">
        <v>692</v>
      </c>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3"/>
      <c r="AH6" s="1197" t="str">
        <f>_xlfn.IFERROR('事業活動支出（学校）'!AI52/'事業活動収入（学校）'!U35,"-")</f>
        <v>-</v>
      </c>
      <c r="AI6" s="1198"/>
      <c r="AJ6" s="1199"/>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J6" s="133" t="s">
        <v>846</v>
      </c>
      <c r="BK6" s="36">
        <f>'事業活動収入（学校）'!U35+'事業活動 教育活動外・特別（学校）'!N16</f>
        <v>0</v>
      </c>
    </row>
    <row r="7" spans="2:63" ht="15.75" customHeight="1">
      <c r="B7" s="1188"/>
      <c r="C7" s="1189"/>
      <c r="D7" s="1189"/>
      <c r="E7" s="1189"/>
      <c r="F7" s="1189"/>
      <c r="G7" s="1189"/>
      <c r="H7" s="1189"/>
      <c r="I7" s="1190"/>
      <c r="J7" s="1194"/>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6"/>
      <c r="AH7" s="1200"/>
      <c r="AI7" s="1201"/>
      <c r="AJ7" s="1202"/>
      <c r="AK7" s="1204"/>
      <c r="AL7" s="1204"/>
      <c r="AM7" s="1204"/>
      <c r="AN7" s="1204"/>
      <c r="AO7" s="1204"/>
      <c r="AP7" s="1204"/>
      <c r="AQ7" s="1204"/>
      <c r="AR7" s="1204"/>
      <c r="AS7" s="1204"/>
      <c r="AT7" s="1204"/>
      <c r="AU7" s="1204"/>
      <c r="AV7" s="1204"/>
      <c r="AW7" s="1204"/>
      <c r="AX7" s="1204"/>
      <c r="AY7" s="1204"/>
      <c r="AZ7" s="1204"/>
      <c r="BA7" s="1204"/>
      <c r="BB7" s="1204"/>
      <c r="BC7" s="1204"/>
      <c r="BD7" s="1204"/>
      <c r="BE7" s="1204"/>
      <c r="BF7" s="1204"/>
      <c r="BG7" s="1204"/>
      <c r="BH7" s="1204"/>
      <c r="BJ7" s="133" t="s">
        <v>847</v>
      </c>
      <c r="BK7" s="36">
        <f>'事業活動支出（学校）'!AI51+'事業活動 教育活動外・特別（学校）'!AI16</f>
        <v>0</v>
      </c>
    </row>
    <row r="8" spans="1:63" ht="15.75" customHeight="1">
      <c r="A8" s="158"/>
      <c r="B8" s="1188" t="s">
        <v>693</v>
      </c>
      <c r="C8" s="1189"/>
      <c r="D8" s="1189"/>
      <c r="E8" s="1189"/>
      <c r="F8" s="1189"/>
      <c r="G8" s="1189"/>
      <c r="H8" s="1189"/>
      <c r="I8" s="1190"/>
      <c r="J8" s="1194" t="s">
        <v>694</v>
      </c>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6"/>
      <c r="AH8" s="1205" t="str">
        <f>_xlfn.IFERROR(BK8/BK6,"-")</f>
        <v>-</v>
      </c>
      <c r="AI8" s="1206"/>
      <c r="AJ8" s="1207"/>
      <c r="AK8" s="1204" t="s">
        <v>723</v>
      </c>
      <c r="AL8" s="1204"/>
      <c r="AM8" s="1204"/>
      <c r="AN8" s="1204"/>
      <c r="AO8" s="1204"/>
      <c r="AP8" s="1204"/>
      <c r="AQ8" s="1204"/>
      <c r="AR8" s="1204"/>
      <c r="AS8" s="1204"/>
      <c r="AT8" s="1204"/>
      <c r="AU8" s="1204"/>
      <c r="AV8" s="1204"/>
      <c r="AW8" s="1204"/>
      <c r="AX8" s="1204"/>
      <c r="AY8" s="1204"/>
      <c r="AZ8" s="1204"/>
      <c r="BA8" s="1204"/>
      <c r="BB8" s="1204"/>
      <c r="BC8" s="1204"/>
      <c r="BD8" s="1204"/>
      <c r="BE8" s="1204"/>
      <c r="BF8" s="1204"/>
      <c r="BG8" s="1204"/>
      <c r="BH8" s="1204"/>
      <c r="BJ8" s="133" t="s">
        <v>848</v>
      </c>
      <c r="BK8" s="36">
        <f>BK6-BK7</f>
        <v>0</v>
      </c>
    </row>
    <row r="9" spans="1:60" ht="15.75" customHeight="1">
      <c r="A9" s="158"/>
      <c r="B9" s="1188"/>
      <c r="C9" s="1189"/>
      <c r="D9" s="1189"/>
      <c r="E9" s="1189"/>
      <c r="F9" s="1189"/>
      <c r="G9" s="1189"/>
      <c r="H9" s="1189"/>
      <c r="I9" s="1190"/>
      <c r="J9" s="1194"/>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6"/>
      <c r="AH9" s="1200"/>
      <c r="AI9" s="1201"/>
      <c r="AJ9" s="1202"/>
      <c r="AK9" s="1204"/>
      <c r="AL9" s="1204"/>
      <c r="AM9" s="1204"/>
      <c r="AN9" s="1204"/>
      <c r="AO9" s="1204"/>
      <c r="AP9" s="1204"/>
      <c r="AQ9" s="1204"/>
      <c r="AR9" s="1204"/>
      <c r="AS9" s="1204"/>
      <c r="AT9" s="1204"/>
      <c r="AU9" s="1204"/>
      <c r="AV9" s="1204"/>
      <c r="AW9" s="1204"/>
      <c r="AX9" s="1204"/>
      <c r="AY9" s="1204"/>
      <c r="AZ9" s="1204"/>
      <c r="BA9" s="1204"/>
      <c r="BB9" s="1204"/>
      <c r="BC9" s="1204"/>
      <c r="BD9" s="1204"/>
      <c r="BE9" s="1204"/>
      <c r="BF9" s="1204"/>
      <c r="BG9" s="1204"/>
      <c r="BH9" s="1204"/>
    </row>
    <row r="10" spans="1:60" ht="15.75" customHeight="1">
      <c r="A10" s="158"/>
      <c r="B10" s="1188" t="s">
        <v>695</v>
      </c>
      <c r="C10" s="1189"/>
      <c r="D10" s="1189"/>
      <c r="E10" s="1189"/>
      <c r="F10" s="1189"/>
      <c r="G10" s="1189"/>
      <c r="H10" s="1189"/>
      <c r="I10" s="1190"/>
      <c r="J10" s="1194" t="s">
        <v>740</v>
      </c>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6"/>
      <c r="AH10" s="1205" t="str">
        <f>_xlfn.IFERROR('事業活動 教育活動外・特別（学校）'!AI42/'事業活動 教育活動外・特別（学校）'!N50,"-")</f>
        <v>-</v>
      </c>
      <c r="AI10" s="1206"/>
      <c r="AJ10" s="1207"/>
      <c r="AK10" s="1204"/>
      <c r="AL10" s="1204"/>
      <c r="AM10" s="1204"/>
      <c r="AN10" s="1204"/>
      <c r="AO10" s="1204"/>
      <c r="AP10" s="1204"/>
      <c r="AQ10" s="1204"/>
      <c r="AR10" s="1204"/>
      <c r="AS10" s="1204"/>
      <c r="AT10" s="1204"/>
      <c r="AU10" s="1204"/>
      <c r="AV10" s="1204"/>
      <c r="AW10" s="1204"/>
      <c r="AX10" s="1204"/>
      <c r="AY10" s="1204"/>
      <c r="AZ10" s="1204"/>
      <c r="BA10" s="1204"/>
      <c r="BB10" s="1204"/>
      <c r="BC10" s="1204"/>
      <c r="BD10" s="1204"/>
      <c r="BE10" s="1204"/>
      <c r="BF10" s="1204"/>
      <c r="BG10" s="1204"/>
      <c r="BH10" s="1204"/>
    </row>
    <row r="11" spans="1:60" ht="15.75" customHeight="1">
      <c r="A11" s="158"/>
      <c r="B11" s="1188"/>
      <c r="C11" s="1189"/>
      <c r="D11" s="1189"/>
      <c r="E11" s="1189"/>
      <c r="F11" s="1189"/>
      <c r="G11" s="1189"/>
      <c r="H11" s="1189"/>
      <c r="I11" s="1190"/>
      <c r="J11" s="1194"/>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6"/>
      <c r="AH11" s="1200"/>
      <c r="AI11" s="1201"/>
      <c r="AJ11" s="1202"/>
      <c r="AK11" s="1204"/>
      <c r="AL11" s="1204"/>
      <c r="AM11" s="1204"/>
      <c r="AN11" s="1204"/>
      <c r="AO11" s="1204"/>
      <c r="AP11" s="1204"/>
      <c r="AQ11" s="1204"/>
      <c r="AR11" s="1204"/>
      <c r="AS11" s="1204"/>
      <c r="AT11" s="1204"/>
      <c r="AU11" s="1204"/>
      <c r="AV11" s="1204"/>
      <c r="AW11" s="1204"/>
      <c r="AX11" s="1204"/>
      <c r="AY11" s="1204"/>
      <c r="AZ11" s="1204"/>
      <c r="BA11" s="1204"/>
      <c r="BB11" s="1204"/>
      <c r="BC11" s="1204"/>
      <c r="BD11" s="1204"/>
      <c r="BE11" s="1204"/>
      <c r="BF11" s="1204"/>
      <c r="BG11" s="1204"/>
      <c r="BH11" s="1204"/>
    </row>
    <row r="12" spans="1:60" ht="15.75" customHeight="1">
      <c r="A12" s="158"/>
      <c r="B12" s="1188" t="s">
        <v>696</v>
      </c>
      <c r="C12" s="1189"/>
      <c r="D12" s="1189"/>
      <c r="E12" s="1189"/>
      <c r="F12" s="1189"/>
      <c r="G12" s="1189"/>
      <c r="H12" s="1189"/>
      <c r="I12" s="1190"/>
      <c r="J12" s="1194" t="s">
        <v>697</v>
      </c>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6"/>
      <c r="AH12" s="1205" t="str">
        <f>_xlfn.IFERROR('事業活動収入（学校）'!U11/BK6,"-")</f>
        <v>-</v>
      </c>
      <c r="AI12" s="1206"/>
      <c r="AJ12" s="1207"/>
      <c r="AK12" s="1204"/>
      <c r="AL12" s="1204"/>
      <c r="AM12" s="1204"/>
      <c r="AN12" s="1204"/>
      <c r="AO12" s="1204"/>
      <c r="AP12" s="1204"/>
      <c r="AQ12" s="1204"/>
      <c r="AR12" s="1204"/>
      <c r="AS12" s="1204"/>
      <c r="AT12" s="1204"/>
      <c r="AU12" s="1204"/>
      <c r="AV12" s="1204"/>
      <c r="AW12" s="1204"/>
      <c r="AX12" s="1204"/>
      <c r="AY12" s="1204"/>
      <c r="AZ12" s="1204"/>
      <c r="BA12" s="1204"/>
      <c r="BB12" s="1204"/>
      <c r="BC12" s="1204"/>
      <c r="BD12" s="1204"/>
      <c r="BE12" s="1204"/>
      <c r="BF12" s="1204"/>
      <c r="BG12" s="1204"/>
      <c r="BH12" s="1204"/>
    </row>
    <row r="13" spans="1:60" ht="15.75" customHeight="1">
      <c r="A13" s="158"/>
      <c r="B13" s="1188"/>
      <c r="C13" s="1189"/>
      <c r="D13" s="1189"/>
      <c r="E13" s="1189"/>
      <c r="F13" s="1189"/>
      <c r="G13" s="1189"/>
      <c r="H13" s="1189"/>
      <c r="I13" s="1190"/>
      <c r="J13" s="1194"/>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6"/>
      <c r="AH13" s="1200"/>
      <c r="AI13" s="1201"/>
      <c r="AJ13" s="1202"/>
      <c r="AK13" s="1204"/>
      <c r="AL13" s="1204"/>
      <c r="AM13" s="1204"/>
      <c r="AN13" s="1204"/>
      <c r="AO13" s="1204"/>
      <c r="AP13" s="1204"/>
      <c r="AQ13" s="1204"/>
      <c r="AR13" s="1204"/>
      <c r="AS13" s="1204"/>
      <c r="AT13" s="1204"/>
      <c r="AU13" s="1204"/>
      <c r="AV13" s="1204"/>
      <c r="AW13" s="1204"/>
      <c r="AX13" s="1204"/>
      <c r="AY13" s="1204"/>
      <c r="AZ13" s="1204"/>
      <c r="BA13" s="1204"/>
      <c r="BB13" s="1204"/>
      <c r="BC13" s="1204"/>
      <c r="BD13" s="1204"/>
      <c r="BE13" s="1204"/>
      <c r="BF13" s="1204"/>
      <c r="BG13" s="1204"/>
      <c r="BH13" s="1204"/>
    </row>
    <row r="14" spans="1:60" ht="15.75" customHeight="1">
      <c r="A14" s="158"/>
      <c r="B14" s="1188" t="s">
        <v>698</v>
      </c>
      <c r="C14" s="1189"/>
      <c r="D14" s="1189"/>
      <c r="E14" s="1189"/>
      <c r="F14" s="1189"/>
      <c r="G14" s="1189"/>
      <c r="H14" s="1189"/>
      <c r="I14" s="1190"/>
      <c r="J14" s="1194" t="s">
        <v>699</v>
      </c>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6"/>
      <c r="AH14" s="1205" t="str">
        <f>_xlfn.IFERROR(('事業活動収入（学校）'!U17+'事業活動 教育活動外・特別（学校）'!N28+'事業活動 教育活動外・特別（学校）'!N29)/'事業活動 教育活動外・特別（学校）'!N50,"-")</f>
        <v>-</v>
      </c>
      <c r="AI14" s="1206"/>
      <c r="AJ14" s="1207"/>
      <c r="AK14" s="1208"/>
      <c r="AL14" s="1209"/>
      <c r="AM14" s="1209"/>
      <c r="AN14" s="1209"/>
      <c r="AO14" s="1209"/>
      <c r="AP14" s="1209"/>
      <c r="AQ14" s="1209"/>
      <c r="AR14" s="1209"/>
      <c r="AS14" s="1209"/>
      <c r="AT14" s="1209"/>
      <c r="AU14" s="1209"/>
      <c r="AV14" s="1209"/>
      <c r="AW14" s="1209"/>
      <c r="AX14" s="1209"/>
      <c r="AY14" s="1209"/>
      <c r="AZ14" s="1209"/>
      <c r="BA14" s="1209"/>
      <c r="BB14" s="1209"/>
      <c r="BC14" s="1209"/>
      <c r="BD14" s="1209"/>
      <c r="BE14" s="1209"/>
      <c r="BF14" s="1209"/>
      <c r="BG14" s="1209"/>
      <c r="BH14" s="1210"/>
    </row>
    <row r="15" spans="1:60" ht="15.75" customHeight="1">
      <c r="A15" s="158"/>
      <c r="B15" s="1188"/>
      <c r="C15" s="1189"/>
      <c r="D15" s="1189"/>
      <c r="E15" s="1189"/>
      <c r="F15" s="1189"/>
      <c r="G15" s="1189"/>
      <c r="H15" s="1189"/>
      <c r="I15" s="1190"/>
      <c r="J15" s="1194"/>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6"/>
      <c r="AH15" s="1200"/>
      <c r="AI15" s="1201"/>
      <c r="AJ15" s="1202"/>
      <c r="AK15" s="1208"/>
      <c r="AL15" s="1209"/>
      <c r="AM15" s="1209"/>
      <c r="AN15" s="1209"/>
      <c r="AO15" s="1209"/>
      <c r="AP15" s="1209"/>
      <c r="AQ15" s="1209"/>
      <c r="AR15" s="1209"/>
      <c r="AS15" s="1209"/>
      <c r="AT15" s="1209"/>
      <c r="AU15" s="1209"/>
      <c r="AV15" s="1209"/>
      <c r="AW15" s="1209"/>
      <c r="AX15" s="1209"/>
      <c r="AY15" s="1209"/>
      <c r="AZ15" s="1209"/>
      <c r="BA15" s="1209"/>
      <c r="BB15" s="1209"/>
      <c r="BC15" s="1209"/>
      <c r="BD15" s="1209"/>
      <c r="BE15" s="1209"/>
      <c r="BF15" s="1209"/>
      <c r="BG15" s="1209"/>
      <c r="BH15" s="1210"/>
    </row>
    <row r="16" spans="1:60" ht="15.75" customHeight="1">
      <c r="A16" s="158"/>
      <c r="B16" s="1188" t="s">
        <v>700</v>
      </c>
      <c r="C16" s="1189"/>
      <c r="D16" s="1189"/>
      <c r="E16" s="1189"/>
      <c r="F16" s="1189"/>
      <c r="G16" s="1189"/>
      <c r="H16" s="1189"/>
      <c r="I16" s="1190"/>
      <c r="J16" s="1194" t="s">
        <v>701</v>
      </c>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6"/>
      <c r="AH16" s="1205" t="str">
        <f>_xlfn.IFERROR('事業活動収入（学校）'!U17/BK6,"-")</f>
        <v>-</v>
      </c>
      <c r="AI16" s="1206"/>
      <c r="AJ16" s="1207"/>
      <c r="AK16" s="1204"/>
      <c r="AL16" s="1204"/>
      <c r="AM16" s="1204"/>
      <c r="AN16" s="1204"/>
      <c r="AO16" s="1204"/>
      <c r="AP16" s="1204"/>
      <c r="AQ16" s="1204"/>
      <c r="AR16" s="1204"/>
      <c r="AS16" s="1204"/>
      <c r="AT16" s="1204"/>
      <c r="AU16" s="1204"/>
      <c r="AV16" s="1204"/>
      <c r="AW16" s="1204"/>
      <c r="AX16" s="1204"/>
      <c r="AY16" s="1204"/>
      <c r="AZ16" s="1204"/>
      <c r="BA16" s="1204"/>
      <c r="BB16" s="1204"/>
      <c r="BC16" s="1204"/>
      <c r="BD16" s="1204"/>
      <c r="BE16" s="1204"/>
      <c r="BF16" s="1204"/>
      <c r="BG16" s="1204"/>
      <c r="BH16" s="1204"/>
    </row>
    <row r="17" spans="1:60" ht="15.75" customHeight="1">
      <c r="A17" s="158"/>
      <c r="B17" s="1188"/>
      <c r="C17" s="1189"/>
      <c r="D17" s="1189"/>
      <c r="E17" s="1189"/>
      <c r="F17" s="1189"/>
      <c r="G17" s="1189"/>
      <c r="H17" s="1189"/>
      <c r="I17" s="1190"/>
      <c r="J17" s="1194"/>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6"/>
      <c r="AH17" s="1200"/>
      <c r="AI17" s="1201"/>
      <c r="AJ17" s="1202"/>
      <c r="AK17" s="1204"/>
      <c r="AL17" s="1204"/>
      <c r="AM17" s="1204"/>
      <c r="AN17" s="1204"/>
      <c r="AO17" s="1204"/>
      <c r="AP17" s="1204"/>
      <c r="AQ17" s="1204"/>
      <c r="AR17" s="1204"/>
      <c r="AS17" s="1204"/>
      <c r="AT17" s="1204"/>
      <c r="AU17" s="1204"/>
      <c r="AV17" s="1204"/>
      <c r="AW17" s="1204"/>
      <c r="AX17" s="1204"/>
      <c r="AY17" s="1204"/>
      <c r="AZ17" s="1204"/>
      <c r="BA17" s="1204"/>
      <c r="BB17" s="1204"/>
      <c r="BC17" s="1204"/>
      <c r="BD17" s="1204"/>
      <c r="BE17" s="1204"/>
      <c r="BF17" s="1204"/>
      <c r="BG17" s="1204"/>
      <c r="BH17" s="1204"/>
    </row>
    <row r="18" spans="1:60" ht="15.75" customHeight="1">
      <c r="A18" s="158"/>
      <c r="B18" s="1188" t="s">
        <v>702</v>
      </c>
      <c r="C18" s="1189"/>
      <c r="D18" s="1189"/>
      <c r="E18" s="1189"/>
      <c r="F18" s="1189"/>
      <c r="G18" s="1189"/>
      <c r="H18" s="1189"/>
      <c r="I18" s="1190"/>
      <c r="J18" s="1194" t="s">
        <v>703</v>
      </c>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6"/>
      <c r="AH18" s="1211" t="str">
        <f>_xlfn.IFERROR(('事業活動収入（学校）'!U21+'事業活動 教育活動外・特別（学校）'!N30)/'事業活動 教育活動外・特別（学校）'!N50,"-")</f>
        <v>-</v>
      </c>
      <c r="AI18" s="1212"/>
      <c r="AJ18" s="1213"/>
      <c r="AK18" s="1204"/>
      <c r="AL18" s="1204"/>
      <c r="AM18" s="1204"/>
      <c r="AN18" s="1204"/>
      <c r="AO18" s="1204"/>
      <c r="AP18" s="1204"/>
      <c r="AQ18" s="1204"/>
      <c r="AR18" s="1204"/>
      <c r="AS18" s="1204"/>
      <c r="AT18" s="1204"/>
      <c r="AU18" s="1204"/>
      <c r="AV18" s="1204"/>
      <c r="AW18" s="1204"/>
      <c r="AX18" s="1204"/>
      <c r="AY18" s="1204"/>
      <c r="AZ18" s="1204"/>
      <c r="BA18" s="1204"/>
      <c r="BB18" s="1204"/>
      <c r="BC18" s="1204"/>
      <c r="BD18" s="1204"/>
      <c r="BE18" s="1204"/>
      <c r="BF18" s="1204"/>
      <c r="BG18" s="1204"/>
      <c r="BH18" s="1204"/>
    </row>
    <row r="19" spans="1:60" ht="15.75" customHeight="1">
      <c r="A19" s="158"/>
      <c r="B19" s="1188"/>
      <c r="C19" s="1189"/>
      <c r="D19" s="1189"/>
      <c r="E19" s="1189"/>
      <c r="F19" s="1189"/>
      <c r="G19" s="1189"/>
      <c r="H19" s="1189"/>
      <c r="I19" s="1190"/>
      <c r="J19" s="1194"/>
      <c r="K19" s="1195"/>
      <c r="L19" s="1195"/>
      <c r="M19" s="1195"/>
      <c r="N19" s="1195"/>
      <c r="O19" s="1195"/>
      <c r="P19" s="1195"/>
      <c r="Q19" s="1195"/>
      <c r="R19" s="1195"/>
      <c r="S19" s="1195"/>
      <c r="T19" s="1195"/>
      <c r="U19" s="1195"/>
      <c r="V19" s="1195"/>
      <c r="W19" s="1195"/>
      <c r="X19" s="1195"/>
      <c r="Y19" s="1195"/>
      <c r="Z19" s="1195"/>
      <c r="AA19" s="1195"/>
      <c r="AB19" s="1195"/>
      <c r="AC19" s="1195"/>
      <c r="AD19" s="1195"/>
      <c r="AE19" s="1195"/>
      <c r="AF19" s="1195"/>
      <c r="AG19" s="1196"/>
      <c r="AH19" s="1214"/>
      <c r="AI19" s="1215"/>
      <c r="AJ19" s="1216"/>
      <c r="AK19" s="1204"/>
      <c r="AL19" s="1204"/>
      <c r="AM19" s="1204"/>
      <c r="AN19" s="1204"/>
      <c r="AO19" s="1204"/>
      <c r="AP19" s="1204"/>
      <c r="AQ19" s="1204"/>
      <c r="AR19" s="1204"/>
      <c r="AS19" s="1204"/>
      <c r="AT19" s="1204"/>
      <c r="AU19" s="1204"/>
      <c r="AV19" s="1204"/>
      <c r="AW19" s="1204"/>
      <c r="AX19" s="1204"/>
      <c r="AY19" s="1204"/>
      <c r="AZ19" s="1204"/>
      <c r="BA19" s="1204"/>
      <c r="BB19" s="1204"/>
      <c r="BC19" s="1204"/>
      <c r="BD19" s="1204"/>
      <c r="BE19" s="1204"/>
      <c r="BF19" s="1204"/>
      <c r="BG19" s="1204"/>
      <c r="BH19" s="1204"/>
    </row>
    <row r="20" spans="1:60" ht="15.75" customHeight="1">
      <c r="A20" s="158"/>
      <c r="B20" s="1188" t="s">
        <v>704</v>
      </c>
      <c r="C20" s="1189"/>
      <c r="D20" s="1189"/>
      <c r="E20" s="1189"/>
      <c r="F20" s="1189"/>
      <c r="G20" s="1189"/>
      <c r="H20" s="1189"/>
      <c r="I20" s="1190"/>
      <c r="J20" s="1194" t="s">
        <v>705</v>
      </c>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6"/>
      <c r="AH20" s="1205" t="str">
        <f>_xlfn.IFERROR('事業活動収入（学校）'!U21/BK6,"-")</f>
        <v>-</v>
      </c>
      <c r="AI20" s="1206"/>
      <c r="AJ20" s="1207"/>
      <c r="AK20" s="1204" t="s">
        <v>741</v>
      </c>
      <c r="AL20" s="1204"/>
      <c r="AM20" s="1204"/>
      <c r="AN20" s="1204"/>
      <c r="AO20" s="1204"/>
      <c r="AP20" s="1204"/>
      <c r="AQ20" s="1204"/>
      <c r="AR20" s="1204"/>
      <c r="AS20" s="1204"/>
      <c r="AT20" s="1204"/>
      <c r="AU20" s="1204"/>
      <c r="AV20" s="1204"/>
      <c r="AW20" s="1204"/>
      <c r="AX20" s="1204"/>
      <c r="AY20" s="1204"/>
      <c r="AZ20" s="1204"/>
      <c r="BA20" s="1204"/>
      <c r="BB20" s="1204"/>
      <c r="BC20" s="1204"/>
      <c r="BD20" s="1204"/>
      <c r="BE20" s="1204"/>
      <c r="BF20" s="1204"/>
      <c r="BG20" s="1204"/>
      <c r="BH20" s="1204"/>
    </row>
    <row r="21" spans="1:60" ht="15.75" customHeight="1">
      <c r="A21" s="158"/>
      <c r="B21" s="1188"/>
      <c r="C21" s="1189"/>
      <c r="D21" s="1189"/>
      <c r="E21" s="1189"/>
      <c r="F21" s="1189"/>
      <c r="G21" s="1189"/>
      <c r="H21" s="1189"/>
      <c r="I21" s="1190"/>
      <c r="J21" s="1194"/>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6"/>
      <c r="AH21" s="1200"/>
      <c r="AI21" s="1201"/>
      <c r="AJ21" s="1202"/>
      <c r="AK21" s="1204"/>
      <c r="AL21" s="1204"/>
      <c r="AM21" s="1204"/>
      <c r="AN21" s="1204"/>
      <c r="AO21" s="1204"/>
      <c r="AP21" s="1204"/>
      <c r="AQ21" s="1204"/>
      <c r="AR21" s="1204"/>
      <c r="AS21" s="1204"/>
      <c r="AT21" s="1204"/>
      <c r="AU21" s="1204"/>
      <c r="AV21" s="1204"/>
      <c r="AW21" s="1204"/>
      <c r="AX21" s="1204"/>
      <c r="AY21" s="1204"/>
      <c r="AZ21" s="1204"/>
      <c r="BA21" s="1204"/>
      <c r="BB21" s="1204"/>
      <c r="BC21" s="1204"/>
      <c r="BD21" s="1204"/>
      <c r="BE21" s="1204"/>
      <c r="BF21" s="1204"/>
      <c r="BG21" s="1204"/>
      <c r="BH21" s="1204"/>
    </row>
    <row r="22" spans="1:60" ht="15.75" customHeight="1">
      <c r="A22" s="158"/>
      <c r="B22" s="1188" t="s">
        <v>748</v>
      </c>
      <c r="C22" s="1189"/>
      <c r="D22" s="1189"/>
      <c r="E22" s="1189"/>
      <c r="F22" s="1189"/>
      <c r="G22" s="1189"/>
      <c r="H22" s="1189"/>
      <c r="I22" s="1190"/>
      <c r="J22" s="1194" t="s">
        <v>749</v>
      </c>
      <c r="K22" s="1195"/>
      <c r="L22" s="1195"/>
      <c r="M22" s="1195"/>
      <c r="N22" s="1195"/>
      <c r="O22" s="1195"/>
      <c r="P22" s="1195"/>
      <c r="Q22" s="1195"/>
      <c r="R22" s="1195"/>
      <c r="S22" s="1195"/>
      <c r="T22" s="1195"/>
      <c r="U22" s="1195"/>
      <c r="V22" s="1195"/>
      <c r="W22" s="1195"/>
      <c r="X22" s="1195"/>
      <c r="Y22" s="1195"/>
      <c r="Z22" s="1195"/>
      <c r="AA22" s="1195"/>
      <c r="AB22" s="1195"/>
      <c r="AC22" s="1195"/>
      <c r="AD22" s="1195"/>
      <c r="AE22" s="1195"/>
      <c r="AF22" s="1195"/>
      <c r="AG22" s="1196"/>
      <c r="AH22" s="1205" t="str">
        <f>_xlfn.IFERROR('事業活動収入（学校）'!U23/'事業活動支出（学校）'!N11,"-")</f>
        <v>-</v>
      </c>
      <c r="AI22" s="1206"/>
      <c r="AJ22" s="1207"/>
      <c r="AK22" s="1208" t="s">
        <v>741</v>
      </c>
      <c r="AL22" s="1209"/>
      <c r="AM22" s="1209"/>
      <c r="AN22" s="1209"/>
      <c r="AO22" s="1209"/>
      <c r="AP22" s="1209"/>
      <c r="AQ22" s="1209"/>
      <c r="AR22" s="1209"/>
      <c r="AS22" s="1209"/>
      <c r="AT22" s="1209"/>
      <c r="AU22" s="1209"/>
      <c r="AV22" s="1209"/>
      <c r="AW22" s="1209"/>
      <c r="AX22" s="1209"/>
      <c r="AY22" s="1209"/>
      <c r="AZ22" s="1209"/>
      <c r="BA22" s="1209"/>
      <c r="BB22" s="1209"/>
      <c r="BC22" s="1209"/>
      <c r="BD22" s="1209"/>
      <c r="BE22" s="1209"/>
      <c r="BF22" s="1209"/>
      <c r="BG22" s="1209"/>
      <c r="BH22" s="1210"/>
    </row>
    <row r="23" spans="1:60" ht="15.75" customHeight="1">
      <c r="A23" s="158"/>
      <c r="B23" s="1188"/>
      <c r="C23" s="1189"/>
      <c r="D23" s="1189"/>
      <c r="E23" s="1189"/>
      <c r="F23" s="1189"/>
      <c r="G23" s="1189"/>
      <c r="H23" s="1189"/>
      <c r="I23" s="1190"/>
      <c r="J23" s="1194"/>
      <c r="K23" s="1195"/>
      <c r="L23" s="1195"/>
      <c r="M23" s="1195"/>
      <c r="N23" s="1195"/>
      <c r="O23" s="1195"/>
      <c r="P23" s="1195"/>
      <c r="Q23" s="1195"/>
      <c r="R23" s="1195"/>
      <c r="S23" s="1195"/>
      <c r="T23" s="1195"/>
      <c r="U23" s="1195"/>
      <c r="V23" s="1195"/>
      <c r="W23" s="1195"/>
      <c r="X23" s="1195"/>
      <c r="Y23" s="1195"/>
      <c r="Z23" s="1195"/>
      <c r="AA23" s="1195"/>
      <c r="AB23" s="1195"/>
      <c r="AC23" s="1195"/>
      <c r="AD23" s="1195"/>
      <c r="AE23" s="1195"/>
      <c r="AF23" s="1195"/>
      <c r="AG23" s="1196"/>
      <c r="AH23" s="1200"/>
      <c r="AI23" s="1201"/>
      <c r="AJ23" s="1202"/>
      <c r="AK23" s="1208"/>
      <c r="AL23" s="1209"/>
      <c r="AM23" s="1209"/>
      <c r="AN23" s="1209"/>
      <c r="AO23" s="1209"/>
      <c r="AP23" s="1209"/>
      <c r="AQ23" s="1209"/>
      <c r="AR23" s="1209"/>
      <c r="AS23" s="1209"/>
      <c r="AT23" s="1209"/>
      <c r="AU23" s="1209"/>
      <c r="AV23" s="1209"/>
      <c r="AW23" s="1209"/>
      <c r="AX23" s="1209"/>
      <c r="AY23" s="1209"/>
      <c r="AZ23" s="1209"/>
      <c r="BA23" s="1209"/>
      <c r="BB23" s="1209"/>
      <c r="BC23" s="1209"/>
      <c r="BD23" s="1209"/>
      <c r="BE23" s="1209"/>
      <c r="BF23" s="1209"/>
      <c r="BG23" s="1209"/>
      <c r="BH23" s="1210"/>
    </row>
    <row r="24" spans="1:60" ht="15.75" customHeight="1">
      <c r="A24" s="158"/>
      <c r="B24" s="1188" t="s">
        <v>706</v>
      </c>
      <c r="C24" s="1189"/>
      <c r="D24" s="1189"/>
      <c r="E24" s="1189"/>
      <c r="F24" s="1189"/>
      <c r="G24" s="1189"/>
      <c r="H24" s="1189"/>
      <c r="I24" s="1190"/>
      <c r="J24" s="1194" t="s">
        <v>707</v>
      </c>
      <c r="K24" s="1195"/>
      <c r="L24" s="1195"/>
      <c r="M24" s="1195"/>
      <c r="N24" s="1195"/>
      <c r="O24" s="1195"/>
      <c r="P24" s="1195"/>
      <c r="Q24" s="1195"/>
      <c r="R24" s="1195"/>
      <c r="S24" s="1195"/>
      <c r="T24" s="1195"/>
      <c r="U24" s="1195"/>
      <c r="V24" s="1195"/>
      <c r="W24" s="1195"/>
      <c r="X24" s="1195"/>
      <c r="Y24" s="1195"/>
      <c r="Z24" s="1195"/>
      <c r="AA24" s="1195"/>
      <c r="AB24" s="1195"/>
      <c r="AC24" s="1195"/>
      <c r="AD24" s="1195"/>
      <c r="AE24" s="1195"/>
      <c r="AF24" s="1195"/>
      <c r="AG24" s="1196"/>
      <c r="AH24" s="1205" t="str">
        <f>_xlfn.IFERROR('事業活動支出（学校）'!N11/BK6,"-")</f>
        <v>-</v>
      </c>
      <c r="AI24" s="1206"/>
      <c r="AJ24" s="1207"/>
      <c r="AK24" s="1208" t="s">
        <v>722</v>
      </c>
      <c r="AL24" s="1209"/>
      <c r="AM24" s="1209"/>
      <c r="AN24" s="1209"/>
      <c r="AO24" s="1209"/>
      <c r="AP24" s="1209"/>
      <c r="AQ24" s="1209"/>
      <c r="AR24" s="1209"/>
      <c r="AS24" s="1209"/>
      <c r="AT24" s="1209"/>
      <c r="AU24" s="1209"/>
      <c r="AV24" s="1209"/>
      <c r="AW24" s="1209"/>
      <c r="AX24" s="1209"/>
      <c r="AY24" s="1209"/>
      <c r="AZ24" s="1209"/>
      <c r="BA24" s="1209"/>
      <c r="BB24" s="1209"/>
      <c r="BC24" s="1209"/>
      <c r="BD24" s="1209"/>
      <c r="BE24" s="1209"/>
      <c r="BF24" s="1209"/>
      <c r="BG24" s="1209"/>
      <c r="BH24" s="1210"/>
    </row>
    <row r="25" spans="1:60" ht="15.75" customHeight="1">
      <c r="A25" s="158"/>
      <c r="B25" s="1188"/>
      <c r="C25" s="1189"/>
      <c r="D25" s="1189"/>
      <c r="E25" s="1189"/>
      <c r="F25" s="1189"/>
      <c r="G25" s="1189"/>
      <c r="H25" s="1189"/>
      <c r="I25" s="1190"/>
      <c r="J25" s="1194"/>
      <c r="K25" s="1195"/>
      <c r="L25" s="1195"/>
      <c r="M25" s="1195"/>
      <c r="N25" s="1195"/>
      <c r="O25" s="1195"/>
      <c r="P25" s="1195"/>
      <c r="Q25" s="1195"/>
      <c r="R25" s="1195"/>
      <c r="S25" s="1195"/>
      <c r="T25" s="1195"/>
      <c r="U25" s="1195"/>
      <c r="V25" s="1195"/>
      <c r="W25" s="1195"/>
      <c r="X25" s="1195"/>
      <c r="Y25" s="1195"/>
      <c r="Z25" s="1195"/>
      <c r="AA25" s="1195"/>
      <c r="AB25" s="1195"/>
      <c r="AC25" s="1195"/>
      <c r="AD25" s="1195"/>
      <c r="AE25" s="1195"/>
      <c r="AF25" s="1195"/>
      <c r="AG25" s="1196"/>
      <c r="AH25" s="1200"/>
      <c r="AI25" s="1201"/>
      <c r="AJ25" s="1202"/>
      <c r="AK25" s="1208"/>
      <c r="AL25" s="1209"/>
      <c r="AM25" s="1209"/>
      <c r="AN25" s="1209"/>
      <c r="AO25" s="1209"/>
      <c r="AP25" s="1209"/>
      <c r="AQ25" s="1209"/>
      <c r="AR25" s="1209"/>
      <c r="AS25" s="1209"/>
      <c r="AT25" s="1209"/>
      <c r="AU25" s="1209"/>
      <c r="AV25" s="1209"/>
      <c r="AW25" s="1209"/>
      <c r="AX25" s="1209"/>
      <c r="AY25" s="1209"/>
      <c r="AZ25" s="1209"/>
      <c r="BA25" s="1209"/>
      <c r="BB25" s="1209"/>
      <c r="BC25" s="1209"/>
      <c r="BD25" s="1209"/>
      <c r="BE25" s="1209"/>
      <c r="BF25" s="1209"/>
      <c r="BG25" s="1209"/>
      <c r="BH25" s="1210"/>
    </row>
    <row r="26" spans="1:60" ht="15.75" customHeight="1">
      <c r="A26" s="158"/>
      <c r="B26" s="1188" t="s">
        <v>708</v>
      </c>
      <c r="C26" s="1189"/>
      <c r="D26" s="1189"/>
      <c r="E26" s="1189"/>
      <c r="F26" s="1189"/>
      <c r="G26" s="1189"/>
      <c r="H26" s="1189"/>
      <c r="I26" s="1190"/>
      <c r="J26" s="1194" t="s">
        <v>709</v>
      </c>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6"/>
      <c r="AH26" s="1205" t="str">
        <f>_xlfn.IFERROR('事業活動支出（学校）'!AI11/BK6,"-")</f>
        <v>-</v>
      </c>
      <c r="AI26" s="1206"/>
      <c r="AJ26" s="1207"/>
      <c r="AK26" s="1208" t="s">
        <v>2</v>
      </c>
      <c r="AL26" s="1209"/>
      <c r="AM26" s="1209"/>
      <c r="AN26" s="1209"/>
      <c r="AO26" s="1209"/>
      <c r="AP26" s="1209"/>
      <c r="AQ26" s="1209"/>
      <c r="AR26" s="1209"/>
      <c r="AS26" s="1209"/>
      <c r="AT26" s="1209"/>
      <c r="AU26" s="1209"/>
      <c r="AV26" s="1209"/>
      <c r="AW26" s="1209"/>
      <c r="AX26" s="1209"/>
      <c r="AY26" s="1209"/>
      <c r="AZ26" s="1209"/>
      <c r="BA26" s="1209"/>
      <c r="BB26" s="1209"/>
      <c r="BC26" s="1209"/>
      <c r="BD26" s="1209"/>
      <c r="BE26" s="1209"/>
      <c r="BF26" s="1209"/>
      <c r="BG26" s="1209"/>
      <c r="BH26" s="1210"/>
    </row>
    <row r="27" spans="1:60" ht="15.75" customHeight="1">
      <c r="A27" s="158"/>
      <c r="B27" s="1188"/>
      <c r="C27" s="1189"/>
      <c r="D27" s="1189"/>
      <c r="E27" s="1189"/>
      <c r="F27" s="1189"/>
      <c r="G27" s="1189"/>
      <c r="H27" s="1189"/>
      <c r="I27" s="1190"/>
      <c r="J27" s="1194"/>
      <c r="K27" s="1195"/>
      <c r="L27" s="1195"/>
      <c r="M27" s="1195"/>
      <c r="N27" s="1195"/>
      <c r="O27" s="1195"/>
      <c r="P27" s="1195"/>
      <c r="Q27" s="1195"/>
      <c r="R27" s="1195"/>
      <c r="S27" s="1195"/>
      <c r="T27" s="1195"/>
      <c r="U27" s="1195"/>
      <c r="V27" s="1195"/>
      <c r="W27" s="1195"/>
      <c r="X27" s="1195"/>
      <c r="Y27" s="1195"/>
      <c r="Z27" s="1195"/>
      <c r="AA27" s="1195"/>
      <c r="AB27" s="1195"/>
      <c r="AC27" s="1195"/>
      <c r="AD27" s="1195"/>
      <c r="AE27" s="1195"/>
      <c r="AF27" s="1195"/>
      <c r="AG27" s="1196"/>
      <c r="AH27" s="1200"/>
      <c r="AI27" s="1201"/>
      <c r="AJ27" s="1202"/>
      <c r="AK27" s="1208"/>
      <c r="AL27" s="1209"/>
      <c r="AM27" s="1209"/>
      <c r="AN27" s="1209"/>
      <c r="AO27" s="1209"/>
      <c r="AP27" s="1209"/>
      <c r="AQ27" s="1209"/>
      <c r="AR27" s="1209"/>
      <c r="AS27" s="1209"/>
      <c r="AT27" s="1209"/>
      <c r="AU27" s="1209"/>
      <c r="AV27" s="1209"/>
      <c r="AW27" s="1209"/>
      <c r="AX27" s="1209"/>
      <c r="AY27" s="1209"/>
      <c r="AZ27" s="1209"/>
      <c r="BA27" s="1209"/>
      <c r="BB27" s="1209"/>
      <c r="BC27" s="1209"/>
      <c r="BD27" s="1209"/>
      <c r="BE27" s="1209"/>
      <c r="BF27" s="1209"/>
      <c r="BG27" s="1209"/>
      <c r="BH27" s="1210"/>
    </row>
    <row r="28" spans="1:60" ht="15.75" customHeight="1">
      <c r="A28" s="158"/>
      <c r="B28" s="1188" t="s">
        <v>710</v>
      </c>
      <c r="C28" s="1189"/>
      <c r="D28" s="1189"/>
      <c r="E28" s="1189"/>
      <c r="F28" s="1189"/>
      <c r="G28" s="1189"/>
      <c r="H28" s="1189"/>
      <c r="I28" s="1190"/>
      <c r="J28" s="1194" t="s">
        <v>711</v>
      </c>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6"/>
      <c r="AH28" s="1205" t="str">
        <f>_xlfn.IFERROR('事業活動支出（学校）'!AI30/BK6,"-")</f>
        <v>-</v>
      </c>
      <c r="AI28" s="1206"/>
      <c r="AJ28" s="1207"/>
      <c r="AK28" s="1208" t="s">
        <v>2</v>
      </c>
      <c r="AL28" s="1209"/>
      <c r="AM28" s="1209"/>
      <c r="AN28" s="1209"/>
      <c r="AO28" s="1209"/>
      <c r="AP28" s="1209"/>
      <c r="AQ28" s="1209"/>
      <c r="AR28" s="1209"/>
      <c r="AS28" s="1209"/>
      <c r="AT28" s="1209"/>
      <c r="AU28" s="1209"/>
      <c r="AV28" s="1209"/>
      <c r="AW28" s="1209"/>
      <c r="AX28" s="1209"/>
      <c r="AY28" s="1209"/>
      <c r="AZ28" s="1209"/>
      <c r="BA28" s="1209"/>
      <c r="BB28" s="1209"/>
      <c r="BC28" s="1209"/>
      <c r="BD28" s="1209"/>
      <c r="BE28" s="1209"/>
      <c r="BF28" s="1209"/>
      <c r="BG28" s="1209"/>
      <c r="BH28" s="1210"/>
    </row>
    <row r="29" spans="2:60" ht="15.75" customHeight="1">
      <c r="B29" s="1188"/>
      <c r="C29" s="1189"/>
      <c r="D29" s="1189"/>
      <c r="E29" s="1189"/>
      <c r="F29" s="1189"/>
      <c r="G29" s="1189"/>
      <c r="H29" s="1189"/>
      <c r="I29" s="1190"/>
      <c r="J29" s="1194"/>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6"/>
      <c r="AH29" s="1200"/>
      <c r="AI29" s="1201"/>
      <c r="AJ29" s="1202"/>
      <c r="AK29" s="1208"/>
      <c r="AL29" s="1209"/>
      <c r="AM29" s="1209"/>
      <c r="AN29" s="1209"/>
      <c r="AO29" s="1209"/>
      <c r="AP29" s="1209"/>
      <c r="AQ29" s="1209"/>
      <c r="AR29" s="1209"/>
      <c r="AS29" s="1209"/>
      <c r="AT29" s="1209"/>
      <c r="AU29" s="1209"/>
      <c r="AV29" s="1209"/>
      <c r="AW29" s="1209"/>
      <c r="AX29" s="1209"/>
      <c r="AY29" s="1209"/>
      <c r="AZ29" s="1209"/>
      <c r="BA29" s="1209"/>
      <c r="BB29" s="1209"/>
      <c r="BC29" s="1209"/>
      <c r="BD29" s="1209"/>
      <c r="BE29" s="1209"/>
      <c r="BF29" s="1209"/>
      <c r="BG29" s="1209"/>
      <c r="BH29" s="1210"/>
    </row>
    <row r="30" spans="2:60" ht="15.75" customHeight="1">
      <c r="B30" s="1188" t="s">
        <v>712</v>
      </c>
      <c r="C30" s="1189"/>
      <c r="D30" s="1189"/>
      <c r="E30" s="1189"/>
      <c r="F30" s="1189"/>
      <c r="G30" s="1189"/>
      <c r="H30" s="1189"/>
      <c r="I30" s="1190"/>
      <c r="J30" s="1194" t="s">
        <v>713</v>
      </c>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c r="AG30" s="1196"/>
      <c r="AH30" s="1205" t="str">
        <f>_xlfn.IFERROR('事業活動 教育活動外・特別（学校）'!AI14/BK6,"-")</f>
        <v>-</v>
      </c>
      <c r="AI30" s="1206"/>
      <c r="AJ30" s="1207"/>
      <c r="AK30" s="1204"/>
      <c r="AL30" s="1204"/>
      <c r="AM30" s="1204"/>
      <c r="AN30" s="1204"/>
      <c r="AO30" s="1204"/>
      <c r="AP30" s="1204"/>
      <c r="AQ30" s="1204"/>
      <c r="AR30" s="1204"/>
      <c r="AS30" s="1204"/>
      <c r="AT30" s="1204"/>
      <c r="AU30" s="1204"/>
      <c r="AV30" s="1204"/>
      <c r="AW30" s="1204"/>
      <c r="AX30" s="1204"/>
      <c r="AY30" s="1204"/>
      <c r="AZ30" s="1204"/>
      <c r="BA30" s="1204"/>
      <c r="BB30" s="1204"/>
      <c r="BC30" s="1204"/>
      <c r="BD30" s="1204"/>
      <c r="BE30" s="1204"/>
      <c r="BF30" s="1204"/>
      <c r="BG30" s="1204"/>
      <c r="BH30" s="1204"/>
    </row>
    <row r="31" spans="2:60" ht="15.75" customHeight="1">
      <c r="B31" s="1188"/>
      <c r="C31" s="1189"/>
      <c r="D31" s="1189"/>
      <c r="E31" s="1189"/>
      <c r="F31" s="1189"/>
      <c r="G31" s="1189"/>
      <c r="H31" s="1189"/>
      <c r="I31" s="1190"/>
      <c r="J31" s="1194"/>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6"/>
      <c r="AH31" s="1200"/>
      <c r="AI31" s="1201"/>
      <c r="AJ31" s="1202"/>
      <c r="AK31" s="1204"/>
      <c r="AL31" s="1204"/>
      <c r="AM31" s="1204"/>
      <c r="AN31" s="1204"/>
      <c r="AO31" s="1204"/>
      <c r="AP31" s="1204"/>
      <c r="AQ31" s="1204"/>
      <c r="AR31" s="1204"/>
      <c r="AS31" s="1204"/>
      <c r="AT31" s="1204"/>
      <c r="AU31" s="1204"/>
      <c r="AV31" s="1204"/>
      <c r="AW31" s="1204"/>
      <c r="AX31" s="1204"/>
      <c r="AY31" s="1204"/>
      <c r="AZ31" s="1204"/>
      <c r="BA31" s="1204"/>
      <c r="BB31" s="1204"/>
      <c r="BC31" s="1204"/>
      <c r="BD31" s="1204"/>
      <c r="BE31" s="1204"/>
      <c r="BF31" s="1204"/>
      <c r="BG31" s="1204"/>
      <c r="BH31" s="1204"/>
    </row>
    <row r="32" spans="2:60" ht="15.75" customHeight="1">
      <c r="B32" s="1217" t="s">
        <v>714</v>
      </c>
      <c r="C32" s="1217"/>
      <c r="D32" s="1217"/>
      <c r="E32" s="1217"/>
      <c r="F32" s="1217"/>
      <c r="G32" s="1217"/>
      <c r="H32" s="1217"/>
      <c r="I32" s="1217"/>
      <c r="J32" s="1194" t="s">
        <v>715</v>
      </c>
      <c r="K32" s="1195"/>
      <c r="L32" s="1195"/>
      <c r="M32" s="1195"/>
      <c r="N32" s="1195"/>
      <c r="O32" s="1195"/>
      <c r="P32" s="1195"/>
      <c r="Q32" s="1195"/>
      <c r="R32" s="1195"/>
      <c r="S32" s="1195"/>
      <c r="T32" s="1195"/>
      <c r="U32" s="1195"/>
      <c r="V32" s="1195"/>
      <c r="W32" s="1195"/>
      <c r="X32" s="1195"/>
      <c r="Y32" s="1195"/>
      <c r="Z32" s="1195"/>
      <c r="AA32" s="1195"/>
      <c r="AB32" s="1195"/>
      <c r="AC32" s="1195"/>
      <c r="AD32" s="1195"/>
      <c r="AE32" s="1195"/>
      <c r="AF32" s="1195"/>
      <c r="AG32" s="1196"/>
      <c r="AH32" s="1205" t="str">
        <f>_xlfn.IFERROR(-('事業活動 教育活動外・特別（学校）'!AI43)/'事業活動 教育活動外・特別（学校）'!N50,"-")</f>
        <v>-</v>
      </c>
      <c r="AI32" s="1206"/>
      <c r="AJ32" s="1207"/>
      <c r="AK32" s="1204"/>
      <c r="AL32" s="1204"/>
      <c r="AM32" s="1204"/>
      <c r="AN32" s="1204"/>
      <c r="AO32" s="1204"/>
      <c r="AP32" s="1204"/>
      <c r="AQ32" s="1204"/>
      <c r="AR32" s="1204"/>
      <c r="AS32" s="1204"/>
      <c r="AT32" s="1204"/>
      <c r="AU32" s="1204"/>
      <c r="AV32" s="1204"/>
      <c r="AW32" s="1204"/>
      <c r="AX32" s="1204"/>
      <c r="AY32" s="1204"/>
      <c r="AZ32" s="1204"/>
      <c r="BA32" s="1204"/>
      <c r="BB32" s="1204"/>
      <c r="BC32" s="1204"/>
      <c r="BD32" s="1204"/>
      <c r="BE32" s="1204"/>
      <c r="BF32" s="1204"/>
      <c r="BG32" s="1204"/>
      <c r="BH32" s="1204"/>
    </row>
    <row r="33" spans="2:60" ht="15.75" customHeight="1">
      <c r="B33" s="1217"/>
      <c r="C33" s="1217"/>
      <c r="D33" s="1217"/>
      <c r="E33" s="1217"/>
      <c r="F33" s="1217"/>
      <c r="G33" s="1217"/>
      <c r="H33" s="1217"/>
      <c r="I33" s="1217"/>
      <c r="J33" s="1194"/>
      <c r="K33" s="1195"/>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6"/>
      <c r="AH33" s="1200"/>
      <c r="AI33" s="1201"/>
      <c r="AJ33" s="1202"/>
      <c r="AK33" s="1204"/>
      <c r="AL33" s="1204"/>
      <c r="AM33" s="1204"/>
      <c r="AN33" s="1204"/>
      <c r="AO33" s="1204"/>
      <c r="AP33" s="1204"/>
      <c r="AQ33" s="1204"/>
      <c r="AR33" s="1204"/>
      <c r="AS33" s="1204"/>
      <c r="AT33" s="1204"/>
      <c r="AU33" s="1204"/>
      <c r="AV33" s="1204"/>
      <c r="AW33" s="1204"/>
      <c r="AX33" s="1204"/>
      <c r="AY33" s="1204"/>
      <c r="AZ33" s="1204"/>
      <c r="BA33" s="1204"/>
      <c r="BB33" s="1204"/>
      <c r="BC33" s="1204"/>
      <c r="BD33" s="1204"/>
      <c r="BE33" s="1204"/>
      <c r="BF33" s="1204"/>
      <c r="BG33" s="1204"/>
      <c r="BH33" s="1204"/>
    </row>
    <row r="34" spans="2:60" ht="15.75" customHeight="1">
      <c r="B34" s="1217" t="s">
        <v>716</v>
      </c>
      <c r="C34" s="1217"/>
      <c r="D34" s="1217"/>
      <c r="E34" s="1217"/>
      <c r="F34" s="1217"/>
      <c r="G34" s="1217"/>
      <c r="H34" s="1217"/>
      <c r="I34" s="1217"/>
      <c r="J34" s="1218" t="s">
        <v>717</v>
      </c>
      <c r="K34" s="1219"/>
      <c r="L34" s="1219"/>
      <c r="M34" s="1219"/>
      <c r="N34" s="1219"/>
      <c r="O34" s="1219"/>
      <c r="P34" s="1219"/>
      <c r="Q34" s="1219"/>
      <c r="R34" s="1219"/>
      <c r="S34" s="1219"/>
      <c r="T34" s="1219"/>
      <c r="U34" s="1219"/>
      <c r="V34" s="1219"/>
      <c r="W34" s="1219"/>
      <c r="X34" s="1219"/>
      <c r="Y34" s="1219"/>
      <c r="Z34" s="1219"/>
      <c r="AA34" s="1219"/>
      <c r="AB34" s="1219"/>
      <c r="AC34" s="1219"/>
      <c r="AD34" s="1219"/>
      <c r="AE34" s="1219"/>
      <c r="AF34" s="1219"/>
      <c r="AG34" s="1220"/>
      <c r="AH34" s="1205" t="str">
        <f>_xlfn.IFERROR(('事業活動支出（学校）'!AI28+'事業活動支出（学校）'!AI46)/BK7,"-")</f>
        <v>-</v>
      </c>
      <c r="AI34" s="1206"/>
      <c r="AJ34" s="1207"/>
      <c r="AK34" s="1204"/>
      <c r="AL34" s="1204"/>
      <c r="AM34" s="1204"/>
      <c r="AN34" s="1204"/>
      <c r="AO34" s="1204"/>
      <c r="AP34" s="1204"/>
      <c r="AQ34" s="1204"/>
      <c r="AR34" s="1204"/>
      <c r="AS34" s="1204"/>
      <c r="AT34" s="1204"/>
      <c r="AU34" s="1204"/>
      <c r="AV34" s="1204"/>
      <c r="AW34" s="1204"/>
      <c r="AX34" s="1204"/>
      <c r="AY34" s="1204"/>
      <c r="AZ34" s="1204"/>
      <c r="BA34" s="1204"/>
      <c r="BB34" s="1204"/>
      <c r="BC34" s="1204"/>
      <c r="BD34" s="1204"/>
      <c r="BE34" s="1204"/>
      <c r="BF34" s="1204"/>
      <c r="BG34" s="1204"/>
      <c r="BH34" s="1204"/>
    </row>
    <row r="35" spans="2:60" ht="15.75" customHeight="1">
      <c r="B35" s="1217"/>
      <c r="C35" s="1217"/>
      <c r="D35" s="1217"/>
      <c r="E35" s="1217"/>
      <c r="F35" s="1217"/>
      <c r="G35" s="1217"/>
      <c r="H35" s="1217"/>
      <c r="I35" s="1217"/>
      <c r="J35" s="1218"/>
      <c r="K35" s="1219"/>
      <c r="L35" s="1219"/>
      <c r="M35" s="1219"/>
      <c r="N35" s="1219"/>
      <c r="O35" s="1219"/>
      <c r="P35" s="1219"/>
      <c r="Q35" s="1219"/>
      <c r="R35" s="1219"/>
      <c r="S35" s="1219"/>
      <c r="T35" s="1219"/>
      <c r="U35" s="1219"/>
      <c r="V35" s="1219"/>
      <c r="W35" s="1219"/>
      <c r="X35" s="1219"/>
      <c r="Y35" s="1219"/>
      <c r="Z35" s="1219"/>
      <c r="AA35" s="1219"/>
      <c r="AB35" s="1219"/>
      <c r="AC35" s="1219"/>
      <c r="AD35" s="1219"/>
      <c r="AE35" s="1219"/>
      <c r="AF35" s="1219"/>
      <c r="AG35" s="1220"/>
      <c r="AH35" s="1200"/>
      <c r="AI35" s="1201"/>
      <c r="AJ35" s="1202"/>
      <c r="AK35" s="1204"/>
      <c r="AL35" s="1204"/>
      <c r="AM35" s="1204"/>
      <c r="AN35" s="1204"/>
      <c r="AO35" s="1204"/>
      <c r="AP35" s="1204"/>
      <c r="AQ35" s="1204"/>
      <c r="AR35" s="1204"/>
      <c r="AS35" s="1204"/>
      <c r="AT35" s="1204"/>
      <c r="AU35" s="1204"/>
      <c r="AV35" s="1204"/>
      <c r="AW35" s="1204"/>
      <c r="AX35" s="1204"/>
      <c r="AY35" s="1204"/>
      <c r="AZ35" s="1204"/>
      <c r="BA35" s="1204"/>
      <c r="BB35" s="1204"/>
      <c r="BC35" s="1204"/>
      <c r="BD35" s="1204"/>
      <c r="BE35" s="1204"/>
      <c r="BF35" s="1204"/>
      <c r="BG35" s="1204"/>
      <c r="BH35" s="1204"/>
    </row>
    <row r="36" spans="2:60" ht="15.75" customHeight="1">
      <c r="B36" s="1221" t="s">
        <v>718</v>
      </c>
      <c r="C36" s="1221"/>
      <c r="D36" s="1221"/>
      <c r="E36" s="1221"/>
      <c r="F36" s="1221"/>
      <c r="G36" s="1221"/>
      <c r="H36" s="1221"/>
      <c r="I36" s="1221"/>
      <c r="J36" s="1194" t="s">
        <v>719</v>
      </c>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6"/>
      <c r="AH36" s="1205" t="str">
        <f>_xlfn.IFERROR('事業活動支出（学校）'!N11/'事業活動収入（学校）'!U11,"-")</f>
        <v>-</v>
      </c>
      <c r="AI36" s="1206"/>
      <c r="AJ36" s="1207"/>
      <c r="AK36" s="1204" t="s">
        <v>461</v>
      </c>
      <c r="AL36" s="1204"/>
      <c r="AM36" s="1204"/>
      <c r="AN36" s="1204"/>
      <c r="AO36" s="1204"/>
      <c r="AP36" s="1204"/>
      <c r="AQ36" s="1204"/>
      <c r="AR36" s="1204"/>
      <c r="AS36" s="1204"/>
      <c r="AT36" s="1204"/>
      <c r="AU36" s="1204"/>
      <c r="AV36" s="1204"/>
      <c r="AW36" s="1204"/>
      <c r="AX36" s="1204"/>
      <c r="AY36" s="1204"/>
      <c r="AZ36" s="1204"/>
      <c r="BA36" s="1204"/>
      <c r="BB36" s="1204"/>
      <c r="BC36" s="1204"/>
      <c r="BD36" s="1204"/>
      <c r="BE36" s="1204"/>
      <c r="BF36" s="1204"/>
      <c r="BG36" s="1204"/>
      <c r="BH36" s="1204"/>
    </row>
    <row r="37" spans="2:60" ht="15.75" customHeight="1">
      <c r="B37" s="1221"/>
      <c r="C37" s="1221"/>
      <c r="D37" s="1221"/>
      <c r="E37" s="1221"/>
      <c r="F37" s="1221"/>
      <c r="G37" s="1221"/>
      <c r="H37" s="1221"/>
      <c r="I37" s="1221"/>
      <c r="J37" s="1194"/>
      <c r="K37" s="1195"/>
      <c r="L37" s="1195"/>
      <c r="M37" s="1195"/>
      <c r="N37" s="1195"/>
      <c r="O37" s="1195"/>
      <c r="P37" s="1195"/>
      <c r="Q37" s="1195"/>
      <c r="R37" s="1195"/>
      <c r="S37" s="1195"/>
      <c r="T37" s="1195"/>
      <c r="U37" s="1195"/>
      <c r="V37" s="1195"/>
      <c r="W37" s="1195"/>
      <c r="X37" s="1195"/>
      <c r="Y37" s="1195"/>
      <c r="Z37" s="1195"/>
      <c r="AA37" s="1195"/>
      <c r="AB37" s="1195"/>
      <c r="AC37" s="1195"/>
      <c r="AD37" s="1195"/>
      <c r="AE37" s="1195"/>
      <c r="AF37" s="1195"/>
      <c r="AG37" s="1196"/>
      <c r="AH37" s="1200"/>
      <c r="AI37" s="1201"/>
      <c r="AJ37" s="1202"/>
      <c r="AK37" s="1204"/>
      <c r="AL37" s="1204"/>
      <c r="AM37" s="1204"/>
      <c r="AN37" s="1204"/>
      <c r="AO37" s="1204"/>
      <c r="AP37" s="1204"/>
      <c r="AQ37" s="1204"/>
      <c r="AR37" s="1204"/>
      <c r="AS37" s="1204"/>
      <c r="AT37" s="1204"/>
      <c r="AU37" s="1204"/>
      <c r="AV37" s="1204"/>
      <c r="AW37" s="1204"/>
      <c r="AX37" s="1204"/>
      <c r="AY37" s="1204"/>
      <c r="AZ37" s="1204"/>
      <c r="BA37" s="1204"/>
      <c r="BB37" s="1204"/>
      <c r="BC37" s="1204"/>
      <c r="BD37" s="1204"/>
      <c r="BE37" s="1204"/>
      <c r="BF37" s="1204"/>
      <c r="BG37" s="1204"/>
      <c r="BH37" s="1204"/>
    </row>
    <row r="38" spans="2:60" ht="15.75" customHeight="1">
      <c r="B38" s="1221" t="s">
        <v>720</v>
      </c>
      <c r="C38" s="1221"/>
      <c r="D38" s="1221"/>
      <c r="E38" s="1221"/>
      <c r="F38" s="1221"/>
      <c r="G38" s="1221"/>
      <c r="H38" s="1221"/>
      <c r="I38" s="1221"/>
      <c r="J38" s="1194" t="s">
        <v>721</v>
      </c>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6"/>
      <c r="AH38" s="1222" t="str">
        <f>_xlfn.IFERROR('事業活動 教育活動外・特別（学校）'!AI50/('事業活動 教育活動外・特別（学校）'!N50+'事業活動 教育活動外・特別（学校）'!AI43),"-")</f>
        <v>-</v>
      </c>
      <c r="AI38" s="1223"/>
      <c r="AJ38" s="1224"/>
      <c r="AK38" s="1204"/>
      <c r="AL38" s="1204"/>
      <c r="AM38" s="1204"/>
      <c r="AN38" s="1204"/>
      <c r="AO38" s="1204"/>
      <c r="AP38" s="1204"/>
      <c r="AQ38" s="1204"/>
      <c r="AR38" s="1204"/>
      <c r="AS38" s="1204"/>
      <c r="AT38" s="1204"/>
      <c r="AU38" s="1204"/>
      <c r="AV38" s="1204"/>
      <c r="AW38" s="1204"/>
      <c r="AX38" s="1204"/>
      <c r="AY38" s="1204"/>
      <c r="AZ38" s="1204"/>
      <c r="BA38" s="1204"/>
      <c r="BB38" s="1204"/>
      <c r="BC38" s="1204"/>
      <c r="BD38" s="1204"/>
      <c r="BE38" s="1204"/>
      <c r="BF38" s="1204"/>
      <c r="BG38" s="1204"/>
      <c r="BH38" s="1204"/>
    </row>
    <row r="39" spans="2:60" ht="15.75" customHeight="1">
      <c r="B39" s="1221"/>
      <c r="C39" s="1221"/>
      <c r="D39" s="1221"/>
      <c r="E39" s="1221"/>
      <c r="F39" s="1221"/>
      <c r="G39" s="1221"/>
      <c r="H39" s="1221"/>
      <c r="I39" s="1221"/>
      <c r="J39" s="1194"/>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6"/>
      <c r="AH39" s="1222"/>
      <c r="AI39" s="1223"/>
      <c r="AJ39" s="1224"/>
      <c r="AK39" s="1204"/>
      <c r="AL39" s="1204"/>
      <c r="AM39" s="1204"/>
      <c r="AN39" s="1204"/>
      <c r="AO39" s="1204"/>
      <c r="AP39" s="1204"/>
      <c r="AQ39" s="1204"/>
      <c r="AR39" s="1204"/>
      <c r="AS39" s="1204"/>
      <c r="AT39" s="1204"/>
      <c r="AU39" s="1204"/>
      <c r="AV39" s="1204"/>
      <c r="AW39" s="1204"/>
      <c r="AX39" s="1204"/>
      <c r="AY39" s="1204"/>
      <c r="AZ39" s="1204"/>
      <c r="BA39" s="1204"/>
      <c r="BB39" s="1204"/>
      <c r="BC39" s="1204"/>
      <c r="BD39" s="1204"/>
      <c r="BE39" s="1204"/>
      <c r="BF39" s="1204"/>
      <c r="BG39" s="1204"/>
      <c r="BH39" s="1204"/>
    </row>
    <row r="40" spans="2:60" ht="15.75" customHeight="1">
      <c r="B40" s="1221" t="s">
        <v>758</v>
      </c>
      <c r="C40" s="1221"/>
      <c r="D40" s="1221"/>
      <c r="E40" s="1221"/>
      <c r="F40" s="1221"/>
      <c r="G40" s="1221"/>
      <c r="H40" s="1221"/>
      <c r="I40" s="1221"/>
      <c r="J40" s="1194" t="s">
        <v>806</v>
      </c>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6"/>
      <c r="AH40" s="1222" t="str">
        <f>_xlfn.IFERROR('事業活動 教育活動外・特別（学校）'!AI50/BK6,"-")</f>
        <v>-</v>
      </c>
      <c r="AI40" s="1223"/>
      <c r="AJ40" s="1224"/>
      <c r="AK40" s="1204"/>
      <c r="AL40" s="1204"/>
      <c r="AM40" s="1204"/>
      <c r="AN40" s="1204"/>
      <c r="AO40" s="1204"/>
      <c r="AP40" s="1204"/>
      <c r="AQ40" s="1204"/>
      <c r="AR40" s="1204"/>
      <c r="AS40" s="1204"/>
      <c r="AT40" s="1204"/>
      <c r="AU40" s="1204"/>
      <c r="AV40" s="1204"/>
      <c r="AW40" s="1204"/>
      <c r="AX40" s="1204"/>
      <c r="AY40" s="1204"/>
      <c r="AZ40" s="1204"/>
      <c r="BA40" s="1204"/>
      <c r="BB40" s="1204"/>
      <c r="BC40" s="1204"/>
      <c r="BD40" s="1204"/>
      <c r="BE40" s="1204"/>
      <c r="BF40" s="1204"/>
      <c r="BG40" s="1204"/>
      <c r="BH40" s="1204"/>
    </row>
    <row r="41" spans="2:60" ht="15.75" customHeight="1">
      <c r="B41" s="1221"/>
      <c r="C41" s="1221"/>
      <c r="D41" s="1221"/>
      <c r="E41" s="1221"/>
      <c r="F41" s="1221"/>
      <c r="G41" s="1221"/>
      <c r="H41" s="1221"/>
      <c r="I41" s="1221"/>
      <c r="J41" s="1194"/>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6"/>
      <c r="AH41" s="1222"/>
      <c r="AI41" s="1223"/>
      <c r="AJ41" s="1224"/>
      <c r="AK41" s="1204"/>
      <c r="AL41" s="1204"/>
      <c r="AM41" s="1204"/>
      <c r="AN41" s="1204"/>
      <c r="AO41" s="1204"/>
      <c r="AP41" s="1204"/>
      <c r="AQ41" s="1204"/>
      <c r="AR41" s="1204"/>
      <c r="AS41" s="1204"/>
      <c r="AT41" s="1204"/>
      <c r="AU41" s="1204"/>
      <c r="AV41" s="1204"/>
      <c r="AW41" s="1204"/>
      <c r="AX41" s="1204"/>
      <c r="AY41" s="1204"/>
      <c r="AZ41" s="1204"/>
      <c r="BA41" s="1204"/>
      <c r="BB41" s="1204"/>
      <c r="BC41" s="1204"/>
      <c r="BD41" s="1204"/>
      <c r="BE41" s="1204"/>
      <c r="BF41" s="1204"/>
      <c r="BG41" s="1204"/>
      <c r="BH41" s="1204"/>
    </row>
    <row r="42" spans="2:60" ht="15.75" customHeight="1">
      <c r="B42" s="1221" t="s">
        <v>751</v>
      </c>
      <c r="C42" s="1221"/>
      <c r="D42" s="1221"/>
      <c r="E42" s="1221"/>
      <c r="F42" s="1221"/>
      <c r="G42" s="1221"/>
      <c r="H42" s="1221"/>
      <c r="I42" s="1221"/>
      <c r="J42" s="1194" t="s">
        <v>781</v>
      </c>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6"/>
      <c r="AH42" s="1222" t="str">
        <f>_xlfn.IFERROR(('貸借（高等学校）'!G13+'貸借（高等学校）'!G23+'貸借（高等学校）'!G29)/'貸借（高等学校）'!M38,"-")</f>
        <v>-</v>
      </c>
      <c r="AI42" s="1223"/>
      <c r="AJ42" s="1224"/>
      <c r="AK42" s="1204" t="s">
        <v>752</v>
      </c>
      <c r="AL42" s="1204"/>
      <c r="AM42" s="1204"/>
      <c r="AN42" s="1204"/>
      <c r="AO42" s="1204"/>
      <c r="AP42" s="1204"/>
      <c r="AQ42" s="1204"/>
      <c r="AR42" s="1204"/>
      <c r="AS42" s="1204"/>
      <c r="AT42" s="1204"/>
      <c r="AU42" s="1204"/>
      <c r="AV42" s="1204"/>
      <c r="AW42" s="1204"/>
      <c r="AX42" s="1204"/>
      <c r="AY42" s="1204"/>
      <c r="AZ42" s="1204"/>
      <c r="BA42" s="1204"/>
      <c r="BB42" s="1204"/>
      <c r="BC42" s="1204"/>
      <c r="BD42" s="1204"/>
      <c r="BE42" s="1204"/>
      <c r="BF42" s="1204"/>
      <c r="BG42" s="1204"/>
      <c r="BH42" s="1204"/>
    </row>
    <row r="43" spans="2:60" ht="15.75" customHeight="1">
      <c r="B43" s="1221"/>
      <c r="C43" s="1221"/>
      <c r="D43" s="1221"/>
      <c r="E43" s="1221"/>
      <c r="F43" s="1221"/>
      <c r="G43" s="1221"/>
      <c r="H43" s="1221"/>
      <c r="I43" s="1221"/>
      <c r="J43" s="1194"/>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6"/>
      <c r="AH43" s="1222"/>
      <c r="AI43" s="1223"/>
      <c r="AJ43" s="1224"/>
      <c r="AK43" s="1204"/>
      <c r="AL43" s="1204"/>
      <c r="AM43" s="1204"/>
      <c r="AN43" s="1204"/>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row>
    <row r="44" spans="2:60" ht="15.75" customHeight="1">
      <c r="B44" s="1221" t="s">
        <v>753</v>
      </c>
      <c r="C44" s="1221"/>
      <c r="D44" s="1221"/>
      <c r="E44" s="1221"/>
      <c r="F44" s="1221"/>
      <c r="G44" s="1221"/>
      <c r="H44" s="1221"/>
      <c r="I44" s="1221"/>
      <c r="J44" s="1194" t="s">
        <v>782</v>
      </c>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6"/>
      <c r="AH44" s="1225" t="str">
        <f>_xlfn.IFERROR(('貸借（高等学校）'!G13+'貸借（高等学校）'!G23+'貸借（高等学校）'!G29)/('貸借（高等学校）'!M38+'貸借（高等学校）'!M12),"-")</f>
        <v>-</v>
      </c>
      <c r="AI44" s="1226"/>
      <c r="AJ44" s="1227"/>
      <c r="AK44" s="1204" t="s">
        <v>754</v>
      </c>
      <c r="AL44" s="1204"/>
      <c r="AM44" s="1204"/>
      <c r="AN44" s="1204"/>
      <c r="AO44" s="1204"/>
      <c r="AP44" s="1204"/>
      <c r="AQ44" s="1204"/>
      <c r="AR44" s="1204"/>
      <c r="AS44" s="1204"/>
      <c r="AT44" s="1204"/>
      <c r="AU44" s="1204"/>
      <c r="AV44" s="1204"/>
      <c r="AW44" s="1204"/>
      <c r="AX44" s="1204"/>
      <c r="AY44" s="1204"/>
      <c r="AZ44" s="1204"/>
      <c r="BA44" s="1204"/>
      <c r="BB44" s="1204"/>
      <c r="BC44" s="1204"/>
      <c r="BD44" s="1204"/>
      <c r="BE44" s="1204"/>
      <c r="BF44" s="1204"/>
      <c r="BG44" s="1204"/>
      <c r="BH44" s="1204"/>
    </row>
    <row r="45" spans="2:60" ht="15.75" customHeight="1">
      <c r="B45" s="1221"/>
      <c r="C45" s="1221"/>
      <c r="D45" s="1221"/>
      <c r="E45" s="1221"/>
      <c r="F45" s="1221"/>
      <c r="G45" s="1221"/>
      <c r="H45" s="1221"/>
      <c r="I45" s="1221"/>
      <c r="J45" s="1194"/>
      <c r="K45" s="1195"/>
      <c r="L45" s="1195"/>
      <c r="M45" s="1195"/>
      <c r="N45" s="1195"/>
      <c r="O45" s="1195"/>
      <c r="P45" s="1195"/>
      <c r="Q45" s="1195"/>
      <c r="R45" s="1195"/>
      <c r="S45" s="1195"/>
      <c r="T45" s="1195"/>
      <c r="U45" s="1195"/>
      <c r="V45" s="1195"/>
      <c r="W45" s="1195"/>
      <c r="X45" s="1195"/>
      <c r="Y45" s="1195"/>
      <c r="Z45" s="1195"/>
      <c r="AA45" s="1195"/>
      <c r="AB45" s="1195"/>
      <c r="AC45" s="1195"/>
      <c r="AD45" s="1195"/>
      <c r="AE45" s="1195"/>
      <c r="AF45" s="1195"/>
      <c r="AG45" s="1196"/>
      <c r="AH45" s="1225"/>
      <c r="AI45" s="1226"/>
      <c r="AJ45" s="1227"/>
      <c r="AK45" s="1204"/>
      <c r="AL45" s="1204"/>
      <c r="AM45" s="1204"/>
      <c r="AN45" s="1204"/>
      <c r="AO45" s="1204"/>
      <c r="AP45" s="1204"/>
      <c r="AQ45" s="1204"/>
      <c r="AR45" s="1204"/>
      <c r="AS45" s="1204"/>
      <c r="AT45" s="1204"/>
      <c r="AU45" s="1204"/>
      <c r="AV45" s="1204"/>
      <c r="AW45" s="1204"/>
      <c r="AX45" s="1204"/>
      <c r="AY45" s="1204"/>
      <c r="AZ45" s="1204"/>
      <c r="BA45" s="1204"/>
      <c r="BB45" s="1204"/>
      <c r="BC45" s="1204"/>
      <c r="BD45" s="1204"/>
      <c r="BE45" s="1204"/>
      <c r="BF45" s="1204"/>
      <c r="BG45" s="1204"/>
      <c r="BH45" s="1204"/>
    </row>
    <row r="46" spans="2:60" ht="15.75" customHeight="1">
      <c r="B46" s="1221" t="s">
        <v>724</v>
      </c>
      <c r="C46" s="1221"/>
      <c r="D46" s="1221"/>
      <c r="E46" s="1221"/>
      <c r="F46" s="1221"/>
      <c r="G46" s="1221"/>
      <c r="H46" s="1221"/>
      <c r="I46" s="1221"/>
      <c r="J46" s="1194" t="s">
        <v>725</v>
      </c>
      <c r="K46" s="1195"/>
      <c r="L46" s="1195"/>
      <c r="M46" s="1195"/>
      <c r="N46" s="1195"/>
      <c r="O46" s="1195"/>
      <c r="P46" s="1195"/>
      <c r="Q46" s="1195"/>
      <c r="R46" s="1195"/>
      <c r="S46" s="1195"/>
      <c r="T46" s="1195"/>
      <c r="U46" s="1195"/>
      <c r="V46" s="1195"/>
      <c r="W46" s="1195"/>
      <c r="X46" s="1195"/>
      <c r="Y46" s="1195"/>
      <c r="Z46" s="1195"/>
      <c r="AA46" s="1195"/>
      <c r="AB46" s="1195"/>
      <c r="AC46" s="1195"/>
      <c r="AD46" s="1195"/>
      <c r="AE46" s="1195"/>
      <c r="AF46" s="1195"/>
      <c r="AG46" s="1196"/>
      <c r="AH46" s="1222" t="str">
        <f>_xlfn.IFERROR('貸借（高等学校）'!M38/'貸借（高等学校）'!M39,"-")</f>
        <v>-</v>
      </c>
      <c r="AI46" s="1223"/>
      <c r="AJ46" s="1224"/>
      <c r="AK46" s="1204"/>
      <c r="AL46" s="1204"/>
      <c r="AM46" s="1204"/>
      <c r="AN46" s="1204"/>
      <c r="AO46" s="1204"/>
      <c r="AP46" s="1204"/>
      <c r="AQ46" s="1204"/>
      <c r="AR46" s="1204"/>
      <c r="AS46" s="1204"/>
      <c r="AT46" s="1204"/>
      <c r="AU46" s="1204"/>
      <c r="AV46" s="1204"/>
      <c r="AW46" s="1204"/>
      <c r="AX46" s="1204"/>
      <c r="AY46" s="1204"/>
      <c r="AZ46" s="1204"/>
      <c r="BA46" s="1204"/>
      <c r="BB46" s="1204"/>
      <c r="BC46" s="1204"/>
      <c r="BD46" s="1204"/>
      <c r="BE46" s="1204"/>
      <c r="BF46" s="1204"/>
      <c r="BG46" s="1204"/>
      <c r="BH46" s="1204"/>
    </row>
    <row r="47" spans="2:60" ht="15.75" customHeight="1">
      <c r="B47" s="1221"/>
      <c r="C47" s="1221"/>
      <c r="D47" s="1221"/>
      <c r="E47" s="1221"/>
      <c r="F47" s="1221"/>
      <c r="G47" s="1221"/>
      <c r="H47" s="1221"/>
      <c r="I47" s="1221"/>
      <c r="J47" s="1194"/>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6"/>
      <c r="AH47" s="1222"/>
      <c r="AI47" s="1223"/>
      <c r="AJ47" s="1224"/>
      <c r="AK47" s="1204"/>
      <c r="AL47" s="1204"/>
      <c r="AM47" s="1204"/>
      <c r="AN47" s="1204"/>
      <c r="AO47" s="1204"/>
      <c r="AP47" s="1204"/>
      <c r="AQ47" s="1204"/>
      <c r="AR47" s="1204"/>
      <c r="AS47" s="1204"/>
      <c r="AT47" s="1204"/>
      <c r="AU47" s="1204"/>
      <c r="AV47" s="1204"/>
      <c r="AW47" s="1204"/>
      <c r="AX47" s="1204"/>
      <c r="AY47" s="1204"/>
      <c r="AZ47" s="1204"/>
      <c r="BA47" s="1204"/>
      <c r="BB47" s="1204"/>
      <c r="BC47" s="1204"/>
      <c r="BD47" s="1204"/>
      <c r="BE47" s="1204"/>
      <c r="BF47" s="1204"/>
      <c r="BG47" s="1204"/>
      <c r="BH47" s="1204"/>
    </row>
    <row r="48" spans="2:60" ht="15.75" customHeight="1">
      <c r="B48" s="1221" t="s">
        <v>726</v>
      </c>
      <c r="C48" s="1221"/>
      <c r="D48" s="1221"/>
      <c r="E48" s="1221"/>
      <c r="F48" s="1221"/>
      <c r="G48" s="1221"/>
      <c r="H48" s="1221"/>
      <c r="I48" s="1221"/>
      <c r="J48" s="1194" t="s">
        <v>727</v>
      </c>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6"/>
      <c r="AH48" s="1222" t="str">
        <f>_xlfn.IFERROR('貸借（高等学校）'!M37/'貸借（高等学校）'!M39,"-")</f>
        <v>-</v>
      </c>
      <c r="AI48" s="1223"/>
      <c r="AJ48" s="1224"/>
      <c r="AK48" s="1204"/>
      <c r="AL48" s="1204"/>
      <c r="AM48" s="1204"/>
      <c r="AN48" s="1204"/>
      <c r="AO48" s="1204"/>
      <c r="AP48" s="1204"/>
      <c r="AQ48" s="1204"/>
      <c r="AR48" s="1204"/>
      <c r="AS48" s="1204"/>
      <c r="AT48" s="1204"/>
      <c r="AU48" s="1204"/>
      <c r="AV48" s="1204"/>
      <c r="AW48" s="1204"/>
      <c r="AX48" s="1204"/>
      <c r="AY48" s="1204"/>
      <c r="AZ48" s="1204"/>
      <c r="BA48" s="1204"/>
      <c r="BB48" s="1204"/>
      <c r="BC48" s="1204"/>
      <c r="BD48" s="1204"/>
      <c r="BE48" s="1204"/>
      <c r="BF48" s="1204"/>
      <c r="BG48" s="1204"/>
      <c r="BH48" s="1204"/>
    </row>
    <row r="49" spans="2:60" ht="15.75" customHeight="1">
      <c r="B49" s="1221"/>
      <c r="C49" s="1221"/>
      <c r="D49" s="1221"/>
      <c r="E49" s="1221"/>
      <c r="F49" s="1221"/>
      <c r="G49" s="1221"/>
      <c r="H49" s="1221"/>
      <c r="I49" s="1221"/>
      <c r="J49" s="1194"/>
      <c r="K49" s="1195"/>
      <c r="L49" s="1195"/>
      <c r="M49" s="1195"/>
      <c r="N49" s="1195"/>
      <c r="O49" s="1195"/>
      <c r="P49" s="1195"/>
      <c r="Q49" s="1195"/>
      <c r="R49" s="1195"/>
      <c r="S49" s="1195"/>
      <c r="T49" s="1195"/>
      <c r="U49" s="1195"/>
      <c r="V49" s="1195"/>
      <c r="W49" s="1195"/>
      <c r="X49" s="1195"/>
      <c r="Y49" s="1195"/>
      <c r="Z49" s="1195"/>
      <c r="AA49" s="1195"/>
      <c r="AB49" s="1195"/>
      <c r="AC49" s="1195"/>
      <c r="AD49" s="1195"/>
      <c r="AE49" s="1195"/>
      <c r="AF49" s="1195"/>
      <c r="AG49" s="1196"/>
      <c r="AH49" s="1222"/>
      <c r="AI49" s="1223"/>
      <c r="AJ49" s="1224"/>
      <c r="AK49" s="1204"/>
      <c r="AL49" s="1204"/>
      <c r="AM49" s="1204"/>
      <c r="AN49" s="1204"/>
      <c r="AO49" s="1204"/>
      <c r="AP49" s="1204"/>
      <c r="AQ49" s="1204"/>
      <c r="AR49" s="1204"/>
      <c r="AS49" s="1204"/>
      <c r="AT49" s="1204"/>
      <c r="AU49" s="1204"/>
      <c r="AV49" s="1204"/>
      <c r="AW49" s="1204"/>
      <c r="AX49" s="1204"/>
      <c r="AY49" s="1204"/>
      <c r="AZ49" s="1204"/>
      <c r="BA49" s="1204"/>
      <c r="BB49" s="1204"/>
      <c r="BC49" s="1204"/>
      <c r="BD49" s="1204"/>
      <c r="BE49" s="1204"/>
      <c r="BF49" s="1204"/>
      <c r="BG49" s="1204"/>
      <c r="BH49" s="1204"/>
    </row>
    <row r="50" spans="2:60" ht="15.75" customHeight="1">
      <c r="B50" s="1221" t="s">
        <v>728</v>
      </c>
      <c r="C50" s="1221"/>
      <c r="D50" s="1221"/>
      <c r="E50" s="1221"/>
      <c r="F50" s="1221"/>
      <c r="G50" s="1221"/>
      <c r="H50" s="1221"/>
      <c r="I50" s="1221"/>
      <c r="J50" s="1194" t="s">
        <v>729</v>
      </c>
      <c r="K50" s="1195"/>
      <c r="L50" s="1195"/>
      <c r="M50" s="1195"/>
      <c r="N50" s="1195"/>
      <c r="O50" s="1195"/>
      <c r="P50" s="1195"/>
      <c r="Q50" s="1195"/>
      <c r="R50" s="1195"/>
      <c r="S50" s="1195"/>
      <c r="T50" s="1195"/>
      <c r="U50" s="1195"/>
      <c r="V50" s="1195"/>
      <c r="W50" s="1195"/>
      <c r="X50" s="1195"/>
      <c r="Y50" s="1195"/>
      <c r="Z50" s="1195"/>
      <c r="AA50" s="1195"/>
      <c r="AB50" s="1195"/>
      <c r="AC50" s="1195"/>
      <c r="AD50" s="1195"/>
      <c r="AE50" s="1195"/>
      <c r="AF50" s="1195"/>
      <c r="AG50" s="1196"/>
      <c r="AH50" s="1222" t="str">
        <f>_xlfn.IFERROR('貸借（高等学校）'!G36/'貸借（高等学校）'!G46,"-")</f>
        <v>-</v>
      </c>
      <c r="AI50" s="1223"/>
      <c r="AJ50" s="1224"/>
      <c r="AK50" s="1204"/>
      <c r="AL50" s="1204"/>
      <c r="AM50" s="1204"/>
      <c r="AN50" s="1204"/>
      <c r="AO50" s="1204"/>
      <c r="AP50" s="1204"/>
      <c r="AQ50" s="1204"/>
      <c r="AR50" s="1204"/>
      <c r="AS50" s="1204"/>
      <c r="AT50" s="1204"/>
      <c r="AU50" s="1204"/>
      <c r="AV50" s="1204"/>
      <c r="AW50" s="1204"/>
      <c r="AX50" s="1204"/>
      <c r="AY50" s="1204"/>
      <c r="AZ50" s="1204"/>
      <c r="BA50" s="1204"/>
      <c r="BB50" s="1204"/>
      <c r="BC50" s="1204"/>
      <c r="BD50" s="1204"/>
      <c r="BE50" s="1204"/>
      <c r="BF50" s="1204"/>
      <c r="BG50" s="1204"/>
      <c r="BH50" s="1204"/>
    </row>
    <row r="51" spans="2:60" ht="15.75" customHeight="1">
      <c r="B51" s="1221"/>
      <c r="C51" s="1221"/>
      <c r="D51" s="1221"/>
      <c r="E51" s="1221"/>
      <c r="F51" s="1221"/>
      <c r="G51" s="1221"/>
      <c r="H51" s="1221"/>
      <c r="I51" s="1221"/>
      <c r="J51" s="1194"/>
      <c r="K51" s="1195"/>
      <c r="L51" s="1195"/>
      <c r="M51" s="1195"/>
      <c r="N51" s="1195"/>
      <c r="O51" s="1195"/>
      <c r="P51" s="1195"/>
      <c r="Q51" s="1195"/>
      <c r="R51" s="1195"/>
      <c r="S51" s="1195"/>
      <c r="T51" s="1195"/>
      <c r="U51" s="1195"/>
      <c r="V51" s="1195"/>
      <c r="W51" s="1195"/>
      <c r="X51" s="1195"/>
      <c r="Y51" s="1195"/>
      <c r="Z51" s="1195"/>
      <c r="AA51" s="1195"/>
      <c r="AB51" s="1195"/>
      <c r="AC51" s="1195"/>
      <c r="AD51" s="1195"/>
      <c r="AE51" s="1195"/>
      <c r="AF51" s="1195"/>
      <c r="AG51" s="1196"/>
      <c r="AH51" s="1222"/>
      <c r="AI51" s="1223"/>
      <c r="AJ51" s="1224"/>
      <c r="AK51" s="1204"/>
      <c r="AL51" s="1204"/>
      <c r="AM51" s="1204"/>
      <c r="AN51" s="1204"/>
      <c r="AO51" s="1204"/>
      <c r="AP51" s="1204"/>
      <c r="AQ51" s="1204"/>
      <c r="AR51" s="1204"/>
      <c r="AS51" s="1204"/>
      <c r="AT51" s="1204"/>
      <c r="AU51" s="1204"/>
      <c r="AV51" s="1204"/>
      <c r="AW51" s="1204"/>
      <c r="AX51" s="1204"/>
      <c r="AY51" s="1204"/>
      <c r="AZ51" s="1204"/>
      <c r="BA51" s="1204"/>
      <c r="BB51" s="1204"/>
      <c r="BC51" s="1204"/>
      <c r="BD51" s="1204"/>
      <c r="BE51" s="1204"/>
      <c r="BF51" s="1204"/>
      <c r="BG51" s="1204"/>
      <c r="BH51" s="1204"/>
    </row>
    <row r="52" spans="2:60" ht="15.75" customHeight="1">
      <c r="B52" s="1221" t="s">
        <v>730</v>
      </c>
      <c r="C52" s="1221"/>
      <c r="D52" s="1221"/>
      <c r="E52" s="1221"/>
      <c r="F52" s="1221"/>
      <c r="G52" s="1221"/>
      <c r="H52" s="1221"/>
      <c r="I52" s="1221"/>
      <c r="J52" s="1194" t="s">
        <v>731</v>
      </c>
      <c r="K52" s="1195"/>
      <c r="L52" s="1195"/>
      <c r="M52" s="1195"/>
      <c r="N52" s="1195"/>
      <c r="O52" s="1195"/>
      <c r="P52" s="1195"/>
      <c r="Q52" s="1195"/>
      <c r="R52" s="1195"/>
      <c r="S52" s="1195"/>
      <c r="T52" s="1195"/>
      <c r="U52" s="1195"/>
      <c r="V52" s="1195"/>
      <c r="W52" s="1195"/>
      <c r="X52" s="1195"/>
      <c r="Y52" s="1195"/>
      <c r="Z52" s="1195"/>
      <c r="AA52" s="1195"/>
      <c r="AB52" s="1195"/>
      <c r="AC52" s="1195"/>
      <c r="AD52" s="1195"/>
      <c r="AE52" s="1195"/>
      <c r="AF52" s="1195"/>
      <c r="AG52" s="1196"/>
      <c r="AH52" s="1228" t="s">
        <v>849</v>
      </c>
      <c r="AI52" s="1229"/>
      <c r="AJ52" s="1230"/>
      <c r="AK52" s="1204"/>
      <c r="AL52" s="1204"/>
      <c r="AM52" s="1204"/>
      <c r="AN52" s="1204"/>
      <c r="AO52" s="1204"/>
      <c r="AP52" s="1204"/>
      <c r="AQ52" s="1204"/>
      <c r="AR52" s="1204"/>
      <c r="AS52" s="1204"/>
      <c r="AT52" s="1204"/>
      <c r="AU52" s="1204"/>
      <c r="AV52" s="1204"/>
      <c r="AW52" s="1204"/>
      <c r="AX52" s="1204"/>
      <c r="AY52" s="1204"/>
      <c r="AZ52" s="1204"/>
      <c r="BA52" s="1204"/>
      <c r="BB52" s="1204"/>
      <c r="BC52" s="1204"/>
      <c r="BD52" s="1204"/>
      <c r="BE52" s="1204"/>
      <c r="BF52" s="1204"/>
      <c r="BG52" s="1204"/>
      <c r="BH52" s="1204"/>
    </row>
    <row r="53" spans="2:60" ht="15.75" customHeight="1">
      <c r="B53" s="1221"/>
      <c r="C53" s="1221"/>
      <c r="D53" s="1221"/>
      <c r="E53" s="1221"/>
      <c r="F53" s="1221"/>
      <c r="G53" s="1221"/>
      <c r="H53" s="1221"/>
      <c r="I53" s="1221"/>
      <c r="J53" s="1194"/>
      <c r="K53" s="1195"/>
      <c r="L53" s="1195"/>
      <c r="M53" s="1195"/>
      <c r="N53" s="1195"/>
      <c r="O53" s="1195"/>
      <c r="P53" s="1195"/>
      <c r="Q53" s="1195"/>
      <c r="R53" s="1195"/>
      <c r="S53" s="1195"/>
      <c r="T53" s="1195"/>
      <c r="U53" s="1195"/>
      <c r="V53" s="1195"/>
      <c r="W53" s="1195"/>
      <c r="X53" s="1195"/>
      <c r="Y53" s="1195"/>
      <c r="Z53" s="1195"/>
      <c r="AA53" s="1195"/>
      <c r="AB53" s="1195"/>
      <c r="AC53" s="1195"/>
      <c r="AD53" s="1195"/>
      <c r="AE53" s="1195"/>
      <c r="AF53" s="1195"/>
      <c r="AG53" s="1196"/>
      <c r="AH53" s="1228"/>
      <c r="AI53" s="1229"/>
      <c r="AJ53" s="1230"/>
      <c r="AK53" s="1204"/>
      <c r="AL53" s="1204"/>
      <c r="AM53" s="1204"/>
      <c r="AN53" s="1204"/>
      <c r="AO53" s="1204"/>
      <c r="AP53" s="1204"/>
      <c r="AQ53" s="1204"/>
      <c r="AR53" s="1204"/>
      <c r="AS53" s="1204"/>
      <c r="AT53" s="1204"/>
      <c r="AU53" s="1204"/>
      <c r="AV53" s="1204"/>
      <c r="AW53" s="1204"/>
      <c r="AX53" s="1204"/>
      <c r="AY53" s="1204"/>
      <c r="AZ53" s="1204"/>
      <c r="BA53" s="1204"/>
      <c r="BB53" s="1204"/>
      <c r="BC53" s="1204"/>
      <c r="BD53" s="1204"/>
      <c r="BE53" s="1204"/>
      <c r="BF53" s="1204"/>
      <c r="BG53" s="1204"/>
      <c r="BH53" s="1204"/>
    </row>
    <row r="54" spans="2:60" ht="15.75" customHeight="1">
      <c r="B54" s="1221" t="s">
        <v>755</v>
      </c>
      <c r="C54" s="1221"/>
      <c r="D54" s="1221"/>
      <c r="E54" s="1221"/>
      <c r="F54" s="1221"/>
      <c r="G54" s="1221"/>
      <c r="H54" s="1221"/>
      <c r="I54" s="1221"/>
      <c r="J54" s="1194" t="s">
        <v>756</v>
      </c>
      <c r="K54" s="1195"/>
      <c r="L54" s="1195"/>
      <c r="M54" s="1195"/>
      <c r="N54" s="1195"/>
      <c r="O54" s="1195"/>
      <c r="P54" s="1195"/>
      <c r="Q54" s="1195"/>
      <c r="R54" s="1195"/>
      <c r="S54" s="1195"/>
      <c r="T54" s="1195"/>
      <c r="U54" s="1195"/>
      <c r="V54" s="1195"/>
      <c r="W54" s="1195"/>
      <c r="X54" s="1195"/>
      <c r="Y54" s="1195"/>
      <c r="Z54" s="1195"/>
      <c r="AA54" s="1195"/>
      <c r="AB54" s="1195"/>
      <c r="AC54" s="1195"/>
      <c r="AD54" s="1195"/>
      <c r="AE54" s="1195"/>
      <c r="AF54" s="1195"/>
      <c r="AG54" s="1196"/>
      <c r="AH54" s="1222" t="str">
        <f>_xlfn.IFERROR('貸借（高等学校）'!G37/'貸借（高等学校）'!M18,"-")</f>
        <v>-</v>
      </c>
      <c r="AI54" s="1223"/>
      <c r="AJ54" s="1224"/>
      <c r="AK54" s="1204"/>
      <c r="AL54" s="1204"/>
      <c r="AM54" s="1204"/>
      <c r="AN54" s="1204"/>
      <c r="AO54" s="1204"/>
      <c r="AP54" s="1204"/>
      <c r="AQ54" s="1204"/>
      <c r="AR54" s="1204"/>
      <c r="AS54" s="1204"/>
      <c r="AT54" s="1204"/>
      <c r="AU54" s="1204"/>
      <c r="AV54" s="1204"/>
      <c r="AW54" s="1204"/>
      <c r="AX54" s="1204"/>
      <c r="AY54" s="1204"/>
      <c r="AZ54" s="1204"/>
      <c r="BA54" s="1204"/>
      <c r="BB54" s="1204"/>
      <c r="BC54" s="1204"/>
      <c r="BD54" s="1204"/>
      <c r="BE54" s="1204"/>
      <c r="BF54" s="1204"/>
      <c r="BG54" s="1204"/>
      <c r="BH54" s="1204"/>
    </row>
    <row r="55" spans="2:60" ht="15.75" customHeight="1">
      <c r="B55" s="1221"/>
      <c r="C55" s="1221"/>
      <c r="D55" s="1221"/>
      <c r="E55" s="1221"/>
      <c r="F55" s="1221"/>
      <c r="G55" s="1221"/>
      <c r="H55" s="1221"/>
      <c r="I55" s="1221"/>
      <c r="J55" s="1194"/>
      <c r="K55" s="1195"/>
      <c r="L55" s="1195"/>
      <c r="M55" s="1195"/>
      <c r="N55" s="1195"/>
      <c r="O55" s="1195"/>
      <c r="P55" s="1195"/>
      <c r="Q55" s="1195"/>
      <c r="R55" s="1195"/>
      <c r="S55" s="1195"/>
      <c r="T55" s="1195"/>
      <c r="U55" s="1195"/>
      <c r="V55" s="1195"/>
      <c r="W55" s="1195"/>
      <c r="X55" s="1195"/>
      <c r="Y55" s="1195"/>
      <c r="Z55" s="1195"/>
      <c r="AA55" s="1195"/>
      <c r="AB55" s="1195"/>
      <c r="AC55" s="1195"/>
      <c r="AD55" s="1195"/>
      <c r="AE55" s="1195"/>
      <c r="AF55" s="1195"/>
      <c r="AG55" s="1196"/>
      <c r="AH55" s="1222"/>
      <c r="AI55" s="1223"/>
      <c r="AJ55" s="1224"/>
      <c r="AK55" s="1204"/>
      <c r="AL55" s="1204"/>
      <c r="AM55" s="1204"/>
      <c r="AN55" s="1204"/>
      <c r="AO55" s="1204"/>
      <c r="AP55" s="1204"/>
      <c r="AQ55" s="1204"/>
      <c r="AR55" s="1204"/>
      <c r="AS55" s="1204"/>
      <c r="AT55" s="1204"/>
      <c r="AU55" s="1204"/>
      <c r="AV55" s="1204"/>
      <c r="AW55" s="1204"/>
      <c r="AX55" s="1204"/>
      <c r="AY55" s="1204"/>
      <c r="AZ55" s="1204"/>
      <c r="BA55" s="1204"/>
      <c r="BB55" s="1204"/>
      <c r="BC55" s="1204"/>
      <c r="BD55" s="1204"/>
      <c r="BE55" s="1204"/>
      <c r="BF55" s="1204"/>
      <c r="BG55" s="1204"/>
      <c r="BH55" s="1204"/>
    </row>
    <row r="56" spans="2:60" ht="15.75" customHeight="1">
      <c r="B56" s="1221" t="s">
        <v>732</v>
      </c>
      <c r="C56" s="1221"/>
      <c r="D56" s="1221"/>
      <c r="E56" s="1221"/>
      <c r="F56" s="1221"/>
      <c r="G56" s="1221"/>
      <c r="H56" s="1221"/>
      <c r="I56" s="1221"/>
      <c r="J56" s="1194" t="s">
        <v>733</v>
      </c>
      <c r="K56" s="1195"/>
      <c r="L56" s="1195"/>
      <c r="M56" s="1195"/>
      <c r="N56" s="1195"/>
      <c r="O56" s="1195"/>
      <c r="P56" s="1195"/>
      <c r="Q56" s="1195"/>
      <c r="R56" s="1195"/>
      <c r="S56" s="1195"/>
      <c r="T56" s="1195"/>
      <c r="U56" s="1195"/>
      <c r="V56" s="1195"/>
      <c r="W56" s="1195"/>
      <c r="X56" s="1195"/>
      <c r="Y56" s="1195"/>
      <c r="Z56" s="1195"/>
      <c r="AA56" s="1195"/>
      <c r="AB56" s="1195"/>
      <c r="AC56" s="1195"/>
      <c r="AD56" s="1195"/>
      <c r="AE56" s="1195"/>
      <c r="AF56" s="1195"/>
      <c r="AG56" s="1196"/>
      <c r="AH56" s="1222" t="str">
        <f>_xlfn.IFERROR('貸借（高等学校）'!G36/'貸借（高等学校）'!M18,"-")</f>
        <v>-</v>
      </c>
      <c r="AI56" s="1223"/>
      <c r="AJ56" s="1224"/>
      <c r="AK56" s="1204"/>
      <c r="AL56" s="1204"/>
      <c r="AM56" s="1204"/>
      <c r="AN56" s="1204"/>
      <c r="AO56" s="1204"/>
      <c r="AP56" s="1204"/>
      <c r="AQ56" s="1204"/>
      <c r="AR56" s="1204"/>
      <c r="AS56" s="1204"/>
      <c r="AT56" s="1204"/>
      <c r="AU56" s="1204"/>
      <c r="AV56" s="1204"/>
      <c r="AW56" s="1204"/>
      <c r="AX56" s="1204"/>
      <c r="AY56" s="1204"/>
      <c r="AZ56" s="1204"/>
      <c r="BA56" s="1204"/>
      <c r="BB56" s="1204"/>
      <c r="BC56" s="1204"/>
      <c r="BD56" s="1204"/>
      <c r="BE56" s="1204"/>
      <c r="BF56" s="1204"/>
      <c r="BG56" s="1204"/>
      <c r="BH56" s="1204"/>
    </row>
    <row r="57" spans="2:60" ht="15.75" customHeight="1">
      <c r="B57" s="1221"/>
      <c r="C57" s="1221"/>
      <c r="D57" s="1221"/>
      <c r="E57" s="1221"/>
      <c r="F57" s="1221"/>
      <c r="G57" s="1221"/>
      <c r="H57" s="1221"/>
      <c r="I57" s="1221"/>
      <c r="J57" s="1194"/>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6"/>
      <c r="AH57" s="1222"/>
      <c r="AI57" s="1223"/>
      <c r="AJ57" s="1224"/>
      <c r="AK57" s="1204"/>
      <c r="AL57" s="1204"/>
      <c r="AM57" s="1204"/>
      <c r="AN57" s="1204"/>
      <c r="AO57" s="1204"/>
      <c r="AP57" s="1204"/>
      <c r="AQ57" s="1204"/>
      <c r="AR57" s="1204"/>
      <c r="AS57" s="1204"/>
      <c r="AT57" s="1204"/>
      <c r="AU57" s="1204"/>
      <c r="AV57" s="1204"/>
      <c r="AW57" s="1204"/>
      <c r="AX57" s="1204"/>
      <c r="AY57" s="1204"/>
      <c r="AZ57" s="1204"/>
      <c r="BA57" s="1204"/>
      <c r="BB57" s="1204"/>
      <c r="BC57" s="1204"/>
      <c r="BD57" s="1204"/>
      <c r="BE57" s="1204"/>
      <c r="BF57" s="1204"/>
      <c r="BG57" s="1204"/>
      <c r="BH57" s="1204"/>
    </row>
    <row r="58" spans="2:60" ht="15.75" customHeight="1">
      <c r="B58" s="1221" t="s">
        <v>734</v>
      </c>
      <c r="C58" s="1221"/>
      <c r="D58" s="1221"/>
      <c r="E58" s="1221"/>
      <c r="F58" s="1221"/>
      <c r="G58" s="1221"/>
      <c r="H58" s="1221"/>
      <c r="I58" s="1221"/>
      <c r="J58" s="1194" t="s">
        <v>735</v>
      </c>
      <c r="K58" s="1195"/>
      <c r="L58" s="1195"/>
      <c r="M58" s="1195"/>
      <c r="N58" s="1195"/>
      <c r="O58" s="1195"/>
      <c r="P58" s="1195"/>
      <c r="Q58" s="1195"/>
      <c r="R58" s="1195"/>
      <c r="S58" s="1195"/>
      <c r="T58" s="1195"/>
      <c r="U58" s="1195"/>
      <c r="V58" s="1195"/>
      <c r="W58" s="1195"/>
      <c r="X58" s="1195"/>
      <c r="Y58" s="1195"/>
      <c r="Z58" s="1195"/>
      <c r="AA58" s="1195"/>
      <c r="AB58" s="1195"/>
      <c r="AC58" s="1195"/>
      <c r="AD58" s="1195"/>
      <c r="AE58" s="1195"/>
      <c r="AF58" s="1195"/>
      <c r="AG58" s="1196"/>
      <c r="AH58" s="1222" t="str">
        <f>_xlfn.IFERROR('貸借（高等学校）'!G37/'貸借（高等学校）'!M23,"-")</f>
        <v>-</v>
      </c>
      <c r="AI58" s="1223"/>
      <c r="AJ58" s="1224"/>
      <c r="AK58" s="1204" t="s">
        <v>742</v>
      </c>
      <c r="AL58" s="1204"/>
      <c r="AM58" s="1204"/>
      <c r="AN58" s="1204"/>
      <c r="AO58" s="1204"/>
      <c r="AP58" s="1204"/>
      <c r="AQ58" s="1204"/>
      <c r="AR58" s="1204"/>
      <c r="AS58" s="1204"/>
      <c r="AT58" s="1204"/>
      <c r="AU58" s="1204"/>
      <c r="AV58" s="1204"/>
      <c r="AW58" s="1204"/>
      <c r="AX58" s="1204"/>
      <c r="AY58" s="1204"/>
      <c r="AZ58" s="1204"/>
      <c r="BA58" s="1204"/>
      <c r="BB58" s="1204"/>
      <c r="BC58" s="1204"/>
      <c r="BD58" s="1204"/>
      <c r="BE58" s="1204"/>
      <c r="BF58" s="1204"/>
      <c r="BG58" s="1204"/>
      <c r="BH58" s="1204"/>
    </row>
    <row r="59" spans="2:60" ht="15.75" customHeight="1">
      <c r="B59" s="1221"/>
      <c r="C59" s="1221"/>
      <c r="D59" s="1221"/>
      <c r="E59" s="1221"/>
      <c r="F59" s="1221"/>
      <c r="G59" s="1221"/>
      <c r="H59" s="1221"/>
      <c r="I59" s="1221"/>
      <c r="J59" s="1194"/>
      <c r="K59" s="1195"/>
      <c r="L59" s="1195"/>
      <c r="M59" s="1195"/>
      <c r="N59" s="1195"/>
      <c r="O59" s="1195"/>
      <c r="P59" s="1195"/>
      <c r="Q59" s="1195"/>
      <c r="R59" s="1195"/>
      <c r="S59" s="1195"/>
      <c r="T59" s="1195"/>
      <c r="U59" s="1195"/>
      <c r="V59" s="1195"/>
      <c r="W59" s="1195"/>
      <c r="X59" s="1195"/>
      <c r="Y59" s="1195"/>
      <c r="Z59" s="1195"/>
      <c r="AA59" s="1195"/>
      <c r="AB59" s="1195"/>
      <c r="AC59" s="1195"/>
      <c r="AD59" s="1195"/>
      <c r="AE59" s="1195"/>
      <c r="AF59" s="1195"/>
      <c r="AG59" s="1196"/>
      <c r="AH59" s="1222"/>
      <c r="AI59" s="1223"/>
      <c r="AJ59" s="1224"/>
      <c r="AK59" s="1204"/>
      <c r="AL59" s="1204"/>
      <c r="AM59" s="1204"/>
      <c r="AN59" s="1204"/>
      <c r="AO59" s="1204"/>
      <c r="AP59" s="1204"/>
      <c r="AQ59" s="1204"/>
      <c r="AR59" s="1204"/>
      <c r="AS59" s="1204"/>
      <c r="AT59" s="1204"/>
      <c r="AU59" s="1204"/>
      <c r="AV59" s="1204"/>
      <c r="AW59" s="1204"/>
      <c r="AX59" s="1204"/>
      <c r="AY59" s="1204"/>
      <c r="AZ59" s="1204"/>
      <c r="BA59" s="1204"/>
      <c r="BB59" s="1204"/>
      <c r="BC59" s="1204"/>
      <c r="BD59" s="1204"/>
      <c r="BE59" s="1204"/>
      <c r="BF59" s="1204"/>
      <c r="BG59" s="1204"/>
      <c r="BH59" s="1204"/>
    </row>
    <row r="60" spans="2:60" ht="15.75" customHeight="1">
      <c r="B60" s="1239" t="s">
        <v>807</v>
      </c>
      <c r="C60" s="1240"/>
      <c r="D60" s="1240"/>
      <c r="E60" s="1240"/>
      <c r="F60" s="1240"/>
      <c r="G60" s="1240"/>
      <c r="H60" s="1240"/>
      <c r="I60" s="1241"/>
      <c r="J60" s="1194" t="s">
        <v>808</v>
      </c>
      <c r="K60" s="1195"/>
      <c r="L60" s="1195"/>
      <c r="M60" s="1195"/>
      <c r="N60" s="1195"/>
      <c r="O60" s="1195"/>
      <c r="P60" s="1195"/>
      <c r="Q60" s="1195"/>
      <c r="R60" s="1195"/>
      <c r="S60" s="1195"/>
      <c r="T60" s="1195"/>
      <c r="U60" s="1195"/>
      <c r="V60" s="1195"/>
      <c r="W60" s="1195"/>
      <c r="X60" s="1195"/>
      <c r="Y60" s="1195"/>
      <c r="Z60" s="1195"/>
      <c r="AA60" s="1195"/>
      <c r="AB60" s="1195"/>
      <c r="AC60" s="1195"/>
      <c r="AD60" s="1195"/>
      <c r="AE60" s="1195"/>
      <c r="AF60" s="1195"/>
      <c r="AG60" s="1196"/>
      <c r="AH60" s="1222" t="str">
        <f>_xlfn.IFERROR('貸借（高等学校）'!G26/'貸借（高等学校）'!M16,"-")</f>
        <v>-</v>
      </c>
      <c r="AI60" s="1223"/>
      <c r="AJ60" s="1224"/>
      <c r="AK60" s="1204" t="s">
        <v>757</v>
      </c>
      <c r="AL60" s="1204"/>
      <c r="AM60" s="1204"/>
      <c r="AN60" s="1204"/>
      <c r="AO60" s="1204"/>
      <c r="AP60" s="1204"/>
      <c r="AQ60" s="1204"/>
      <c r="AR60" s="1204"/>
      <c r="AS60" s="1204"/>
      <c r="AT60" s="1204"/>
      <c r="AU60" s="1204"/>
      <c r="AV60" s="1204"/>
      <c r="AW60" s="1204"/>
      <c r="AX60" s="1204"/>
      <c r="AY60" s="1204"/>
      <c r="AZ60" s="1204"/>
      <c r="BA60" s="1204"/>
      <c r="BB60" s="1204"/>
      <c r="BC60" s="1204"/>
      <c r="BD60" s="1204"/>
      <c r="BE60" s="1204"/>
      <c r="BF60" s="1204"/>
      <c r="BG60" s="1204"/>
      <c r="BH60" s="1204"/>
    </row>
    <row r="61" spans="2:60" ht="15.75" customHeight="1">
      <c r="B61" s="1242"/>
      <c r="C61" s="1243"/>
      <c r="D61" s="1243"/>
      <c r="E61" s="1243"/>
      <c r="F61" s="1243"/>
      <c r="G61" s="1243"/>
      <c r="H61" s="1243"/>
      <c r="I61" s="1244"/>
      <c r="J61" s="1194"/>
      <c r="K61" s="1195"/>
      <c r="L61" s="1195"/>
      <c r="M61" s="1195"/>
      <c r="N61" s="1195"/>
      <c r="O61" s="1195"/>
      <c r="P61" s="1195"/>
      <c r="Q61" s="1195"/>
      <c r="R61" s="1195"/>
      <c r="S61" s="1195"/>
      <c r="T61" s="1195"/>
      <c r="U61" s="1195"/>
      <c r="V61" s="1195"/>
      <c r="W61" s="1195"/>
      <c r="X61" s="1195"/>
      <c r="Y61" s="1195"/>
      <c r="Z61" s="1195"/>
      <c r="AA61" s="1195"/>
      <c r="AB61" s="1195"/>
      <c r="AC61" s="1195"/>
      <c r="AD61" s="1195"/>
      <c r="AE61" s="1195"/>
      <c r="AF61" s="1195"/>
      <c r="AG61" s="1196"/>
      <c r="AH61" s="1222"/>
      <c r="AI61" s="1223"/>
      <c r="AJ61" s="1224"/>
      <c r="AK61" s="1204"/>
      <c r="AL61" s="1204"/>
      <c r="AM61" s="1204"/>
      <c r="AN61" s="1204"/>
      <c r="AO61" s="1204"/>
      <c r="AP61" s="1204"/>
      <c r="AQ61" s="1204"/>
      <c r="AR61" s="1204"/>
      <c r="AS61" s="1204"/>
      <c r="AT61" s="1204"/>
      <c r="AU61" s="1204"/>
      <c r="AV61" s="1204"/>
      <c r="AW61" s="1204"/>
      <c r="AX61" s="1204"/>
      <c r="AY61" s="1204"/>
      <c r="AZ61" s="1204"/>
      <c r="BA61" s="1204"/>
      <c r="BB61" s="1204"/>
      <c r="BC61" s="1204"/>
      <c r="BD61" s="1204"/>
      <c r="BE61" s="1204"/>
      <c r="BF61" s="1204"/>
      <c r="BG61" s="1204"/>
      <c r="BH61" s="1204"/>
    </row>
    <row r="62" spans="2:60" ht="15.75" customHeight="1">
      <c r="B62" s="1221" t="s">
        <v>736</v>
      </c>
      <c r="C62" s="1221"/>
      <c r="D62" s="1221"/>
      <c r="E62" s="1221"/>
      <c r="F62" s="1221"/>
      <c r="G62" s="1221"/>
      <c r="H62" s="1221"/>
      <c r="I62" s="1221"/>
      <c r="J62" s="1194" t="s">
        <v>737</v>
      </c>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6"/>
      <c r="AH62" s="1222" t="str">
        <f>_xlfn.IFERROR('貸借（高等学校）'!M27/'貸借（高等学校）'!G46,"-")</f>
        <v>-</v>
      </c>
      <c r="AI62" s="1223"/>
      <c r="AJ62" s="1224"/>
      <c r="AK62" s="1204"/>
      <c r="AL62" s="1204"/>
      <c r="AM62" s="1204"/>
      <c r="AN62" s="1204"/>
      <c r="AO62" s="1204"/>
      <c r="AP62" s="1204"/>
      <c r="AQ62" s="1204"/>
      <c r="AR62" s="1204"/>
      <c r="AS62" s="1204"/>
      <c r="AT62" s="1204"/>
      <c r="AU62" s="1204"/>
      <c r="AV62" s="1204"/>
      <c r="AW62" s="1204"/>
      <c r="AX62" s="1204"/>
      <c r="AY62" s="1204"/>
      <c r="AZ62" s="1204"/>
      <c r="BA62" s="1204"/>
      <c r="BB62" s="1204"/>
      <c r="BC62" s="1204"/>
      <c r="BD62" s="1204"/>
      <c r="BE62" s="1204"/>
      <c r="BF62" s="1204"/>
      <c r="BG62" s="1204"/>
      <c r="BH62" s="1204"/>
    </row>
    <row r="63" spans="2:60" ht="15.75" customHeight="1">
      <c r="B63" s="1221"/>
      <c r="C63" s="1221"/>
      <c r="D63" s="1221"/>
      <c r="E63" s="1221"/>
      <c r="F63" s="1221"/>
      <c r="G63" s="1221"/>
      <c r="H63" s="1221"/>
      <c r="I63" s="1221"/>
      <c r="J63" s="1194"/>
      <c r="K63" s="1195"/>
      <c r="L63" s="1195"/>
      <c r="M63" s="1195"/>
      <c r="N63" s="1195"/>
      <c r="O63" s="1195"/>
      <c r="P63" s="1195"/>
      <c r="Q63" s="1195"/>
      <c r="R63" s="1195"/>
      <c r="S63" s="1195"/>
      <c r="T63" s="1195"/>
      <c r="U63" s="1195"/>
      <c r="V63" s="1195"/>
      <c r="W63" s="1195"/>
      <c r="X63" s="1195"/>
      <c r="Y63" s="1195"/>
      <c r="Z63" s="1195"/>
      <c r="AA63" s="1195"/>
      <c r="AB63" s="1195"/>
      <c r="AC63" s="1195"/>
      <c r="AD63" s="1195"/>
      <c r="AE63" s="1195"/>
      <c r="AF63" s="1195"/>
      <c r="AG63" s="1196"/>
      <c r="AH63" s="1222"/>
      <c r="AI63" s="1223"/>
      <c r="AJ63" s="1224"/>
      <c r="AK63" s="1204"/>
      <c r="AL63" s="1204"/>
      <c r="AM63" s="1204"/>
      <c r="AN63" s="1204"/>
      <c r="AO63" s="1204"/>
      <c r="AP63" s="1204"/>
      <c r="AQ63" s="1204"/>
      <c r="AR63" s="1204"/>
      <c r="AS63" s="1204"/>
      <c r="AT63" s="1204"/>
      <c r="AU63" s="1204"/>
      <c r="AV63" s="1204"/>
      <c r="AW63" s="1204"/>
      <c r="AX63" s="1204"/>
      <c r="AY63" s="1204"/>
      <c r="AZ63" s="1204"/>
      <c r="BA63" s="1204"/>
      <c r="BB63" s="1204"/>
      <c r="BC63" s="1204"/>
      <c r="BD63" s="1204"/>
      <c r="BE63" s="1204"/>
      <c r="BF63" s="1204"/>
      <c r="BG63" s="1204"/>
      <c r="BH63" s="1204"/>
    </row>
    <row r="64" spans="2:60" ht="15.75" customHeight="1">
      <c r="B64" s="1221" t="s">
        <v>738</v>
      </c>
      <c r="C64" s="1221"/>
      <c r="D64" s="1221"/>
      <c r="E64" s="1221"/>
      <c r="F64" s="1221"/>
      <c r="G64" s="1221"/>
      <c r="H64" s="1221"/>
      <c r="I64" s="1221"/>
      <c r="J64" s="1194" t="s">
        <v>739</v>
      </c>
      <c r="K64" s="1195"/>
      <c r="L64" s="1195"/>
      <c r="M64" s="1195"/>
      <c r="N64" s="1195"/>
      <c r="O64" s="1195"/>
      <c r="P64" s="1195"/>
      <c r="Q64" s="1195"/>
      <c r="R64" s="1195"/>
      <c r="S64" s="1195"/>
      <c r="T64" s="1195"/>
      <c r="U64" s="1195"/>
      <c r="V64" s="1195"/>
      <c r="W64" s="1195"/>
      <c r="X64" s="1195"/>
      <c r="Y64" s="1195"/>
      <c r="Z64" s="1195"/>
      <c r="AA64" s="1195"/>
      <c r="AB64" s="1195"/>
      <c r="AC64" s="1195"/>
      <c r="AD64" s="1195"/>
      <c r="AE64" s="1195"/>
      <c r="AF64" s="1195"/>
      <c r="AG64" s="1196"/>
      <c r="AH64" s="1222" t="str">
        <f>_xlfn.IFERROR(('貸借（高等学校）'!G37+'貸借（高等学校）'!G23+'貸借（高等学校）'!G41)/((減価償却累計額)+'貸借（高等学校）'!M16+'貸借（高等学校）'!M33+'貸借（高等学校）'!M34),"-")</f>
        <v>-</v>
      </c>
      <c r="AI64" s="1223"/>
      <c r="AJ64" s="1224"/>
      <c r="AK64" s="1204"/>
      <c r="AL64" s="1204"/>
      <c r="AM64" s="1204"/>
      <c r="AN64" s="1204"/>
      <c r="AO64" s="1204"/>
      <c r="AP64" s="1204"/>
      <c r="AQ64" s="1204"/>
      <c r="AR64" s="1204"/>
      <c r="AS64" s="1204"/>
      <c r="AT64" s="1204"/>
      <c r="AU64" s="1204"/>
      <c r="AV64" s="1204"/>
      <c r="AW64" s="1204"/>
      <c r="AX64" s="1204"/>
      <c r="AY64" s="1204"/>
      <c r="AZ64" s="1204"/>
      <c r="BA64" s="1204"/>
      <c r="BB64" s="1204"/>
      <c r="BC64" s="1204"/>
      <c r="BD64" s="1204"/>
      <c r="BE64" s="1204"/>
      <c r="BF64" s="1204"/>
      <c r="BG64" s="1204"/>
      <c r="BH64" s="1204"/>
    </row>
    <row r="65" spans="2:60" ht="15.75" customHeight="1" thickBot="1">
      <c r="B65" s="1231"/>
      <c r="C65" s="1231"/>
      <c r="D65" s="1231"/>
      <c r="E65" s="1231"/>
      <c r="F65" s="1231"/>
      <c r="G65" s="1231"/>
      <c r="H65" s="1231"/>
      <c r="I65" s="1231"/>
      <c r="J65" s="1232"/>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4"/>
      <c r="AH65" s="1235"/>
      <c r="AI65" s="1236"/>
      <c r="AJ65" s="1237"/>
      <c r="AK65" s="1238"/>
      <c r="AL65" s="1238"/>
      <c r="AM65" s="1238"/>
      <c r="AN65" s="1238"/>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row>
    <row r="67" ht="13.5">
      <c r="B67" s="133" t="s">
        <v>759</v>
      </c>
    </row>
  </sheetData>
  <sheetProtection/>
  <mergeCells count="124">
    <mergeCell ref="B64:I65"/>
    <mergeCell ref="J64:AG65"/>
    <mergeCell ref="AH64:AJ65"/>
    <mergeCell ref="AK64:BH65"/>
    <mergeCell ref="B60:I61"/>
    <mergeCell ref="J60:AG61"/>
    <mergeCell ref="AH60:AJ61"/>
    <mergeCell ref="AK60:BH61"/>
    <mergeCell ref="B62:I63"/>
    <mergeCell ref="J62:AG63"/>
    <mergeCell ref="AH62:AJ63"/>
    <mergeCell ref="AK62:BH63"/>
    <mergeCell ref="B56:I57"/>
    <mergeCell ref="J56:AG57"/>
    <mergeCell ref="AH56:AJ57"/>
    <mergeCell ref="AK56:BH57"/>
    <mergeCell ref="B58:I59"/>
    <mergeCell ref="J58:AG59"/>
    <mergeCell ref="AH58:AJ59"/>
    <mergeCell ref="AK58:BH59"/>
    <mergeCell ref="B52:I53"/>
    <mergeCell ref="J52:AG53"/>
    <mergeCell ref="AH52:AJ53"/>
    <mergeCell ref="AK52:BH53"/>
    <mergeCell ref="B54:I55"/>
    <mergeCell ref="J54:AG55"/>
    <mergeCell ref="AH54:AJ55"/>
    <mergeCell ref="AK54:BH55"/>
    <mergeCell ref="B48:I49"/>
    <mergeCell ref="J48:AG49"/>
    <mergeCell ref="AH48:AJ49"/>
    <mergeCell ref="AK48:BH49"/>
    <mergeCell ref="B50:I51"/>
    <mergeCell ref="J50:AG51"/>
    <mergeCell ref="AH50:AJ51"/>
    <mergeCell ref="AK50:BH51"/>
    <mergeCell ref="B44:I45"/>
    <mergeCell ref="J44:AG45"/>
    <mergeCell ref="AH44:AJ45"/>
    <mergeCell ref="AK44:BH45"/>
    <mergeCell ref="B46:I47"/>
    <mergeCell ref="J46:AG47"/>
    <mergeCell ref="AH46:AJ47"/>
    <mergeCell ref="AK46:BH47"/>
    <mergeCell ref="B40:I41"/>
    <mergeCell ref="J40:AG41"/>
    <mergeCell ref="AH40:AJ41"/>
    <mergeCell ref="AK40:BH41"/>
    <mergeCell ref="B42:I43"/>
    <mergeCell ref="J42:AG43"/>
    <mergeCell ref="AH42:AJ43"/>
    <mergeCell ref="AK42:BH43"/>
    <mergeCell ref="B36:I37"/>
    <mergeCell ref="J36:AG37"/>
    <mergeCell ref="AH36:AJ37"/>
    <mergeCell ref="AK36:BH37"/>
    <mergeCell ref="B38:I39"/>
    <mergeCell ref="J38:AG39"/>
    <mergeCell ref="AH38:AJ39"/>
    <mergeCell ref="AK38:BH39"/>
    <mergeCell ref="B32:I33"/>
    <mergeCell ref="J32:AG33"/>
    <mergeCell ref="AH32:AJ33"/>
    <mergeCell ref="AK32:BH33"/>
    <mergeCell ref="B34:I35"/>
    <mergeCell ref="J34:AG35"/>
    <mergeCell ref="AH34:AJ35"/>
    <mergeCell ref="AK34:BH35"/>
    <mergeCell ref="B28:I29"/>
    <mergeCell ref="J28:AG29"/>
    <mergeCell ref="AH28:AJ29"/>
    <mergeCell ref="AK28:BH29"/>
    <mergeCell ref="B30:I31"/>
    <mergeCell ref="J30:AG31"/>
    <mergeCell ref="AH30:AJ31"/>
    <mergeCell ref="AK30:BH31"/>
    <mergeCell ref="B24:I25"/>
    <mergeCell ref="J24:AG25"/>
    <mergeCell ref="AH24:AJ25"/>
    <mergeCell ref="AK24:BH25"/>
    <mergeCell ref="B26:I27"/>
    <mergeCell ref="J26:AG27"/>
    <mergeCell ref="AH26:AJ27"/>
    <mergeCell ref="AK26:BH27"/>
    <mergeCell ref="B20:I21"/>
    <mergeCell ref="J20:AG21"/>
    <mergeCell ref="AH20:AJ21"/>
    <mergeCell ref="AK20:BH21"/>
    <mergeCell ref="B22:I23"/>
    <mergeCell ref="J22:AG23"/>
    <mergeCell ref="AH22:AJ23"/>
    <mergeCell ref="AK22:BH23"/>
    <mergeCell ref="B16:I17"/>
    <mergeCell ref="J16:AG17"/>
    <mergeCell ref="AH16:AJ17"/>
    <mergeCell ref="AK16:BH17"/>
    <mergeCell ref="B18:I19"/>
    <mergeCell ref="J18:AG19"/>
    <mergeCell ref="AH18:AJ19"/>
    <mergeCell ref="AK18:BH19"/>
    <mergeCell ref="B12:I13"/>
    <mergeCell ref="J12:AG13"/>
    <mergeCell ref="AH12:AJ13"/>
    <mergeCell ref="AK12:BH13"/>
    <mergeCell ref="B14:I15"/>
    <mergeCell ref="J14:AG15"/>
    <mergeCell ref="AH14:AJ15"/>
    <mergeCell ref="AK14:BH15"/>
    <mergeCell ref="B8:I9"/>
    <mergeCell ref="J8:AG9"/>
    <mergeCell ref="AH8:AJ9"/>
    <mergeCell ref="AK8:BH9"/>
    <mergeCell ref="B10:I11"/>
    <mergeCell ref="J10:AG11"/>
    <mergeCell ref="AH10:AJ11"/>
    <mergeCell ref="AK10:BH11"/>
    <mergeCell ref="B4:I5"/>
    <mergeCell ref="J4:AG5"/>
    <mergeCell ref="AH4:AJ5"/>
    <mergeCell ref="AK4:BH5"/>
    <mergeCell ref="B6:I7"/>
    <mergeCell ref="J6:AG7"/>
    <mergeCell ref="AH6:AJ7"/>
    <mergeCell ref="AK6:BH7"/>
  </mergeCells>
  <printOptions/>
  <pageMargins left="0.5118110236220472" right="0.31496062992125984" top="0.3937007874015748" bottom="0.5905511811023623" header="0.5118110236220472" footer="0.5118110236220472"/>
  <pageSetup horizontalDpi="300" verticalDpi="300" orientation="landscape" paperSize="9" scale="73" r:id="rId1"/>
  <rowBreaks count="1" manualBreakCount="1">
    <brk id="68" max="59" man="1"/>
  </rowBreaks>
</worksheet>
</file>

<file path=xl/worksheets/sheet19.xml><?xml version="1.0" encoding="utf-8"?>
<worksheet xmlns="http://schemas.openxmlformats.org/spreadsheetml/2006/main" xmlns:r="http://schemas.openxmlformats.org/officeDocument/2006/relationships">
  <dimension ref="A2:BK67"/>
  <sheetViews>
    <sheetView view="pageBreakPreview" zoomScale="85" zoomScaleSheetLayoutView="85" workbookViewId="0" topLeftCell="A1">
      <selection activeCell="A1" sqref="A1"/>
    </sheetView>
  </sheetViews>
  <sheetFormatPr defaultColWidth="8.796875" defaultRowHeight="14.25"/>
  <cols>
    <col min="1" max="1" width="5.09765625" style="133" customWidth="1"/>
    <col min="2" max="60" width="3" style="133" customWidth="1"/>
    <col min="61" max="61" width="9" style="133" customWidth="1"/>
    <col min="62" max="62" width="13.8984375" style="133" bestFit="1" customWidth="1"/>
    <col min="63" max="16384" width="9" style="133" customWidth="1"/>
  </cols>
  <sheetData>
    <row r="2" ht="18.75">
      <c r="B2" s="157" t="s">
        <v>941</v>
      </c>
    </row>
    <row r="3" ht="14.25" thickBot="1"/>
    <row r="4" spans="2:60" ht="15.75" customHeight="1">
      <c r="B4" s="1173" t="s">
        <v>850</v>
      </c>
      <c r="C4" s="1174"/>
      <c r="D4" s="1174"/>
      <c r="E4" s="1174"/>
      <c r="F4" s="1174"/>
      <c r="G4" s="1174"/>
      <c r="H4" s="1174"/>
      <c r="I4" s="1175"/>
      <c r="J4" s="1179" t="s">
        <v>202</v>
      </c>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1"/>
      <c r="AH4" s="1179" t="s">
        <v>203</v>
      </c>
      <c r="AI4" s="1180"/>
      <c r="AJ4" s="1181"/>
      <c r="AK4" s="1179" t="s">
        <v>204</v>
      </c>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1"/>
    </row>
    <row r="5" spans="2:60" ht="15.75" customHeight="1" thickBot="1">
      <c r="B5" s="1176"/>
      <c r="C5" s="1177"/>
      <c r="D5" s="1177"/>
      <c r="E5" s="1177"/>
      <c r="F5" s="1177"/>
      <c r="G5" s="1177"/>
      <c r="H5" s="1177"/>
      <c r="I5" s="1178"/>
      <c r="J5" s="1182"/>
      <c r="K5" s="1183"/>
      <c r="L5" s="1183"/>
      <c r="M5" s="1183"/>
      <c r="N5" s="1183"/>
      <c r="O5" s="1183"/>
      <c r="P5" s="1183"/>
      <c r="Q5" s="1183"/>
      <c r="R5" s="1183"/>
      <c r="S5" s="1183"/>
      <c r="T5" s="1183"/>
      <c r="U5" s="1183"/>
      <c r="V5" s="1183"/>
      <c r="W5" s="1183"/>
      <c r="X5" s="1183"/>
      <c r="Y5" s="1183"/>
      <c r="Z5" s="1183"/>
      <c r="AA5" s="1183"/>
      <c r="AB5" s="1183"/>
      <c r="AC5" s="1183"/>
      <c r="AD5" s="1183"/>
      <c r="AE5" s="1183"/>
      <c r="AF5" s="1183"/>
      <c r="AG5" s="1184"/>
      <c r="AH5" s="1182"/>
      <c r="AI5" s="1183"/>
      <c r="AJ5" s="1184"/>
      <c r="AK5" s="1182"/>
      <c r="AL5" s="1183"/>
      <c r="AM5" s="1183"/>
      <c r="AN5" s="1183"/>
      <c r="AO5" s="1183"/>
      <c r="AP5" s="1183"/>
      <c r="AQ5" s="1183"/>
      <c r="AR5" s="1183"/>
      <c r="AS5" s="1183"/>
      <c r="AT5" s="1183"/>
      <c r="AU5" s="1183"/>
      <c r="AV5" s="1183"/>
      <c r="AW5" s="1183"/>
      <c r="AX5" s="1183"/>
      <c r="AY5" s="1183"/>
      <c r="AZ5" s="1183"/>
      <c r="BA5" s="1183"/>
      <c r="BB5" s="1183"/>
      <c r="BC5" s="1183"/>
      <c r="BD5" s="1183"/>
      <c r="BE5" s="1183"/>
      <c r="BF5" s="1183"/>
      <c r="BG5" s="1183"/>
      <c r="BH5" s="1184"/>
    </row>
    <row r="6" spans="2:63" ht="15.75" customHeight="1">
      <c r="B6" s="1185" t="s">
        <v>691</v>
      </c>
      <c r="C6" s="1186"/>
      <c r="D6" s="1186"/>
      <c r="E6" s="1186"/>
      <c r="F6" s="1186"/>
      <c r="G6" s="1186"/>
      <c r="H6" s="1186"/>
      <c r="I6" s="1187"/>
      <c r="J6" s="1191" t="s">
        <v>692</v>
      </c>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3"/>
      <c r="AH6" s="1197" t="str">
        <f>_xlfn.IFERROR('事業活動支出（法人）'!AI52/'事業活動収入（法人）'!U35,"-")</f>
        <v>-</v>
      </c>
      <c r="AI6" s="1198"/>
      <c r="AJ6" s="1199"/>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J6" s="133" t="s">
        <v>846</v>
      </c>
      <c r="BK6" s="36">
        <f>'事業活動収入（法人）'!U35+'事業活動 教育活動外・特別（法人）'!N16</f>
        <v>0</v>
      </c>
    </row>
    <row r="7" spans="2:63" ht="15.75" customHeight="1">
      <c r="B7" s="1188"/>
      <c r="C7" s="1189"/>
      <c r="D7" s="1189"/>
      <c r="E7" s="1189"/>
      <c r="F7" s="1189"/>
      <c r="G7" s="1189"/>
      <c r="H7" s="1189"/>
      <c r="I7" s="1190"/>
      <c r="J7" s="1194"/>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6"/>
      <c r="AH7" s="1200"/>
      <c r="AI7" s="1201"/>
      <c r="AJ7" s="1202"/>
      <c r="AK7" s="1204"/>
      <c r="AL7" s="1204"/>
      <c r="AM7" s="1204"/>
      <c r="AN7" s="1204"/>
      <c r="AO7" s="1204"/>
      <c r="AP7" s="1204"/>
      <c r="AQ7" s="1204"/>
      <c r="AR7" s="1204"/>
      <c r="AS7" s="1204"/>
      <c r="AT7" s="1204"/>
      <c r="AU7" s="1204"/>
      <c r="AV7" s="1204"/>
      <c r="AW7" s="1204"/>
      <c r="AX7" s="1204"/>
      <c r="AY7" s="1204"/>
      <c r="AZ7" s="1204"/>
      <c r="BA7" s="1204"/>
      <c r="BB7" s="1204"/>
      <c r="BC7" s="1204"/>
      <c r="BD7" s="1204"/>
      <c r="BE7" s="1204"/>
      <c r="BF7" s="1204"/>
      <c r="BG7" s="1204"/>
      <c r="BH7" s="1204"/>
      <c r="BJ7" s="133" t="s">
        <v>847</v>
      </c>
      <c r="BK7" s="36">
        <f>'事業活動支出（法人）'!AI51+'事業活動 教育活動外・特別（法人）'!AI16</f>
        <v>0</v>
      </c>
    </row>
    <row r="8" spans="1:63" ht="15.75" customHeight="1">
      <c r="A8" s="158"/>
      <c r="B8" s="1188" t="s">
        <v>693</v>
      </c>
      <c r="C8" s="1189"/>
      <c r="D8" s="1189"/>
      <c r="E8" s="1189"/>
      <c r="F8" s="1189"/>
      <c r="G8" s="1189"/>
      <c r="H8" s="1189"/>
      <c r="I8" s="1190"/>
      <c r="J8" s="1194" t="s">
        <v>694</v>
      </c>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6"/>
      <c r="AH8" s="1205" t="str">
        <f>_xlfn.IFERROR(BK8/BK6,"-")</f>
        <v>-</v>
      </c>
      <c r="AI8" s="1206"/>
      <c r="AJ8" s="1207"/>
      <c r="AK8" s="1204" t="s">
        <v>723</v>
      </c>
      <c r="AL8" s="1204"/>
      <c r="AM8" s="1204"/>
      <c r="AN8" s="1204"/>
      <c r="AO8" s="1204"/>
      <c r="AP8" s="1204"/>
      <c r="AQ8" s="1204"/>
      <c r="AR8" s="1204"/>
      <c r="AS8" s="1204"/>
      <c r="AT8" s="1204"/>
      <c r="AU8" s="1204"/>
      <c r="AV8" s="1204"/>
      <c r="AW8" s="1204"/>
      <c r="AX8" s="1204"/>
      <c r="AY8" s="1204"/>
      <c r="AZ8" s="1204"/>
      <c r="BA8" s="1204"/>
      <c r="BB8" s="1204"/>
      <c r="BC8" s="1204"/>
      <c r="BD8" s="1204"/>
      <c r="BE8" s="1204"/>
      <c r="BF8" s="1204"/>
      <c r="BG8" s="1204"/>
      <c r="BH8" s="1204"/>
      <c r="BJ8" s="133" t="s">
        <v>848</v>
      </c>
      <c r="BK8" s="36">
        <f>BK6-BK7</f>
        <v>0</v>
      </c>
    </row>
    <row r="9" spans="1:60" ht="15.75" customHeight="1">
      <c r="A9" s="158"/>
      <c r="B9" s="1188"/>
      <c r="C9" s="1189"/>
      <c r="D9" s="1189"/>
      <c r="E9" s="1189"/>
      <c r="F9" s="1189"/>
      <c r="G9" s="1189"/>
      <c r="H9" s="1189"/>
      <c r="I9" s="1190"/>
      <c r="J9" s="1194"/>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6"/>
      <c r="AH9" s="1200"/>
      <c r="AI9" s="1201"/>
      <c r="AJ9" s="1202"/>
      <c r="AK9" s="1204"/>
      <c r="AL9" s="1204"/>
      <c r="AM9" s="1204"/>
      <c r="AN9" s="1204"/>
      <c r="AO9" s="1204"/>
      <c r="AP9" s="1204"/>
      <c r="AQ9" s="1204"/>
      <c r="AR9" s="1204"/>
      <c r="AS9" s="1204"/>
      <c r="AT9" s="1204"/>
      <c r="AU9" s="1204"/>
      <c r="AV9" s="1204"/>
      <c r="AW9" s="1204"/>
      <c r="AX9" s="1204"/>
      <c r="AY9" s="1204"/>
      <c r="AZ9" s="1204"/>
      <c r="BA9" s="1204"/>
      <c r="BB9" s="1204"/>
      <c r="BC9" s="1204"/>
      <c r="BD9" s="1204"/>
      <c r="BE9" s="1204"/>
      <c r="BF9" s="1204"/>
      <c r="BG9" s="1204"/>
      <c r="BH9" s="1204"/>
    </row>
    <row r="10" spans="1:60" ht="15.75" customHeight="1">
      <c r="A10" s="158"/>
      <c r="B10" s="1188" t="s">
        <v>695</v>
      </c>
      <c r="C10" s="1189"/>
      <c r="D10" s="1189"/>
      <c r="E10" s="1189"/>
      <c r="F10" s="1189"/>
      <c r="G10" s="1189"/>
      <c r="H10" s="1189"/>
      <c r="I10" s="1190"/>
      <c r="J10" s="1194" t="s">
        <v>740</v>
      </c>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6"/>
      <c r="AH10" s="1205" t="str">
        <f>_xlfn.IFERROR('事業活動 教育活動外・特別（法人）'!AI42/'事業活動 教育活動外・特別（法人）'!N50,"-")</f>
        <v>-</v>
      </c>
      <c r="AI10" s="1206"/>
      <c r="AJ10" s="1207"/>
      <c r="AK10" s="1204"/>
      <c r="AL10" s="1204"/>
      <c r="AM10" s="1204"/>
      <c r="AN10" s="1204"/>
      <c r="AO10" s="1204"/>
      <c r="AP10" s="1204"/>
      <c r="AQ10" s="1204"/>
      <c r="AR10" s="1204"/>
      <c r="AS10" s="1204"/>
      <c r="AT10" s="1204"/>
      <c r="AU10" s="1204"/>
      <c r="AV10" s="1204"/>
      <c r="AW10" s="1204"/>
      <c r="AX10" s="1204"/>
      <c r="AY10" s="1204"/>
      <c r="AZ10" s="1204"/>
      <c r="BA10" s="1204"/>
      <c r="BB10" s="1204"/>
      <c r="BC10" s="1204"/>
      <c r="BD10" s="1204"/>
      <c r="BE10" s="1204"/>
      <c r="BF10" s="1204"/>
      <c r="BG10" s="1204"/>
      <c r="BH10" s="1204"/>
    </row>
    <row r="11" spans="1:60" ht="15.75" customHeight="1">
      <c r="A11" s="158"/>
      <c r="B11" s="1188"/>
      <c r="C11" s="1189"/>
      <c r="D11" s="1189"/>
      <c r="E11" s="1189"/>
      <c r="F11" s="1189"/>
      <c r="G11" s="1189"/>
      <c r="H11" s="1189"/>
      <c r="I11" s="1190"/>
      <c r="J11" s="1194"/>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6"/>
      <c r="AH11" s="1200"/>
      <c r="AI11" s="1201"/>
      <c r="AJ11" s="1202"/>
      <c r="AK11" s="1204"/>
      <c r="AL11" s="1204"/>
      <c r="AM11" s="1204"/>
      <c r="AN11" s="1204"/>
      <c r="AO11" s="1204"/>
      <c r="AP11" s="1204"/>
      <c r="AQ11" s="1204"/>
      <c r="AR11" s="1204"/>
      <c r="AS11" s="1204"/>
      <c r="AT11" s="1204"/>
      <c r="AU11" s="1204"/>
      <c r="AV11" s="1204"/>
      <c r="AW11" s="1204"/>
      <c r="AX11" s="1204"/>
      <c r="AY11" s="1204"/>
      <c r="AZ11" s="1204"/>
      <c r="BA11" s="1204"/>
      <c r="BB11" s="1204"/>
      <c r="BC11" s="1204"/>
      <c r="BD11" s="1204"/>
      <c r="BE11" s="1204"/>
      <c r="BF11" s="1204"/>
      <c r="BG11" s="1204"/>
      <c r="BH11" s="1204"/>
    </row>
    <row r="12" spans="1:60" ht="15.75" customHeight="1">
      <c r="A12" s="158"/>
      <c r="B12" s="1188" t="s">
        <v>696</v>
      </c>
      <c r="C12" s="1189"/>
      <c r="D12" s="1189"/>
      <c r="E12" s="1189"/>
      <c r="F12" s="1189"/>
      <c r="G12" s="1189"/>
      <c r="H12" s="1189"/>
      <c r="I12" s="1190"/>
      <c r="J12" s="1194" t="s">
        <v>697</v>
      </c>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6"/>
      <c r="AH12" s="1205" t="str">
        <f>_xlfn.IFERROR('事業活動収入（法人）'!U11/BK6,"-")</f>
        <v>-</v>
      </c>
      <c r="AI12" s="1206"/>
      <c r="AJ12" s="1207"/>
      <c r="AK12" s="1204"/>
      <c r="AL12" s="1204"/>
      <c r="AM12" s="1204"/>
      <c r="AN12" s="1204"/>
      <c r="AO12" s="1204"/>
      <c r="AP12" s="1204"/>
      <c r="AQ12" s="1204"/>
      <c r="AR12" s="1204"/>
      <c r="AS12" s="1204"/>
      <c r="AT12" s="1204"/>
      <c r="AU12" s="1204"/>
      <c r="AV12" s="1204"/>
      <c r="AW12" s="1204"/>
      <c r="AX12" s="1204"/>
      <c r="AY12" s="1204"/>
      <c r="AZ12" s="1204"/>
      <c r="BA12" s="1204"/>
      <c r="BB12" s="1204"/>
      <c r="BC12" s="1204"/>
      <c r="BD12" s="1204"/>
      <c r="BE12" s="1204"/>
      <c r="BF12" s="1204"/>
      <c r="BG12" s="1204"/>
      <c r="BH12" s="1204"/>
    </row>
    <row r="13" spans="1:60" ht="15.75" customHeight="1">
      <c r="A13" s="158"/>
      <c r="B13" s="1188"/>
      <c r="C13" s="1189"/>
      <c r="D13" s="1189"/>
      <c r="E13" s="1189"/>
      <c r="F13" s="1189"/>
      <c r="G13" s="1189"/>
      <c r="H13" s="1189"/>
      <c r="I13" s="1190"/>
      <c r="J13" s="1194"/>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6"/>
      <c r="AH13" s="1200"/>
      <c r="AI13" s="1201"/>
      <c r="AJ13" s="1202"/>
      <c r="AK13" s="1204"/>
      <c r="AL13" s="1204"/>
      <c r="AM13" s="1204"/>
      <c r="AN13" s="1204"/>
      <c r="AO13" s="1204"/>
      <c r="AP13" s="1204"/>
      <c r="AQ13" s="1204"/>
      <c r="AR13" s="1204"/>
      <c r="AS13" s="1204"/>
      <c r="AT13" s="1204"/>
      <c r="AU13" s="1204"/>
      <c r="AV13" s="1204"/>
      <c r="AW13" s="1204"/>
      <c r="AX13" s="1204"/>
      <c r="AY13" s="1204"/>
      <c r="AZ13" s="1204"/>
      <c r="BA13" s="1204"/>
      <c r="BB13" s="1204"/>
      <c r="BC13" s="1204"/>
      <c r="BD13" s="1204"/>
      <c r="BE13" s="1204"/>
      <c r="BF13" s="1204"/>
      <c r="BG13" s="1204"/>
      <c r="BH13" s="1204"/>
    </row>
    <row r="14" spans="1:60" ht="15.75" customHeight="1">
      <c r="A14" s="158"/>
      <c r="B14" s="1188" t="s">
        <v>698</v>
      </c>
      <c r="C14" s="1189"/>
      <c r="D14" s="1189"/>
      <c r="E14" s="1189"/>
      <c r="F14" s="1189"/>
      <c r="G14" s="1189"/>
      <c r="H14" s="1189"/>
      <c r="I14" s="1190"/>
      <c r="J14" s="1194" t="s">
        <v>699</v>
      </c>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6"/>
      <c r="AH14" s="1205" t="str">
        <f>_xlfn.IFERROR(('事業活動収入（法人）'!U17+'事業活動 教育活動外・特別（法人）'!N28+'事業活動 教育活動外・特別（法人）'!N29)/'事業活動 教育活動外・特別（法人）'!N50,"-")</f>
        <v>-</v>
      </c>
      <c r="AI14" s="1206"/>
      <c r="AJ14" s="1207"/>
      <c r="AK14" s="1208"/>
      <c r="AL14" s="1209"/>
      <c r="AM14" s="1209"/>
      <c r="AN14" s="1209"/>
      <c r="AO14" s="1209"/>
      <c r="AP14" s="1209"/>
      <c r="AQ14" s="1209"/>
      <c r="AR14" s="1209"/>
      <c r="AS14" s="1209"/>
      <c r="AT14" s="1209"/>
      <c r="AU14" s="1209"/>
      <c r="AV14" s="1209"/>
      <c r="AW14" s="1209"/>
      <c r="AX14" s="1209"/>
      <c r="AY14" s="1209"/>
      <c r="AZ14" s="1209"/>
      <c r="BA14" s="1209"/>
      <c r="BB14" s="1209"/>
      <c r="BC14" s="1209"/>
      <c r="BD14" s="1209"/>
      <c r="BE14" s="1209"/>
      <c r="BF14" s="1209"/>
      <c r="BG14" s="1209"/>
      <c r="BH14" s="1210"/>
    </row>
    <row r="15" spans="1:60" ht="15.75" customHeight="1">
      <c r="A15" s="158"/>
      <c r="B15" s="1188"/>
      <c r="C15" s="1189"/>
      <c r="D15" s="1189"/>
      <c r="E15" s="1189"/>
      <c r="F15" s="1189"/>
      <c r="G15" s="1189"/>
      <c r="H15" s="1189"/>
      <c r="I15" s="1190"/>
      <c r="J15" s="1194"/>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6"/>
      <c r="AH15" s="1200"/>
      <c r="AI15" s="1201"/>
      <c r="AJ15" s="1202"/>
      <c r="AK15" s="1208"/>
      <c r="AL15" s="1209"/>
      <c r="AM15" s="1209"/>
      <c r="AN15" s="1209"/>
      <c r="AO15" s="1209"/>
      <c r="AP15" s="1209"/>
      <c r="AQ15" s="1209"/>
      <c r="AR15" s="1209"/>
      <c r="AS15" s="1209"/>
      <c r="AT15" s="1209"/>
      <c r="AU15" s="1209"/>
      <c r="AV15" s="1209"/>
      <c r="AW15" s="1209"/>
      <c r="AX15" s="1209"/>
      <c r="AY15" s="1209"/>
      <c r="AZ15" s="1209"/>
      <c r="BA15" s="1209"/>
      <c r="BB15" s="1209"/>
      <c r="BC15" s="1209"/>
      <c r="BD15" s="1209"/>
      <c r="BE15" s="1209"/>
      <c r="BF15" s="1209"/>
      <c r="BG15" s="1209"/>
      <c r="BH15" s="1210"/>
    </row>
    <row r="16" spans="1:60" ht="15.75" customHeight="1">
      <c r="A16" s="158"/>
      <c r="B16" s="1188" t="s">
        <v>700</v>
      </c>
      <c r="C16" s="1189"/>
      <c r="D16" s="1189"/>
      <c r="E16" s="1189"/>
      <c r="F16" s="1189"/>
      <c r="G16" s="1189"/>
      <c r="H16" s="1189"/>
      <c r="I16" s="1190"/>
      <c r="J16" s="1194" t="s">
        <v>701</v>
      </c>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6"/>
      <c r="AH16" s="1205" t="str">
        <f>_xlfn.IFERROR('事業活動収入（法人）'!U17/BK6,"-")</f>
        <v>-</v>
      </c>
      <c r="AI16" s="1206"/>
      <c r="AJ16" s="1207"/>
      <c r="AK16" s="1204"/>
      <c r="AL16" s="1204"/>
      <c r="AM16" s="1204"/>
      <c r="AN16" s="1204"/>
      <c r="AO16" s="1204"/>
      <c r="AP16" s="1204"/>
      <c r="AQ16" s="1204"/>
      <c r="AR16" s="1204"/>
      <c r="AS16" s="1204"/>
      <c r="AT16" s="1204"/>
      <c r="AU16" s="1204"/>
      <c r="AV16" s="1204"/>
      <c r="AW16" s="1204"/>
      <c r="AX16" s="1204"/>
      <c r="AY16" s="1204"/>
      <c r="AZ16" s="1204"/>
      <c r="BA16" s="1204"/>
      <c r="BB16" s="1204"/>
      <c r="BC16" s="1204"/>
      <c r="BD16" s="1204"/>
      <c r="BE16" s="1204"/>
      <c r="BF16" s="1204"/>
      <c r="BG16" s="1204"/>
      <c r="BH16" s="1204"/>
    </row>
    <row r="17" spans="1:60" ht="15.75" customHeight="1">
      <c r="A17" s="158"/>
      <c r="B17" s="1188"/>
      <c r="C17" s="1189"/>
      <c r="D17" s="1189"/>
      <c r="E17" s="1189"/>
      <c r="F17" s="1189"/>
      <c r="G17" s="1189"/>
      <c r="H17" s="1189"/>
      <c r="I17" s="1190"/>
      <c r="J17" s="1194"/>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6"/>
      <c r="AH17" s="1200"/>
      <c r="AI17" s="1201"/>
      <c r="AJ17" s="1202"/>
      <c r="AK17" s="1204"/>
      <c r="AL17" s="1204"/>
      <c r="AM17" s="1204"/>
      <c r="AN17" s="1204"/>
      <c r="AO17" s="1204"/>
      <c r="AP17" s="1204"/>
      <c r="AQ17" s="1204"/>
      <c r="AR17" s="1204"/>
      <c r="AS17" s="1204"/>
      <c r="AT17" s="1204"/>
      <c r="AU17" s="1204"/>
      <c r="AV17" s="1204"/>
      <c r="AW17" s="1204"/>
      <c r="AX17" s="1204"/>
      <c r="AY17" s="1204"/>
      <c r="AZ17" s="1204"/>
      <c r="BA17" s="1204"/>
      <c r="BB17" s="1204"/>
      <c r="BC17" s="1204"/>
      <c r="BD17" s="1204"/>
      <c r="BE17" s="1204"/>
      <c r="BF17" s="1204"/>
      <c r="BG17" s="1204"/>
      <c r="BH17" s="1204"/>
    </row>
    <row r="18" spans="1:60" ht="15.75" customHeight="1">
      <c r="A18" s="158"/>
      <c r="B18" s="1188" t="s">
        <v>702</v>
      </c>
      <c r="C18" s="1189"/>
      <c r="D18" s="1189"/>
      <c r="E18" s="1189"/>
      <c r="F18" s="1189"/>
      <c r="G18" s="1189"/>
      <c r="H18" s="1189"/>
      <c r="I18" s="1190"/>
      <c r="J18" s="1194" t="s">
        <v>703</v>
      </c>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6"/>
      <c r="AH18" s="1211" t="str">
        <f>_xlfn.IFERROR(('事業活動収入（法人）'!U21+'事業活動 教育活動外・特別（法人）'!N30)/'事業活動 教育活動外・特別（法人）'!N50,"-")</f>
        <v>-</v>
      </c>
      <c r="AI18" s="1212"/>
      <c r="AJ18" s="1213"/>
      <c r="AK18" s="1204"/>
      <c r="AL18" s="1204"/>
      <c r="AM18" s="1204"/>
      <c r="AN18" s="1204"/>
      <c r="AO18" s="1204"/>
      <c r="AP18" s="1204"/>
      <c r="AQ18" s="1204"/>
      <c r="AR18" s="1204"/>
      <c r="AS18" s="1204"/>
      <c r="AT18" s="1204"/>
      <c r="AU18" s="1204"/>
      <c r="AV18" s="1204"/>
      <c r="AW18" s="1204"/>
      <c r="AX18" s="1204"/>
      <c r="AY18" s="1204"/>
      <c r="AZ18" s="1204"/>
      <c r="BA18" s="1204"/>
      <c r="BB18" s="1204"/>
      <c r="BC18" s="1204"/>
      <c r="BD18" s="1204"/>
      <c r="BE18" s="1204"/>
      <c r="BF18" s="1204"/>
      <c r="BG18" s="1204"/>
      <c r="BH18" s="1204"/>
    </row>
    <row r="19" spans="1:60" ht="15.75" customHeight="1">
      <c r="A19" s="158"/>
      <c r="B19" s="1188"/>
      <c r="C19" s="1189"/>
      <c r="D19" s="1189"/>
      <c r="E19" s="1189"/>
      <c r="F19" s="1189"/>
      <c r="G19" s="1189"/>
      <c r="H19" s="1189"/>
      <c r="I19" s="1190"/>
      <c r="J19" s="1194"/>
      <c r="K19" s="1195"/>
      <c r="L19" s="1195"/>
      <c r="M19" s="1195"/>
      <c r="N19" s="1195"/>
      <c r="O19" s="1195"/>
      <c r="P19" s="1195"/>
      <c r="Q19" s="1195"/>
      <c r="R19" s="1195"/>
      <c r="S19" s="1195"/>
      <c r="T19" s="1195"/>
      <c r="U19" s="1195"/>
      <c r="V19" s="1195"/>
      <c r="W19" s="1195"/>
      <c r="X19" s="1195"/>
      <c r="Y19" s="1195"/>
      <c r="Z19" s="1195"/>
      <c r="AA19" s="1195"/>
      <c r="AB19" s="1195"/>
      <c r="AC19" s="1195"/>
      <c r="AD19" s="1195"/>
      <c r="AE19" s="1195"/>
      <c r="AF19" s="1195"/>
      <c r="AG19" s="1196"/>
      <c r="AH19" s="1214"/>
      <c r="AI19" s="1215"/>
      <c r="AJ19" s="1216"/>
      <c r="AK19" s="1204"/>
      <c r="AL19" s="1204"/>
      <c r="AM19" s="1204"/>
      <c r="AN19" s="1204"/>
      <c r="AO19" s="1204"/>
      <c r="AP19" s="1204"/>
      <c r="AQ19" s="1204"/>
      <c r="AR19" s="1204"/>
      <c r="AS19" s="1204"/>
      <c r="AT19" s="1204"/>
      <c r="AU19" s="1204"/>
      <c r="AV19" s="1204"/>
      <c r="AW19" s="1204"/>
      <c r="AX19" s="1204"/>
      <c r="AY19" s="1204"/>
      <c r="AZ19" s="1204"/>
      <c r="BA19" s="1204"/>
      <c r="BB19" s="1204"/>
      <c r="BC19" s="1204"/>
      <c r="BD19" s="1204"/>
      <c r="BE19" s="1204"/>
      <c r="BF19" s="1204"/>
      <c r="BG19" s="1204"/>
      <c r="BH19" s="1204"/>
    </row>
    <row r="20" spans="1:60" ht="15.75" customHeight="1">
      <c r="A20" s="158"/>
      <c r="B20" s="1188" t="s">
        <v>704</v>
      </c>
      <c r="C20" s="1189"/>
      <c r="D20" s="1189"/>
      <c r="E20" s="1189"/>
      <c r="F20" s="1189"/>
      <c r="G20" s="1189"/>
      <c r="H20" s="1189"/>
      <c r="I20" s="1190"/>
      <c r="J20" s="1194" t="s">
        <v>705</v>
      </c>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6"/>
      <c r="AH20" s="1205" t="str">
        <f>_xlfn.IFERROR('事業活動収入（法人）'!U21/BK6,"-")</f>
        <v>-</v>
      </c>
      <c r="AI20" s="1206"/>
      <c r="AJ20" s="1207"/>
      <c r="AK20" s="1204" t="s">
        <v>741</v>
      </c>
      <c r="AL20" s="1204"/>
      <c r="AM20" s="1204"/>
      <c r="AN20" s="1204"/>
      <c r="AO20" s="1204"/>
      <c r="AP20" s="1204"/>
      <c r="AQ20" s="1204"/>
      <c r="AR20" s="1204"/>
      <c r="AS20" s="1204"/>
      <c r="AT20" s="1204"/>
      <c r="AU20" s="1204"/>
      <c r="AV20" s="1204"/>
      <c r="AW20" s="1204"/>
      <c r="AX20" s="1204"/>
      <c r="AY20" s="1204"/>
      <c r="AZ20" s="1204"/>
      <c r="BA20" s="1204"/>
      <c r="BB20" s="1204"/>
      <c r="BC20" s="1204"/>
      <c r="BD20" s="1204"/>
      <c r="BE20" s="1204"/>
      <c r="BF20" s="1204"/>
      <c r="BG20" s="1204"/>
      <c r="BH20" s="1204"/>
    </row>
    <row r="21" spans="1:60" ht="15.75" customHeight="1">
      <c r="A21" s="158"/>
      <c r="B21" s="1188"/>
      <c r="C21" s="1189"/>
      <c r="D21" s="1189"/>
      <c r="E21" s="1189"/>
      <c r="F21" s="1189"/>
      <c r="G21" s="1189"/>
      <c r="H21" s="1189"/>
      <c r="I21" s="1190"/>
      <c r="J21" s="1194"/>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6"/>
      <c r="AH21" s="1200"/>
      <c r="AI21" s="1201"/>
      <c r="AJ21" s="1202"/>
      <c r="AK21" s="1204"/>
      <c r="AL21" s="1204"/>
      <c r="AM21" s="1204"/>
      <c r="AN21" s="1204"/>
      <c r="AO21" s="1204"/>
      <c r="AP21" s="1204"/>
      <c r="AQ21" s="1204"/>
      <c r="AR21" s="1204"/>
      <c r="AS21" s="1204"/>
      <c r="AT21" s="1204"/>
      <c r="AU21" s="1204"/>
      <c r="AV21" s="1204"/>
      <c r="AW21" s="1204"/>
      <c r="AX21" s="1204"/>
      <c r="AY21" s="1204"/>
      <c r="AZ21" s="1204"/>
      <c r="BA21" s="1204"/>
      <c r="BB21" s="1204"/>
      <c r="BC21" s="1204"/>
      <c r="BD21" s="1204"/>
      <c r="BE21" s="1204"/>
      <c r="BF21" s="1204"/>
      <c r="BG21" s="1204"/>
      <c r="BH21" s="1204"/>
    </row>
    <row r="22" spans="1:60" ht="15.75" customHeight="1">
      <c r="A22" s="158"/>
      <c r="B22" s="1188" t="s">
        <v>748</v>
      </c>
      <c r="C22" s="1189"/>
      <c r="D22" s="1189"/>
      <c r="E22" s="1189"/>
      <c r="F22" s="1189"/>
      <c r="G22" s="1189"/>
      <c r="H22" s="1189"/>
      <c r="I22" s="1190"/>
      <c r="J22" s="1194" t="s">
        <v>749</v>
      </c>
      <c r="K22" s="1195"/>
      <c r="L22" s="1195"/>
      <c r="M22" s="1195"/>
      <c r="N22" s="1195"/>
      <c r="O22" s="1195"/>
      <c r="P22" s="1195"/>
      <c r="Q22" s="1195"/>
      <c r="R22" s="1195"/>
      <c r="S22" s="1195"/>
      <c r="T22" s="1195"/>
      <c r="U22" s="1195"/>
      <c r="V22" s="1195"/>
      <c r="W22" s="1195"/>
      <c r="X22" s="1195"/>
      <c r="Y22" s="1195"/>
      <c r="Z22" s="1195"/>
      <c r="AA22" s="1195"/>
      <c r="AB22" s="1195"/>
      <c r="AC22" s="1195"/>
      <c r="AD22" s="1195"/>
      <c r="AE22" s="1195"/>
      <c r="AF22" s="1195"/>
      <c r="AG22" s="1196"/>
      <c r="AH22" s="1205" t="str">
        <f>_xlfn.IFERROR('事業活動収入（法人）'!U23/'事業活動支出（法人）'!N11,"-")</f>
        <v>-</v>
      </c>
      <c r="AI22" s="1206"/>
      <c r="AJ22" s="1207"/>
      <c r="AK22" s="1208" t="s">
        <v>750</v>
      </c>
      <c r="AL22" s="1209"/>
      <c r="AM22" s="1209"/>
      <c r="AN22" s="1209"/>
      <c r="AO22" s="1209"/>
      <c r="AP22" s="1209"/>
      <c r="AQ22" s="1209"/>
      <c r="AR22" s="1209"/>
      <c r="AS22" s="1209"/>
      <c r="AT22" s="1209"/>
      <c r="AU22" s="1209"/>
      <c r="AV22" s="1209"/>
      <c r="AW22" s="1209"/>
      <c r="AX22" s="1209"/>
      <c r="AY22" s="1209"/>
      <c r="AZ22" s="1209"/>
      <c r="BA22" s="1209"/>
      <c r="BB22" s="1209"/>
      <c r="BC22" s="1209"/>
      <c r="BD22" s="1209"/>
      <c r="BE22" s="1209"/>
      <c r="BF22" s="1209"/>
      <c r="BG22" s="1209"/>
      <c r="BH22" s="1210"/>
    </row>
    <row r="23" spans="1:60" ht="15.75" customHeight="1">
      <c r="A23" s="158"/>
      <c r="B23" s="1188"/>
      <c r="C23" s="1189"/>
      <c r="D23" s="1189"/>
      <c r="E23" s="1189"/>
      <c r="F23" s="1189"/>
      <c r="G23" s="1189"/>
      <c r="H23" s="1189"/>
      <c r="I23" s="1190"/>
      <c r="J23" s="1194"/>
      <c r="K23" s="1195"/>
      <c r="L23" s="1195"/>
      <c r="M23" s="1195"/>
      <c r="N23" s="1195"/>
      <c r="O23" s="1195"/>
      <c r="P23" s="1195"/>
      <c r="Q23" s="1195"/>
      <c r="R23" s="1195"/>
      <c r="S23" s="1195"/>
      <c r="T23" s="1195"/>
      <c r="U23" s="1195"/>
      <c r="V23" s="1195"/>
      <c r="W23" s="1195"/>
      <c r="X23" s="1195"/>
      <c r="Y23" s="1195"/>
      <c r="Z23" s="1195"/>
      <c r="AA23" s="1195"/>
      <c r="AB23" s="1195"/>
      <c r="AC23" s="1195"/>
      <c r="AD23" s="1195"/>
      <c r="AE23" s="1195"/>
      <c r="AF23" s="1195"/>
      <c r="AG23" s="1196"/>
      <c r="AH23" s="1200"/>
      <c r="AI23" s="1201"/>
      <c r="AJ23" s="1202"/>
      <c r="AK23" s="1208"/>
      <c r="AL23" s="1209"/>
      <c r="AM23" s="1209"/>
      <c r="AN23" s="1209"/>
      <c r="AO23" s="1209"/>
      <c r="AP23" s="1209"/>
      <c r="AQ23" s="1209"/>
      <c r="AR23" s="1209"/>
      <c r="AS23" s="1209"/>
      <c r="AT23" s="1209"/>
      <c r="AU23" s="1209"/>
      <c r="AV23" s="1209"/>
      <c r="AW23" s="1209"/>
      <c r="AX23" s="1209"/>
      <c r="AY23" s="1209"/>
      <c r="AZ23" s="1209"/>
      <c r="BA23" s="1209"/>
      <c r="BB23" s="1209"/>
      <c r="BC23" s="1209"/>
      <c r="BD23" s="1209"/>
      <c r="BE23" s="1209"/>
      <c r="BF23" s="1209"/>
      <c r="BG23" s="1209"/>
      <c r="BH23" s="1210"/>
    </row>
    <row r="24" spans="1:60" ht="15.75" customHeight="1">
      <c r="A24" s="158"/>
      <c r="B24" s="1188" t="s">
        <v>706</v>
      </c>
      <c r="C24" s="1189"/>
      <c r="D24" s="1189"/>
      <c r="E24" s="1189"/>
      <c r="F24" s="1189"/>
      <c r="G24" s="1189"/>
      <c r="H24" s="1189"/>
      <c r="I24" s="1190"/>
      <c r="J24" s="1194" t="s">
        <v>707</v>
      </c>
      <c r="K24" s="1195"/>
      <c r="L24" s="1195"/>
      <c r="M24" s="1195"/>
      <c r="N24" s="1195"/>
      <c r="O24" s="1195"/>
      <c r="P24" s="1195"/>
      <c r="Q24" s="1195"/>
      <c r="R24" s="1195"/>
      <c r="S24" s="1195"/>
      <c r="T24" s="1195"/>
      <c r="U24" s="1195"/>
      <c r="V24" s="1195"/>
      <c r="W24" s="1195"/>
      <c r="X24" s="1195"/>
      <c r="Y24" s="1195"/>
      <c r="Z24" s="1195"/>
      <c r="AA24" s="1195"/>
      <c r="AB24" s="1195"/>
      <c r="AC24" s="1195"/>
      <c r="AD24" s="1195"/>
      <c r="AE24" s="1195"/>
      <c r="AF24" s="1195"/>
      <c r="AG24" s="1196"/>
      <c r="AH24" s="1205" t="str">
        <f>_xlfn.IFERROR('事業活動支出（法人）'!N11/BK6,"-")</f>
        <v>-</v>
      </c>
      <c r="AI24" s="1206"/>
      <c r="AJ24" s="1207"/>
      <c r="AK24" s="1208" t="s">
        <v>722</v>
      </c>
      <c r="AL24" s="1209"/>
      <c r="AM24" s="1209"/>
      <c r="AN24" s="1209"/>
      <c r="AO24" s="1209"/>
      <c r="AP24" s="1209"/>
      <c r="AQ24" s="1209"/>
      <c r="AR24" s="1209"/>
      <c r="AS24" s="1209"/>
      <c r="AT24" s="1209"/>
      <c r="AU24" s="1209"/>
      <c r="AV24" s="1209"/>
      <c r="AW24" s="1209"/>
      <c r="AX24" s="1209"/>
      <c r="AY24" s="1209"/>
      <c r="AZ24" s="1209"/>
      <c r="BA24" s="1209"/>
      <c r="BB24" s="1209"/>
      <c r="BC24" s="1209"/>
      <c r="BD24" s="1209"/>
      <c r="BE24" s="1209"/>
      <c r="BF24" s="1209"/>
      <c r="BG24" s="1209"/>
      <c r="BH24" s="1210"/>
    </row>
    <row r="25" spans="1:60" ht="15.75" customHeight="1">
      <c r="A25" s="158"/>
      <c r="B25" s="1188"/>
      <c r="C25" s="1189"/>
      <c r="D25" s="1189"/>
      <c r="E25" s="1189"/>
      <c r="F25" s="1189"/>
      <c r="G25" s="1189"/>
      <c r="H25" s="1189"/>
      <c r="I25" s="1190"/>
      <c r="J25" s="1194"/>
      <c r="K25" s="1195"/>
      <c r="L25" s="1195"/>
      <c r="M25" s="1195"/>
      <c r="N25" s="1195"/>
      <c r="O25" s="1195"/>
      <c r="P25" s="1195"/>
      <c r="Q25" s="1195"/>
      <c r="R25" s="1195"/>
      <c r="S25" s="1195"/>
      <c r="T25" s="1195"/>
      <c r="U25" s="1195"/>
      <c r="V25" s="1195"/>
      <c r="W25" s="1195"/>
      <c r="X25" s="1195"/>
      <c r="Y25" s="1195"/>
      <c r="Z25" s="1195"/>
      <c r="AA25" s="1195"/>
      <c r="AB25" s="1195"/>
      <c r="AC25" s="1195"/>
      <c r="AD25" s="1195"/>
      <c r="AE25" s="1195"/>
      <c r="AF25" s="1195"/>
      <c r="AG25" s="1196"/>
      <c r="AH25" s="1200"/>
      <c r="AI25" s="1201"/>
      <c r="AJ25" s="1202"/>
      <c r="AK25" s="1208"/>
      <c r="AL25" s="1209"/>
      <c r="AM25" s="1209"/>
      <c r="AN25" s="1209"/>
      <c r="AO25" s="1209"/>
      <c r="AP25" s="1209"/>
      <c r="AQ25" s="1209"/>
      <c r="AR25" s="1209"/>
      <c r="AS25" s="1209"/>
      <c r="AT25" s="1209"/>
      <c r="AU25" s="1209"/>
      <c r="AV25" s="1209"/>
      <c r="AW25" s="1209"/>
      <c r="AX25" s="1209"/>
      <c r="AY25" s="1209"/>
      <c r="AZ25" s="1209"/>
      <c r="BA25" s="1209"/>
      <c r="BB25" s="1209"/>
      <c r="BC25" s="1209"/>
      <c r="BD25" s="1209"/>
      <c r="BE25" s="1209"/>
      <c r="BF25" s="1209"/>
      <c r="BG25" s="1209"/>
      <c r="BH25" s="1210"/>
    </row>
    <row r="26" spans="1:60" ht="15.75" customHeight="1">
      <c r="A26" s="158"/>
      <c r="B26" s="1188" t="s">
        <v>708</v>
      </c>
      <c r="C26" s="1189"/>
      <c r="D26" s="1189"/>
      <c r="E26" s="1189"/>
      <c r="F26" s="1189"/>
      <c r="G26" s="1189"/>
      <c r="H26" s="1189"/>
      <c r="I26" s="1190"/>
      <c r="J26" s="1194" t="s">
        <v>709</v>
      </c>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6"/>
      <c r="AH26" s="1205" t="str">
        <f>_xlfn.IFERROR('事業活動支出（法人）'!AI11/BK6,"-")</f>
        <v>-</v>
      </c>
      <c r="AI26" s="1206"/>
      <c r="AJ26" s="1207"/>
      <c r="AK26" s="1208" t="s">
        <v>90</v>
      </c>
      <c r="AL26" s="1209"/>
      <c r="AM26" s="1209"/>
      <c r="AN26" s="1209"/>
      <c r="AO26" s="1209"/>
      <c r="AP26" s="1209"/>
      <c r="AQ26" s="1209"/>
      <c r="AR26" s="1209"/>
      <c r="AS26" s="1209"/>
      <c r="AT26" s="1209"/>
      <c r="AU26" s="1209"/>
      <c r="AV26" s="1209"/>
      <c r="AW26" s="1209"/>
      <c r="AX26" s="1209"/>
      <c r="AY26" s="1209"/>
      <c r="AZ26" s="1209"/>
      <c r="BA26" s="1209"/>
      <c r="BB26" s="1209"/>
      <c r="BC26" s="1209"/>
      <c r="BD26" s="1209"/>
      <c r="BE26" s="1209"/>
      <c r="BF26" s="1209"/>
      <c r="BG26" s="1209"/>
      <c r="BH26" s="1210"/>
    </row>
    <row r="27" spans="1:60" ht="15.75" customHeight="1">
      <c r="A27" s="158"/>
      <c r="B27" s="1188"/>
      <c r="C27" s="1189"/>
      <c r="D27" s="1189"/>
      <c r="E27" s="1189"/>
      <c r="F27" s="1189"/>
      <c r="G27" s="1189"/>
      <c r="H27" s="1189"/>
      <c r="I27" s="1190"/>
      <c r="J27" s="1194"/>
      <c r="K27" s="1195"/>
      <c r="L27" s="1195"/>
      <c r="M27" s="1195"/>
      <c r="N27" s="1195"/>
      <c r="O27" s="1195"/>
      <c r="P27" s="1195"/>
      <c r="Q27" s="1195"/>
      <c r="R27" s="1195"/>
      <c r="S27" s="1195"/>
      <c r="T27" s="1195"/>
      <c r="U27" s="1195"/>
      <c r="V27" s="1195"/>
      <c r="W27" s="1195"/>
      <c r="X27" s="1195"/>
      <c r="Y27" s="1195"/>
      <c r="Z27" s="1195"/>
      <c r="AA27" s="1195"/>
      <c r="AB27" s="1195"/>
      <c r="AC27" s="1195"/>
      <c r="AD27" s="1195"/>
      <c r="AE27" s="1195"/>
      <c r="AF27" s="1195"/>
      <c r="AG27" s="1196"/>
      <c r="AH27" s="1200"/>
      <c r="AI27" s="1201"/>
      <c r="AJ27" s="1202"/>
      <c r="AK27" s="1208"/>
      <c r="AL27" s="1209"/>
      <c r="AM27" s="1209"/>
      <c r="AN27" s="1209"/>
      <c r="AO27" s="1209"/>
      <c r="AP27" s="1209"/>
      <c r="AQ27" s="1209"/>
      <c r="AR27" s="1209"/>
      <c r="AS27" s="1209"/>
      <c r="AT27" s="1209"/>
      <c r="AU27" s="1209"/>
      <c r="AV27" s="1209"/>
      <c r="AW27" s="1209"/>
      <c r="AX27" s="1209"/>
      <c r="AY27" s="1209"/>
      <c r="AZ27" s="1209"/>
      <c r="BA27" s="1209"/>
      <c r="BB27" s="1209"/>
      <c r="BC27" s="1209"/>
      <c r="BD27" s="1209"/>
      <c r="BE27" s="1209"/>
      <c r="BF27" s="1209"/>
      <c r="BG27" s="1209"/>
      <c r="BH27" s="1210"/>
    </row>
    <row r="28" spans="1:60" ht="15.75" customHeight="1">
      <c r="A28" s="158"/>
      <c r="B28" s="1188" t="s">
        <v>710</v>
      </c>
      <c r="C28" s="1189"/>
      <c r="D28" s="1189"/>
      <c r="E28" s="1189"/>
      <c r="F28" s="1189"/>
      <c r="G28" s="1189"/>
      <c r="H28" s="1189"/>
      <c r="I28" s="1190"/>
      <c r="J28" s="1194" t="s">
        <v>711</v>
      </c>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6"/>
      <c r="AH28" s="1205" t="str">
        <f>_xlfn.IFERROR('事業活動支出（法人）'!AI30/BK6,"-")</f>
        <v>-</v>
      </c>
      <c r="AI28" s="1206"/>
      <c r="AJ28" s="1207"/>
      <c r="AK28" s="1208" t="s">
        <v>90</v>
      </c>
      <c r="AL28" s="1209"/>
      <c r="AM28" s="1209"/>
      <c r="AN28" s="1209"/>
      <c r="AO28" s="1209"/>
      <c r="AP28" s="1209"/>
      <c r="AQ28" s="1209"/>
      <c r="AR28" s="1209"/>
      <c r="AS28" s="1209"/>
      <c r="AT28" s="1209"/>
      <c r="AU28" s="1209"/>
      <c r="AV28" s="1209"/>
      <c r="AW28" s="1209"/>
      <c r="AX28" s="1209"/>
      <c r="AY28" s="1209"/>
      <c r="AZ28" s="1209"/>
      <c r="BA28" s="1209"/>
      <c r="BB28" s="1209"/>
      <c r="BC28" s="1209"/>
      <c r="BD28" s="1209"/>
      <c r="BE28" s="1209"/>
      <c r="BF28" s="1209"/>
      <c r="BG28" s="1209"/>
      <c r="BH28" s="1210"/>
    </row>
    <row r="29" spans="2:60" ht="15.75" customHeight="1">
      <c r="B29" s="1188"/>
      <c r="C29" s="1189"/>
      <c r="D29" s="1189"/>
      <c r="E29" s="1189"/>
      <c r="F29" s="1189"/>
      <c r="G29" s="1189"/>
      <c r="H29" s="1189"/>
      <c r="I29" s="1190"/>
      <c r="J29" s="1194"/>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6"/>
      <c r="AH29" s="1200"/>
      <c r="AI29" s="1201"/>
      <c r="AJ29" s="1202"/>
      <c r="AK29" s="1208"/>
      <c r="AL29" s="1209"/>
      <c r="AM29" s="1209"/>
      <c r="AN29" s="1209"/>
      <c r="AO29" s="1209"/>
      <c r="AP29" s="1209"/>
      <c r="AQ29" s="1209"/>
      <c r="AR29" s="1209"/>
      <c r="AS29" s="1209"/>
      <c r="AT29" s="1209"/>
      <c r="AU29" s="1209"/>
      <c r="AV29" s="1209"/>
      <c r="AW29" s="1209"/>
      <c r="AX29" s="1209"/>
      <c r="AY29" s="1209"/>
      <c r="AZ29" s="1209"/>
      <c r="BA29" s="1209"/>
      <c r="BB29" s="1209"/>
      <c r="BC29" s="1209"/>
      <c r="BD29" s="1209"/>
      <c r="BE29" s="1209"/>
      <c r="BF29" s="1209"/>
      <c r="BG29" s="1209"/>
      <c r="BH29" s="1210"/>
    </row>
    <row r="30" spans="2:60" ht="15.75" customHeight="1">
      <c r="B30" s="1188" t="s">
        <v>712</v>
      </c>
      <c r="C30" s="1189"/>
      <c r="D30" s="1189"/>
      <c r="E30" s="1189"/>
      <c r="F30" s="1189"/>
      <c r="G30" s="1189"/>
      <c r="H30" s="1189"/>
      <c r="I30" s="1190"/>
      <c r="J30" s="1194" t="s">
        <v>713</v>
      </c>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c r="AG30" s="1196"/>
      <c r="AH30" s="1205" t="str">
        <f>_xlfn.IFERROR('事業活動 教育活動外・特別（法人）'!AI14/BK6,"-")</f>
        <v>-</v>
      </c>
      <c r="AI30" s="1206"/>
      <c r="AJ30" s="1207"/>
      <c r="AK30" s="1204"/>
      <c r="AL30" s="1204"/>
      <c r="AM30" s="1204"/>
      <c r="AN30" s="1204"/>
      <c r="AO30" s="1204"/>
      <c r="AP30" s="1204"/>
      <c r="AQ30" s="1204"/>
      <c r="AR30" s="1204"/>
      <c r="AS30" s="1204"/>
      <c r="AT30" s="1204"/>
      <c r="AU30" s="1204"/>
      <c r="AV30" s="1204"/>
      <c r="AW30" s="1204"/>
      <c r="AX30" s="1204"/>
      <c r="AY30" s="1204"/>
      <c r="AZ30" s="1204"/>
      <c r="BA30" s="1204"/>
      <c r="BB30" s="1204"/>
      <c r="BC30" s="1204"/>
      <c r="BD30" s="1204"/>
      <c r="BE30" s="1204"/>
      <c r="BF30" s="1204"/>
      <c r="BG30" s="1204"/>
      <c r="BH30" s="1204"/>
    </row>
    <row r="31" spans="2:60" ht="15.75" customHeight="1">
      <c r="B31" s="1188"/>
      <c r="C31" s="1189"/>
      <c r="D31" s="1189"/>
      <c r="E31" s="1189"/>
      <c r="F31" s="1189"/>
      <c r="G31" s="1189"/>
      <c r="H31" s="1189"/>
      <c r="I31" s="1190"/>
      <c r="J31" s="1194"/>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6"/>
      <c r="AH31" s="1200"/>
      <c r="AI31" s="1201"/>
      <c r="AJ31" s="1202"/>
      <c r="AK31" s="1204"/>
      <c r="AL31" s="1204"/>
      <c r="AM31" s="1204"/>
      <c r="AN31" s="1204"/>
      <c r="AO31" s="1204"/>
      <c r="AP31" s="1204"/>
      <c r="AQ31" s="1204"/>
      <c r="AR31" s="1204"/>
      <c r="AS31" s="1204"/>
      <c r="AT31" s="1204"/>
      <c r="AU31" s="1204"/>
      <c r="AV31" s="1204"/>
      <c r="AW31" s="1204"/>
      <c r="AX31" s="1204"/>
      <c r="AY31" s="1204"/>
      <c r="AZ31" s="1204"/>
      <c r="BA31" s="1204"/>
      <c r="BB31" s="1204"/>
      <c r="BC31" s="1204"/>
      <c r="BD31" s="1204"/>
      <c r="BE31" s="1204"/>
      <c r="BF31" s="1204"/>
      <c r="BG31" s="1204"/>
      <c r="BH31" s="1204"/>
    </row>
    <row r="32" spans="2:60" ht="15.75" customHeight="1">
      <c r="B32" s="1217" t="s">
        <v>714</v>
      </c>
      <c r="C32" s="1217"/>
      <c r="D32" s="1217"/>
      <c r="E32" s="1217"/>
      <c r="F32" s="1217"/>
      <c r="G32" s="1217"/>
      <c r="H32" s="1217"/>
      <c r="I32" s="1217"/>
      <c r="J32" s="1194" t="s">
        <v>715</v>
      </c>
      <c r="K32" s="1195"/>
      <c r="L32" s="1195"/>
      <c r="M32" s="1195"/>
      <c r="N32" s="1195"/>
      <c r="O32" s="1195"/>
      <c r="P32" s="1195"/>
      <c r="Q32" s="1195"/>
      <c r="R32" s="1195"/>
      <c r="S32" s="1195"/>
      <c r="T32" s="1195"/>
      <c r="U32" s="1195"/>
      <c r="V32" s="1195"/>
      <c r="W32" s="1195"/>
      <c r="X32" s="1195"/>
      <c r="Y32" s="1195"/>
      <c r="Z32" s="1195"/>
      <c r="AA32" s="1195"/>
      <c r="AB32" s="1195"/>
      <c r="AC32" s="1195"/>
      <c r="AD32" s="1195"/>
      <c r="AE32" s="1195"/>
      <c r="AF32" s="1195"/>
      <c r="AG32" s="1196"/>
      <c r="AH32" s="1205" t="str">
        <f>_xlfn.IFERROR(-('事業活動 教育活動外・特別（法人）'!AI43)/'事業活動 教育活動外・特別（法人）'!N50,"-")</f>
        <v>-</v>
      </c>
      <c r="AI32" s="1206"/>
      <c r="AJ32" s="1207"/>
      <c r="AK32" s="1204"/>
      <c r="AL32" s="1204"/>
      <c r="AM32" s="1204"/>
      <c r="AN32" s="1204"/>
      <c r="AO32" s="1204"/>
      <c r="AP32" s="1204"/>
      <c r="AQ32" s="1204"/>
      <c r="AR32" s="1204"/>
      <c r="AS32" s="1204"/>
      <c r="AT32" s="1204"/>
      <c r="AU32" s="1204"/>
      <c r="AV32" s="1204"/>
      <c r="AW32" s="1204"/>
      <c r="AX32" s="1204"/>
      <c r="AY32" s="1204"/>
      <c r="AZ32" s="1204"/>
      <c r="BA32" s="1204"/>
      <c r="BB32" s="1204"/>
      <c r="BC32" s="1204"/>
      <c r="BD32" s="1204"/>
      <c r="BE32" s="1204"/>
      <c r="BF32" s="1204"/>
      <c r="BG32" s="1204"/>
      <c r="BH32" s="1204"/>
    </row>
    <row r="33" spans="2:60" ht="15.75" customHeight="1">
      <c r="B33" s="1217"/>
      <c r="C33" s="1217"/>
      <c r="D33" s="1217"/>
      <c r="E33" s="1217"/>
      <c r="F33" s="1217"/>
      <c r="G33" s="1217"/>
      <c r="H33" s="1217"/>
      <c r="I33" s="1217"/>
      <c r="J33" s="1194"/>
      <c r="K33" s="1195"/>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6"/>
      <c r="AH33" s="1200"/>
      <c r="AI33" s="1201"/>
      <c r="AJ33" s="1202"/>
      <c r="AK33" s="1204"/>
      <c r="AL33" s="1204"/>
      <c r="AM33" s="1204"/>
      <c r="AN33" s="1204"/>
      <c r="AO33" s="1204"/>
      <c r="AP33" s="1204"/>
      <c r="AQ33" s="1204"/>
      <c r="AR33" s="1204"/>
      <c r="AS33" s="1204"/>
      <c r="AT33" s="1204"/>
      <c r="AU33" s="1204"/>
      <c r="AV33" s="1204"/>
      <c r="AW33" s="1204"/>
      <c r="AX33" s="1204"/>
      <c r="AY33" s="1204"/>
      <c r="AZ33" s="1204"/>
      <c r="BA33" s="1204"/>
      <c r="BB33" s="1204"/>
      <c r="BC33" s="1204"/>
      <c r="BD33" s="1204"/>
      <c r="BE33" s="1204"/>
      <c r="BF33" s="1204"/>
      <c r="BG33" s="1204"/>
      <c r="BH33" s="1204"/>
    </row>
    <row r="34" spans="2:60" ht="15.75" customHeight="1">
      <c r="B34" s="1217" t="s">
        <v>716</v>
      </c>
      <c r="C34" s="1217"/>
      <c r="D34" s="1217"/>
      <c r="E34" s="1217"/>
      <c r="F34" s="1217"/>
      <c r="G34" s="1217"/>
      <c r="H34" s="1217"/>
      <c r="I34" s="1217"/>
      <c r="J34" s="1218" t="s">
        <v>717</v>
      </c>
      <c r="K34" s="1219"/>
      <c r="L34" s="1219"/>
      <c r="M34" s="1219"/>
      <c r="N34" s="1219"/>
      <c r="O34" s="1219"/>
      <c r="P34" s="1219"/>
      <c r="Q34" s="1219"/>
      <c r="R34" s="1219"/>
      <c r="S34" s="1219"/>
      <c r="T34" s="1219"/>
      <c r="U34" s="1219"/>
      <c r="V34" s="1219"/>
      <c r="W34" s="1219"/>
      <c r="X34" s="1219"/>
      <c r="Y34" s="1219"/>
      <c r="Z34" s="1219"/>
      <c r="AA34" s="1219"/>
      <c r="AB34" s="1219"/>
      <c r="AC34" s="1219"/>
      <c r="AD34" s="1219"/>
      <c r="AE34" s="1219"/>
      <c r="AF34" s="1219"/>
      <c r="AG34" s="1220"/>
      <c r="AH34" s="1205" t="str">
        <f>_xlfn.IFERROR(('事業活動支出（法人）'!AI28+'事業活動支出（法人）'!AI46)/BK7,"-")</f>
        <v>-</v>
      </c>
      <c r="AI34" s="1206"/>
      <c r="AJ34" s="1207"/>
      <c r="AK34" s="1204"/>
      <c r="AL34" s="1204"/>
      <c r="AM34" s="1204"/>
      <c r="AN34" s="1204"/>
      <c r="AO34" s="1204"/>
      <c r="AP34" s="1204"/>
      <c r="AQ34" s="1204"/>
      <c r="AR34" s="1204"/>
      <c r="AS34" s="1204"/>
      <c r="AT34" s="1204"/>
      <c r="AU34" s="1204"/>
      <c r="AV34" s="1204"/>
      <c r="AW34" s="1204"/>
      <c r="AX34" s="1204"/>
      <c r="AY34" s="1204"/>
      <c r="AZ34" s="1204"/>
      <c r="BA34" s="1204"/>
      <c r="BB34" s="1204"/>
      <c r="BC34" s="1204"/>
      <c r="BD34" s="1204"/>
      <c r="BE34" s="1204"/>
      <c r="BF34" s="1204"/>
      <c r="BG34" s="1204"/>
      <c r="BH34" s="1204"/>
    </row>
    <row r="35" spans="2:60" ht="15.75" customHeight="1">
      <c r="B35" s="1217"/>
      <c r="C35" s="1217"/>
      <c r="D35" s="1217"/>
      <c r="E35" s="1217"/>
      <c r="F35" s="1217"/>
      <c r="G35" s="1217"/>
      <c r="H35" s="1217"/>
      <c r="I35" s="1217"/>
      <c r="J35" s="1218"/>
      <c r="K35" s="1219"/>
      <c r="L35" s="1219"/>
      <c r="M35" s="1219"/>
      <c r="N35" s="1219"/>
      <c r="O35" s="1219"/>
      <c r="P35" s="1219"/>
      <c r="Q35" s="1219"/>
      <c r="R35" s="1219"/>
      <c r="S35" s="1219"/>
      <c r="T35" s="1219"/>
      <c r="U35" s="1219"/>
      <c r="V35" s="1219"/>
      <c r="W35" s="1219"/>
      <c r="X35" s="1219"/>
      <c r="Y35" s="1219"/>
      <c r="Z35" s="1219"/>
      <c r="AA35" s="1219"/>
      <c r="AB35" s="1219"/>
      <c r="AC35" s="1219"/>
      <c r="AD35" s="1219"/>
      <c r="AE35" s="1219"/>
      <c r="AF35" s="1219"/>
      <c r="AG35" s="1220"/>
      <c r="AH35" s="1200"/>
      <c r="AI35" s="1201"/>
      <c r="AJ35" s="1202"/>
      <c r="AK35" s="1204"/>
      <c r="AL35" s="1204"/>
      <c r="AM35" s="1204"/>
      <c r="AN35" s="1204"/>
      <c r="AO35" s="1204"/>
      <c r="AP35" s="1204"/>
      <c r="AQ35" s="1204"/>
      <c r="AR35" s="1204"/>
      <c r="AS35" s="1204"/>
      <c r="AT35" s="1204"/>
      <c r="AU35" s="1204"/>
      <c r="AV35" s="1204"/>
      <c r="AW35" s="1204"/>
      <c r="AX35" s="1204"/>
      <c r="AY35" s="1204"/>
      <c r="AZ35" s="1204"/>
      <c r="BA35" s="1204"/>
      <c r="BB35" s="1204"/>
      <c r="BC35" s="1204"/>
      <c r="BD35" s="1204"/>
      <c r="BE35" s="1204"/>
      <c r="BF35" s="1204"/>
      <c r="BG35" s="1204"/>
      <c r="BH35" s="1204"/>
    </row>
    <row r="36" spans="2:60" ht="15.75" customHeight="1">
      <c r="B36" s="1221" t="s">
        <v>718</v>
      </c>
      <c r="C36" s="1221"/>
      <c r="D36" s="1221"/>
      <c r="E36" s="1221"/>
      <c r="F36" s="1221"/>
      <c r="G36" s="1221"/>
      <c r="H36" s="1221"/>
      <c r="I36" s="1221"/>
      <c r="J36" s="1194" t="s">
        <v>719</v>
      </c>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6"/>
      <c r="AH36" s="1205" t="str">
        <f>_xlfn.IFERROR('事業活動支出（法人）'!N11/'事業活動収入（法人）'!U11,"-")</f>
        <v>-</v>
      </c>
      <c r="AI36" s="1206"/>
      <c r="AJ36" s="1207"/>
      <c r="AK36" s="1204" t="s">
        <v>461</v>
      </c>
      <c r="AL36" s="1204"/>
      <c r="AM36" s="1204"/>
      <c r="AN36" s="1204"/>
      <c r="AO36" s="1204"/>
      <c r="AP36" s="1204"/>
      <c r="AQ36" s="1204"/>
      <c r="AR36" s="1204"/>
      <c r="AS36" s="1204"/>
      <c r="AT36" s="1204"/>
      <c r="AU36" s="1204"/>
      <c r="AV36" s="1204"/>
      <c r="AW36" s="1204"/>
      <c r="AX36" s="1204"/>
      <c r="AY36" s="1204"/>
      <c r="AZ36" s="1204"/>
      <c r="BA36" s="1204"/>
      <c r="BB36" s="1204"/>
      <c r="BC36" s="1204"/>
      <c r="BD36" s="1204"/>
      <c r="BE36" s="1204"/>
      <c r="BF36" s="1204"/>
      <c r="BG36" s="1204"/>
      <c r="BH36" s="1204"/>
    </row>
    <row r="37" spans="2:60" ht="15.75" customHeight="1">
      <c r="B37" s="1221"/>
      <c r="C37" s="1221"/>
      <c r="D37" s="1221"/>
      <c r="E37" s="1221"/>
      <c r="F37" s="1221"/>
      <c r="G37" s="1221"/>
      <c r="H37" s="1221"/>
      <c r="I37" s="1221"/>
      <c r="J37" s="1194"/>
      <c r="K37" s="1195"/>
      <c r="L37" s="1195"/>
      <c r="M37" s="1195"/>
      <c r="N37" s="1195"/>
      <c r="O37" s="1195"/>
      <c r="P37" s="1195"/>
      <c r="Q37" s="1195"/>
      <c r="R37" s="1195"/>
      <c r="S37" s="1195"/>
      <c r="T37" s="1195"/>
      <c r="U37" s="1195"/>
      <c r="V37" s="1195"/>
      <c r="W37" s="1195"/>
      <c r="X37" s="1195"/>
      <c r="Y37" s="1195"/>
      <c r="Z37" s="1195"/>
      <c r="AA37" s="1195"/>
      <c r="AB37" s="1195"/>
      <c r="AC37" s="1195"/>
      <c r="AD37" s="1195"/>
      <c r="AE37" s="1195"/>
      <c r="AF37" s="1195"/>
      <c r="AG37" s="1196"/>
      <c r="AH37" s="1200"/>
      <c r="AI37" s="1201"/>
      <c r="AJ37" s="1202"/>
      <c r="AK37" s="1204"/>
      <c r="AL37" s="1204"/>
      <c r="AM37" s="1204"/>
      <c r="AN37" s="1204"/>
      <c r="AO37" s="1204"/>
      <c r="AP37" s="1204"/>
      <c r="AQ37" s="1204"/>
      <c r="AR37" s="1204"/>
      <c r="AS37" s="1204"/>
      <c r="AT37" s="1204"/>
      <c r="AU37" s="1204"/>
      <c r="AV37" s="1204"/>
      <c r="AW37" s="1204"/>
      <c r="AX37" s="1204"/>
      <c r="AY37" s="1204"/>
      <c r="AZ37" s="1204"/>
      <c r="BA37" s="1204"/>
      <c r="BB37" s="1204"/>
      <c r="BC37" s="1204"/>
      <c r="BD37" s="1204"/>
      <c r="BE37" s="1204"/>
      <c r="BF37" s="1204"/>
      <c r="BG37" s="1204"/>
      <c r="BH37" s="1204"/>
    </row>
    <row r="38" spans="2:60" ht="15.75" customHeight="1">
      <c r="B38" s="1221" t="s">
        <v>720</v>
      </c>
      <c r="C38" s="1221"/>
      <c r="D38" s="1221"/>
      <c r="E38" s="1221"/>
      <c r="F38" s="1221"/>
      <c r="G38" s="1221"/>
      <c r="H38" s="1221"/>
      <c r="I38" s="1221"/>
      <c r="J38" s="1194" t="s">
        <v>721</v>
      </c>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6"/>
      <c r="AH38" s="1222" t="str">
        <f>_xlfn.IFERROR('事業活動 教育活動外・特別（法人）'!AI50/('事業活動 教育活動外・特別（法人）'!N50+'事業活動 教育活動外・特別（法人）'!AI43),"-")</f>
        <v>-</v>
      </c>
      <c r="AI38" s="1223"/>
      <c r="AJ38" s="1224"/>
      <c r="AK38" s="1204"/>
      <c r="AL38" s="1204"/>
      <c r="AM38" s="1204"/>
      <c r="AN38" s="1204"/>
      <c r="AO38" s="1204"/>
      <c r="AP38" s="1204"/>
      <c r="AQ38" s="1204"/>
      <c r="AR38" s="1204"/>
      <c r="AS38" s="1204"/>
      <c r="AT38" s="1204"/>
      <c r="AU38" s="1204"/>
      <c r="AV38" s="1204"/>
      <c r="AW38" s="1204"/>
      <c r="AX38" s="1204"/>
      <c r="AY38" s="1204"/>
      <c r="AZ38" s="1204"/>
      <c r="BA38" s="1204"/>
      <c r="BB38" s="1204"/>
      <c r="BC38" s="1204"/>
      <c r="BD38" s="1204"/>
      <c r="BE38" s="1204"/>
      <c r="BF38" s="1204"/>
      <c r="BG38" s="1204"/>
      <c r="BH38" s="1204"/>
    </row>
    <row r="39" spans="2:60" ht="15.75" customHeight="1">
      <c r="B39" s="1221"/>
      <c r="C39" s="1221"/>
      <c r="D39" s="1221"/>
      <c r="E39" s="1221"/>
      <c r="F39" s="1221"/>
      <c r="G39" s="1221"/>
      <c r="H39" s="1221"/>
      <c r="I39" s="1221"/>
      <c r="J39" s="1194"/>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6"/>
      <c r="AH39" s="1222"/>
      <c r="AI39" s="1223"/>
      <c r="AJ39" s="1224"/>
      <c r="AK39" s="1204"/>
      <c r="AL39" s="1204"/>
      <c r="AM39" s="1204"/>
      <c r="AN39" s="1204"/>
      <c r="AO39" s="1204"/>
      <c r="AP39" s="1204"/>
      <c r="AQ39" s="1204"/>
      <c r="AR39" s="1204"/>
      <c r="AS39" s="1204"/>
      <c r="AT39" s="1204"/>
      <c r="AU39" s="1204"/>
      <c r="AV39" s="1204"/>
      <c r="AW39" s="1204"/>
      <c r="AX39" s="1204"/>
      <c r="AY39" s="1204"/>
      <c r="AZ39" s="1204"/>
      <c r="BA39" s="1204"/>
      <c r="BB39" s="1204"/>
      <c r="BC39" s="1204"/>
      <c r="BD39" s="1204"/>
      <c r="BE39" s="1204"/>
      <c r="BF39" s="1204"/>
      <c r="BG39" s="1204"/>
      <c r="BH39" s="1204"/>
    </row>
    <row r="40" spans="2:60" ht="15.75" customHeight="1">
      <c r="B40" s="1221" t="s">
        <v>758</v>
      </c>
      <c r="C40" s="1221"/>
      <c r="D40" s="1221"/>
      <c r="E40" s="1221"/>
      <c r="F40" s="1221"/>
      <c r="G40" s="1221"/>
      <c r="H40" s="1221"/>
      <c r="I40" s="1221"/>
      <c r="J40" s="1194" t="s">
        <v>806</v>
      </c>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6"/>
      <c r="AH40" s="1222" t="str">
        <f>_xlfn.IFERROR('事業活動 教育活動外・特別（法人）'!AI50/BK6,"-")</f>
        <v>-</v>
      </c>
      <c r="AI40" s="1223"/>
      <c r="AJ40" s="1224"/>
      <c r="AK40" s="1204"/>
      <c r="AL40" s="1204"/>
      <c r="AM40" s="1204"/>
      <c r="AN40" s="1204"/>
      <c r="AO40" s="1204"/>
      <c r="AP40" s="1204"/>
      <c r="AQ40" s="1204"/>
      <c r="AR40" s="1204"/>
      <c r="AS40" s="1204"/>
      <c r="AT40" s="1204"/>
      <c r="AU40" s="1204"/>
      <c r="AV40" s="1204"/>
      <c r="AW40" s="1204"/>
      <c r="AX40" s="1204"/>
      <c r="AY40" s="1204"/>
      <c r="AZ40" s="1204"/>
      <c r="BA40" s="1204"/>
      <c r="BB40" s="1204"/>
      <c r="BC40" s="1204"/>
      <c r="BD40" s="1204"/>
      <c r="BE40" s="1204"/>
      <c r="BF40" s="1204"/>
      <c r="BG40" s="1204"/>
      <c r="BH40" s="1204"/>
    </row>
    <row r="41" spans="2:60" ht="15.75" customHeight="1">
      <c r="B41" s="1221"/>
      <c r="C41" s="1221"/>
      <c r="D41" s="1221"/>
      <c r="E41" s="1221"/>
      <c r="F41" s="1221"/>
      <c r="G41" s="1221"/>
      <c r="H41" s="1221"/>
      <c r="I41" s="1221"/>
      <c r="J41" s="1194"/>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6"/>
      <c r="AH41" s="1222"/>
      <c r="AI41" s="1223"/>
      <c r="AJ41" s="1224"/>
      <c r="AK41" s="1204"/>
      <c r="AL41" s="1204"/>
      <c r="AM41" s="1204"/>
      <c r="AN41" s="1204"/>
      <c r="AO41" s="1204"/>
      <c r="AP41" s="1204"/>
      <c r="AQ41" s="1204"/>
      <c r="AR41" s="1204"/>
      <c r="AS41" s="1204"/>
      <c r="AT41" s="1204"/>
      <c r="AU41" s="1204"/>
      <c r="AV41" s="1204"/>
      <c r="AW41" s="1204"/>
      <c r="AX41" s="1204"/>
      <c r="AY41" s="1204"/>
      <c r="AZ41" s="1204"/>
      <c r="BA41" s="1204"/>
      <c r="BB41" s="1204"/>
      <c r="BC41" s="1204"/>
      <c r="BD41" s="1204"/>
      <c r="BE41" s="1204"/>
      <c r="BF41" s="1204"/>
      <c r="BG41" s="1204"/>
      <c r="BH41" s="1204"/>
    </row>
    <row r="42" spans="2:60" ht="15.75" customHeight="1">
      <c r="B42" s="1221" t="s">
        <v>751</v>
      </c>
      <c r="C42" s="1221"/>
      <c r="D42" s="1221"/>
      <c r="E42" s="1221"/>
      <c r="F42" s="1221"/>
      <c r="G42" s="1221"/>
      <c r="H42" s="1221"/>
      <c r="I42" s="1221"/>
      <c r="J42" s="1194" t="s">
        <v>781</v>
      </c>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6"/>
      <c r="AH42" s="1222" t="str">
        <f>_xlfn.IFERROR(('貸借（法人）'!G13+'貸借（法人）'!G23+'貸借（法人）'!G29)/'貸借（法人）'!M38,"-")</f>
        <v>-</v>
      </c>
      <c r="AI42" s="1223"/>
      <c r="AJ42" s="1224"/>
      <c r="AK42" s="1204" t="s">
        <v>752</v>
      </c>
      <c r="AL42" s="1204"/>
      <c r="AM42" s="1204"/>
      <c r="AN42" s="1204"/>
      <c r="AO42" s="1204"/>
      <c r="AP42" s="1204"/>
      <c r="AQ42" s="1204"/>
      <c r="AR42" s="1204"/>
      <c r="AS42" s="1204"/>
      <c r="AT42" s="1204"/>
      <c r="AU42" s="1204"/>
      <c r="AV42" s="1204"/>
      <c r="AW42" s="1204"/>
      <c r="AX42" s="1204"/>
      <c r="AY42" s="1204"/>
      <c r="AZ42" s="1204"/>
      <c r="BA42" s="1204"/>
      <c r="BB42" s="1204"/>
      <c r="BC42" s="1204"/>
      <c r="BD42" s="1204"/>
      <c r="BE42" s="1204"/>
      <c r="BF42" s="1204"/>
      <c r="BG42" s="1204"/>
      <c r="BH42" s="1204"/>
    </row>
    <row r="43" spans="2:60" ht="15.75" customHeight="1">
      <c r="B43" s="1221"/>
      <c r="C43" s="1221"/>
      <c r="D43" s="1221"/>
      <c r="E43" s="1221"/>
      <c r="F43" s="1221"/>
      <c r="G43" s="1221"/>
      <c r="H43" s="1221"/>
      <c r="I43" s="1221"/>
      <c r="J43" s="1194"/>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6"/>
      <c r="AH43" s="1222"/>
      <c r="AI43" s="1223"/>
      <c r="AJ43" s="1224"/>
      <c r="AK43" s="1204"/>
      <c r="AL43" s="1204"/>
      <c r="AM43" s="1204"/>
      <c r="AN43" s="1204"/>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row>
    <row r="44" spans="2:60" ht="15.75" customHeight="1">
      <c r="B44" s="1221" t="s">
        <v>753</v>
      </c>
      <c r="C44" s="1221"/>
      <c r="D44" s="1221"/>
      <c r="E44" s="1221"/>
      <c r="F44" s="1221"/>
      <c r="G44" s="1221"/>
      <c r="H44" s="1221"/>
      <c r="I44" s="1221"/>
      <c r="J44" s="1194" t="s">
        <v>782</v>
      </c>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6"/>
      <c r="AH44" s="1225" t="str">
        <f>_xlfn.IFERROR(('貸借（法人）'!G13+'貸借（法人）'!G23+'貸借（法人）'!G29)/('貸借（法人）'!M38+'貸借（法人）'!M12),"-")</f>
        <v>-</v>
      </c>
      <c r="AI44" s="1226"/>
      <c r="AJ44" s="1227"/>
      <c r="AK44" s="1204" t="s">
        <v>754</v>
      </c>
      <c r="AL44" s="1204"/>
      <c r="AM44" s="1204"/>
      <c r="AN44" s="1204"/>
      <c r="AO44" s="1204"/>
      <c r="AP44" s="1204"/>
      <c r="AQ44" s="1204"/>
      <c r="AR44" s="1204"/>
      <c r="AS44" s="1204"/>
      <c r="AT44" s="1204"/>
      <c r="AU44" s="1204"/>
      <c r="AV44" s="1204"/>
      <c r="AW44" s="1204"/>
      <c r="AX44" s="1204"/>
      <c r="AY44" s="1204"/>
      <c r="AZ44" s="1204"/>
      <c r="BA44" s="1204"/>
      <c r="BB44" s="1204"/>
      <c r="BC44" s="1204"/>
      <c r="BD44" s="1204"/>
      <c r="BE44" s="1204"/>
      <c r="BF44" s="1204"/>
      <c r="BG44" s="1204"/>
      <c r="BH44" s="1204"/>
    </row>
    <row r="45" spans="2:60" ht="15.75" customHeight="1">
      <c r="B45" s="1221"/>
      <c r="C45" s="1221"/>
      <c r="D45" s="1221"/>
      <c r="E45" s="1221"/>
      <c r="F45" s="1221"/>
      <c r="G45" s="1221"/>
      <c r="H45" s="1221"/>
      <c r="I45" s="1221"/>
      <c r="J45" s="1194"/>
      <c r="K45" s="1195"/>
      <c r="L45" s="1195"/>
      <c r="M45" s="1195"/>
      <c r="N45" s="1195"/>
      <c r="O45" s="1195"/>
      <c r="P45" s="1195"/>
      <c r="Q45" s="1195"/>
      <c r="R45" s="1195"/>
      <c r="S45" s="1195"/>
      <c r="T45" s="1195"/>
      <c r="U45" s="1195"/>
      <c r="V45" s="1195"/>
      <c r="W45" s="1195"/>
      <c r="X45" s="1195"/>
      <c r="Y45" s="1195"/>
      <c r="Z45" s="1195"/>
      <c r="AA45" s="1195"/>
      <c r="AB45" s="1195"/>
      <c r="AC45" s="1195"/>
      <c r="AD45" s="1195"/>
      <c r="AE45" s="1195"/>
      <c r="AF45" s="1195"/>
      <c r="AG45" s="1196"/>
      <c r="AH45" s="1225"/>
      <c r="AI45" s="1226"/>
      <c r="AJ45" s="1227"/>
      <c r="AK45" s="1204"/>
      <c r="AL45" s="1204"/>
      <c r="AM45" s="1204"/>
      <c r="AN45" s="1204"/>
      <c r="AO45" s="1204"/>
      <c r="AP45" s="1204"/>
      <c r="AQ45" s="1204"/>
      <c r="AR45" s="1204"/>
      <c r="AS45" s="1204"/>
      <c r="AT45" s="1204"/>
      <c r="AU45" s="1204"/>
      <c r="AV45" s="1204"/>
      <c r="AW45" s="1204"/>
      <c r="AX45" s="1204"/>
      <c r="AY45" s="1204"/>
      <c r="AZ45" s="1204"/>
      <c r="BA45" s="1204"/>
      <c r="BB45" s="1204"/>
      <c r="BC45" s="1204"/>
      <c r="BD45" s="1204"/>
      <c r="BE45" s="1204"/>
      <c r="BF45" s="1204"/>
      <c r="BG45" s="1204"/>
      <c r="BH45" s="1204"/>
    </row>
    <row r="46" spans="2:60" ht="15.75" customHeight="1">
      <c r="B46" s="1221" t="s">
        <v>724</v>
      </c>
      <c r="C46" s="1221"/>
      <c r="D46" s="1221"/>
      <c r="E46" s="1221"/>
      <c r="F46" s="1221"/>
      <c r="G46" s="1221"/>
      <c r="H46" s="1221"/>
      <c r="I46" s="1221"/>
      <c r="J46" s="1194" t="s">
        <v>725</v>
      </c>
      <c r="K46" s="1195"/>
      <c r="L46" s="1195"/>
      <c r="M46" s="1195"/>
      <c r="N46" s="1195"/>
      <c r="O46" s="1195"/>
      <c r="P46" s="1195"/>
      <c r="Q46" s="1195"/>
      <c r="R46" s="1195"/>
      <c r="S46" s="1195"/>
      <c r="T46" s="1195"/>
      <c r="U46" s="1195"/>
      <c r="V46" s="1195"/>
      <c r="W46" s="1195"/>
      <c r="X46" s="1195"/>
      <c r="Y46" s="1195"/>
      <c r="Z46" s="1195"/>
      <c r="AA46" s="1195"/>
      <c r="AB46" s="1195"/>
      <c r="AC46" s="1195"/>
      <c r="AD46" s="1195"/>
      <c r="AE46" s="1195"/>
      <c r="AF46" s="1195"/>
      <c r="AG46" s="1196"/>
      <c r="AH46" s="1222" t="str">
        <f>_xlfn.IFERROR('貸借（法人）'!M38/'貸借（法人）'!M39,"-")</f>
        <v>-</v>
      </c>
      <c r="AI46" s="1223"/>
      <c r="AJ46" s="1224"/>
      <c r="AK46" s="1204"/>
      <c r="AL46" s="1204"/>
      <c r="AM46" s="1204"/>
      <c r="AN46" s="1204"/>
      <c r="AO46" s="1204"/>
      <c r="AP46" s="1204"/>
      <c r="AQ46" s="1204"/>
      <c r="AR46" s="1204"/>
      <c r="AS46" s="1204"/>
      <c r="AT46" s="1204"/>
      <c r="AU46" s="1204"/>
      <c r="AV46" s="1204"/>
      <c r="AW46" s="1204"/>
      <c r="AX46" s="1204"/>
      <c r="AY46" s="1204"/>
      <c r="AZ46" s="1204"/>
      <c r="BA46" s="1204"/>
      <c r="BB46" s="1204"/>
      <c r="BC46" s="1204"/>
      <c r="BD46" s="1204"/>
      <c r="BE46" s="1204"/>
      <c r="BF46" s="1204"/>
      <c r="BG46" s="1204"/>
      <c r="BH46" s="1204"/>
    </row>
    <row r="47" spans="2:60" ht="15.75" customHeight="1">
      <c r="B47" s="1221"/>
      <c r="C47" s="1221"/>
      <c r="D47" s="1221"/>
      <c r="E47" s="1221"/>
      <c r="F47" s="1221"/>
      <c r="G47" s="1221"/>
      <c r="H47" s="1221"/>
      <c r="I47" s="1221"/>
      <c r="J47" s="1194"/>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6"/>
      <c r="AH47" s="1222"/>
      <c r="AI47" s="1223"/>
      <c r="AJ47" s="1224"/>
      <c r="AK47" s="1204"/>
      <c r="AL47" s="1204"/>
      <c r="AM47" s="1204"/>
      <c r="AN47" s="1204"/>
      <c r="AO47" s="1204"/>
      <c r="AP47" s="1204"/>
      <c r="AQ47" s="1204"/>
      <c r="AR47" s="1204"/>
      <c r="AS47" s="1204"/>
      <c r="AT47" s="1204"/>
      <c r="AU47" s="1204"/>
      <c r="AV47" s="1204"/>
      <c r="AW47" s="1204"/>
      <c r="AX47" s="1204"/>
      <c r="AY47" s="1204"/>
      <c r="AZ47" s="1204"/>
      <c r="BA47" s="1204"/>
      <c r="BB47" s="1204"/>
      <c r="BC47" s="1204"/>
      <c r="BD47" s="1204"/>
      <c r="BE47" s="1204"/>
      <c r="BF47" s="1204"/>
      <c r="BG47" s="1204"/>
      <c r="BH47" s="1204"/>
    </row>
    <row r="48" spans="2:60" ht="15.75" customHeight="1">
      <c r="B48" s="1221" t="s">
        <v>726</v>
      </c>
      <c r="C48" s="1221"/>
      <c r="D48" s="1221"/>
      <c r="E48" s="1221"/>
      <c r="F48" s="1221"/>
      <c r="G48" s="1221"/>
      <c r="H48" s="1221"/>
      <c r="I48" s="1221"/>
      <c r="J48" s="1194" t="s">
        <v>727</v>
      </c>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6"/>
      <c r="AH48" s="1222" t="str">
        <f>_xlfn.IFERROR('貸借（法人）'!M37/'貸借（法人）'!M39,"-")</f>
        <v>-</v>
      </c>
      <c r="AI48" s="1223"/>
      <c r="AJ48" s="1224"/>
      <c r="AK48" s="1204"/>
      <c r="AL48" s="1204"/>
      <c r="AM48" s="1204"/>
      <c r="AN48" s="1204"/>
      <c r="AO48" s="1204"/>
      <c r="AP48" s="1204"/>
      <c r="AQ48" s="1204"/>
      <c r="AR48" s="1204"/>
      <c r="AS48" s="1204"/>
      <c r="AT48" s="1204"/>
      <c r="AU48" s="1204"/>
      <c r="AV48" s="1204"/>
      <c r="AW48" s="1204"/>
      <c r="AX48" s="1204"/>
      <c r="AY48" s="1204"/>
      <c r="AZ48" s="1204"/>
      <c r="BA48" s="1204"/>
      <c r="BB48" s="1204"/>
      <c r="BC48" s="1204"/>
      <c r="BD48" s="1204"/>
      <c r="BE48" s="1204"/>
      <c r="BF48" s="1204"/>
      <c r="BG48" s="1204"/>
      <c r="BH48" s="1204"/>
    </row>
    <row r="49" spans="2:60" ht="15.75" customHeight="1">
      <c r="B49" s="1221"/>
      <c r="C49" s="1221"/>
      <c r="D49" s="1221"/>
      <c r="E49" s="1221"/>
      <c r="F49" s="1221"/>
      <c r="G49" s="1221"/>
      <c r="H49" s="1221"/>
      <c r="I49" s="1221"/>
      <c r="J49" s="1194"/>
      <c r="K49" s="1195"/>
      <c r="L49" s="1195"/>
      <c r="M49" s="1195"/>
      <c r="N49" s="1195"/>
      <c r="O49" s="1195"/>
      <c r="P49" s="1195"/>
      <c r="Q49" s="1195"/>
      <c r="R49" s="1195"/>
      <c r="S49" s="1195"/>
      <c r="T49" s="1195"/>
      <c r="U49" s="1195"/>
      <c r="V49" s="1195"/>
      <c r="W49" s="1195"/>
      <c r="X49" s="1195"/>
      <c r="Y49" s="1195"/>
      <c r="Z49" s="1195"/>
      <c r="AA49" s="1195"/>
      <c r="AB49" s="1195"/>
      <c r="AC49" s="1195"/>
      <c r="AD49" s="1195"/>
      <c r="AE49" s="1195"/>
      <c r="AF49" s="1195"/>
      <c r="AG49" s="1196"/>
      <c r="AH49" s="1222"/>
      <c r="AI49" s="1223"/>
      <c r="AJ49" s="1224"/>
      <c r="AK49" s="1204"/>
      <c r="AL49" s="1204"/>
      <c r="AM49" s="1204"/>
      <c r="AN49" s="1204"/>
      <c r="AO49" s="1204"/>
      <c r="AP49" s="1204"/>
      <c r="AQ49" s="1204"/>
      <c r="AR49" s="1204"/>
      <c r="AS49" s="1204"/>
      <c r="AT49" s="1204"/>
      <c r="AU49" s="1204"/>
      <c r="AV49" s="1204"/>
      <c r="AW49" s="1204"/>
      <c r="AX49" s="1204"/>
      <c r="AY49" s="1204"/>
      <c r="AZ49" s="1204"/>
      <c r="BA49" s="1204"/>
      <c r="BB49" s="1204"/>
      <c r="BC49" s="1204"/>
      <c r="BD49" s="1204"/>
      <c r="BE49" s="1204"/>
      <c r="BF49" s="1204"/>
      <c r="BG49" s="1204"/>
      <c r="BH49" s="1204"/>
    </row>
    <row r="50" spans="2:60" ht="15.75" customHeight="1">
      <c r="B50" s="1221" t="s">
        <v>728</v>
      </c>
      <c r="C50" s="1221"/>
      <c r="D50" s="1221"/>
      <c r="E50" s="1221"/>
      <c r="F50" s="1221"/>
      <c r="G50" s="1221"/>
      <c r="H50" s="1221"/>
      <c r="I50" s="1221"/>
      <c r="J50" s="1194" t="s">
        <v>729</v>
      </c>
      <c r="K50" s="1195"/>
      <c r="L50" s="1195"/>
      <c r="M50" s="1195"/>
      <c r="N50" s="1195"/>
      <c r="O50" s="1195"/>
      <c r="P50" s="1195"/>
      <c r="Q50" s="1195"/>
      <c r="R50" s="1195"/>
      <c r="S50" s="1195"/>
      <c r="T50" s="1195"/>
      <c r="U50" s="1195"/>
      <c r="V50" s="1195"/>
      <c r="W50" s="1195"/>
      <c r="X50" s="1195"/>
      <c r="Y50" s="1195"/>
      <c r="Z50" s="1195"/>
      <c r="AA50" s="1195"/>
      <c r="AB50" s="1195"/>
      <c r="AC50" s="1195"/>
      <c r="AD50" s="1195"/>
      <c r="AE50" s="1195"/>
      <c r="AF50" s="1195"/>
      <c r="AG50" s="1196"/>
      <c r="AH50" s="1222" t="str">
        <f>_xlfn.IFERROR('貸借（法人）'!G36/'貸借（法人）'!G46,"-")</f>
        <v>-</v>
      </c>
      <c r="AI50" s="1223"/>
      <c r="AJ50" s="1224"/>
      <c r="AK50" s="1204"/>
      <c r="AL50" s="1204"/>
      <c r="AM50" s="1204"/>
      <c r="AN50" s="1204"/>
      <c r="AO50" s="1204"/>
      <c r="AP50" s="1204"/>
      <c r="AQ50" s="1204"/>
      <c r="AR50" s="1204"/>
      <c r="AS50" s="1204"/>
      <c r="AT50" s="1204"/>
      <c r="AU50" s="1204"/>
      <c r="AV50" s="1204"/>
      <c r="AW50" s="1204"/>
      <c r="AX50" s="1204"/>
      <c r="AY50" s="1204"/>
      <c r="AZ50" s="1204"/>
      <c r="BA50" s="1204"/>
      <c r="BB50" s="1204"/>
      <c r="BC50" s="1204"/>
      <c r="BD50" s="1204"/>
      <c r="BE50" s="1204"/>
      <c r="BF50" s="1204"/>
      <c r="BG50" s="1204"/>
      <c r="BH50" s="1204"/>
    </row>
    <row r="51" spans="2:60" ht="15.75" customHeight="1">
      <c r="B51" s="1221"/>
      <c r="C51" s="1221"/>
      <c r="D51" s="1221"/>
      <c r="E51" s="1221"/>
      <c r="F51" s="1221"/>
      <c r="G51" s="1221"/>
      <c r="H51" s="1221"/>
      <c r="I51" s="1221"/>
      <c r="J51" s="1194"/>
      <c r="K51" s="1195"/>
      <c r="L51" s="1195"/>
      <c r="M51" s="1195"/>
      <c r="N51" s="1195"/>
      <c r="O51" s="1195"/>
      <c r="P51" s="1195"/>
      <c r="Q51" s="1195"/>
      <c r="R51" s="1195"/>
      <c r="S51" s="1195"/>
      <c r="T51" s="1195"/>
      <c r="U51" s="1195"/>
      <c r="V51" s="1195"/>
      <c r="W51" s="1195"/>
      <c r="X51" s="1195"/>
      <c r="Y51" s="1195"/>
      <c r="Z51" s="1195"/>
      <c r="AA51" s="1195"/>
      <c r="AB51" s="1195"/>
      <c r="AC51" s="1195"/>
      <c r="AD51" s="1195"/>
      <c r="AE51" s="1195"/>
      <c r="AF51" s="1195"/>
      <c r="AG51" s="1196"/>
      <c r="AH51" s="1222"/>
      <c r="AI51" s="1223"/>
      <c r="AJ51" s="1224"/>
      <c r="AK51" s="1204"/>
      <c r="AL51" s="1204"/>
      <c r="AM51" s="1204"/>
      <c r="AN51" s="1204"/>
      <c r="AO51" s="1204"/>
      <c r="AP51" s="1204"/>
      <c r="AQ51" s="1204"/>
      <c r="AR51" s="1204"/>
      <c r="AS51" s="1204"/>
      <c r="AT51" s="1204"/>
      <c r="AU51" s="1204"/>
      <c r="AV51" s="1204"/>
      <c r="AW51" s="1204"/>
      <c r="AX51" s="1204"/>
      <c r="AY51" s="1204"/>
      <c r="AZ51" s="1204"/>
      <c r="BA51" s="1204"/>
      <c r="BB51" s="1204"/>
      <c r="BC51" s="1204"/>
      <c r="BD51" s="1204"/>
      <c r="BE51" s="1204"/>
      <c r="BF51" s="1204"/>
      <c r="BG51" s="1204"/>
      <c r="BH51" s="1204"/>
    </row>
    <row r="52" spans="2:60" ht="15.75" customHeight="1">
      <c r="B52" s="1221" t="s">
        <v>730</v>
      </c>
      <c r="C52" s="1221"/>
      <c r="D52" s="1221"/>
      <c r="E52" s="1221"/>
      <c r="F52" s="1221"/>
      <c r="G52" s="1221"/>
      <c r="H52" s="1221"/>
      <c r="I52" s="1221"/>
      <c r="J52" s="1194" t="s">
        <v>731</v>
      </c>
      <c r="K52" s="1195"/>
      <c r="L52" s="1195"/>
      <c r="M52" s="1195"/>
      <c r="N52" s="1195"/>
      <c r="O52" s="1195"/>
      <c r="P52" s="1195"/>
      <c r="Q52" s="1195"/>
      <c r="R52" s="1195"/>
      <c r="S52" s="1195"/>
      <c r="T52" s="1195"/>
      <c r="U52" s="1195"/>
      <c r="V52" s="1195"/>
      <c r="W52" s="1195"/>
      <c r="X52" s="1195"/>
      <c r="Y52" s="1195"/>
      <c r="Z52" s="1195"/>
      <c r="AA52" s="1195"/>
      <c r="AB52" s="1195"/>
      <c r="AC52" s="1195"/>
      <c r="AD52" s="1195"/>
      <c r="AE52" s="1195"/>
      <c r="AF52" s="1195"/>
      <c r="AG52" s="1196"/>
      <c r="AH52" s="1228" t="s">
        <v>849</v>
      </c>
      <c r="AI52" s="1229"/>
      <c r="AJ52" s="1230"/>
      <c r="AK52" s="1204"/>
      <c r="AL52" s="1204"/>
      <c r="AM52" s="1204"/>
      <c r="AN52" s="1204"/>
      <c r="AO52" s="1204"/>
      <c r="AP52" s="1204"/>
      <c r="AQ52" s="1204"/>
      <c r="AR52" s="1204"/>
      <c r="AS52" s="1204"/>
      <c r="AT52" s="1204"/>
      <c r="AU52" s="1204"/>
      <c r="AV52" s="1204"/>
      <c r="AW52" s="1204"/>
      <c r="AX52" s="1204"/>
      <c r="AY52" s="1204"/>
      <c r="AZ52" s="1204"/>
      <c r="BA52" s="1204"/>
      <c r="BB52" s="1204"/>
      <c r="BC52" s="1204"/>
      <c r="BD52" s="1204"/>
      <c r="BE52" s="1204"/>
      <c r="BF52" s="1204"/>
      <c r="BG52" s="1204"/>
      <c r="BH52" s="1204"/>
    </row>
    <row r="53" spans="2:60" ht="15.75" customHeight="1">
      <c r="B53" s="1221"/>
      <c r="C53" s="1221"/>
      <c r="D53" s="1221"/>
      <c r="E53" s="1221"/>
      <c r="F53" s="1221"/>
      <c r="G53" s="1221"/>
      <c r="H53" s="1221"/>
      <c r="I53" s="1221"/>
      <c r="J53" s="1194"/>
      <c r="K53" s="1195"/>
      <c r="L53" s="1195"/>
      <c r="M53" s="1195"/>
      <c r="N53" s="1195"/>
      <c r="O53" s="1195"/>
      <c r="P53" s="1195"/>
      <c r="Q53" s="1195"/>
      <c r="R53" s="1195"/>
      <c r="S53" s="1195"/>
      <c r="T53" s="1195"/>
      <c r="U53" s="1195"/>
      <c r="V53" s="1195"/>
      <c r="W53" s="1195"/>
      <c r="X53" s="1195"/>
      <c r="Y53" s="1195"/>
      <c r="Z53" s="1195"/>
      <c r="AA53" s="1195"/>
      <c r="AB53" s="1195"/>
      <c r="AC53" s="1195"/>
      <c r="AD53" s="1195"/>
      <c r="AE53" s="1195"/>
      <c r="AF53" s="1195"/>
      <c r="AG53" s="1196"/>
      <c r="AH53" s="1228"/>
      <c r="AI53" s="1229"/>
      <c r="AJ53" s="1230"/>
      <c r="AK53" s="1204"/>
      <c r="AL53" s="1204"/>
      <c r="AM53" s="1204"/>
      <c r="AN53" s="1204"/>
      <c r="AO53" s="1204"/>
      <c r="AP53" s="1204"/>
      <c r="AQ53" s="1204"/>
      <c r="AR53" s="1204"/>
      <c r="AS53" s="1204"/>
      <c r="AT53" s="1204"/>
      <c r="AU53" s="1204"/>
      <c r="AV53" s="1204"/>
      <c r="AW53" s="1204"/>
      <c r="AX53" s="1204"/>
      <c r="AY53" s="1204"/>
      <c r="AZ53" s="1204"/>
      <c r="BA53" s="1204"/>
      <c r="BB53" s="1204"/>
      <c r="BC53" s="1204"/>
      <c r="BD53" s="1204"/>
      <c r="BE53" s="1204"/>
      <c r="BF53" s="1204"/>
      <c r="BG53" s="1204"/>
      <c r="BH53" s="1204"/>
    </row>
    <row r="54" spans="2:60" ht="15.75" customHeight="1">
      <c r="B54" s="1221" t="s">
        <v>755</v>
      </c>
      <c r="C54" s="1221"/>
      <c r="D54" s="1221"/>
      <c r="E54" s="1221"/>
      <c r="F54" s="1221"/>
      <c r="G54" s="1221"/>
      <c r="H54" s="1221"/>
      <c r="I54" s="1221"/>
      <c r="J54" s="1194" t="s">
        <v>756</v>
      </c>
      <c r="K54" s="1195"/>
      <c r="L54" s="1195"/>
      <c r="M54" s="1195"/>
      <c r="N54" s="1195"/>
      <c r="O54" s="1195"/>
      <c r="P54" s="1195"/>
      <c r="Q54" s="1195"/>
      <c r="R54" s="1195"/>
      <c r="S54" s="1195"/>
      <c r="T54" s="1195"/>
      <c r="U54" s="1195"/>
      <c r="V54" s="1195"/>
      <c r="W54" s="1195"/>
      <c r="X54" s="1195"/>
      <c r="Y54" s="1195"/>
      <c r="Z54" s="1195"/>
      <c r="AA54" s="1195"/>
      <c r="AB54" s="1195"/>
      <c r="AC54" s="1195"/>
      <c r="AD54" s="1195"/>
      <c r="AE54" s="1195"/>
      <c r="AF54" s="1195"/>
      <c r="AG54" s="1196"/>
      <c r="AH54" s="1222" t="str">
        <f>_xlfn.IFERROR('貸借（法人）'!G37/'貸借（法人）'!M18,"-")</f>
        <v>-</v>
      </c>
      <c r="AI54" s="1223"/>
      <c r="AJ54" s="1224"/>
      <c r="AK54" s="1204"/>
      <c r="AL54" s="1204"/>
      <c r="AM54" s="1204"/>
      <c r="AN54" s="1204"/>
      <c r="AO54" s="1204"/>
      <c r="AP54" s="1204"/>
      <c r="AQ54" s="1204"/>
      <c r="AR54" s="1204"/>
      <c r="AS54" s="1204"/>
      <c r="AT54" s="1204"/>
      <c r="AU54" s="1204"/>
      <c r="AV54" s="1204"/>
      <c r="AW54" s="1204"/>
      <c r="AX54" s="1204"/>
      <c r="AY54" s="1204"/>
      <c r="AZ54" s="1204"/>
      <c r="BA54" s="1204"/>
      <c r="BB54" s="1204"/>
      <c r="BC54" s="1204"/>
      <c r="BD54" s="1204"/>
      <c r="BE54" s="1204"/>
      <c r="BF54" s="1204"/>
      <c r="BG54" s="1204"/>
      <c r="BH54" s="1204"/>
    </row>
    <row r="55" spans="2:60" ht="15.75" customHeight="1">
      <c r="B55" s="1221"/>
      <c r="C55" s="1221"/>
      <c r="D55" s="1221"/>
      <c r="E55" s="1221"/>
      <c r="F55" s="1221"/>
      <c r="G55" s="1221"/>
      <c r="H55" s="1221"/>
      <c r="I55" s="1221"/>
      <c r="J55" s="1194"/>
      <c r="K55" s="1195"/>
      <c r="L55" s="1195"/>
      <c r="M55" s="1195"/>
      <c r="N55" s="1195"/>
      <c r="O55" s="1195"/>
      <c r="P55" s="1195"/>
      <c r="Q55" s="1195"/>
      <c r="R55" s="1195"/>
      <c r="S55" s="1195"/>
      <c r="T55" s="1195"/>
      <c r="U55" s="1195"/>
      <c r="V55" s="1195"/>
      <c r="W55" s="1195"/>
      <c r="X55" s="1195"/>
      <c r="Y55" s="1195"/>
      <c r="Z55" s="1195"/>
      <c r="AA55" s="1195"/>
      <c r="AB55" s="1195"/>
      <c r="AC55" s="1195"/>
      <c r="AD55" s="1195"/>
      <c r="AE55" s="1195"/>
      <c r="AF55" s="1195"/>
      <c r="AG55" s="1196"/>
      <c r="AH55" s="1222"/>
      <c r="AI55" s="1223"/>
      <c r="AJ55" s="1224"/>
      <c r="AK55" s="1204"/>
      <c r="AL55" s="1204"/>
      <c r="AM55" s="1204"/>
      <c r="AN55" s="1204"/>
      <c r="AO55" s="1204"/>
      <c r="AP55" s="1204"/>
      <c r="AQ55" s="1204"/>
      <c r="AR55" s="1204"/>
      <c r="AS55" s="1204"/>
      <c r="AT55" s="1204"/>
      <c r="AU55" s="1204"/>
      <c r="AV55" s="1204"/>
      <c r="AW55" s="1204"/>
      <c r="AX55" s="1204"/>
      <c r="AY55" s="1204"/>
      <c r="AZ55" s="1204"/>
      <c r="BA55" s="1204"/>
      <c r="BB55" s="1204"/>
      <c r="BC55" s="1204"/>
      <c r="BD55" s="1204"/>
      <c r="BE55" s="1204"/>
      <c r="BF55" s="1204"/>
      <c r="BG55" s="1204"/>
      <c r="BH55" s="1204"/>
    </row>
    <row r="56" spans="2:60" ht="15.75" customHeight="1">
      <c r="B56" s="1221" t="s">
        <v>732</v>
      </c>
      <c r="C56" s="1221"/>
      <c r="D56" s="1221"/>
      <c r="E56" s="1221"/>
      <c r="F56" s="1221"/>
      <c r="G56" s="1221"/>
      <c r="H56" s="1221"/>
      <c r="I56" s="1221"/>
      <c r="J56" s="1194" t="s">
        <v>733</v>
      </c>
      <c r="K56" s="1195"/>
      <c r="L56" s="1195"/>
      <c r="M56" s="1195"/>
      <c r="N56" s="1195"/>
      <c r="O56" s="1195"/>
      <c r="P56" s="1195"/>
      <c r="Q56" s="1195"/>
      <c r="R56" s="1195"/>
      <c r="S56" s="1195"/>
      <c r="T56" s="1195"/>
      <c r="U56" s="1195"/>
      <c r="V56" s="1195"/>
      <c r="W56" s="1195"/>
      <c r="X56" s="1195"/>
      <c r="Y56" s="1195"/>
      <c r="Z56" s="1195"/>
      <c r="AA56" s="1195"/>
      <c r="AB56" s="1195"/>
      <c r="AC56" s="1195"/>
      <c r="AD56" s="1195"/>
      <c r="AE56" s="1195"/>
      <c r="AF56" s="1195"/>
      <c r="AG56" s="1196"/>
      <c r="AH56" s="1222" t="str">
        <f>_xlfn.IFERROR('貸借（法人）'!G36/'貸借（法人）'!M18,"-")</f>
        <v>-</v>
      </c>
      <c r="AI56" s="1223"/>
      <c r="AJ56" s="1224"/>
      <c r="AK56" s="1204"/>
      <c r="AL56" s="1204"/>
      <c r="AM56" s="1204"/>
      <c r="AN56" s="1204"/>
      <c r="AO56" s="1204"/>
      <c r="AP56" s="1204"/>
      <c r="AQ56" s="1204"/>
      <c r="AR56" s="1204"/>
      <c r="AS56" s="1204"/>
      <c r="AT56" s="1204"/>
      <c r="AU56" s="1204"/>
      <c r="AV56" s="1204"/>
      <c r="AW56" s="1204"/>
      <c r="AX56" s="1204"/>
      <c r="AY56" s="1204"/>
      <c r="AZ56" s="1204"/>
      <c r="BA56" s="1204"/>
      <c r="BB56" s="1204"/>
      <c r="BC56" s="1204"/>
      <c r="BD56" s="1204"/>
      <c r="BE56" s="1204"/>
      <c r="BF56" s="1204"/>
      <c r="BG56" s="1204"/>
      <c r="BH56" s="1204"/>
    </row>
    <row r="57" spans="2:60" ht="15.75" customHeight="1">
      <c r="B57" s="1221"/>
      <c r="C57" s="1221"/>
      <c r="D57" s="1221"/>
      <c r="E57" s="1221"/>
      <c r="F57" s="1221"/>
      <c r="G57" s="1221"/>
      <c r="H57" s="1221"/>
      <c r="I57" s="1221"/>
      <c r="J57" s="1194"/>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6"/>
      <c r="AH57" s="1222"/>
      <c r="AI57" s="1223"/>
      <c r="AJ57" s="1224"/>
      <c r="AK57" s="1204"/>
      <c r="AL57" s="1204"/>
      <c r="AM57" s="1204"/>
      <c r="AN57" s="1204"/>
      <c r="AO57" s="1204"/>
      <c r="AP57" s="1204"/>
      <c r="AQ57" s="1204"/>
      <c r="AR57" s="1204"/>
      <c r="AS57" s="1204"/>
      <c r="AT57" s="1204"/>
      <c r="AU57" s="1204"/>
      <c r="AV57" s="1204"/>
      <c r="AW57" s="1204"/>
      <c r="AX57" s="1204"/>
      <c r="AY57" s="1204"/>
      <c r="AZ57" s="1204"/>
      <c r="BA57" s="1204"/>
      <c r="BB57" s="1204"/>
      <c r="BC57" s="1204"/>
      <c r="BD57" s="1204"/>
      <c r="BE57" s="1204"/>
      <c r="BF57" s="1204"/>
      <c r="BG57" s="1204"/>
      <c r="BH57" s="1204"/>
    </row>
    <row r="58" spans="2:60" ht="15.75" customHeight="1">
      <c r="B58" s="1221" t="s">
        <v>734</v>
      </c>
      <c r="C58" s="1221"/>
      <c r="D58" s="1221"/>
      <c r="E58" s="1221"/>
      <c r="F58" s="1221"/>
      <c r="G58" s="1221"/>
      <c r="H58" s="1221"/>
      <c r="I58" s="1221"/>
      <c r="J58" s="1194" t="s">
        <v>735</v>
      </c>
      <c r="K58" s="1195"/>
      <c r="L58" s="1195"/>
      <c r="M58" s="1195"/>
      <c r="N58" s="1195"/>
      <c r="O58" s="1195"/>
      <c r="P58" s="1195"/>
      <c r="Q58" s="1195"/>
      <c r="R58" s="1195"/>
      <c r="S58" s="1195"/>
      <c r="T58" s="1195"/>
      <c r="U58" s="1195"/>
      <c r="V58" s="1195"/>
      <c r="W58" s="1195"/>
      <c r="X58" s="1195"/>
      <c r="Y58" s="1195"/>
      <c r="Z58" s="1195"/>
      <c r="AA58" s="1195"/>
      <c r="AB58" s="1195"/>
      <c r="AC58" s="1195"/>
      <c r="AD58" s="1195"/>
      <c r="AE58" s="1195"/>
      <c r="AF58" s="1195"/>
      <c r="AG58" s="1196"/>
      <c r="AH58" s="1222" t="str">
        <f>_xlfn.IFERROR('貸借（法人）'!G37/'貸借（法人）'!M23,"-")</f>
        <v>-</v>
      </c>
      <c r="AI58" s="1223"/>
      <c r="AJ58" s="1224"/>
      <c r="AK58" s="1204" t="s">
        <v>742</v>
      </c>
      <c r="AL58" s="1204"/>
      <c r="AM58" s="1204"/>
      <c r="AN58" s="1204"/>
      <c r="AO58" s="1204"/>
      <c r="AP58" s="1204"/>
      <c r="AQ58" s="1204"/>
      <c r="AR58" s="1204"/>
      <c r="AS58" s="1204"/>
      <c r="AT58" s="1204"/>
      <c r="AU58" s="1204"/>
      <c r="AV58" s="1204"/>
      <c r="AW58" s="1204"/>
      <c r="AX58" s="1204"/>
      <c r="AY58" s="1204"/>
      <c r="AZ58" s="1204"/>
      <c r="BA58" s="1204"/>
      <c r="BB58" s="1204"/>
      <c r="BC58" s="1204"/>
      <c r="BD58" s="1204"/>
      <c r="BE58" s="1204"/>
      <c r="BF58" s="1204"/>
      <c r="BG58" s="1204"/>
      <c r="BH58" s="1204"/>
    </row>
    <row r="59" spans="2:60" ht="15.75" customHeight="1">
      <c r="B59" s="1221"/>
      <c r="C59" s="1221"/>
      <c r="D59" s="1221"/>
      <c r="E59" s="1221"/>
      <c r="F59" s="1221"/>
      <c r="G59" s="1221"/>
      <c r="H59" s="1221"/>
      <c r="I59" s="1221"/>
      <c r="J59" s="1194"/>
      <c r="K59" s="1195"/>
      <c r="L59" s="1195"/>
      <c r="M59" s="1195"/>
      <c r="N59" s="1195"/>
      <c r="O59" s="1195"/>
      <c r="P59" s="1195"/>
      <c r="Q59" s="1195"/>
      <c r="R59" s="1195"/>
      <c r="S59" s="1195"/>
      <c r="T59" s="1195"/>
      <c r="U59" s="1195"/>
      <c r="V59" s="1195"/>
      <c r="W59" s="1195"/>
      <c r="X59" s="1195"/>
      <c r="Y59" s="1195"/>
      <c r="Z59" s="1195"/>
      <c r="AA59" s="1195"/>
      <c r="AB59" s="1195"/>
      <c r="AC59" s="1195"/>
      <c r="AD59" s="1195"/>
      <c r="AE59" s="1195"/>
      <c r="AF59" s="1195"/>
      <c r="AG59" s="1196"/>
      <c r="AH59" s="1222"/>
      <c r="AI59" s="1223"/>
      <c r="AJ59" s="1224"/>
      <c r="AK59" s="1204"/>
      <c r="AL59" s="1204"/>
      <c r="AM59" s="1204"/>
      <c r="AN59" s="1204"/>
      <c r="AO59" s="1204"/>
      <c r="AP59" s="1204"/>
      <c r="AQ59" s="1204"/>
      <c r="AR59" s="1204"/>
      <c r="AS59" s="1204"/>
      <c r="AT59" s="1204"/>
      <c r="AU59" s="1204"/>
      <c r="AV59" s="1204"/>
      <c r="AW59" s="1204"/>
      <c r="AX59" s="1204"/>
      <c r="AY59" s="1204"/>
      <c r="AZ59" s="1204"/>
      <c r="BA59" s="1204"/>
      <c r="BB59" s="1204"/>
      <c r="BC59" s="1204"/>
      <c r="BD59" s="1204"/>
      <c r="BE59" s="1204"/>
      <c r="BF59" s="1204"/>
      <c r="BG59" s="1204"/>
      <c r="BH59" s="1204"/>
    </row>
    <row r="60" spans="2:60" ht="15.75" customHeight="1">
      <c r="B60" s="1239" t="s">
        <v>807</v>
      </c>
      <c r="C60" s="1240"/>
      <c r="D60" s="1240"/>
      <c r="E60" s="1240"/>
      <c r="F60" s="1240"/>
      <c r="G60" s="1240"/>
      <c r="H60" s="1240"/>
      <c r="I60" s="1241"/>
      <c r="J60" s="1194" t="s">
        <v>808</v>
      </c>
      <c r="K60" s="1195"/>
      <c r="L60" s="1195"/>
      <c r="M60" s="1195"/>
      <c r="N60" s="1195"/>
      <c r="O60" s="1195"/>
      <c r="P60" s="1195"/>
      <c r="Q60" s="1195"/>
      <c r="R60" s="1195"/>
      <c r="S60" s="1195"/>
      <c r="T60" s="1195"/>
      <c r="U60" s="1195"/>
      <c r="V60" s="1195"/>
      <c r="W60" s="1195"/>
      <c r="X60" s="1195"/>
      <c r="Y60" s="1195"/>
      <c r="Z60" s="1195"/>
      <c r="AA60" s="1195"/>
      <c r="AB60" s="1195"/>
      <c r="AC60" s="1195"/>
      <c r="AD60" s="1195"/>
      <c r="AE60" s="1195"/>
      <c r="AF60" s="1195"/>
      <c r="AG60" s="1196"/>
      <c r="AH60" s="1222" t="str">
        <f>_xlfn.IFERROR('貸借（法人）'!G26/'貸借（法人）'!M16,"-")</f>
        <v>-</v>
      </c>
      <c r="AI60" s="1223"/>
      <c r="AJ60" s="1224"/>
      <c r="AK60" s="1204" t="s">
        <v>757</v>
      </c>
      <c r="AL60" s="1204"/>
      <c r="AM60" s="1204"/>
      <c r="AN60" s="1204"/>
      <c r="AO60" s="1204"/>
      <c r="AP60" s="1204"/>
      <c r="AQ60" s="1204"/>
      <c r="AR60" s="1204"/>
      <c r="AS60" s="1204"/>
      <c r="AT60" s="1204"/>
      <c r="AU60" s="1204"/>
      <c r="AV60" s="1204"/>
      <c r="AW60" s="1204"/>
      <c r="AX60" s="1204"/>
      <c r="AY60" s="1204"/>
      <c r="AZ60" s="1204"/>
      <c r="BA60" s="1204"/>
      <c r="BB60" s="1204"/>
      <c r="BC60" s="1204"/>
      <c r="BD60" s="1204"/>
      <c r="BE60" s="1204"/>
      <c r="BF60" s="1204"/>
      <c r="BG60" s="1204"/>
      <c r="BH60" s="1204"/>
    </row>
    <row r="61" spans="2:60" ht="15.75" customHeight="1">
      <c r="B61" s="1242"/>
      <c r="C61" s="1243"/>
      <c r="D61" s="1243"/>
      <c r="E61" s="1243"/>
      <c r="F61" s="1243"/>
      <c r="G61" s="1243"/>
      <c r="H61" s="1243"/>
      <c r="I61" s="1244"/>
      <c r="J61" s="1194"/>
      <c r="K61" s="1195"/>
      <c r="L61" s="1195"/>
      <c r="M61" s="1195"/>
      <c r="N61" s="1195"/>
      <c r="O61" s="1195"/>
      <c r="P61" s="1195"/>
      <c r="Q61" s="1195"/>
      <c r="R61" s="1195"/>
      <c r="S61" s="1195"/>
      <c r="T61" s="1195"/>
      <c r="U61" s="1195"/>
      <c r="V61" s="1195"/>
      <c r="W61" s="1195"/>
      <c r="X61" s="1195"/>
      <c r="Y61" s="1195"/>
      <c r="Z61" s="1195"/>
      <c r="AA61" s="1195"/>
      <c r="AB61" s="1195"/>
      <c r="AC61" s="1195"/>
      <c r="AD61" s="1195"/>
      <c r="AE61" s="1195"/>
      <c r="AF61" s="1195"/>
      <c r="AG61" s="1196"/>
      <c r="AH61" s="1222"/>
      <c r="AI61" s="1223"/>
      <c r="AJ61" s="1224"/>
      <c r="AK61" s="1204"/>
      <c r="AL61" s="1204"/>
      <c r="AM61" s="1204"/>
      <c r="AN61" s="1204"/>
      <c r="AO61" s="1204"/>
      <c r="AP61" s="1204"/>
      <c r="AQ61" s="1204"/>
      <c r="AR61" s="1204"/>
      <c r="AS61" s="1204"/>
      <c r="AT61" s="1204"/>
      <c r="AU61" s="1204"/>
      <c r="AV61" s="1204"/>
      <c r="AW61" s="1204"/>
      <c r="AX61" s="1204"/>
      <c r="AY61" s="1204"/>
      <c r="AZ61" s="1204"/>
      <c r="BA61" s="1204"/>
      <c r="BB61" s="1204"/>
      <c r="BC61" s="1204"/>
      <c r="BD61" s="1204"/>
      <c r="BE61" s="1204"/>
      <c r="BF61" s="1204"/>
      <c r="BG61" s="1204"/>
      <c r="BH61" s="1204"/>
    </row>
    <row r="62" spans="2:60" ht="15.75" customHeight="1">
      <c r="B62" s="1221" t="s">
        <v>736</v>
      </c>
      <c r="C62" s="1221"/>
      <c r="D62" s="1221"/>
      <c r="E62" s="1221"/>
      <c r="F62" s="1221"/>
      <c r="G62" s="1221"/>
      <c r="H62" s="1221"/>
      <c r="I62" s="1221"/>
      <c r="J62" s="1194" t="s">
        <v>737</v>
      </c>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6"/>
      <c r="AH62" s="1222" t="str">
        <f>_xlfn.IFERROR('貸借（法人）'!M27/'貸借（法人）'!G46,"-")</f>
        <v>-</v>
      </c>
      <c r="AI62" s="1223"/>
      <c r="AJ62" s="1224"/>
      <c r="AK62" s="1204"/>
      <c r="AL62" s="1204"/>
      <c r="AM62" s="1204"/>
      <c r="AN62" s="1204"/>
      <c r="AO62" s="1204"/>
      <c r="AP62" s="1204"/>
      <c r="AQ62" s="1204"/>
      <c r="AR62" s="1204"/>
      <c r="AS62" s="1204"/>
      <c r="AT62" s="1204"/>
      <c r="AU62" s="1204"/>
      <c r="AV62" s="1204"/>
      <c r="AW62" s="1204"/>
      <c r="AX62" s="1204"/>
      <c r="AY62" s="1204"/>
      <c r="AZ62" s="1204"/>
      <c r="BA62" s="1204"/>
      <c r="BB62" s="1204"/>
      <c r="BC62" s="1204"/>
      <c r="BD62" s="1204"/>
      <c r="BE62" s="1204"/>
      <c r="BF62" s="1204"/>
      <c r="BG62" s="1204"/>
      <c r="BH62" s="1204"/>
    </row>
    <row r="63" spans="2:60" ht="15.75" customHeight="1">
      <c r="B63" s="1221"/>
      <c r="C63" s="1221"/>
      <c r="D63" s="1221"/>
      <c r="E63" s="1221"/>
      <c r="F63" s="1221"/>
      <c r="G63" s="1221"/>
      <c r="H63" s="1221"/>
      <c r="I63" s="1221"/>
      <c r="J63" s="1194"/>
      <c r="K63" s="1195"/>
      <c r="L63" s="1195"/>
      <c r="M63" s="1195"/>
      <c r="N63" s="1195"/>
      <c r="O63" s="1195"/>
      <c r="P63" s="1195"/>
      <c r="Q63" s="1195"/>
      <c r="R63" s="1195"/>
      <c r="S63" s="1195"/>
      <c r="T63" s="1195"/>
      <c r="U63" s="1195"/>
      <c r="V63" s="1195"/>
      <c r="W63" s="1195"/>
      <c r="X63" s="1195"/>
      <c r="Y63" s="1195"/>
      <c r="Z63" s="1195"/>
      <c r="AA63" s="1195"/>
      <c r="AB63" s="1195"/>
      <c r="AC63" s="1195"/>
      <c r="AD63" s="1195"/>
      <c r="AE63" s="1195"/>
      <c r="AF63" s="1195"/>
      <c r="AG63" s="1196"/>
      <c r="AH63" s="1222"/>
      <c r="AI63" s="1223"/>
      <c r="AJ63" s="1224"/>
      <c r="AK63" s="1204"/>
      <c r="AL63" s="1204"/>
      <c r="AM63" s="1204"/>
      <c r="AN63" s="1204"/>
      <c r="AO63" s="1204"/>
      <c r="AP63" s="1204"/>
      <c r="AQ63" s="1204"/>
      <c r="AR63" s="1204"/>
      <c r="AS63" s="1204"/>
      <c r="AT63" s="1204"/>
      <c r="AU63" s="1204"/>
      <c r="AV63" s="1204"/>
      <c r="AW63" s="1204"/>
      <c r="AX63" s="1204"/>
      <c r="AY63" s="1204"/>
      <c r="AZ63" s="1204"/>
      <c r="BA63" s="1204"/>
      <c r="BB63" s="1204"/>
      <c r="BC63" s="1204"/>
      <c r="BD63" s="1204"/>
      <c r="BE63" s="1204"/>
      <c r="BF63" s="1204"/>
      <c r="BG63" s="1204"/>
      <c r="BH63" s="1204"/>
    </row>
    <row r="64" spans="2:60" ht="15.75" customHeight="1">
      <c r="B64" s="1221" t="s">
        <v>738</v>
      </c>
      <c r="C64" s="1221"/>
      <c r="D64" s="1221"/>
      <c r="E64" s="1221"/>
      <c r="F64" s="1221"/>
      <c r="G64" s="1221"/>
      <c r="H64" s="1221"/>
      <c r="I64" s="1221"/>
      <c r="J64" s="1194" t="s">
        <v>739</v>
      </c>
      <c r="K64" s="1195"/>
      <c r="L64" s="1195"/>
      <c r="M64" s="1195"/>
      <c r="N64" s="1195"/>
      <c r="O64" s="1195"/>
      <c r="P64" s="1195"/>
      <c r="Q64" s="1195"/>
      <c r="R64" s="1195"/>
      <c r="S64" s="1195"/>
      <c r="T64" s="1195"/>
      <c r="U64" s="1195"/>
      <c r="V64" s="1195"/>
      <c r="W64" s="1195"/>
      <c r="X64" s="1195"/>
      <c r="Y64" s="1195"/>
      <c r="Z64" s="1195"/>
      <c r="AA64" s="1195"/>
      <c r="AB64" s="1195"/>
      <c r="AC64" s="1195"/>
      <c r="AD64" s="1195"/>
      <c r="AE64" s="1195"/>
      <c r="AF64" s="1195"/>
      <c r="AG64" s="1196"/>
      <c r="AH64" s="1222" t="str">
        <f>_xlfn.IFERROR(('貸借（法人）'!G37+'貸借（法人）'!G23+'貸借（法人）'!G41)/((減価償却累計額)+'貸借（法人）'!M16+'貸借（法人）'!M33+'貸借（法人）'!M34),"-")</f>
        <v>-</v>
      </c>
      <c r="AI64" s="1223"/>
      <c r="AJ64" s="1224"/>
      <c r="AK64" s="1204"/>
      <c r="AL64" s="1204"/>
      <c r="AM64" s="1204"/>
      <c r="AN64" s="1204"/>
      <c r="AO64" s="1204"/>
      <c r="AP64" s="1204"/>
      <c r="AQ64" s="1204"/>
      <c r="AR64" s="1204"/>
      <c r="AS64" s="1204"/>
      <c r="AT64" s="1204"/>
      <c r="AU64" s="1204"/>
      <c r="AV64" s="1204"/>
      <c r="AW64" s="1204"/>
      <c r="AX64" s="1204"/>
      <c r="AY64" s="1204"/>
      <c r="AZ64" s="1204"/>
      <c r="BA64" s="1204"/>
      <c r="BB64" s="1204"/>
      <c r="BC64" s="1204"/>
      <c r="BD64" s="1204"/>
      <c r="BE64" s="1204"/>
      <c r="BF64" s="1204"/>
      <c r="BG64" s="1204"/>
      <c r="BH64" s="1204"/>
    </row>
    <row r="65" spans="2:60" ht="15.75" customHeight="1" thickBot="1">
      <c r="B65" s="1231"/>
      <c r="C65" s="1231"/>
      <c r="D65" s="1231"/>
      <c r="E65" s="1231"/>
      <c r="F65" s="1231"/>
      <c r="G65" s="1231"/>
      <c r="H65" s="1231"/>
      <c r="I65" s="1231"/>
      <c r="J65" s="1232"/>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4"/>
      <c r="AH65" s="1235"/>
      <c r="AI65" s="1236"/>
      <c r="AJ65" s="1237"/>
      <c r="AK65" s="1238"/>
      <c r="AL65" s="1238"/>
      <c r="AM65" s="1238"/>
      <c r="AN65" s="1238"/>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row>
    <row r="67" ht="13.5">
      <c r="B67" s="133" t="s">
        <v>759</v>
      </c>
    </row>
  </sheetData>
  <sheetProtection/>
  <mergeCells count="124">
    <mergeCell ref="AK64:BH65"/>
    <mergeCell ref="AK30:BH31"/>
    <mergeCell ref="AK28:BH29"/>
    <mergeCell ref="B6:I7"/>
    <mergeCell ref="AK16:BH17"/>
    <mergeCell ref="AK18:BH19"/>
    <mergeCell ref="AK20:BH21"/>
    <mergeCell ref="AK6:BH7"/>
    <mergeCell ref="B28:I29"/>
    <mergeCell ref="J10:AG11"/>
    <mergeCell ref="AK12:BH13"/>
    <mergeCell ref="B24:I25"/>
    <mergeCell ref="B26:I27"/>
    <mergeCell ref="AH18:AJ19"/>
    <mergeCell ref="AH20:AJ21"/>
    <mergeCell ref="AH24:AJ25"/>
    <mergeCell ref="AH16:AJ17"/>
    <mergeCell ref="B20:I21"/>
    <mergeCell ref="J12:AG13"/>
    <mergeCell ref="B22:I23"/>
    <mergeCell ref="AK8:BH9"/>
    <mergeCell ref="AK14:BH15"/>
    <mergeCell ref="J18:AG19"/>
    <mergeCell ref="J20:AG21"/>
    <mergeCell ref="AK10:BH11"/>
    <mergeCell ref="B34:I35"/>
    <mergeCell ref="J34:AG35"/>
    <mergeCell ref="AH34:AJ35"/>
    <mergeCell ref="AH28:AJ29"/>
    <mergeCell ref="AH30:AJ31"/>
    <mergeCell ref="B64:I65"/>
    <mergeCell ref="B4:I5"/>
    <mergeCell ref="J4:AG5"/>
    <mergeCell ref="J6:AG7"/>
    <mergeCell ref="J8:AG9"/>
    <mergeCell ref="B30:I31"/>
    <mergeCell ref="B32:I33"/>
    <mergeCell ref="J24:AG25"/>
    <mergeCell ref="J14:AG15"/>
    <mergeCell ref="J16:AG17"/>
    <mergeCell ref="J64:AG65"/>
    <mergeCell ref="AK4:BH5"/>
    <mergeCell ref="J28:AG29"/>
    <mergeCell ref="J30:AG31"/>
    <mergeCell ref="AK32:BH33"/>
    <mergeCell ref="AK24:BH25"/>
    <mergeCell ref="AK26:BH27"/>
    <mergeCell ref="AH48:AJ49"/>
    <mergeCell ref="AK48:BH49"/>
    <mergeCell ref="AH26:AJ27"/>
    <mergeCell ref="AK34:BH35"/>
    <mergeCell ref="B52:I53"/>
    <mergeCell ref="J52:AG53"/>
    <mergeCell ref="AH52:AJ53"/>
    <mergeCell ref="AK52:BH53"/>
    <mergeCell ref="B46:I47"/>
    <mergeCell ref="J46:AG47"/>
    <mergeCell ref="AK44:BH45"/>
    <mergeCell ref="J48:AG49"/>
    <mergeCell ref="B8:I9"/>
    <mergeCell ref="B10:I11"/>
    <mergeCell ref="B12:I13"/>
    <mergeCell ref="B14:I15"/>
    <mergeCell ref="B16:I17"/>
    <mergeCell ref="B18:I19"/>
    <mergeCell ref="AK62:BH63"/>
    <mergeCell ref="AK38:BH39"/>
    <mergeCell ref="B56:I57"/>
    <mergeCell ref="J56:AG57"/>
    <mergeCell ref="AH56:AJ57"/>
    <mergeCell ref="AK56:BH57"/>
    <mergeCell ref="B50:I51"/>
    <mergeCell ref="J50:AG51"/>
    <mergeCell ref="AH50:AJ51"/>
    <mergeCell ref="B44:I45"/>
    <mergeCell ref="J62:AG63"/>
    <mergeCell ref="AH62:AJ63"/>
    <mergeCell ref="B38:I39"/>
    <mergeCell ref="J38:AG39"/>
    <mergeCell ref="AH38:AJ39"/>
    <mergeCell ref="AH60:AJ61"/>
    <mergeCell ref="AH42:AJ43"/>
    <mergeCell ref="B58:I59"/>
    <mergeCell ref="B48:I49"/>
    <mergeCell ref="AH54:AJ55"/>
    <mergeCell ref="AK60:BH61"/>
    <mergeCell ref="AH4:AJ5"/>
    <mergeCell ref="AH6:AJ7"/>
    <mergeCell ref="AH8:AJ9"/>
    <mergeCell ref="AH10:AJ11"/>
    <mergeCell ref="AH12:AJ13"/>
    <mergeCell ref="AH14:AJ15"/>
    <mergeCell ref="AK50:BH51"/>
    <mergeCell ref="AH46:AJ47"/>
    <mergeCell ref="AK46:BH47"/>
    <mergeCell ref="AH64:AJ65"/>
    <mergeCell ref="B36:I37"/>
    <mergeCell ref="J36:AG37"/>
    <mergeCell ref="AH36:AJ37"/>
    <mergeCell ref="B60:I61"/>
    <mergeCell ref="J60:AG61"/>
    <mergeCell ref="B62:I63"/>
    <mergeCell ref="J58:AG59"/>
    <mergeCell ref="B54:I55"/>
    <mergeCell ref="AH58:AJ59"/>
    <mergeCell ref="J22:AG23"/>
    <mergeCell ref="AH22:AJ23"/>
    <mergeCell ref="AK22:BH23"/>
    <mergeCell ref="B42:I43"/>
    <mergeCell ref="AK42:BH43"/>
    <mergeCell ref="AK36:BH37"/>
    <mergeCell ref="J26:AG27"/>
    <mergeCell ref="J32:AG33"/>
    <mergeCell ref="J42:AG43"/>
    <mergeCell ref="AH32:AJ33"/>
    <mergeCell ref="AK58:BH59"/>
    <mergeCell ref="B40:I41"/>
    <mergeCell ref="J40:AG41"/>
    <mergeCell ref="AH40:AJ41"/>
    <mergeCell ref="AK40:BH41"/>
    <mergeCell ref="J44:AG45"/>
    <mergeCell ref="AH44:AJ45"/>
    <mergeCell ref="AK54:BH55"/>
    <mergeCell ref="J54:AG55"/>
  </mergeCells>
  <printOptions/>
  <pageMargins left="0.5118110236220472" right="0.31496062992125984" top="0.3937007874015748" bottom="0.5905511811023623" header="0.5118110236220472" footer="0.5118110236220472"/>
  <pageSetup horizontalDpi="300" verticalDpi="300" orientation="landscape" paperSize="9" scale="75" r:id="rId1"/>
  <rowBreaks count="2" manualBreakCount="2">
    <brk id="45" max="59" man="1"/>
    <brk id="68" max="59" man="1"/>
  </rowBreaks>
</worksheet>
</file>

<file path=xl/worksheets/sheet2.xml><?xml version="1.0" encoding="utf-8"?>
<worksheet xmlns="http://schemas.openxmlformats.org/spreadsheetml/2006/main" xmlns:r="http://schemas.openxmlformats.org/officeDocument/2006/relationships">
  <dimension ref="A2:P252"/>
  <sheetViews>
    <sheetView view="pageBreakPreview" zoomScaleNormal="85" zoomScaleSheetLayoutView="100" zoomScalePageLayoutView="0" workbookViewId="0" topLeftCell="A1">
      <selection activeCell="A1" sqref="A1"/>
    </sheetView>
  </sheetViews>
  <sheetFormatPr defaultColWidth="8.796875" defaultRowHeight="14.25"/>
  <cols>
    <col min="1" max="1" width="0.8984375" style="133" customWidth="1"/>
    <col min="2" max="2" width="16.09765625" style="133" customWidth="1"/>
    <col min="3" max="3" width="11.3984375" style="133" customWidth="1"/>
    <col min="4" max="4" width="7.69921875" style="133" customWidth="1"/>
    <col min="5" max="5" width="9" style="133" customWidth="1"/>
    <col min="6" max="6" width="5.5" style="133" customWidth="1"/>
    <col min="7" max="7" width="5.69921875" style="133" customWidth="1"/>
    <col min="8" max="8" width="9.09765625" style="133" customWidth="1"/>
    <col min="9" max="12" width="5.5" style="133" customWidth="1"/>
    <col min="13" max="14" width="6.59765625" style="133" customWidth="1"/>
    <col min="15" max="15" width="4.8984375" style="133" customWidth="1"/>
    <col min="16" max="16384" width="9" style="133" customWidth="1"/>
  </cols>
  <sheetData>
    <row r="1" ht="9.75" customHeight="1" thickBot="1"/>
    <row r="2" spans="1:15" ht="21" customHeight="1">
      <c r="A2" s="371"/>
      <c r="C2" s="372"/>
      <c r="D2" s="372"/>
      <c r="E2" s="372"/>
      <c r="F2" s="372"/>
      <c r="G2" s="373"/>
      <c r="K2" s="540" t="s">
        <v>899</v>
      </c>
      <c r="L2" s="541"/>
      <c r="M2" s="542"/>
      <c r="N2" s="374"/>
      <c r="O2" s="372"/>
    </row>
    <row r="3" spans="1:15" ht="27" customHeight="1" thickBot="1">
      <c r="A3" s="371"/>
      <c r="B3" s="372"/>
      <c r="C3" s="372"/>
      <c r="D3" s="372"/>
      <c r="E3" s="372"/>
      <c r="F3" s="372"/>
      <c r="G3" s="373"/>
      <c r="K3" s="543">
        <f>VLOOKUP(D49,$B$65:$G$252,5,FALSE)</f>
        <v>0</v>
      </c>
      <c r="L3" s="544"/>
      <c r="M3" s="545"/>
      <c r="N3" s="374"/>
      <c r="O3" s="372"/>
    </row>
    <row r="4" spans="1:15" ht="6.75" customHeight="1">
      <c r="A4" s="371"/>
      <c r="B4" s="372"/>
      <c r="C4" s="372"/>
      <c r="D4" s="372"/>
      <c r="E4" s="372"/>
      <c r="F4" s="372"/>
      <c r="G4" s="373"/>
      <c r="H4" s="374"/>
      <c r="I4" s="374"/>
      <c r="J4" s="374"/>
      <c r="K4" s="374"/>
      <c r="L4" s="374"/>
      <c r="M4" s="374"/>
      <c r="N4" s="374"/>
      <c r="O4" s="372"/>
    </row>
    <row r="5" spans="1:15" ht="6.75" customHeight="1">
      <c r="A5" s="371"/>
      <c r="B5" s="372"/>
      <c r="C5" s="372"/>
      <c r="D5" s="372"/>
      <c r="E5" s="372"/>
      <c r="F5" s="372"/>
      <c r="G5" s="372"/>
      <c r="H5" s="372"/>
      <c r="I5" s="372"/>
      <c r="J5" s="372"/>
      <c r="K5" s="372"/>
      <c r="L5" s="372"/>
      <c r="M5" s="372"/>
      <c r="N5" s="372"/>
      <c r="O5" s="372"/>
    </row>
    <row r="6" spans="1:15" ht="24">
      <c r="A6" s="371"/>
      <c r="B6" s="546" t="s">
        <v>0</v>
      </c>
      <c r="C6" s="520"/>
      <c r="D6" s="520"/>
      <c r="E6" s="372"/>
      <c r="F6" s="372"/>
      <c r="G6" s="372"/>
      <c r="H6" s="372"/>
      <c r="I6" s="372"/>
      <c r="J6" s="372"/>
      <c r="K6" s="372"/>
      <c r="L6" s="372"/>
      <c r="M6" s="372"/>
      <c r="N6" s="372"/>
      <c r="O6" s="372"/>
    </row>
    <row r="7" spans="1:15" ht="11.25" customHeight="1">
      <c r="A7" s="371"/>
      <c r="B7" s="375"/>
      <c r="C7" s="372"/>
      <c r="D7" s="372"/>
      <c r="E7" s="372"/>
      <c r="F7" s="372"/>
      <c r="G7" s="372"/>
      <c r="H7" s="372"/>
      <c r="I7" s="372"/>
      <c r="J7" s="372"/>
      <c r="K7" s="372"/>
      <c r="L7" s="372"/>
      <c r="M7" s="372"/>
      <c r="N7" s="372"/>
      <c r="O7" s="372"/>
    </row>
    <row r="8" spans="1:15" ht="32.25">
      <c r="A8" s="371"/>
      <c r="B8" s="547" t="s">
        <v>917</v>
      </c>
      <c r="C8" s="520"/>
      <c r="D8" s="520"/>
      <c r="E8" s="520"/>
      <c r="F8" s="520"/>
      <c r="G8" s="520"/>
      <c r="H8" s="520"/>
      <c r="I8" s="520"/>
      <c r="J8" s="520"/>
      <c r="K8" s="520"/>
      <c r="L8" s="520"/>
      <c r="M8" s="520"/>
      <c r="N8" s="372"/>
      <c r="O8" s="372"/>
    </row>
    <row r="9" spans="1:15" ht="6.75" customHeight="1">
      <c r="A9" s="371"/>
      <c r="B9" s="376"/>
      <c r="C9" s="377"/>
      <c r="D9" s="377"/>
      <c r="E9" s="372"/>
      <c r="F9" s="372"/>
      <c r="G9" s="373"/>
      <c r="H9" s="373"/>
      <c r="I9" s="373"/>
      <c r="J9" s="373"/>
      <c r="K9" s="373"/>
      <c r="L9" s="373"/>
      <c r="M9" s="372"/>
      <c r="N9" s="372"/>
      <c r="O9" s="372"/>
    </row>
    <row r="10" spans="1:15" ht="12.75" customHeight="1">
      <c r="A10" s="371"/>
      <c r="B10" s="372"/>
      <c r="C10" s="372"/>
      <c r="D10" s="372"/>
      <c r="E10" s="372"/>
      <c r="F10" s="372"/>
      <c r="G10" s="372"/>
      <c r="H10" s="372"/>
      <c r="I10" s="372"/>
      <c r="J10" s="372"/>
      <c r="K10" s="372"/>
      <c r="L10" s="372"/>
      <c r="M10" s="372"/>
      <c r="N10" s="372"/>
      <c r="O10" s="372"/>
    </row>
    <row r="11" spans="2:15" ht="18.75">
      <c r="B11" s="519" t="s">
        <v>520</v>
      </c>
      <c r="C11" s="520"/>
      <c r="D11" s="520"/>
      <c r="E11" s="520"/>
      <c r="F11" s="520"/>
      <c r="G11" s="520"/>
      <c r="H11" s="520"/>
      <c r="I11" s="520"/>
      <c r="J11" s="520"/>
      <c r="K11" s="520"/>
      <c r="L11" s="520"/>
      <c r="M11" s="520"/>
      <c r="N11" s="520"/>
      <c r="O11" s="520"/>
    </row>
    <row r="12" spans="2:15" ht="14.25" customHeight="1">
      <c r="B12" s="378"/>
      <c r="E12" s="372"/>
      <c r="F12" s="373"/>
      <c r="G12" s="372"/>
      <c r="H12" s="372"/>
      <c r="I12" s="372"/>
      <c r="J12" s="372"/>
      <c r="K12" s="372"/>
      <c r="L12" s="372"/>
      <c r="M12" s="372"/>
      <c r="N12" s="372"/>
      <c r="O12" s="372"/>
    </row>
    <row r="13" spans="2:15" ht="18.75">
      <c r="B13" s="519" t="s">
        <v>851</v>
      </c>
      <c r="C13" s="520"/>
      <c r="D13" s="520"/>
      <c r="E13" s="520"/>
      <c r="F13" s="520"/>
      <c r="G13" s="520"/>
      <c r="H13" s="520"/>
      <c r="I13" s="520"/>
      <c r="J13" s="520"/>
      <c r="K13" s="520"/>
      <c r="L13" s="520"/>
      <c r="M13" s="520"/>
      <c r="N13" s="520"/>
      <c r="O13" s="520"/>
    </row>
    <row r="14" spans="2:15" ht="14.25" customHeight="1">
      <c r="B14" s="379"/>
      <c r="E14" s="380"/>
      <c r="F14" s="373"/>
      <c r="G14" s="373"/>
      <c r="H14" s="373"/>
      <c r="I14" s="373"/>
      <c r="J14" s="373"/>
      <c r="K14" s="373"/>
      <c r="L14" s="373"/>
      <c r="M14" s="372"/>
      <c r="N14" s="372"/>
      <c r="O14" s="372"/>
    </row>
    <row r="15" spans="2:15" ht="18.75">
      <c r="B15" s="519" t="s">
        <v>881</v>
      </c>
      <c r="C15" s="520"/>
      <c r="D15" s="520"/>
      <c r="E15" s="520"/>
      <c r="F15" s="520"/>
      <c r="G15" s="520"/>
      <c r="H15" s="520"/>
      <c r="I15" s="520"/>
      <c r="J15" s="520"/>
      <c r="K15" s="520"/>
      <c r="L15" s="520"/>
      <c r="M15" s="520"/>
      <c r="N15" s="520"/>
      <c r="O15" s="520"/>
    </row>
    <row r="16" spans="2:15" ht="14.25" customHeight="1">
      <c r="B16" s="379"/>
      <c r="E16" s="380"/>
      <c r="F16" s="373"/>
      <c r="G16" s="373"/>
      <c r="H16" s="373"/>
      <c r="I16" s="373"/>
      <c r="J16" s="373"/>
      <c r="K16" s="373"/>
      <c r="L16" s="373"/>
      <c r="M16" s="372"/>
      <c r="N16" s="372"/>
      <c r="O16" s="372"/>
    </row>
    <row r="17" spans="2:15" ht="18.75">
      <c r="B17" s="519" t="s">
        <v>685</v>
      </c>
      <c r="C17" s="520"/>
      <c r="D17" s="520"/>
      <c r="E17" s="520"/>
      <c r="F17" s="520"/>
      <c r="G17" s="520"/>
      <c r="H17" s="520"/>
      <c r="I17" s="520"/>
      <c r="J17" s="520"/>
      <c r="K17" s="520"/>
      <c r="L17" s="520"/>
      <c r="M17" s="520"/>
      <c r="N17" s="520"/>
      <c r="O17" s="520"/>
    </row>
    <row r="18" spans="2:15" ht="14.25" customHeight="1">
      <c r="B18" s="379"/>
      <c r="E18" s="380"/>
      <c r="F18" s="373"/>
      <c r="G18" s="373"/>
      <c r="H18" s="373"/>
      <c r="I18" s="373"/>
      <c r="J18" s="373"/>
      <c r="K18" s="373"/>
      <c r="L18" s="373"/>
      <c r="M18" s="372"/>
      <c r="N18" s="372"/>
      <c r="O18" s="372"/>
    </row>
    <row r="19" spans="2:15" ht="18.75">
      <c r="B19" s="519" t="s">
        <v>882</v>
      </c>
      <c r="C19" s="520"/>
      <c r="D19" s="520"/>
      <c r="E19" s="520"/>
      <c r="F19" s="520"/>
      <c r="G19" s="520"/>
      <c r="H19" s="520"/>
      <c r="I19" s="520"/>
      <c r="J19" s="520"/>
      <c r="K19" s="520"/>
      <c r="L19" s="520"/>
      <c r="M19" s="520"/>
      <c r="N19" s="520"/>
      <c r="O19" s="520"/>
    </row>
    <row r="20" spans="2:15" ht="14.25" customHeight="1">
      <c r="B20" s="381"/>
      <c r="E20" s="372"/>
      <c r="F20" s="373"/>
      <c r="G20" s="373"/>
      <c r="H20" s="373"/>
      <c r="I20" s="373"/>
      <c r="J20" s="373"/>
      <c r="K20" s="373"/>
      <c r="L20" s="373"/>
      <c r="M20" s="372"/>
      <c r="N20" s="372"/>
      <c r="O20" s="372"/>
    </row>
    <row r="21" spans="2:15" ht="18.75">
      <c r="B21" s="517" t="s">
        <v>900</v>
      </c>
      <c r="C21" s="518"/>
      <c r="D21" s="518"/>
      <c r="E21" s="518"/>
      <c r="F21" s="518"/>
      <c r="G21" s="518"/>
      <c r="H21" s="518"/>
      <c r="I21" s="518"/>
      <c r="J21" s="518"/>
      <c r="K21" s="518"/>
      <c r="L21" s="518"/>
      <c r="M21" s="518"/>
      <c r="N21" s="518"/>
      <c r="O21" s="518"/>
    </row>
    <row r="22" spans="2:15" ht="14.25" customHeight="1">
      <c r="B22" s="378"/>
      <c r="E22" s="380"/>
      <c r="F22" s="373"/>
      <c r="G22" s="373"/>
      <c r="H22" s="373"/>
      <c r="I22" s="373"/>
      <c r="J22" s="373"/>
      <c r="K22" s="373"/>
      <c r="L22" s="373"/>
      <c r="M22" s="372"/>
      <c r="N22" s="372"/>
      <c r="O22" s="372"/>
    </row>
    <row r="23" spans="2:15" ht="18.75">
      <c r="B23" s="517" t="s">
        <v>852</v>
      </c>
      <c r="C23" s="518"/>
      <c r="D23" s="518"/>
      <c r="E23" s="518"/>
      <c r="F23" s="518"/>
      <c r="G23" s="518"/>
      <c r="H23" s="518"/>
      <c r="I23" s="518"/>
      <c r="J23" s="518"/>
      <c r="K23" s="518"/>
      <c r="L23" s="518"/>
      <c r="M23" s="518"/>
      <c r="N23" s="518"/>
      <c r="O23" s="518"/>
    </row>
    <row r="24" spans="2:15" ht="14.25" customHeight="1">
      <c r="B24" s="378"/>
      <c r="E24" s="380"/>
      <c r="F24" s="373"/>
      <c r="G24" s="373"/>
      <c r="H24" s="373"/>
      <c r="I24" s="373"/>
      <c r="J24" s="373"/>
      <c r="K24" s="373"/>
      <c r="L24" s="373"/>
      <c r="M24" s="372"/>
      <c r="N24" s="372"/>
      <c r="O24" s="372"/>
    </row>
    <row r="25" spans="2:15" ht="18.75">
      <c r="B25" s="519" t="s">
        <v>686</v>
      </c>
      <c r="C25" s="519"/>
      <c r="D25" s="519"/>
      <c r="E25" s="519"/>
      <c r="F25" s="519"/>
      <c r="G25" s="519"/>
      <c r="H25" s="519"/>
      <c r="I25" s="519"/>
      <c r="J25" s="519"/>
      <c r="K25" s="519"/>
      <c r="L25" s="519"/>
      <c r="M25" s="519"/>
      <c r="N25" s="519"/>
      <c r="O25" s="519"/>
    </row>
    <row r="26" spans="2:15" ht="14.25" customHeight="1">
      <c r="B26" s="378"/>
      <c r="E26" s="380"/>
      <c r="F26" s="373"/>
      <c r="G26" s="373"/>
      <c r="H26" s="373"/>
      <c r="I26" s="373"/>
      <c r="J26" s="373"/>
      <c r="K26" s="373"/>
      <c r="L26" s="373"/>
      <c r="M26" s="372"/>
      <c r="N26" s="372"/>
      <c r="O26" s="372"/>
    </row>
    <row r="27" spans="2:15" ht="18.75">
      <c r="B27" s="519" t="s">
        <v>687</v>
      </c>
      <c r="C27" s="520"/>
      <c r="D27" s="520"/>
      <c r="E27" s="520"/>
      <c r="F27" s="520"/>
      <c r="G27" s="520"/>
      <c r="H27" s="520"/>
      <c r="I27" s="520"/>
      <c r="J27" s="520"/>
      <c r="K27" s="520"/>
      <c r="L27" s="520"/>
      <c r="M27" s="520"/>
      <c r="N27" s="520"/>
      <c r="O27" s="520"/>
    </row>
    <row r="28" spans="2:15" ht="14.25" customHeight="1">
      <c r="B28" s="379"/>
      <c r="E28" s="380"/>
      <c r="F28" s="373"/>
      <c r="G28" s="373"/>
      <c r="H28" s="373"/>
      <c r="I28" s="373"/>
      <c r="J28" s="373"/>
      <c r="K28" s="373"/>
      <c r="L28" s="373"/>
      <c r="M28" s="372"/>
      <c r="N28" s="372"/>
      <c r="O28" s="372"/>
    </row>
    <row r="29" spans="2:15" ht="18.75">
      <c r="B29" s="519" t="s">
        <v>688</v>
      </c>
      <c r="C29" s="520"/>
      <c r="D29" s="520"/>
      <c r="E29" s="520"/>
      <c r="F29" s="520"/>
      <c r="G29" s="520"/>
      <c r="H29" s="520"/>
      <c r="I29" s="520"/>
      <c r="J29" s="520"/>
      <c r="K29" s="520"/>
      <c r="L29" s="520"/>
      <c r="M29" s="520"/>
      <c r="N29" s="520"/>
      <c r="O29" s="520"/>
    </row>
    <row r="30" spans="1:15" ht="14.25" customHeight="1">
      <c r="A30" s="382"/>
      <c r="B30" s="372"/>
      <c r="D30" s="372"/>
      <c r="E30" s="372"/>
      <c r="F30" s="372"/>
      <c r="G30" s="373"/>
      <c r="H30" s="373"/>
      <c r="I30" s="373"/>
      <c r="J30" s="373"/>
      <c r="K30" s="373"/>
      <c r="L30" s="373"/>
      <c r="M30" s="372"/>
      <c r="N30" s="372"/>
      <c r="O30" s="372"/>
    </row>
    <row r="31" spans="2:15" ht="18.75">
      <c r="B31" s="519" t="s">
        <v>772</v>
      </c>
      <c r="C31" s="520"/>
      <c r="D31" s="520"/>
      <c r="E31" s="520"/>
      <c r="F31" s="520"/>
      <c r="G31" s="520"/>
      <c r="H31" s="520"/>
      <c r="I31" s="520"/>
      <c r="J31" s="520"/>
      <c r="K31" s="520"/>
      <c r="L31" s="520"/>
      <c r="M31" s="520"/>
      <c r="N31" s="520"/>
      <c r="O31" s="520"/>
    </row>
    <row r="32" spans="1:15" ht="14.25" customHeight="1">
      <c r="A32" s="382"/>
      <c r="B32" s="372"/>
      <c r="D32" s="372"/>
      <c r="E32" s="372"/>
      <c r="F32" s="372"/>
      <c r="G32" s="373"/>
      <c r="H32" s="373"/>
      <c r="I32" s="373"/>
      <c r="J32" s="373"/>
      <c r="K32" s="373"/>
      <c r="L32" s="373"/>
      <c r="M32" s="372"/>
      <c r="N32" s="372"/>
      <c r="O32" s="372"/>
    </row>
    <row r="33" spans="2:15" ht="18.75">
      <c r="B33" s="519" t="s">
        <v>773</v>
      </c>
      <c r="C33" s="520"/>
      <c r="D33" s="520"/>
      <c r="E33" s="520"/>
      <c r="F33" s="520"/>
      <c r="G33" s="520"/>
      <c r="H33" s="520"/>
      <c r="I33" s="520"/>
      <c r="J33" s="520"/>
      <c r="K33" s="520"/>
      <c r="L33" s="520"/>
      <c r="M33" s="520"/>
      <c r="N33" s="520"/>
      <c r="O33" s="520"/>
    </row>
    <row r="34" spans="1:15" ht="14.25" customHeight="1">
      <c r="A34" s="382"/>
      <c r="B34" s="372"/>
      <c r="D34" s="372"/>
      <c r="E34" s="372"/>
      <c r="F34" s="372"/>
      <c r="G34" s="373"/>
      <c r="H34" s="373"/>
      <c r="I34" s="373"/>
      <c r="J34" s="373"/>
      <c r="K34" s="373"/>
      <c r="L34" s="373"/>
      <c r="M34" s="372"/>
      <c r="N34" s="372"/>
      <c r="O34" s="372"/>
    </row>
    <row r="35" spans="2:15" ht="18.75">
      <c r="B35" s="519" t="s">
        <v>689</v>
      </c>
      <c r="C35" s="520"/>
      <c r="D35" s="520"/>
      <c r="E35" s="520"/>
      <c r="F35" s="520"/>
      <c r="G35" s="520"/>
      <c r="H35" s="520"/>
      <c r="I35" s="520"/>
      <c r="J35" s="520"/>
      <c r="K35" s="520"/>
      <c r="L35" s="520"/>
      <c r="M35" s="520"/>
      <c r="N35" s="520"/>
      <c r="O35" s="520"/>
    </row>
    <row r="36" spans="1:15" ht="14.25" customHeight="1">
      <c r="A36" s="382"/>
      <c r="B36" s="372"/>
      <c r="D36" s="372"/>
      <c r="E36" s="372"/>
      <c r="F36" s="372"/>
      <c r="G36" s="373"/>
      <c r="H36" s="373"/>
      <c r="I36" s="373"/>
      <c r="J36" s="373"/>
      <c r="K36" s="373"/>
      <c r="L36" s="373"/>
      <c r="M36" s="372"/>
      <c r="N36" s="372"/>
      <c r="O36" s="372"/>
    </row>
    <row r="37" spans="2:15" ht="18.75">
      <c r="B37" s="519" t="s">
        <v>776</v>
      </c>
      <c r="C37" s="520"/>
      <c r="D37" s="520"/>
      <c r="E37" s="520"/>
      <c r="F37" s="520"/>
      <c r="G37" s="520"/>
      <c r="H37" s="520"/>
      <c r="I37" s="520"/>
      <c r="J37" s="520"/>
      <c r="K37" s="520"/>
      <c r="L37" s="520"/>
      <c r="M37" s="520"/>
      <c r="N37" s="520"/>
      <c r="O37" s="520"/>
    </row>
    <row r="38" spans="1:15" ht="14.25" customHeight="1">
      <c r="A38" s="382"/>
      <c r="B38" s="372"/>
      <c r="D38" s="372"/>
      <c r="E38" s="372"/>
      <c r="F38" s="372"/>
      <c r="G38" s="373"/>
      <c r="H38" s="373"/>
      <c r="I38" s="373"/>
      <c r="J38" s="373"/>
      <c r="K38" s="373"/>
      <c r="L38" s="373"/>
      <c r="M38" s="372"/>
      <c r="N38" s="372"/>
      <c r="O38" s="372"/>
    </row>
    <row r="39" spans="2:15" ht="18.75">
      <c r="B39" s="519" t="s">
        <v>777</v>
      </c>
      <c r="C39" s="519"/>
      <c r="D39" s="519"/>
      <c r="E39" s="519"/>
      <c r="F39" s="519"/>
      <c r="G39" s="519"/>
      <c r="H39" s="519"/>
      <c r="I39" s="519"/>
      <c r="J39" s="519"/>
      <c r="K39" s="519"/>
      <c r="L39" s="519"/>
      <c r="M39" s="519"/>
      <c r="N39" s="519"/>
      <c r="O39" s="519"/>
    </row>
    <row r="40" spans="1:15" ht="14.25" customHeight="1">
      <c r="A40" s="382"/>
      <c r="B40" s="372"/>
      <c r="D40" s="372"/>
      <c r="E40" s="372"/>
      <c r="F40" s="372"/>
      <c r="G40" s="373"/>
      <c r="H40" s="373"/>
      <c r="I40" s="373"/>
      <c r="J40" s="373"/>
      <c r="K40" s="373"/>
      <c r="L40" s="373"/>
      <c r="M40" s="372"/>
      <c r="N40" s="372"/>
      <c r="O40" s="372"/>
    </row>
    <row r="41" spans="2:15" ht="18.75">
      <c r="B41" s="519" t="s">
        <v>918</v>
      </c>
      <c r="C41" s="519"/>
      <c r="D41" s="519"/>
      <c r="E41" s="519"/>
      <c r="F41" s="519"/>
      <c r="G41" s="519"/>
      <c r="H41" s="519"/>
      <c r="I41" s="519"/>
      <c r="J41" s="519"/>
      <c r="K41" s="519"/>
      <c r="L41" s="519"/>
      <c r="M41" s="519"/>
      <c r="N41" s="519"/>
      <c r="O41" s="519"/>
    </row>
    <row r="42" spans="1:15" ht="14.25" customHeight="1">
      <c r="A42" s="382"/>
      <c r="B42" s="372"/>
      <c r="D42" s="372"/>
      <c r="E42" s="372"/>
      <c r="F42" s="372"/>
      <c r="G42" s="373"/>
      <c r="H42" s="373"/>
      <c r="I42" s="373"/>
      <c r="J42" s="373"/>
      <c r="K42" s="373"/>
      <c r="L42" s="373"/>
      <c r="M42" s="372"/>
      <c r="N42" s="372"/>
      <c r="O42" s="372"/>
    </row>
    <row r="43" spans="2:15" ht="18.75">
      <c r="B43" s="519" t="s">
        <v>919</v>
      </c>
      <c r="C43" s="519"/>
      <c r="D43" s="519"/>
      <c r="E43" s="519"/>
      <c r="F43" s="519"/>
      <c r="G43" s="519"/>
      <c r="H43" s="519"/>
      <c r="I43" s="519"/>
      <c r="J43" s="519"/>
      <c r="K43" s="519"/>
      <c r="L43" s="519"/>
      <c r="M43" s="519"/>
      <c r="N43" s="519"/>
      <c r="O43" s="519"/>
    </row>
    <row r="44" spans="1:15" ht="14.25" customHeight="1">
      <c r="A44" s="382"/>
      <c r="B44" s="372"/>
      <c r="D44" s="372"/>
      <c r="E44" s="372"/>
      <c r="F44" s="372"/>
      <c r="G44" s="373"/>
      <c r="H44" s="373"/>
      <c r="I44" s="373"/>
      <c r="J44" s="373"/>
      <c r="K44" s="373"/>
      <c r="L44" s="373"/>
      <c r="M44" s="372"/>
      <c r="N44" s="372"/>
      <c r="O44" s="372"/>
    </row>
    <row r="45" spans="2:15" ht="18.75">
      <c r="B45" s="519" t="s">
        <v>690</v>
      </c>
      <c r="C45" s="519"/>
      <c r="D45" s="519"/>
      <c r="E45" s="519"/>
      <c r="F45" s="519"/>
      <c r="G45" s="519"/>
      <c r="H45" s="519"/>
      <c r="I45" s="519"/>
      <c r="J45" s="519"/>
      <c r="K45" s="519"/>
      <c r="L45" s="519"/>
      <c r="M45" s="519"/>
      <c r="N45" s="519"/>
      <c r="O45" s="519"/>
    </row>
    <row r="46" spans="1:15" ht="14.25" customHeight="1">
      <c r="A46" s="382"/>
      <c r="B46" s="372"/>
      <c r="D46" s="372"/>
      <c r="E46" s="372"/>
      <c r="F46" s="372"/>
      <c r="G46" s="373"/>
      <c r="H46" s="373"/>
      <c r="I46" s="373"/>
      <c r="J46" s="373"/>
      <c r="K46" s="373"/>
      <c r="L46" s="373"/>
      <c r="M46" s="372"/>
      <c r="N46" s="372"/>
      <c r="O46" s="372"/>
    </row>
    <row r="47" spans="3:15" ht="9" customHeight="1" thickBot="1">
      <c r="C47" s="372"/>
      <c r="D47" s="372"/>
      <c r="E47" s="372"/>
      <c r="F47" s="372"/>
      <c r="G47" s="372"/>
      <c r="H47" s="372"/>
      <c r="I47" s="372"/>
      <c r="J47" s="372"/>
      <c r="K47" s="372"/>
      <c r="L47" s="372"/>
      <c r="M47" s="372"/>
      <c r="N47" s="372"/>
      <c r="O47" s="372"/>
    </row>
    <row r="48" spans="1:15" ht="39.75" customHeight="1">
      <c r="A48" s="383"/>
      <c r="B48" s="384" t="s">
        <v>225</v>
      </c>
      <c r="C48" s="385"/>
      <c r="D48" s="531" t="str">
        <f>VLOOKUP(D49,$B$65:$G$252,2,FALSE)</f>
        <v>○○学園</v>
      </c>
      <c r="E48" s="532" t="e">
        <f aca="true" t="shared" si="0" ref="E48:N48">VLOOKUP(E49,HYO,2,FALSE)</f>
        <v>#N/A</v>
      </c>
      <c r="F48" s="532" t="e">
        <f t="shared" si="0"/>
        <v>#N/A</v>
      </c>
      <c r="G48" s="532" t="e">
        <f t="shared" si="0"/>
        <v>#N/A</v>
      </c>
      <c r="H48" s="532" t="e">
        <f t="shared" si="0"/>
        <v>#N/A</v>
      </c>
      <c r="I48" s="532" t="e">
        <f t="shared" si="0"/>
        <v>#N/A</v>
      </c>
      <c r="J48" s="532" t="e">
        <f t="shared" si="0"/>
        <v>#N/A</v>
      </c>
      <c r="K48" s="532" t="e">
        <f t="shared" si="0"/>
        <v>#N/A</v>
      </c>
      <c r="L48" s="532" t="e">
        <f t="shared" si="0"/>
        <v>#N/A</v>
      </c>
      <c r="M48" s="532" t="e">
        <f t="shared" si="0"/>
        <v>#N/A</v>
      </c>
      <c r="N48" s="533" t="e">
        <f t="shared" si="0"/>
        <v>#N/A</v>
      </c>
      <c r="O48" s="372"/>
    </row>
    <row r="49" spans="1:16" ht="39.75" customHeight="1">
      <c r="A49" s="383"/>
      <c r="B49" s="523" t="s">
        <v>228</v>
      </c>
      <c r="C49" s="524"/>
      <c r="D49" s="537" t="s">
        <v>527</v>
      </c>
      <c r="E49" s="538"/>
      <c r="F49" s="538"/>
      <c r="G49" s="538"/>
      <c r="H49" s="538"/>
      <c r="I49" s="538"/>
      <c r="J49" s="538"/>
      <c r="K49" s="538"/>
      <c r="L49" s="538"/>
      <c r="M49" s="538"/>
      <c r="N49" s="539"/>
      <c r="P49" s="42">
        <f>VLOOKUP(D49,$B$64:$G$252,3,FALSE)</f>
        <v>0</v>
      </c>
    </row>
    <row r="50" spans="1:15" ht="37.5" customHeight="1">
      <c r="A50" s="386"/>
      <c r="B50" s="387"/>
      <c r="C50" s="388" t="s">
        <v>226</v>
      </c>
      <c r="D50" s="534"/>
      <c r="E50" s="548"/>
      <c r="F50" s="548"/>
      <c r="G50" s="548"/>
      <c r="H50" s="548"/>
      <c r="I50" s="548"/>
      <c r="J50" s="548"/>
      <c r="K50" s="548"/>
      <c r="L50" s="548"/>
      <c r="M50" s="548"/>
      <c r="N50" s="549"/>
      <c r="O50" s="372"/>
    </row>
    <row r="51" spans="1:15" ht="33" customHeight="1">
      <c r="A51" s="371"/>
      <c r="B51" s="389" t="s">
        <v>1</v>
      </c>
      <c r="C51" s="390" t="s">
        <v>54</v>
      </c>
      <c r="D51" s="534"/>
      <c r="E51" s="535"/>
      <c r="F51" s="535"/>
      <c r="G51" s="535"/>
      <c r="H51" s="535"/>
      <c r="I51" s="535"/>
      <c r="J51" s="535"/>
      <c r="K51" s="535"/>
      <c r="L51" s="535"/>
      <c r="M51" s="535"/>
      <c r="N51" s="536"/>
      <c r="O51" s="372"/>
    </row>
    <row r="52" spans="1:15" ht="21" customHeight="1">
      <c r="A52" s="371"/>
      <c r="B52" s="391"/>
      <c r="C52" s="392" t="s">
        <v>52</v>
      </c>
      <c r="D52" s="525"/>
      <c r="E52" s="526"/>
      <c r="F52" s="526"/>
      <c r="G52" s="526"/>
      <c r="H52" s="526"/>
      <c r="I52" s="526"/>
      <c r="J52" s="526"/>
      <c r="K52" s="526"/>
      <c r="L52" s="526"/>
      <c r="M52" s="526"/>
      <c r="N52" s="527"/>
      <c r="O52" s="372"/>
    </row>
    <row r="53" spans="1:15" ht="23.25" customHeight="1" thickBot="1">
      <c r="A53" s="371"/>
      <c r="B53" s="393"/>
      <c r="C53" s="394" t="s">
        <v>53</v>
      </c>
      <c r="D53" s="528"/>
      <c r="E53" s="529"/>
      <c r="F53" s="529"/>
      <c r="G53" s="529"/>
      <c r="H53" s="529"/>
      <c r="I53" s="529"/>
      <c r="J53" s="529"/>
      <c r="K53" s="529"/>
      <c r="L53" s="529"/>
      <c r="M53" s="529"/>
      <c r="N53" s="530"/>
      <c r="O53" s="372"/>
    </row>
    <row r="54" spans="1:15" ht="10.5" customHeight="1">
      <c r="A54" s="371"/>
      <c r="O54" s="372"/>
    </row>
    <row r="55" spans="1:15" ht="17.25">
      <c r="A55" s="371"/>
      <c r="B55" s="521" t="s">
        <v>853</v>
      </c>
      <c r="C55" s="522"/>
      <c r="D55" s="522"/>
      <c r="E55" s="522"/>
      <c r="F55" s="522"/>
      <c r="G55" s="522"/>
      <c r="H55" s="522"/>
      <c r="I55" s="522"/>
      <c r="J55" s="522"/>
      <c r="K55" s="522"/>
      <c r="L55" s="522"/>
      <c r="M55" s="522"/>
      <c r="N55" s="522"/>
      <c r="O55" s="372"/>
    </row>
    <row r="56" spans="1:15" ht="13.5">
      <c r="A56" s="371"/>
      <c r="B56" s="372"/>
      <c r="C56" s="373"/>
      <c r="D56" s="373"/>
      <c r="E56" s="373"/>
      <c r="F56" s="373"/>
      <c r="G56" s="373"/>
      <c r="H56" s="373"/>
      <c r="I56" s="373"/>
      <c r="J56" s="373"/>
      <c r="K56" s="373"/>
      <c r="L56" s="373"/>
      <c r="M56" s="373"/>
      <c r="N56" s="372"/>
      <c r="O56" s="372"/>
    </row>
    <row r="57" spans="1:15" ht="13.5">
      <c r="A57" s="371"/>
      <c r="B57" s="373"/>
      <c r="C57" s="372"/>
      <c r="D57" s="372"/>
      <c r="E57" s="372"/>
      <c r="F57" s="372"/>
      <c r="G57" s="372"/>
      <c r="H57" s="372"/>
      <c r="I57" s="372"/>
      <c r="J57" s="372"/>
      <c r="K57" s="372"/>
      <c r="L57" s="372"/>
      <c r="M57" s="372"/>
      <c r="N57" s="372"/>
      <c r="O57" s="372"/>
    </row>
    <row r="58" spans="1:15" ht="17.25">
      <c r="A58" s="371"/>
      <c r="B58" s="395"/>
      <c r="D58" s="372"/>
      <c r="E58" s="372"/>
      <c r="F58" s="372"/>
      <c r="G58" s="372"/>
      <c r="H58" s="372"/>
      <c r="I58" s="372"/>
      <c r="J58" s="372"/>
      <c r="K58" s="372"/>
      <c r="L58" s="372"/>
      <c r="M58" s="372"/>
      <c r="N58" s="372"/>
      <c r="O58" s="372"/>
    </row>
    <row r="64" ht="17.25" customHeight="1"/>
    <row r="65" spans="2:7" ht="17.25" customHeight="1">
      <c r="B65" s="461" t="s">
        <v>229</v>
      </c>
      <c r="C65" s="461" t="s">
        <v>230</v>
      </c>
      <c r="D65" s="461" t="s">
        <v>231</v>
      </c>
      <c r="E65" s="461" t="s">
        <v>232</v>
      </c>
      <c r="F65" s="461" t="s">
        <v>233</v>
      </c>
      <c r="G65" s="461" t="s">
        <v>232</v>
      </c>
    </row>
    <row r="66" spans="2:7" ht="17.25" customHeight="1">
      <c r="B66" s="462" t="s">
        <v>421</v>
      </c>
      <c r="C66" s="463" t="s">
        <v>857</v>
      </c>
      <c r="D66" s="464">
        <v>13231</v>
      </c>
      <c r="E66" s="464">
        <v>0</v>
      </c>
      <c r="F66" s="464">
        <v>132</v>
      </c>
      <c r="G66" s="464">
        <v>0</v>
      </c>
    </row>
    <row r="67" spans="2:7" ht="17.25" customHeight="1">
      <c r="B67" s="462" t="s">
        <v>307</v>
      </c>
      <c r="C67" s="463" t="s">
        <v>234</v>
      </c>
      <c r="D67" s="464">
        <v>40111</v>
      </c>
      <c r="E67" s="464">
        <v>0</v>
      </c>
      <c r="F67" s="464">
        <v>401</v>
      </c>
      <c r="G67" s="464">
        <v>0</v>
      </c>
    </row>
    <row r="68" spans="2:7" ht="17.25" customHeight="1">
      <c r="B68" s="462" t="s">
        <v>422</v>
      </c>
      <c r="C68" s="463" t="s">
        <v>235</v>
      </c>
      <c r="D68" s="464">
        <v>40211</v>
      </c>
      <c r="E68" s="464">
        <v>0</v>
      </c>
      <c r="F68" s="464">
        <v>402</v>
      </c>
      <c r="G68" s="464">
        <v>0</v>
      </c>
    </row>
    <row r="69" spans="2:7" ht="17.25" customHeight="1">
      <c r="B69" s="462" t="s">
        <v>423</v>
      </c>
      <c r="C69" s="463" t="s">
        <v>235</v>
      </c>
      <c r="D69" s="464">
        <v>40241</v>
      </c>
      <c r="E69" s="464">
        <v>0</v>
      </c>
      <c r="F69" s="464">
        <v>402</v>
      </c>
      <c r="G69" s="464">
        <v>0</v>
      </c>
    </row>
    <row r="70" spans="2:7" ht="17.25" customHeight="1">
      <c r="B70" s="462" t="s">
        <v>306</v>
      </c>
      <c r="C70" s="463" t="s">
        <v>235</v>
      </c>
      <c r="D70" s="464">
        <v>40251</v>
      </c>
      <c r="E70" s="464">
        <v>0</v>
      </c>
      <c r="F70" s="464">
        <v>402</v>
      </c>
      <c r="G70" s="464">
        <v>0</v>
      </c>
    </row>
    <row r="71" spans="2:7" ht="17.25" customHeight="1">
      <c r="B71" s="462" t="s">
        <v>546</v>
      </c>
      <c r="C71" s="463" t="s">
        <v>236</v>
      </c>
      <c r="D71" s="464">
        <v>40311</v>
      </c>
      <c r="E71" s="464">
        <v>0</v>
      </c>
      <c r="F71" s="464">
        <v>403</v>
      </c>
      <c r="G71" s="464">
        <v>0</v>
      </c>
    </row>
    <row r="72" spans="2:7" ht="17.25" customHeight="1">
      <c r="B72" s="462" t="s">
        <v>862</v>
      </c>
      <c r="C72" s="463" t="s">
        <v>237</v>
      </c>
      <c r="D72" s="464">
        <v>40411</v>
      </c>
      <c r="E72" s="464">
        <v>0</v>
      </c>
      <c r="F72" s="464">
        <v>404</v>
      </c>
      <c r="G72" s="464">
        <v>0</v>
      </c>
    </row>
    <row r="73" spans="2:7" ht="17.25" customHeight="1">
      <c r="B73" s="462" t="s">
        <v>878</v>
      </c>
      <c r="C73" s="463" t="s">
        <v>237</v>
      </c>
      <c r="D73" s="464">
        <v>40431</v>
      </c>
      <c r="E73" s="464">
        <v>0</v>
      </c>
      <c r="F73" s="464">
        <v>404</v>
      </c>
      <c r="G73" s="464">
        <v>0</v>
      </c>
    </row>
    <row r="74" spans="2:7" ht="17.25" customHeight="1">
      <c r="B74" s="462" t="s">
        <v>308</v>
      </c>
      <c r="C74" s="463" t="s">
        <v>237</v>
      </c>
      <c r="D74" s="464">
        <v>40441</v>
      </c>
      <c r="E74" s="464">
        <v>0</v>
      </c>
      <c r="F74" s="464">
        <v>404</v>
      </c>
      <c r="G74" s="464">
        <v>0</v>
      </c>
    </row>
    <row r="75" spans="2:7" ht="17.25" customHeight="1">
      <c r="B75" s="462" t="s">
        <v>309</v>
      </c>
      <c r="C75" s="463" t="s">
        <v>237</v>
      </c>
      <c r="D75" s="464">
        <v>40451</v>
      </c>
      <c r="E75" s="464">
        <v>0</v>
      </c>
      <c r="F75" s="464">
        <v>404</v>
      </c>
      <c r="G75" s="464">
        <v>0</v>
      </c>
    </row>
    <row r="76" spans="2:7" ht="17.25" customHeight="1">
      <c r="B76" s="462" t="s">
        <v>310</v>
      </c>
      <c r="C76" s="463" t="s">
        <v>238</v>
      </c>
      <c r="D76" s="464">
        <v>40611</v>
      </c>
      <c r="E76" s="464">
        <v>0</v>
      </c>
      <c r="F76" s="464">
        <v>406</v>
      </c>
      <c r="G76" s="464">
        <v>0</v>
      </c>
    </row>
    <row r="77" spans="2:7" ht="17.25" customHeight="1">
      <c r="B77" s="462" t="s">
        <v>311</v>
      </c>
      <c r="C77" s="463" t="s">
        <v>238</v>
      </c>
      <c r="D77" s="464">
        <v>40641</v>
      </c>
      <c r="E77" s="464">
        <v>0</v>
      </c>
      <c r="F77" s="464">
        <v>406</v>
      </c>
      <c r="G77" s="464">
        <v>0</v>
      </c>
    </row>
    <row r="78" spans="2:7" ht="17.25" customHeight="1">
      <c r="B78" s="462" t="s">
        <v>312</v>
      </c>
      <c r="C78" s="463" t="s">
        <v>238</v>
      </c>
      <c r="D78" s="464">
        <v>40651</v>
      </c>
      <c r="E78" s="464">
        <v>0</v>
      </c>
      <c r="F78" s="464">
        <v>406</v>
      </c>
      <c r="G78" s="464">
        <v>0</v>
      </c>
    </row>
    <row r="79" spans="2:7" ht="17.25" customHeight="1">
      <c r="B79" s="462" t="s">
        <v>313</v>
      </c>
      <c r="C79" s="463" t="s">
        <v>239</v>
      </c>
      <c r="D79" s="464">
        <v>40711</v>
      </c>
      <c r="E79" s="464">
        <v>0</v>
      </c>
      <c r="F79" s="464">
        <v>407</v>
      </c>
      <c r="G79" s="464">
        <v>0</v>
      </c>
    </row>
    <row r="80" spans="2:7" ht="17.25" customHeight="1">
      <c r="B80" s="462" t="s">
        <v>314</v>
      </c>
      <c r="C80" s="463" t="s">
        <v>240</v>
      </c>
      <c r="D80" s="464">
        <v>40811</v>
      </c>
      <c r="E80" s="464">
        <v>0</v>
      </c>
      <c r="F80" s="464">
        <v>408</v>
      </c>
      <c r="G80" s="464">
        <v>0</v>
      </c>
    </row>
    <row r="81" spans="2:7" ht="17.25" customHeight="1">
      <c r="B81" s="462" t="s">
        <v>315</v>
      </c>
      <c r="C81" s="463" t="s">
        <v>241</v>
      </c>
      <c r="D81" s="464">
        <v>40911</v>
      </c>
      <c r="E81" s="464">
        <v>0</v>
      </c>
      <c r="F81" s="464">
        <v>409</v>
      </c>
      <c r="G81" s="464">
        <v>0</v>
      </c>
    </row>
    <row r="82" spans="2:7" ht="17.25" customHeight="1">
      <c r="B82" s="462" t="s">
        <v>316</v>
      </c>
      <c r="C82" s="463" t="s">
        <v>241</v>
      </c>
      <c r="D82" s="464">
        <v>40941</v>
      </c>
      <c r="E82" s="464">
        <v>0</v>
      </c>
      <c r="F82" s="464">
        <v>409</v>
      </c>
      <c r="G82" s="464">
        <v>0</v>
      </c>
    </row>
    <row r="83" spans="2:7" ht="17.25" customHeight="1">
      <c r="B83" s="462" t="s">
        <v>432</v>
      </c>
      <c r="C83" s="463" t="s">
        <v>242</v>
      </c>
      <c r="D83" s="464">
        <v>41011</v>
      </c>
      <c r="E83" s="464">
        <v>0</v>
      </c>
      <c r="F83" s="464">
        <v>410</v>
      </c>
      <c r="G83" s="464">
        <v>0</v>
      </c>
    </row>
    <row r="84" spans="2:7" ht="17.25" customHeight="1">
      <c r="B84" s="462" t="s">
        <v>317</v>
      </c>
      <c r="C84" s="463" t="s">
        <v>242</v>
      </c>
      <c r="D84" s="464">
        <v>41012</v>
      </c>
      <c r="E84" s="464">
        <v>0</v>
      </c>
      <c r="F84" s="464">
        <v>410</v>
      </c>
      <c r="G84" s="464">
        <v>0</v>
      </c>
    </row>
    <row r="85" spans="2:7" ht="17.25" customHeight="1">
      <c r="B85" s="462" t="s">
        <v>433</v>
      </c>
      <c r="C85" s="463" t="s">
        <v>242</v>
      </c>
      <c r="D85" s="464">
        <v>41041</v>
      </c>
      <c r="E85" s="464">
        <v>0</v>
      </c>
      <c r="F85" s="464">
        <v>410</v>
      </c>
      <c r="G85" s="464">
        <v>0</v>
      </c>
    </row>
    <row r="86" spans="2:7" ht="17.25" customHeight="1">
      <c r="B86" s="462" t="s">
        <v>318</v>
      </c>
      <c r="C86" s="463" t="s">
        <v>242</v>
      </c>
      <c r="D86" s="464">
        <v>41042</v>
      </c>
      <c r="E86" s="464">
        <v>0</v>
      </c>
      <c r="F86" s="464">
        <v>410</v>
      </c>
      <c r="G86" s="464">
        <v>0</v>
      </c>
    </row>
    <row r="87" spans="2:7" ht="17.25" customHeight="1">
      <c r="B87" s="462" t="s">
        <v>243</v>
      </c>
      <c r="C87" s="463" t="s">
        <v>242</v>
      </c>
      <c r="D87" s="464">
        <v>41051</v>
      </c>
      <c r="E87" s="464">
        <v>0</v>
      </c>
      <c r="F87" s="464">
        <v>410</v>
      </c>
      <c r="G87" s="464">
        <v>0</v>
      </c>
    </row>
    <row r="88" spans="2:7" ht="17.25" customHeight="1">
      <c r="B88" s="462" t="s">
        <v>319</v>
      </c>
      <c r="C88" s="463" t="s">
        <v>244</v>
      </c>
      <c r="D88" s="464">
        <v>41211</v>
      </c>
      <c r="E88" s="464">
        <v>0</v>
      </c>
      <c r="F88" s="464">
        <v>412</v>
      </c>
      <c r="G88" s="464">
        <v>0</v>
      </c>
    </row>
    <row r="89" spans="2:7" ht="17.25" customHeight="1">
      <c r="B89" s="462" t="s">
        <v>889</v>
      </c>
      <c r="C89" s="463" t="s">
        <v>245</v>
      </c>
      <c r="D89" s="464">
        <v>41311</v>
      </c>
      <c r="E89" s="464">
        <v>0</v>
      </c>
      <c r="F89" s="464">
        <v>413</v>
      </c>
      <c r="G89" s="464">
        <v>0</v>
      </c>
    </row>
    <row r="90" spans="2:7" ht="17.25" customHeight="1">
      <c r="B90" s="462" t="s">
        <v>890</v>
      </c>
      <c r="C90" s="463" t="s">
        <v>245</v>
      </c>
      <c r="D90" s="464">
        <v>41341</v>
      </c>
      <c r="E90" s="464">
        <v>0</v>
      </c>
      <c r="F90" s="464">
        <v>413</v>
      </c>
      <c r="G90" s="464">
        <v>0</v>
      </c>
    </row>
    <row r="91" spans="2:7" ht="17.25" customHeight="1">
      <c r="B91" s="462" t="s">
        <v>891</v>
      </c>
      <c r="C91" s="463" t="s">
        <v>245</v>
      </c>
      <c r="D91" s="464">
        <v>41351</v>
      </c>
      <c r="E91" s="464">
        <v>0</v>
      </c>
      <c r="F91" s="464">
        <v>413</v>
      </c>
      <c r="G91" s="464">
        <v>0</v>
      </c>
    </row>
    <row r="92" spans="2:7" ht="17.25" customHeight="1">
      <c r="B92" s="462" t="s">
        <v>320</v>
      </c>
      <c r="C92" s="463" t="s">
        <v>246</v>
      </c>
      <c r="D92" s="464">
        <v>41511</v>
      </c>
      <c r="E92" s="464">
        <v>0</v>
      </c>
      <c r="F92" s="464">
        <v>415</v>
      </c>
      <c r="G92" s="464">
        <v>0</v>
      </c>
    </row>
    <row r="93" spans="2:7" ht="17.25" customHeight="1">
      <c r="B93" s="462" t="s">
        <v>321</v>
      </c>
      <c r="C93" s="463" t="s">
        <v>246</v>
      </c>
      <c r="D93" s="464">
        <v>41512</v>
      </c>
      <c r="E93" s="464">
        <v>0</v>
      </c>
      <c r="F93" s="464">
        <v>415</v>
      </c>
      <c r="G93" s="464">
        <v>0</v>
      </c>
    </row>
    <row r="94" spans="2:7" ht="17.25" customHeight="1">
      <c r="B94" s="462" t="s">
        <v>322</v>
      </c>
      <c r="C94" s="463" t="s">
        <v>246</v>
      </c>
      <c r="D94" s="464">
        <v>41541</v>
      </c>
      <c r="E94" s="464">
        <v>0</v>
      </c>
      <c r="F94" s="464">
        <v>415</v>
      </c>
      <c r="G94" s="464">
        <v>0</v>
      </c>
    </row>
    <row r="95" spans="2:7" ht="17.25" customHeight="1">
      <c r="B95" s="462" t="s">
        <v>323</v>
      </c>
      <c r="C95" s="463" t="s">
        <v>246</v>
      </c>
      <c r="D95" s="464">
        <v>41542</v>
      </c>
      <c r="E95" s="464">
        <v>0</v>
      </c>
      <c r="F95" s="464">
        <v>415</v>
      </c>
      <c r="G95" s="464">
        <v>0</v>
      </c>
    </row>
    <row r="96" spans="2:7" ht="17.25" customHeight="1">
      <c r="B96" s="462" t="s">
        <v>324</v>
      </c>
      <c r="C96" s="463" t="s">
        <v>246</v>
      </c>
      <c r="D96" s="464">
        <v>41551</v>
      </c>
      <c r="E96" s="464">
        <v>0</v>
      </c>
      <c r="F96" s="464">
        <v>415</v>
      </c>
      <c r="G96" s="464">
        <v>0</v>
      </c>
    </row>
    <row r="97" spans="2:7" ht="17.25" customHeight="1">
      <c r="B97" s="462" t="s">
        <v>325</v>
      </c>
      <c r="C97" s="463" t="s">
        <v>247</v>
      </c>
      <c r="D97" s="464">
        <v>41711</v>
      </c>
      <c r="E97" s="464">
        <v>0</v>
      </c>
      <c r="F97" s="464">
        <v>417</v>
      </c>
      <c r="G97" s="464">
        <v>0</v>
      </c>
    </row>
    <row r="98" spans="2:7" ht="17.25" customHeight="1">
      <c r="B98" s="462" t="s">
        <v>326</v>
      </c>
      <c r="C98" s="463" t="s">
        <v>247</v>
      </c>
      <c r="D98" s="464">
        <v>41741</v>
      </c>
      <c r="E98" s="464">
        <v>0</v>
      </c>
      <c r="F98" s="464">
        <v>417</v>
      </c>
      <c r="G98" s="464">
        <v>0</v>
      </c>
    </row>
    <row r="99" spans="2:7" ht="17.25" customHeight="1">
      <c r="B99" s="462" t="s">
        <v>479</v>
      </c>
      <c r="C99" s="463" t="s">
        <v>247</v>
      </c>
      <c r="D99" s="464">
        <v>41751</v>
      </c>
      <c r="E99" s="464">
        <v>0</v>
      </c>
      <c r="F99" s="464">
        <v>417</v>
      </c>
      <c r="G99" s="464">
        <v>0</v>
      </c>
    </row>
    <row r="100" spans="2:7" ht="17.25" customHeight="1">
      <c r="B100" s="462" t="s">
        <v>327</v>
      </c>
      <c r="C100" s="463" t="s">
        <v>248</v>
      </c>
      <c r="D100" s="464">
        <v>41811</v>
      </c>
      <c r="E100" s="464">
        <v>0</v>
      </c>
      <c r="F100" s="464">
        <v>418</v>
      </c>
      <c r="G100" s="464">
        <v>0</v>
      </c>
    </row>
    <row r="101" spans="2:7" ht="17.25" customHeight="1">
      <c r="B101" s="462" t="s">
        <v>328</v>
      </c>
      <c r="C101" s="463" t="s">
        <v>248</v>
      </c>
      <c r="D101" s="464">
        <v>41841</v>
      </c>
      <c r="E101" s="464">
        <v>0</v>
      </c>
      <c r="F101" s="464">
        <v>418</v>
      </c>
      <c r="G101" s="464">
        <v>0</v>
      </c>
    </row>
    <row r="102" spans="2:7" ht="17.25" customHeight="1">
      <c r="B102" s="462" t="s">
        <v>329</v>
      </c>
      <c r="C102" s="463" t="s">
        <v>249</v>
      </c>
      <c r="D102" s="464">
        <v>42011</v>
      </c>
      <c r="E102" s="464">
        <v>0</v>
      </c>
      <c r="F102" s="464">
        <v>420</v>
      </c>
      <c r="G102" s="464">
        <v>0</v>
      </c>
    </row>
    <row r="103" spans="2:7" ht="17.25" customHeight="1">
      <c r="B103" s="462" t="s">
        <v>330</v>
      </c>
      <c r="C103" s="463" t="s">
        <v>249</v>
      </c>
      <c r="D103" s="464">
        <v>42012</v>
      </c>
      <c r="E103" s="464">
        <v>0</v>
      </c>
      <c r="F103" s="464">
        <v>420</v>
      </c>
      <c r="G103" s="464">
        <v>0</v>
      </c>
    </row>
    <row r="104" spans="2:7" ht="17.25" customHeight="1">
      <c r="B104" s="462" t="s">
        <v>331</v>
      </c>
      <c r="C104" s="463" t="s">
        <v>249</v>
      </c>
      <c r="D104" s="464">
        <v>42041</v>
      </c>
      <c r="E104" s="464">
        <v>0</v>
      </c>
      <c r="F104" s="464">
        <v>420</v>
      </c>
      <c r="G104" s="464">
        <v>0</v>
      </c>
    </row>
    <row r="105" spans="2:7" ht="17.25" customHeight="1">
      <c r="B105" s="462" t="s">
        <v>332</v>
      </c>
      <c r="C105" s="463" t="s">
        <v>249</v>
      </c>
      <c r="D105" s="464">
        <v>42042</v>
      </c>
      <c r="E105" s="464">
        <v>0</v>
      </c>
      <c r="F105" s="464">
        <v>420</v>
      </c>
      <c r="G105" s="464">
        <v>0</v>
      </c>
    </row>
    <row r="106" spans="2:7" ht="17.25" customHeight="1">
      <c r="B106" s="462" t="s">
        <v>333</v>
      </c>
      <c r="C106" s="463" t="s">
        <v>249</v>
      </c>
      <c r="D106" s="464">
        <v>42051</v>
      </c>
      <c r="E106" s="464">
        <v>0</v>
      </c>
      <c r="F106" s="464">
        <v>420</v>
      </c>
      <c r="G106" s="464">
        <v>0</v>
      </c>
    </row>
    <row r="107" spans="2:7" ht="17.25" customHeight="1">
      <c r="B107" s="462" t="s">
        <v>863</v>
      </c>
      <c r="C107" s="463" t="s">
        <v>250</v>
      </c>
      <c r="D107" s="464">
        <v>42111</v>
      </c>
      <c r="E107" s="464">
        <v>0</v>
      </c>
      <c r="F107" s="464">
        <v>421</v>
      </c>
      <c r="G107" s="464">
        <v>0</v>
      </c>
    </row>
    <row r="108" spans="2:7" ht="17.25" customHeight="1">
      <c r="B108" s="462" t="s">
        <v>864</v>
      </c>
      <c r="C108" s="463" t="s">
        <v>250</v>
      </c>
      <c r="D108" s="464">
        <v>42141</v>
      </c>
      <c r="E108" s="464">
        <v>0</v>
      </c>
      <c r="F108" s="464">
        <v>421</v>
      </c>
      <c r="G108" s="464">
        <v>0</v>
      </c>
    </row>
    <row r="109" spans="2:7" ht="17.25" customHeight="1">
      <c r="B109" s="462" t="s">
        <v>865</v>
      </c>
      <c r="C109" s="463" t="s">
        <v>250</v>
      </c>
      <c r="D109" s="464">
        <v>42151</v>
      </c>
      <c r="E109" s="464">
        <v>0</v>
      </c>
      <c r="F109" s="464">
        <v>421</v>
      </c>
      <c r="G109" s="464">
        <v>0</v>
      </c>
    </row>
    <row r="110" spans="2:7" ht="17.25" customHeight="1">
      <c r="B110" s="462" t="s">
        <v>334</v>
      </c>
      <c r="C110" s="463" t="s">
        <v>251</v>
      </c>
      <c r="D110" s="464">
        <v>42211</v>
      </c>
      <c r="E110" s="464">
        <v>0</v>
      </c>
      <c r="F110" s="464">
        <v>422</v>
      </c>
      <c r="G110" s="464">
        <v>0</v>
      </c>
    </row>
    <row r="111" spans="2:7" ht="17.25" customHeight="1">
      <c r="B111" s="462" t="s">
        <v>438</v>
      </c>
      <c r="C111" s="463" t="s">
        <v>439</v>
      </c>
      <c r="D111" s="464">
        <v>42212</v>
      </c>
      <c r="E111" s="464">
        <v>0</v>
      </c>
      <c r="F111" s="464">
        <v>422</v>
      </c>
      <c r="G111" s="464">
        <v>0</v>
      </c>
    </row>
    <row r="112" spans="2:7" ht="17.25" customHeight="1">
      <c r="B112" s="462" t="s">
        <v>874</v>
      </c>
      <c r="C112" s="463" t="s">
        <v>439</v>
      </c>
      <c r="D112" s="464">
        <v>42213</v>
      </c>
      <c r="E112" s="464">
        <v>0</v>
      </c>
      <c r="F112" s="464">
        <v>422</v>
      </c>
      <c r="G112" s="464">
        <v>0</v>
      </c>
    </row>
    <row r="113" spans="2:7" ht="17.25" customHeight="1">
      <c r="B113" s="462" t="s">
        <v>335</v>
      </c>
      <c r="C113" s="463" t="s">
        <v>251</v>
      </c>
      <c r="D113" s="464">
        <v>42241</v>
      </c>
      <c r="E113" s="464">
        <v>0</v>
      </c>
      <c r="F113" s="464">
        <v>422</v>
      </c>
      <c r="G113" s="464">
        <v>0</v>
      </c>
    </row>
    <row r="114" spans="2:7" ht="17.25" customHeight="1">
      <c r="B114" s="462" t="s">
        <v>877</v>
      </c>
      <c r="C114" s="463" t="s">
        <v>251</v>
      </c>
      <c r="D114" s="464">
        <v>42242</v>
      </c>
      <c r="E114" s="464">
        <v>0</v>
      </c>
      <c r="F114" s="464">
        <v>422</v>
      </c>
      <c r="G114" s="464">
        <v>0</v>
      </c>
    </row>
    <row r="115" spans="2:7" ht="17.25" customHeight="1">
      <c r="B115" s="462" t="s">
        <v>875</v>
      </c>
      <c r="C115" s="463" t="s">
        <v>251</v>
      </c>
      <c r="D115" s="464">
        <v>42243</v>
      </c>
      <c r="E115" s="464">
        <v>0</v>
      </c>
      <c r="F115" s="464">
        <v>422</v>
      </c>
      <c r="G115" s="464">
        <v>0</v>
      </c>
    </row>
    <row r="116" spans="2:7" ht="17.25" customHeight="1">
      <c r="B116" s="462" t="s">
        <v>876</v>
      </c>
      <c r="C116" s="463" t="s">
        <v>251</v>
      </c>
      <c r="D116" s="464">
        <v>42253</v>
      </c>
      <c r="E116" s="464">
        <v>0</v>
      </c>
      <c r="F116" s="464">
        <v>422</v>
      </c>
      <c r="G116" s="464">
        <v>0</v>
      </c>
    </row>
    <row r="117" spans="2:7" ht="17.25" customHeight="1">
      <c r="B117" s="462" t="s">
        <v>336</v>
      </c>
      <c r="C117" s="463" t="s">
        <v>252</v>
      </c>
      <c r="D117" s="464">
        <v>42411</v>
      </c>
      <c r="E117" s="464">
        <v>0</v>
      </c>
      <c r="F117" s="464">
        <v>424</v>
      </c>
      <c r="G117" s="464">
        <v>0</v>
      </c>
    </row>
    <row r="118" spans="2:7" ht="17.25" customHeight="1">
      <c r="B118" s="462" t="s">
        <v>337</v>
      </c>
      <c r="C118" s="463" t="s">
        <v>252</v>
      </c>
      <c r="D118" s="464">
        <v>42412</v>
      </c>
      <c r="E118" s="464">
        <v>0</v>
      </c>
      <c r="F118" s="464">
        <v>424</v>
      </c>
      <c r="G118" s="464">
        <v>0</v>
      </c>
    </row>
    <row r="119" spans="2:7" ht="17.25" customHeight="1">
      <c r="B119" s="462" t="s">
        <v>547</v>
      </c>
      <c r="C119" s="463" t="s">
        <v>252</v>
      </c>
      <c r="D119" s="464">
        <v>42441</v>
      </c>
      <c r="E119" s="464">
        <v>0</v>
      </c>
      <c r="F119" s="464">
        <v>424</v>
      </c>
      <c r="G119" s="464">
        <v>0</v>
      </c>
    </row>
    <row r="120" spans="2:7" ht="17.25" customHeight="1">
      <c r="B120" s="462" t="s">
        <v>338</v>
      </c>
      <c r="C120" s="463" t="s">
        <v>252</v>
      </c>
      <c r="D120" s="464">
        <v>42442</v>
      </c>
      <c r="E120" s="464">
        <v>0</v>
      </c>
      <c r="F120" s="464">
        <v>424</v>
      </c>
      <c r="G120" s="464">
        <v>0</v>
      </c>
    </row>
    <row r="121" spans="2:7" ht="17.25" customHeight="1">
      <c r="B121" s="462" t="s">
        <v>339</v>
      </c>
      <c r="C121" s="463" t="s">
        <v>253</v>
      </c>
      <c r="D121" s="464">
        <v>42511</v>
      </c>
      <c r="E121" s="464">
        <v>0</v>
      </c>
      <c r="F121" s="464">
        <v>425</v>
      </c>
      <c r="G121" s="464">
        <v>0</v>
      </c>
    </row>
    <row r="122" spans="2:7" ht="17.25" customHeight="1">
      <c r="B122" s="462" t="s">
        <v>340</v>
      </c>
      <c r="C122" s="463" t="s">
        <v>253</v>
      </c>
      <c r="D122" s="464">
        <v>42541</v>
      </c>
      <c r="E122" s="464">
        <v>0</v>
      </c>
      <c r="F122" s="464">
        <v>425</v>
      </c>
      <c r="G122" s="464">
        <v>0</v>
      </c>
    </row>
    <row r="123" spans="2:7" ht="17.25" customHeight="1">
      <c r="B123" s="462" t="s">
        <v>341</v>
      </c>
      <c r="C123" s="463" t="s">
        <v>254</v>
      </c>
      <c r="D123" s="464">
        <v>42611</v>
      </c>
      <c r="E123" s="464">
        <v>0</v>
      </c>
      <c r="F123" s="464">
        <v>426</v>
      </c>
      <c r="G123" s="464">
        <v>0</v>
      </c>
    </row>
    <row r="124" spans="2:7" ht="17.25" customHeight="1">
      <c r="B124" s="462" t="s">
        <v>342</v>
      </c>
      <c r="C124" s="463" t="s">
        <v>254</v>
      </c>
      <c r="D124" s="464">
        <v>42612</v>
      </c>
      <c r="E124" s="464">
        <v>0</v>
      </c>
      <c r="F124" s="464">
        <v>426</v>
      </c>
      <c r="G124" s="464">
        <v>0</v>
      </c>
    </row>
    <row r="125" spans="2:7" ht="17.25" customHeight="1">
      <c r="B125" s="462" t="s">
        <v>343</v>
      </c>
      <c r="C125" s="463" t="s">
        <v>254</v>
      </c>
      <c r="D125" s="464">
        <v>42642</v>
      </c>
      <c r="E125" s="464">
        <v>0</v>
      </c>
      <c r="F125" s="464">
        <v>426</v>
      </c>
      <c r="G125" s="464">
        <v>0</v>
      </c>
    </row>
    <row r="126" spans="2:7" ht="17.25" customHeight="1">
      <c r="B126" s="462" t="s">
        <v>344</v>
      </c>
      <c r="C126" s="463" t="s">
        <v>255</v>
      </c>
      <c r="D126" s="464">
        <v>42811</v>
      </c>
      <c r="E126" s="464">
        <v>0</v>
      </c>
      <c r="F126" s="464">
        <v>428</v>
      </c>
      <c r="G126" s="464">
        <v>0</v>
      </c>
    </row>
    <row r="127" spans="2:7" ht="17.25" customHeight="1">
      <c r="B127" s="462" t="s">
        <v>345</v>
      </c>
      <c r="C127" s="463" t="s">
        <v>255</v>
      </c>
      <c r="D127" s="464">
        <v>42841</v>
      </c>
      <c r="E127" s="464">
        <v>0</v>
      </c>
      <c r="F127" s="464">
        <v>428</v>
      </c>
      <c r="G127" s="464">
        <v>0</v>
      </c>
    </row>
    <row r="128" spans="2:7" ht="17.25" customHeight="1">
      <c r="B128" s="462" t="s">
        <v>346</v>
      </c>
      <c r="C128" s="463" t="s">
        <v>255</v>
      </c>
      <c r="D128" s="464">
        <v>42851</v>
      </c>
      <c r="E128" s="464">
        <v>0</v>
      </c>
      <c r="F128" s="464">
        <v>428</v>
      </c>
      <c r="G128" s="464">
        <v>0</v>
      </c>
    </row>
    <row r="129" spans="2:7" ht="17.25" customHeight="1">
      <c r="B129" s="462" t="s">
        <v>347</v>
      </c>
      <c r="C129" s="463" t="s">
        <v>256</v>
      </c>
      <c r="D129" s="464">
        <v>42911</v>
      </c>
      <c r="E129" s="464">
        <v>0</v>
      </c>
      <c r="F129" s="464">
        <v>429</v>
      </c>
      <c r="G129" s="464">
        <v>0</v>
      </c>
    </row>
    <row r="130" spans="2:7" ht="17.25" customHeight="1">
      <c r="B130" s="462" t="s">
        <v>348</v>
      </c>
      <c r="C130" s="463" t="s">
        <v>256</v>
      </c>
      <c r="D130" s="464">
        <v>42941</v>
      </c>
      <c r="E130" s="464">
        <v>0</v>
      </c>
      <c r="F130" s="464">
        <v>429</v>
      </c>
      <c r="G130" s="464">
        <v>0</v>
      </c>
    </row>
    <row r="131" spans="2:7" ht="17.25" customHeight="1">
      <c r="B131" s="462" t="s">
        <v>349</v>
      </c>
      <c r="C131" s="463" t="s">
        <v>257</v>
      </c>
      <c r="D131" s="464">
        <v>43011</v>
      </c>
      <c r="E131" s="464">
        <v>0</v>
      </c>
      <c r="F131" s="464">
        <v>430</v>
      </c>
      <c r="G131" s="464">
        <v>0</v>
      </c>
    </row>
    <row r="132" spans="2:7" ht="17.25" customHeight="1">
      <c r="B132" s="462" t="s">
        <v>350</v>
      </c>
      <c r="C132" s="463" t="s">
        <v>257</v>
      </c>
      <c r="D132" s="464">
        <v>43041</v>
      </c>
      <c r="E132" s="464">
        <v>0</v>
      </c>
      <c r="F132" s="464">
        <v>430</v>
      </c>
      <c r="G132" s="464">
        <v>0</v>
      </c>
    </row>
    <row r="133" spans="2:7" ht="17.25" customHeight="1">
      <c r="B133" s="462" t="s">
        <v>427</v>
      </c>
      <c r="C133" s="463" t="s">
        <v>258</v>
      </c>
      <c r="D133" s="464">
        <v>43111</v>
      </c>
      <c r="E133" s="464">
        <v>0</v>
      </c>
      <c r="F133" s="464">
        <v>431</v>
      </c>
      <c r="G133" s="464">
        <v>0</v>
      </c>
    </row>
    <row r="134" spans="2:7" ht="17.25" customHeight="1">
      <c r="B134" s="462" t="s">
        <v>426</v>
      </c>
      <c r="C134" s="463" t="s">
        <v>258</v>
      </c>
      <c r="D134" s="464">
        <v>43112</v>
      </c>
      <c r="E134" s="464">
        <v>0</v>
      </c>
      <c r="F134" s="464">
        <v>431</v>
      </c>
      <c r="G134" s="464">
        <v>0</v>
      </c>
    </row>
    <row r="135" spans="2:7" ht="17.25" customHeight="1">
      <c r="B135" s="462" t="s">
        <v>351</v>
      </c>
      <c r="C135" s="463" t="s">
        <v>259</v>
      </c>
      <c r="D135" s="464">
        <v>43211</v>
      </c>
      <c r="E135" s="464">
        <v>0</v>
      </c>
      <c r="F135" s="464">
        <v>432</v>
      </c>
      <c r="G135" s="464">
        <v>0</v>
      </c>
    </row>
    <row r="136" spans="2:7" ht="17.25" customHeight="1">
      <c r="B136" s="462" t="s">
        <v>861</v>
      </c>
      <c r="C136" s="463" t="s">
        <v>259</v>
      </c>
      <c r="D136" s="464">
        <v>43212</v>
      </c>
      <c r="E136" s="464">
        <v>0</v>
      </c>
      <c r="F136" s="464">
        <v>432</v>
      </c>
      <c r="G136" s="464">
        <v>0</v>
      </c>
    </row>
    <row r="137" spans="2:7" ht="17.25" customHeight="1">
      <c r="B137" s="462" t="s">
        <v>394</v>
      </c>
      <c r="C137" s="463" t="s">
        <v>436</v>
      </c>
      <c r="D137" s="464">
        <v>43213</v>
      </c>
      <c r="E137" s="464">
        <v>0</v>
      </c>
      <c r="F137" s="464">
        <v>432</v>
      </c>
      <c r="G137" s="464">
        <v>0</v>
      </c>
    </row>
    <row r="138" spans="2:7" ht="17.25" customHeight="1">
      <c r="B138" s="462" t="s">
        <v>352</v>
      </c>
      <c r="C138" s="463" t="s">
        <v>260</v>
      </c>
      <c r="D138" s="464">
        <v>43311</v>
      </c>
      <c r="E138" s="464">
        <v>0</v>
      </c>
      <c r="F138" s="464">
        <v>433</v>
      </c>
      <c r="G138" s="464">
        <v>0</v>
      </c>
    </row>
    <row r="139" spans="2:7" ht="17.25" customHeight="1">
      <c r="B139" s="462" t="s">
        <v>353</v>
      </c>
      <c r="C139" s="463" t="s">
        <v>866</v>
      </c>
      <c r="D139" s="464">
        <v>43411</v>
      </c>
      <c r="E139" s="464">
        <v>0</v>
      </c>
      <c r="F139" s="464">
        <v>434</v>
      </c>
      <c r="G139" s="464">
        <v>0</v>
      </c>
    </row>
    <row r="140" spans="2:7" ht="17.25" customHeight="1">
      <c r="B140" s="462" t="s">
        <v>354</v>
      </c>
      <c r="C140" s="463" t="s">
        <v>261</v>
      </c>
      <c r="D140" s="464">
        <v>43441</v>
      </c>
      <c r="E140" s="464">
        <v>0</v>
      </c>
      <c r="F140" s="464">
        <v>434</v>
      </c>
      <c r="G140" s="464">
        <v>0</v>
      </c>
    </row>
    <row r="141" spans="2:7" ht="17.25" customHeight="1">
      <c r="B141" s="462" t="s">
        <v>355</v>
      </c>
      <c r="C141" s="463" t="s">
        <v>261</v>
      </c>
      <c r="D141" s="464">
        <v>43451</v>
      </c>
      <c r="E141" s="464">
        <v>0</v>
      </c>
      <c r="F141" s="464">
        <v>434</v>
      </c>
      <c r="G141" s="464">
        <v>0</v>
      </c>
    </row>
    <row r="142" spans="2:7" ht="17.25" customHeight="1">
      <c r="B142" s="462" t="s">
        <v>356</v>
      </c>
      <c r="C142" s="463" t="s">
        <v>262</v>
      </c>
      <c r="D142" s="464">
        <v>43511</v>
      </c>
      <c r="E142" s="464">
        <v>0</v>
      </c>
      <c r="F142" s="464">
        <v>435</v>
      </c>
      <c r="G142" s="464">
        <v>0</v>
      </c>
    </row>
    <row r="143" spans="2:7" ht="17.25" customHeight="1">
      <c r="B143" s="462" t="s">
        <v>357</v>
      </c>
      <c r="C143" s="463" t="s">
        <v>262</v>
      </c>
      <c r="D143" s="464">
        <v>43512</v>
      </c>
      <c r="E143" s="464">
        <v>0</v>
      </c>
      <c r="F143" s="464">
        <v>435</v>
      </c>
      <c r="G143" s="464">
        <v>0</v>
      </c>
    </row>
    <row r="144" spans="2:7" ht="17.25" customHeight="1">
      <c r="B144" s="462" t="s">
        <v>358</v>
      </c>
      <c r="C144" s="463" t="s">
        <v>262</v>
      </c>
      <c r="D144" s="464">
        <v>43541</v>
      </c>
      <c r="E144" s="464">
        <v>0</v>
      </c>
      <c r="F144" s="464">
        <v>435</v>
      </c>
      <c r="G144" s="464">
        <v>0</v>
      </c>
    </row>
    <row r="145" spans="2:7" ht="17.25" customHeight="1">
      <c r="B145" s="462" t="s">
        <v>867</v>
      </c>
      <c r="C145" s="463" t="s">
        <v>263</v>
      </c>
      <c r="D145" s="464">
        <v>43611</v>
      </c>
      <c r="E145" s="464">
        <v>0</v>
      </c>
      <c r="F145" s="464">
        <v>436</v>
      </c>
      <c r="G145" s="464">
        <v>0</v>
      </c>
    </row>
    <row r="146" spans="2:7" ht="17.25" customHeight="1">
      <c r="B146" s="462" t="s">
        <v>359</v>
      </c>
      <c r="C146" s="463" t="s">
        <v>264</v>
      </c>
      <c r="D146" s="464">
        <v>43911</v>
      </c>
      <c r="E146" s="464">
        <v>0</v>
      </c>
      <c r="F146" s="464">
        <v>439</v>
      </c>
      <c r="G146" s="464">
        <v>0</v>
      </c>
    </row>
    <row r="147" spans="2:7" ht="17.25" customHeight="1">
      <c r="B147" s="462" t="s">
        <v>360</v>
      </c>
      <c r="C147" s="463" t="s">
        <v>264</v>
      </c>
      <c r="D147" s="464">
        <v>43941</v>
      </c>
      <c r="E147" s="464">
        <v>0</v>
      </c>
      <c r="F147" s="464">
        <v>439</v>
      </c>
      <c r="G147" s="464">
        <v>0</v>
      </c>
    </row>
    <row r="148" spans="2:7" ht="17.25" customHeight="1">
      <c r="B148" s="462" t="s">
        <v>361</v>
      </c>
      <c r="C148" s="463" t="s">
        <v>264</v>
      </c>
      <c r="D148" s="464">
        <v>43951</v>
      </c>
      <c r="E148" s="464">
        <v>0</v>
      </c>
      <c r="F148" s="464">
        <v>439</v>
      </c>
      <c r="G148" s="464">
        <v>0</v>
      </c>
    </row>
    <row r="149" spans="2:7" ht="17.25" customHeight="1">
      <c r="B149" s="462" t="s">
        <v>480</v>
      </c>
      <c r="C149" s="463" t="s">
        <v>265</v>
      </c>
      <c r="D149" s="464">
        <v>1001011</v>
      </c>
      <c r="E149" s="464">
        <v>0</v>
      </c>
      <c r="F149" s="464">
        <v>10010</v>
      </c>
      <c r="G149" s="464">
        <v>0</v>
      </c>
    </row>
    <row r="150" spans="2:7" ht="17.25" customHeight="1">
      <c r="B150" s="462" t="s">
        <v>895</v>
      </c>
      <c r="C150" s="463" t="s">
        <v>896</v>
      </c>
      <c r="D150" s="464">
        <v>1001012</v>
      </c>
      <c r="E150" s="464">
        <v>0</v>
      </c>
      <c r="F150" s="464">
        <v>10010</v>
      </c>
      <c r="G150" s="464">
        <v>0</v>
      </c>
    </row>
    <row r="151" spans="2:7" ht="17.25" customHeight="1">
      <c r="B151" s="462" t="s">
        <v>444</v>
      </c>
      <c r="C151" s="463" t="s">
        <v>265</v>
      </c>
      <c r="D151" s="464">
        <v>1001041</v>
      </c>
      <c r="E151" s="464">
        <v>0</v>
      </c>
      <c r="F151" s="464">
        <v>10010</v>
      </c>
      <c r="G151" s="464">
        <v>0</v>
      </c>
    </row>
    <row r="152" spans="2:7" ht="17.25" customHeight="1">
      <c r="B152" s="462" t="s">
        <v>362</v>
      </c>
      <c r="C152" s="463" t="s">
        <v>266</v>
      </c>
      <c r="D152" s="464">
        <v>1002011</v>
      </c>
      <c r="E152" s="464">
        <v>0</v>
      </c>
      <c r="F152" s="464">
        <v>10020</v>
      </c>
      <c r="G152" s="464">
        <v>0</v>
      </c>
    </row>
    <row r="153" spans="2:7" ht="17.25" customHeight="1">
      <c r="B153" s="462" t="s">
        <v>363</v>
      </c>
      <c r="C153" s="463" t="s">
        <v>266</v>
      </c>
      <c r="D153" s="464">
        <v>1002012</v>
      </c>
      <c r="E153" s="464">
        <v>0</v>
      </c>
      <c r="F153" s="464">
        <v>10020</v>
      </c>
      <c r="G153" s="464">
        <v>0</v>
      </c>
    </row>
    <row r="154" spans="2:7" ht="17.25" customHeight="1">
      <c r="B154" s="462" t="s">
        <v>898</v>
      </c>
      <c r="C154" s="463" t="s">
        <v>266</v>
      </c>
      <c r="D154" s="464">
        <v>1002041</v>
      </c>
      <c r="E154" s="464">
        <v>0</v>
      </c>
      <c r="F154" s="464">
        <v>10020</v>
      </c>
      <c r="G154" s="464">
        <v>0</v>
      </c>
    </row>
    <row r="155" spans="2:7" ht="17.25" customHeight="1">
      <c r="B155" s="462" t="s">
        <v>364</v>
      </c>
      <c r="C155" s="463" t="s">
        <v>267</v>
      </c>
      <c r="D155" s="464">
        <v>1003011</v>
      </c>
      <c r="E155" s="464">
        <v>0</v>
      </c>
      <c r="F155" s="464">
        <v>10030</v>
      </c>
      <c r="G155" s="464">
        <v>0</v>
      </c>
    </row>
    <row r="156" spans="2:7" ht="17.25" customHeight="1">
      <c r="B156" s="462" t="s">
        <v>365</v>
      </c>
      <c r="C156" s="463" t="s">
        <v>268</v>
      </c>
      <c r="D156" s="464">
        <v>1004011</v>
      </c>
      <c r="E156" s="464">
        <v>0</v>
      </c>
      <c r="F156" s="464">
        <v>10040</v>
      </c>
      <c r="G156" s="464">
        <v>0</v>
      </c>
    </row>
    <row r="157" spans="2:7" ht="17.25" customHeight="1">
      <c r="B157" s="462" t="s">
        <v>489</v>
      </c>
      <c r="C157" s="463" t="s">
        <v>490</v>
      </c>
      <c r="D157" s="464">
        <v>1005011</v>
      </c>
      <c r="E157" s="464">
        <v>0</v>
      </c>
      <c r="F157" s="464">
        <v>10050</v>
      </c>
      <c r="G157" s="464">
        <v>0</v>
      </c>
    </row>
    <row r="158" spans="2:7" ht="17.25" customHeight="1">
      <c r="B158" s="462" t="s">
        <v>522</v>
      </c>
      <c r="C158" s="463" t="s">
        <v>490</v>
      </c>
      <c r="D158" s="464">
        <v>1005041</v>
      </c>
      <c r="E158" s="464">
        <v>0</v>
      </c>
      <c r="F158" s="464">
        <v>10050</v>
      </c>
      <c r="G158" s="464">
        <v>0</v>
      </c>
    </row>
    <row r="159" spans="2:7" ht="17.25" customHeight="1">
      <c r="B159" s="462" t="s">
        <v>431</v>
      </c>
      <c r="C159" s="463" t="s">
        <v>521</v>
      </c>
      <c r="D159" s="464">
        <v>1005012</v>
      </c>
      <c r="E159" s="464">
        <v>0</v>
      </c>
      <c r="F159" s="464">
        <v>10050</v>
      </c>
      <c r="G159" s="464">
        <v>0</v>
      </c>
    </row>
    <row r="160" spans="2:7" ht="17.25" customHeight="1">
      <c r="B160" s="462" t="s">
        <v>430</v>
      </c>
      <c r="C160" s="463" t="s">
        <v>521</v>
      </c>
      <c r="D160" s="464">
        <v>1005042</v>
      </c>
      <c r="E160" s="464">
        <v>0</v>
      </c>
      <c r="F160" s="464">
        <v>10050</v>
      </c>
      <c r="G160" s="464">
        <v>0</v>
      </c>
    </row>
    <row r="161" spans="2:7" ht="17.25" customHeight="1">
      <c r="B161" s="462" t="s">
        <v>366</v>
      </c>
      <c r="C161" s="463" t="s">
        <v>269</v>
      </c>
      <c r="D161" s="464">
        <v>1006011</v>
      </c>
      <c r="E161" s="464">
        <v>0</v>
      </c>
      <c r="F161" s="464">
        <v>10060</v>
      </c>
      <c r="G161" s="464">
        <v>0</v>
      </c>
    </row>
    <row r="162" spans="2:7" ht="17.25" customHeight="1">
      <c r="B162" s="462" t="s">
        <v>367</v>
      </c>
      <c r="C162" s="463" t="s">
        <v>269</v>
      </c>
      <c r="D162" s="464">
        <v>1006012</v>
      </c>
      <c r="E162" s="464">
        <v>0</v>
      </c>
      <c r="F162" s="464">
        <v>10060</v>
      </c>
      <c r="G162" s="464">
        <v>0</v>
      </c>
    </row>
    <row r="163" spans="2:7" ht="17.25" customHeight="1">
      <c r="B163" s="462" t="s">
        <v>368</v>
      </c>
      <c r="C163" s="463" t="s">
        <v>269</v>
      </c>
      <c r="D163" s="464">
        <v>1006042</v>
      </c>
      <c r="E163" s="464">
        <v>0</v>
      </c>
      <c r="F163" s="464">
        <v>10060</v>
      </c>
      <c r="G163" s="464">
        <v>0</v>
      </c>
    </row>
    <row r="164" spans="2:7" ht="17.25" customHeight="1">
      <c r="B164" s="462" t="s">
        <v>369</v>
      </c>
      <c r="C164" s="463" t="s">
        <v>270</v>
      </c>
      <c r="D164" s="464">
        <v>1007011</v>
      </c>
      <c r="E164" s="464">
        <v>0</v>
      </c>
      <c r="F164" s="464">
        <v>10070</v>
      </c>
      <c r="G164" s="464">
        <v>0</v>
      </c>
    </row>
    <row r="165" spans="2:7" ht="17.25" customHeight="1">
      <c r="B165" s="462" t="s">
        <v>428</v>
      </c>
      <c r="C165" s="463" t="s">
        <v>429</v>
      </c>
      <c r="D165" s="464">
        <v>1009011</v>
      </c>
      <c r="E165" s="464">
        <v>0</v>
      </c>
      <c r="F165" s="464">
        <v>10090</v>
      </c>
      <c r="G165" s="464">
        <v>0</v>
      </c>
    </row>
    <row r="166" spans="2:7" ht="17.25" customHeight="1">
      <c r="B166" s="462" t="s">
        <v>370</v>
      </c>
      <c r="C166" s="463" t="s">
        <v>271</v>
      </c>
      <c r="D166" s="464">
        <v>1010011</v>
      </c>
      <c r="E166" s="464">
        <v>0</v>
      </c>
      <c r="F166" s="464">
        <v>10100</v>
      </c>
      <c r="G166" s="464">
        <v>0</v>
      </c>
    </row>
    <row r="167" spans="2:7" ht="17.25" customHeight="1">
      <c r="B167" s="462" t="s">
        <v>371</v>
      </c>
      <c r="C167" s="463" t="s">
        <v>271</v>
      </c>
      <c r="D167" s="464">
        <v>1010041</v>
      </c>
      <c r="E167" s="464">
        <v>0</v>
      </c>
      <c r="F167" s="464">
        <v>10100</v>
      </c>
      <c r="G167" s="464">
        <v>0</v>
      </c>
    </row>
    <row r="168" spans="2:7" ht="17.25" customHeight="1">
      <c r="B168" s="462" t="s">
        <v>372</v>
      </c>
      <c r="C168" s="463" t="s">
        <v>272</v>
      </c>
      <c r="D168" s="464">
        <v>1012011</v>
      </c>
      <c r="E168" s="464">
        <v>0</v>
      </c>
      <c r="F168" s="464">
        <v>10120</v>
      </c>
      <c r="G168" s="464">
        <v>0</v>
      </c>
    </row>
    <row r="169" spans="2:7" ht="17.25" customHeight="1">
      <c r="B169" s="462" t="s">
        <v>373</v>
      </c>
      <c r="C169" s="463" t="s">
        <v>272</v>
      </c>
      <c r="D169" s="464">
        <v>1012041</v>
      </c>
      <c r="E169" s="464">
        <v>0</v>
      </c>
      <c r="F169" s="464">
        <v>10120</v>
      </c>
      <c r="G169" s="464">
        <v>0</v>
      </c>
    </row>
    <row r="170" spans="2:7" ht="17.25" customHeight="1">
      <c r="B170" s="462" t="s">
        <v>524</v>
      </c>
      <c r="C170" s="463" t="s">
        <v>481</v>
      </c>
      <c r="D170" s="464">
        <v>1013011</v>
      </c>
      <c r="E170" s="464">
        <v>0</v>
      </c>
      <c r="F170" s="464">
        <v>10130</v>
      </c>
      <c r="G170" s="464">
        <v>0</v>
      </c>
    </row>
    <row r="171" spans="2:7" ht="17.25" customHeight="1">
      <c r="B171" s="462" t="s">
        <v>523</v>
      </c>
      <c r="C171" s="463" t="s">
        <v>481</v>
      </c>
      <c r="D171" s="464">
        <v>1013031</v>
      </c>
      <c r="E171" s="464">
        <v>0</v>
      </c>
      <c r="F171" s="464">
        <v>10130</v>
      </c>
      <c r="G171" s="464">
        <v>0</v>
      </c>
    </row>
    <row r="172" spans="2:7" ht="17.25" customHeight="1">
      <c r="B172" s="462" t="s">
        <v>525</v>
      </c>
      <c r="C172" s="463" t="s">
        <v>481</v>
      </c>
      <c r="D172" s="464">
        <v>1013041</v>
      </c>
      <c r="E172" s="464">
        <v>0</v>
      </c>
      <c r="F172" s="464">
        <v>10130</v>
      </c>
      <c r="G172" s="464">
        <v>0</v>
      </c>
    </row>
    <row r="173" spans="2:7" ht="17.25" customHeight="1">
      <c r="B173" s="462" t="s">
        <v>374</v>
      </c>
      <c r="C173" s="465" t="s">
        <v>273</v>
      </c>
      <c r="D173" s="464">
        <v>1014011</v>
      </c>
      <c r="E173" s="464">
        <v>0</v>
      </c>
      <c r="F173" s="464">
        <v>10140</v>
      </c>
      <c r="G173" s="464">
        <v>0</v>
      </c>
    </row>
    <row r="174" spans="2:7" ht="17.25" customHeight="1">
      <c r="B174" s="462" t="s">
        <v>435</v>
      </c>
      <c r="C174" s="463" t="s">
        <v>434</v>
      </c>
      <c r="D174" s="464">
        <v>1016011</v>
      </c>
      <c r="E174" s="464">
        <v>0</v>
      </c>
      <c r="F174" s="464">
        <v>10160</v>
      </c>
      <c r="G174" s="464">
        <v>0</v>
      </c>
    </row>
    <row r="175" spans="2:7" ht="17.25" customHeight="1">
      <c r="B175" s="462" t="s">
        <v>375</v>
      </c>
      <c r="C175" s="463" t="s">
        <v>274</v>
      </c>
      <c r="D175" s="464">
        <v>1017011</v>
      </c>
      <c r="E175" s="464">
        <v>0</v>
      </c>
      <c r="F175" s="464">
        <v>10170</v>
      </c>
      <c r="G175" s="464">
        <v>0</v>
      </c>
    </row>
    <row r="176" spans="2:7" ht="17.25" customHeight="1">
      <c r="B176" s="462" t="s">
        <v>376</v>
      </c>
      <c r="C176" s="463" t="s">
        <v>274</v>
      </c>
      <c r="D176" s="464">
        <v>1017041</v>
      </c>
      <c r="E176" s="464">
        <v>0</v>
      </c>
      <c r="F176" s="464">
        <v>10170</v>
      </c>
      <c r="G176" s="464">
        <v>0</v>
      </c>
    </row>
    <row r="177" spans="2:7" ht="17.25" customHeight="1">
      <c r="B177" s="462" t="s">
        <v>377</v>
      </c>
      <c r="C177" s="463" t="s">
        <v>275</v>
      </c>
      <c r="D177" s="464">
        <v>1018011</v>
      </c>
      <c r="E177" s="464">
        <v>0</v>
      </c>
      <c r="F177" s="464">
        <v>10180</v>
      </c>
      <c r="G177" s="464">
        <v>0</v>
      </c>
    </row>
    <row r="178" spans="2:7" ht="17.25" customHeight="1">
      <c r="B178" s="462" t="s">
        <v>378</v>
      </c>
      <c r="C178" s="463" t="s">
        <v>275</v>
      </c>
      <c r="D178" s="464">
        <v>1018041</v>
      </c>
      <c r="E178" s="464">
        <v>0</v>
      </c>
      <c r="F178" s="464">
        <v>10180</v>
      </c>
      <c r="G178" s="464">
        <v>0</v>
      </c>
    </row>
    <row r="179" spans="2:7" ht="17.25" customHeight="1">
      <c r="B179" s="462" t="s">
        <v>379</v>
      </c>
      <c r="C179" s="463" t="s">
        <v>276</v>
      </c>
      <c r="D179" s="464">
        <v>1021011</v>
      </c>
      <c r="E179" s="464">
        <v>0</v>
      </c>
      <c r="F179" s="464">
        <v>10210</v>
      </c>
      <c r="G179" s="464">
        <v>0</v>
      </c>
    </row>
    <row r="180" spans="2:7" ht="17.25" customHeight="1">
      <c r="B180" s="462" t="s">
        <v>380</v>
      </c>
      <c r="C180" s="463" t="s">
        <v>276</v>
      </c>
      <c r="D180" s="464">
        <v>1021041</v>
      </c>
      <c r="E180" s="464">
        <v>0</v>
      </c>
      <c r="F180" s="464">
        <v>10210</v>
      </c>
      <c r="G180" s="464">
        <v>0</v>
      </c>
    </row>
    <row r="181" spans="2:7" ht="17.25" customHeight="1">
      <c r="B181" s="462" t="s">
        <v>381</v>
      </c>
      <c r="C181" s="463" t="s">
        <v>277</v>
      </c>
      <c r="D181" s="464">
        <v>1024011</v>
      </c>
      <c r="E181" s="464">
        <v>0</v>
      </c>
      <c r="F181" s="464">
        <v>10240</v>
      </c>
      <c r="G181" s="464">
        <v>0</v>
      </c>
    </row>
    <row r="182" spans="2:7" ht="17.25" customHeight="1">
      <c r="B182" s="462" t="s">
        <v>383</v>
      </c>
      <c r="C182" s="463" t="s">
        <v>277</v>
      </c>
      <c r="D182" s="464">
        <v>1024041</v>
      </c>
      <c r="E182" s="464">
        <v>0</v>
      </c>
      <c r="F182" s="464">
        <v>10240</v>
      </c>
      <c r="G182" s="464">
        <v>0</v>
      </c>
    </row>
    <row r="183" spans="2:7" ht="17.25" customHeight="1">
      <c r="B183" s="462" t="s">
        <v>443</v>
      </c>
      <c r="C183" s="463" t="s">
        <v>901</v>
      </c>
      <c r="D183" s="464">
        <v>1028011</v>
      </c>
      <c r="E183" s="464">
        <v>0</v>
      </c>
      <c r="F183" s="464">
        <v>10280</v>
      </c>
      <c r="G183" s="464">
        <v>0</v>
      </c>
    </row>
    <row r="184" spans="2:7" ht="17.25" customHeight="1">
      <c r="B184" s="462" t="s">
        <v>868</v>
      </c>
      <c r="C184" s="463" t="s">
        <v>869</v>
      </c>
      <c r="D184" s="464">
        <v>1029011</v>
      </c>
      <c r="E184" s="464">
        <v>0</v>
      </c>
      <c r="F184" s="464">
        <v>10290</v>
      </c>
      <c r="G184" s="464">
        <v>0</v>
      </c>
    </row>
    <row r="185" spans="2:7" ht="17.25" customHeight="1">
      <c r="B185" s="462" t="s">
        <v>385</v>
      </c>
      <c r="C185" s="463" t="s">
        <v>278</v>
      </c>
      <c r="D185" s="464">
        <v>1031011</v>
      </c>
      <c r="E185" s="464">
        <v>0</v>
      </c>
      <c r="F185" s="464">
        <v>10310</v>
      </c>
      <c r="G185" s="464">
        <v>0</v>
      </c>
    </row>
    <row r="186" spans="2:7" ht="17.25" customHeight="1">
      <c r="B186" s="462" t="s">
        <v>913</v>
      </c>
      <c r="C186" s="463" t="s">
        <v>278</v>
      </c>
      <c r="D186" s="464">
        <v>1031013</v>
      </c>
      <c r="E186" s="464">
        <v>0</v>
      </c>
      <c r="F186" s="464">
        <v>10310</v>
      </c>
      <c r="G186" s="464">
        <v>0</v>
      </c>
    </row>
    <row r="187" spans="2:7" ht="17.25" customHeight="1">
      <c r="B187" s="462" t="s">
        <v>386</v>
      </c>
      <c r="C187" s="463" t="s">
        <v>278</v>
      </c>
      <c r="D187" s="464">
        <v>1031041</v>
      </c>
      <c r="E187" s="464">
        <v>0</v>
      </c>
      <c r="F187" s="464">
        <v>10310</v>
      </c>
      <c r="G187" s="464">
        <v>0</v>
      </c>
    </row>
    <row r="188" spans="2:7" ht="17.25" customHeight="1">
      <c r="B188" s="462" t="s">
        <v>914</v>
      </c>
      <c r="C188" s="463" t="s">
        <v>278</v>
      </c>
      <c r="D188" s="464">
        <v>1031043</v>
      </c>
      <c r="E188" s="464">
        <v>0</v>
      </c>
      <c r="F188" s="464">
        <v>10310</v>
      </c>
      <c r="G188" s="464">
        <v>0</v>
      </c>
    </row>
    <row r="189" spans="2:7" ht="17.25" customHeight="1">
      <c r="B189" s="462" t="s">
        <v>915</v>
      </c>
      <c r="C189" s="463" t="s">
        <v>278</v>
      </c>
      <c r="D189" s="464">
        <v>1031051</v>
      </c>
      <c r="E189" s="464">
        <v>0</v>
      </c>
      <c r="F189" s="464">
        <v>10310</v>
      </c>
      <c r="G189" s="464">
        <v>0</v>
      </c>
    </row>
    <row r="190" spans="2:7" ht="17.25" customHeight="1">
      <c r="B190" s="462" t="s">
        <v>871</v>
      </c>
      <c r="C190" s="463" t="s">
        <v>870</v>
      </c>
      <c r="D190" s="464">
        <v>1033011</v>
      </c>
      <c r="E190" s="464">
        <v>0</v>
      </c>
      <c r="F190" s="464">
        <v>10330</v>
      </c>
      <c r="G190" s="464">
        <v>0</v>
      </c>
    </row>
    <row r="191" spans="2:7" ht="17.25" customHeight="1">
      <c r="B191" s="462" t="s">
        <v>387</v>
      </c>
      <c r="C191" s="463" t="s">
        <v>279</v>
      </c>
      <c r="D191" s="464">
        <v>1036011</v>
      </c>
      <c r="E191" s="464">
        <v>0</v>
      </c>
      <c r="F191" s="464">
        <v>10360</v>
      </c>
      <c r="G191" s="464">
        <v>0</v>
      </c>
    </row>
    <row r="192" spans="2:7" ht="17.25" customHeight="1">
      <c r="B192" s="462" t="s">
        <v>388</v>
      </c>
      <c r="C192" s="463" t="s">
        <v>280</v>
      </c>
      <c r="D192" s="464">
        <v>1037012</v>
      </c>
      <c r="E192" s="464">
        <v>0</v>
      </c>
      <c r="F192" s="464">
        <v>10370</v>
      </c>
      <c r="G192" s="464">
        <v>0</v>
      </c>
    </row>
    <row r="193" spans="2:7" ht="17.25" customHeight="1">
      <c r="B193" s="462" t="s">
        <v>389</v>
      </c>
      <c r="C193" s="463" t="s">
        <v>281</v>
      </c>
      <c r="D193" s="464">
        <v>1038011</v>
      </c>
      <c r="E193" s="464">
        <v>0</v>
      </c>
      <c r="F193" s="464">
        <v>10380</v>
      </c>
      <c r="G193" s="464">
        <v>0</v>
      </c>
    </row>
    <row r="194" spans="2:7" ht="17.25" customHeight="1">
      <c r="B194" s="462" t="s">
        <v>887</v>
      </c>
      <c r="C194" s="463" t="s">
        <v>281</v>
      </c>
      <c r="D194" s="464">
        <v>1038041</v>
      </c>
      <c r="E194" s="464">
        <v>0</v>
      </c>
      <c r="F194" s="464">
        <v>10380</v>
      </c>
      <c r="G194" s="464">
        <v>0</v>
      </c>
    </row>
    <row r="195" spans="2:7" ht="17.25" customHeight="1">
      <c r="B195" s="462" t="s">
        <v>425</v>
      </c>
      <c r="C195" s="463" t="s">
        <v>281</v>
      </c>
      <c r="D195" s="464">
        <v>1038071</v>
      </c>
      <c r="E195" s="464">
        <v>0</v>
      </c>
      <c r="F195" s="464">
        <v>10380</v>
      </c>
      <c r="G195" s="464">
        <v>0</v>
      </c>
    </row>
    <row r="196" spans="2:7" ht="17.25" customHeight="1">
      <c r="B196" s="462" t="s">
        <v>390</v>
      </c>
      <c r="C196" s="463" t="s">
        <v>282</v>
      </c>
      <c r="D196" s="464">
        <v>1040011</v>
      </c>
      <c r="E196" s="464">
        <v>0</v>
      </c>
      <c r="F196" s="464">
        <v>10400</v>
      </c>
      <c r="G196" s="464">
        <v>0</v>
      </c>
    </row>
    <row r="197" spans="2:7" ht="17.25" customHeight="1">
      <c r="B197" s="462" t="s">
        <v>391</v>
      </c>
      <c r="C197" s="463" t="s">
        <v>282</v>
      </c>
      <c r="D197" s="464">
        <v>1040041</v>
      </c>
      <c r="E197" s="464">
        <v>0</v>
      </c>
      <c r="F197" s="464">
        <v>10400</v>
      </c>
      <c r="G197" s="464">
        <v>0</v>
      </c>
    </row>
    <row r="198" spans="2:7" ht="17.25" customHeight="1">
      <c r="B198" s="462" t="s">
        <v>392</v>
      </c>
      <c r="C198" s="463" t="s">
        <v>283</v>
      </c>
      <c r="D198" s="464">
        <v>1041011</v>
      </c>
      <c r="E198" s="464">
        <v>0</v>
      </c>
      <c r="F198" s="464">
        <v>10410</v>
      </c>
      <c r="G198" s="464">
        <v>0</v>
      </c>
    </row>
    <row r="199" spans="2:7" ht="17.25" customHeight="1">
      <c r="B199" s="462" t="s">
        <v>393</v>
      </c>
      <c r="C199" s="463" t="s">
        <v>283</v>
      </c>
      <c r="D199" s="464">
        <v>1041041</v>
      </c>
      <c r="E199" s="464">
        <v>0</v>
      </c>
      <c r="F199" s="464">
        <v>10410</v>
      </c>
      <c r="G199" s="464">
        <v>0</v>
      </c>
    </row>
    <row r="200" spans="2:7" ht="17.25" customHeight="1">
      <c r="B200" s="462" t="s">
        <v>858</v>
      </c>
      <c r="C200" s="463" t="s">
        <v>284</v>
      </c>
      <c r="D200" s="464">
        <v>1042011</v>
      </c>
      <c r="E200" s="464">
        <v>0</v>
      </c>
      <c r="F200" s="464">
        <v>10420</v>
      </c>
      <c r="G200" s="464">
        <v>0</v>
      </c>
    </row>
    <row r="201" spans="2:7" ht="17.25" customHeight="1">
      <c r="B201" s="462" t="s">
        <v>859</v>
      </c>
      <c r="C201" s="463" t="s">
        <v>284</v>
      </c>
      <c r="D201" s="464">
        <v>1042041</v>
      </c>
      <c r="E201" s="464">
        <v>0</v>
      </c>
      <c r="F201" s="464">
        <v>10420</v>
      </c>
      <c r="G201" s="464">
        <v>0</v>
      </c>
    </row>
    <row r="202" spans="2:7" ht="17.25" customHeight="1">
      <c r="B202" s="462" t="s">
        <v>860</v>
      </c>
      <c r="C202" s="463" t="s">
        <v>284</v>
      </c>
      <c r="D202" s="464">
        <v>1042051</v>
      </c>
      <c r="E202" s="464">
        <v>0</v>
      </c>
      <c r="F202" s="464">
        <v>10420</v>
      </c>
      <c r="G202" s="464">
        <v>0</v>
      </c>
    </row>
    <row r="203" spans="2:7" ht="17.25" customHeight="1">
      <c r="B203" s="462" t="s">
        <v>437</v>
      </c>
      <c r="C203" s="463" t="s">
        <v>285</v>
      </c>
      <c r="D203" s="464">
        <v>1044011</v>
      </c>
      <c r="E203" s="464">
        <v>0</v>
      </c>
      <c r="F203" s="464">
        <v>10440</v>
      </c>
      <c r="G203" s="464">
        <v>0</v>
      </c>
    </row>
    <row r="204" spans="2:7" ht="17.25" customHeight="1">
      <c r="B204" s="462" t="s">
        <v>395</v>
      </c>
      <c r="C204" s="463" t="s">
        <v>286</v>
      </c>
      <c r="D204" s="464">
        <v>1046011</v>
      </c>
      <c r="E204" s="464">
        <v>0</v>
      </c>
      <c r="F204" s="464">
        <v>10460</v>
      </c>
      <c r="G204" s="464">
        <v>0</v>
      </c>
    </row>
    <row r="205" spans="2:7" ht="17.25" customHeight="1">
      <c r="B205" s="462" t="s">
        <v>396</v>
      </c>
      <c r="C205" s="463" t="s">
        <v>286</v>
      </c>
      <c r="D205" s="464">
        <v>1046041</v>
      </c>
      <c r="E205" s="464">
        <v>0</v>
      </c>
      <c r="F205" s="464">
        <v>10460</v>
      </c>
      <c r="G205" s="464">
        <v>0</v>
      </c>
    </row>
    <row r="206" spans="2:7" ht="17.25" customHeight="1">
      <c r="B206" s="462" t="s">
        <v>397</v>
      </c>
      <c r="C206" s="463" t="s">
        <v>287</v>
      </c>
      <c r="D206" s="464">
        <v>1047011</v>
      </c>
      <c r="E206" s="464">
        <v>0</v>
      </c>
      <c r="F206" s="464">
        <v>10470</v>
      </c>
      <c r="G206" s="464">
        <v>0</v>
      </c>
    </row>
    <row r="207" spans="2:7" ht="17.25" customHeight="1">
      <c r="B207" s="462" t="s">
        <v>398</v>
      </c>
      <c r="C207" s="463" t="s">
        <v>287</v>
      </c>
      <c r="D207" s="464">
        <v>1047041</v>
      </c>
      <c r="E207" s="464">
        <v>0</v>
      </c>
      <c r="F207" s="464">
        <v>10470</v>
      </c>
      <c r="G207" s="464">
        <v>0</v>
      </c>
    </row>
    <row r="208" spans="2:7" ht="17.25" customHeight="1">
      <c r="B208" s="462" t="s">
        <v>399</v>
      </c>
      <c r="C208" s="463" t="s">
        <v>287</v>
      </c>
      <c r="D208" s="464">
        <v>1047051</v>
      </c>
      <c r="E208" s="464">
        <v>0</v>
      </c>
      <c r="F208" s="464">
        <v>10470</v>
      </c>
      <c r="G208" s="464">
        <v>0</v>
      </c>
    </row>
    <row r="209" spans="2:7" ht="17.25" customHeight="1">
      <c r="B209" s="462" t="s">
        <v>288</v>
      </c>
      <c r="C209" s="463" t="s">
        <v>872</v>
      </c>
      <c r="D209" s="464">
        <v>1048011</v>
      </c>
      <c r="E209" s="464">
        <v>0</v>
      </c>
      <c r="F209" s="464">
        <v>10480</v>
      </c>
      <c r="G209" s="464">
        <v>0</v>
      </c>
    </row>
    <row r="210" spans="2:7" ht="17.25" customHeight="1">
      <c r="B210" s="462" t="s">
        <v>400</v>
      </c>
      <c r="C210" s="463" t="s">
        <v>288</v>
      </c>
      <c r="D210" s="464">
        <v>1048041</v>
      </c>
      <c r="E210" s="464">
        <v>0</v>
      </c>
      <c r="F210" s="464">
        <v>10480</v>
      </c>
      <c r="G210" s="464">
        <v>0</v>
      </c>
    </row>
    <row r="211" spans="2:7" ht="17.25" customHeight="1">
      <c r="B211" s="462" t="s">
        <v>401</v>
      </c>
      <c r="C211" s="463" t="s">
        <v>289</v>
      </c>
      <c r="D211" s="464">
        <v>1051011</v>
      </c>
      <c r="E211" s="464">
        <v>0</v>
      </c>
      <c r="F211" s="464">
        <v>10510</v>
      </c>
      <c r="G211" s="464">
        <v>0</v>
      </c>
    </row>
    <row r="212" spans="2:7" ht="17.25" customHeight="1">
      <c r="B212" s="462" t="s">
        <v>894</v>
      </c>
      <c r="C212" s="463" t="s">
        <v>290</v>
      </c>
      <c r="D212" s="464">
        <v>1057011</v>
      </c>
      <c r="E212" s="464">
        <v>0</v>
      </c>
      <c r="F212" s="464">
        <v>10570</v>
      </c>
      <c r="G212" s="464">
        <v>0</v>
      </c>
    </row>
    <row r="213" spans="2:7" ht="17.25" customHeight="1">
      <c r="B213" s="462" t="s">
        <v>893</v>
      </c>
      <c r="C213" s="463" t="s">
        <v>290</v>
      </c>
      <c r="D213" s="464">
        <v>1057041</v>
      </c>
      <c r="E213" s="464">
        <v>0</v>
      </c>
      <c r="F213" s="464">
        <v>10570</v>
      </c>
      <c r="G213" s="464">
        <v>0</v>
      </c>
    </row>
    <row r="214" spans="2:7" ht="17.25" customHeight="1">
      <c r="B214" s="462" t="s">
        <v>402</v>
      </c>
      <c r="C214" s="463" t="s">
        <v>291</v>
      </c>
      <c r="D214" s="464">
        <v>1058011</v>
      </c>
      <c r="E214" s="464">
        <v>0</v>
      </c>
      <c r="F214" s="464">
        <v>10580</v>
      </c>
      <c r="G214" s="464">
        <v>0</v>
      </c>
    </row>
    <row r="215" spans="2:7" ht="17.25" customHeight="1">
      <c r="B215" s="462" t="s">
        <v>403</v>
      </c>
      <c r="C215" s="463" t="s">
        <v>291</v>
      </c>
      <c r="D215" s="464">
        <v>1058041</v>
      </c>
      <c r="E215" s="464">
        <v>0</v>
      </c>
      <c r="F215" s="464">
        <v>10580</v>
      </c>
      <c r="G215" s="464">
        <v>0</v>
      </c>
    </row>
    <row r="216" spans="2:7" ht="17.25" customHeight="1">
      <c r="B216" s="462" t="s">
        <v>404</v>
      </c>
      <c r="C216" s="463" t="s">
        <v>447</v>
      </c>
      <c r="D216" s="464">
        <v>1059011</v>
      </c>
      <c r="E216" s="464">
        <v>0</v>
      </c>
      <c r="F216" s="464">
        <v>10590</v>
      </c>
      <c r="G216" s="464">
        <v>0</v>
      </c>
    </row>
    <row r="217" spans="2:7" ht="17.25" customHeight="1">
      <c r="B217" s="462" t="s">
        <v>405</v>
      </c>
      <c r="C217" s="463" t="s">
        <v>873</v>
      </c>
      <c r="D217" s="464">
        <v>1060011</v>
      </c>
      <c r="E217" s="464">
        <v>0</v>
      </c>
      <c r="F217" s="464">
        <v>10600</v>
      </c>
      <c r="G217" s="464">
        <v>0</v>
      </c>
    </row>
    <row r="218" spans="2:7" ht="17.25" customHeight="1">
      <c r="B218" s="462" t="s">
        <v>482</v>
      </c>
      <c r="C218" s="463" t="s">
        <v>873</v>
      </c>
      <c r="D218" s="464">
        <v>1060041</v>
      </c>
      <c r="E218" s="464">
        <v>0</v>
      </c>
      <c r="F218" s="464">
        <v>10600</v>
      </c>
      <c r="G218" s="464">
        <v>0</v>
      </c>
    </row>
    <row r="219" spans="2:7" ht="17.25" customHeight="1">
      <c r="B219" s="462" t="s">
        <v>406</v>
      </c>
      <c r="C219" s="463" t="s">
        <v>292</v>
      </c>
      <c r="D219" s="464">
        <v>1061011</v>
      </c>
      <c r="E219" s="464">
        <v>0</v>
      </c>
      <c r="F219" s="464">
        <v>10610</v>
      </c>
      <c r="G219" s="464">
        <v>0</v>
      </c>
    </row>
    <row r="220" spans="2:7" ht="17.25" customHeight="1">
      <c r="B220" s="462" t="s">
        <v>892</v>
      </c>
      <c r="C220" s="463" t="s">
        <v>292</v>
      </c>
      <c r="D220" s="464">
        <v>1061012</v>
      </c>
      <c r="E220" s="464">
        <v>0</v>
      </c>
      <c r="F220" s="464">
        <v>10610</v>
      </c>
      <c r="G220" s="464">
        <v>0</v>
      </c>
    </row>
    <row r="221" spans="2:7" ht="17.25" customHeight="1">
      <c r="B221" s="462" t="s">
        <v>407</v>
      </c>
      <c r="C221" s="463" t="s">
        <v>292</v>
      </c>
      <c r="D221" s="464">
        <v>1061013</v>
      </c>
      <c r="E221" s="464">
        <v>0</v>
      </c>
      <c r="F221" s="464">
        <v>10610</v>
      </c>
      <c r="G221" s="464">
        <v>0</v>
      </c>
    </row>
    <row r="222" spans="2:7" ht="17.25" customHeight="1">
      <c r="B222" s="462" t="s">
        <v>408</v>
      </c>
      <c r="C222" s="463" t="s">
        <v>292</v>
      </c>
      <c r="D222" s="464">
        <v>1061041</v>
      </c>
      <c r="E222" s="464">
        <v>0</v>
      </c>
      <c r="F222" s="464">
        <v>10610</v>
      </c>
      <c r="G222" s="464">
        <v>0</v>
      </c>
    </row>
    <row r="223" spans="2:7" ht="17.25" customHeight="1">
      <c r="B223" s="462" t="s">
        <v>409</v>
      </c>
      <c r="C223" s="463" t="s">
        <v>292</v>
      </c>
      <c r="D223" s="464">
        <v>1061043</v>
      </c>
      <c r="E223" s="464">
        <v>0</v>
      </c>
      <c r="F223" s="464">
        <v>10610</v>
      </c>
      <c r="G223" s="464">
        <v>0</v>
      </c>
    </row>
    <row r="224" spans="2:7" ht="17.25" customHeight="1">
      <c r="B224" s="462" t="s">
        <v>410</v>
      </c>
      <c r="C224" s="463" t="s">
        <v>293</v>
      </c>
      <c r="D224" s="464">
        <v>1064011</v>
      </c>
      <c r="E224" s="464">
        <v>0</v>
      </c>
      <c r="F224" s="464">
        <v>10640</v>
      </c>
      <c r="G224" s="464">
        <v>0</v>
      </c>
    </row>
    <row r="225" spans="2:7" ht="17.25" customHeight="1">
      <c r="B225" s="462" t="s">
        <v>411</v>
      </c>
      <c r="C225" s="463" t="s">
        <v>293</v>
      </c>
      <c r="D225" s="464">
        <v>1064041</v>
      </c>
      <c r="E225" s="464">
        <v>0</v>
      </c>
      <c r="F225" s="464">
        <v>10640</v>
      </c>
      <c r="G225" s="464">
        <v>0</v>
      </c>
    </row>
    <row r="226" spans="2:7" ht="17.25" customHeight="1">
      <c r="B226" s="462" t="s">
        <v>412</v>
      </c>
      <c r="C226" s="463" t="s">
        <v>294</v>
      </c>
      <c r="D226" s="464">
        <v>1069011</v>
      </c>
      <c r="E226" s="464">
        <v>0</v>
      </c>
      <c r="F226" s="464">
        <v>10690</v>
      </c>
      <c r="G226" s="464">
        <v>0</v>
      </c>
    </row>
    <row r="227" spans="2:7" ht="17.25" customHeight="1">
      <c r="B227" s="462" t="s">
        <v>413</v>
      </c>
      <c r="C227" s="463" t="s">
        <v>294</v>
      </c>
      <c r="D227" s="464">
        <v>1069041</v>
      </c>
      <c r="E227" s="464">
        <v>0</v>
      </c>
      <c r="F227" s="464">
        <v>10690</v>
      </c>
      <c r="G227" s="464">
        <v>0</v>
      </c>
    </row>
    <row r="228" spans="2:7" ht="17.25" customHeight="1">
      <c r="B228" s="462" t="s">
        <v>414</v>
      </c>
      <c r="C228" s="463" t="s">
        <v>295</v>
      </c>
      <c r="D228" s="464">
        <v>1072011</v>
      </c>
      <c r="E228" s="464">
        <v>0</v>
      </c>
      <c r="F228" s="464">
        <v>10720</v>
      </c>
      <c r="G228" s="464">
        <v>0</v>
      </c>
    </row>
    <row r="229" spans="2:7" ht="17.25" customHeight="1">
      <c r="B229" s="462" t="s">
        <v>415</v>
      </c>
      <c r="C229" s="463" t="s">
        <v>296</v>
      </c>
      <c r="D229" s="464">
        <v>1074011</v>
      </c>
      <c r="E229" s="464">
        <v>0</v>
      </c>
      <c r="F229" s="464">
        <v>10740</v>
      </c>
      <c r="G229" s="464">
        <v>0</v>
      </c>
    </row>
    <row r="230" spans="2:7" ht="17.25" customHeight="1">
      <c r="B230" s="466" t="s">
        <v>491</v>
      </c>
      <c r="C230" s="467" t="s">
        <v>492</v>
      </c>
      <c r="D230" s="468">
        <v>1074041</v>
      </c>
      <c r="E230" s="468">
        <v>0</v>
      </c>
      <c r="F230" s="468">
        <v>10740</v>
      </c>
      <c r="G230" s="468">
        <v>0</v>
      </c>
    </row>
    <row r="231" spans="2:7" ht="17.25" customHeight="1">
      <c r="B231" s="462" t="s">
        <v>416</v>
      </c>
      <c r="C231" s="463" t="s">
        <v>297</v>
      </c>
      <c r="D231" s="464">
        <v>1075011</v>
      </c>
      <c r="E231" s="464">
        <v>0</v>
      </c>
      <c r="F231" s="464">
        <v>10750</v>
      </c>
      <c r="G231" s="464">
        <v>0</v>
      </c>
    </row>
    <row r="232" spans="2:7" ht="17.25" customHeight="1">
      <c r="B232" s="462" t="s">
        <v>440</v>
      </c>
      <c r="C232" s="463" t="s">
        <v>298</v>
      </c>
      <c r="D232" s="464">
        <v>1076011</v>
      </c>
      <c r="E232" s="464">
        <v>0</v>
      </c>
      <c r="F232" s="464">
        <v>10760</v>
      </c>
      <c r="G232" s="464">
        <v>0</v>
      </c>
    </row>
    <row r="233" spans="2:7" ht="17.25" customHeight="1">
      <c r="B233" s="462" t="s">
        <v>445</v>
      </c>
      <c r="C233" s="463" t="s">
        <v>298</v>
      </c>
      <c r="D233" s="464">
        <v>1076041</v>
      </c>
      <c r="E233" s="464">
        <v>0</v>
      </c>
      <c r="F233" s="464">
        <v>10760</v>
      </c>
      <c r="G233" s="464">
        <v>0</v>
      </c>
    </row>
    <row r="234" spans="2:7" ht="17.25" customHeight="1">
      <c r="B234" s="462" t="s">
        <v>417</v>
      </c>
      <c r="C234" s="463" t="s">
        <v>299</v>
      </c>
      <c r="D234" s="464">
        <v>1077011</v>
      </c>
      <c r="E234" s="464">
        <v>0</v>
      </c>
      <c r="F234" s="464">
        <v>10770</v>
      </c>
      <c r="G234" s="464">
        <v>0</v>
      </c>
    </row>
    <row r="235" spans="2:7" ht="17.25" customHeight="1">
      <c r="B235" s="462" t="s">
        <v>418</v>
      </c>
      <c r="C235" s="463" t="s">
        <v>299</v>
      </c>
      <c r="D235" s="464">
        <v>1077041</v>
      </c>
      <c r="E235" s="464">
        <v>0</v>
      </c>
      <c r="F235" s="464">
        <v>10770</v>
      </c>
      <c r="G235" s="464">
        <v>0</v>
      </c>
    </row>
    <row r="236" spans="2:7" ht="17.25" customHeight="1">
      <c r="B236" s="462" t="s">
        <v>920</v>
      </c>
      <c r="C236" s="463" t="s">
        <v>300</v>
      </c>
      <c r="D236" s="464">
        <v>1078011</v>
      </c>
      <c r="E236" s="464">
        <v>0</v>
      </c>
      <c r="F236" s="464">
        <v>10780</v>
      </c>
      <c r="G236" s="464">
        <v>0</v>
      </c>
    </row>
    <row r="237" spans="2:7" ht="17.25" customHeight="1">
      <c r="B237" s="462" t="s">
        <v>921</v>
      </c>
      <c r="C237" s="463" t="s">
        <v>300</v>
      </c>
      <c r="D237" s="464">
        <v>1078041</v>
      </c>
      <c r="E237" s="464">
        <v>0</v>
      </c>
      <c r="F237" s="464">
        <v>10780</v>
      </c>
      <c r="G237" s="464">
        <v>0</v>
      </c>
    </row>
    <row r="238" spans="2:7" ht="17.25" customHeight="1">
      <c r="B238" s="462" t="s">
        <v>922</v>
      </c>
      <c r="C238" s="463" t="s">
        <v>300</v>
      </c>
      <c r="D238" s="464">
        <v>1078051</v>
      </c>
      <c r="E238" s="464">
        <v>0</v>
      </c>
      <c r="F238" s="464">
        <v>10780</v>
      </c>
      <c r="G238" s="464">
        <v>0</v>
      </c>
    </row>
    <row r="239" spans="2:7" ht="17.25" customHeight="1">
      <c r="B239" s="462" t="s">
        <v>441</v>
      </c>
      <c r="C239" s="463" t="s">
        <v>545</v>
      </c>
      <c r="D239" s="464">
        <v>1079011</v>
      </c>
      <c r="E239" s="464">
        <v>0</v>
      </c>
      <c r="F239" s="464">
        <v>10790</v>
      </c>
      <c r="G239" s="464">
        <v>0</v>
      </c>
    </row>
    <row r="240" spans="2:7" ht="17.25" customHeight="1">
      <c r="B240" s="462" t="s">
        <v>442</v>
      </c>
      <c r="C240" s="463" t="s">
        <v>545</v>
      </c>
      <c r="D240" s="464">
        <v>1079041</v>
      </c>
      <c r="E240" s="464">
        <v>0</v>
      </c>
      <c r="F240" s="464">
        <v>10790</v>
      </c>
      <c r="G240" s="464">
        <v>0</v>
      </c>
    </row>
    <row r="241" spans="2:7" ht="17.25" customHeight="1">
      <c r="B241" s="462" t="s">
        <v>419</v>
      </c>
      <c r="C241" s="463" t="s">
        <v>301</v>
      </c>
      <c r="D241" s="464">
        <v>1080031</v>
      </c>
      <c r="E241" s="464">
        <v>0</v>
      </c>
      <c r="F241" s="464">
        <v>10800</v>
      </c>
      <c r="G241" s="464">
        <v>0</v>
      </c>
    </row>
    <row r="242" spans="2:7" ht="17.25" customHeight="1">
      <c r="B242" s="462" t="s">
        <v>420</v>
      </c>
      <c r="C242" s="463" t="s">
        <v>302</v>
      </c>
      <c r="D242" s="464">
        <v>1081031</v>
      </c>
      <c r="E242" s="464">
        <v>0</v>
      </c>
      <c r="F242" s="464">
        <v>10810</v>
      </c>
      <c r="G242" s="464">
        <v>0</v>
      </c>
    </row>
    <row r="243" spans="2:7" ht="17.25" customHeight="1">
      <c r="B243" s="462" t="s">
        <v>303</v>
      </c>
      <c r="C243" s="463" t="s">
        <v>304</v>
      </c>
      <c r="D243" s="464">
        <v>1082031</v>
      </c>
      <c r="E243" s="464">
        <v>0</v>
      </c>
      <c r="F243" s="464">
        <v>10820</v>
      </c>
      <c r="G243" s="464">
        <v>0</v>
      </c>
    </row>
    <row r="244" spans="2:7" ht="17.25" customHeight="1">
      <c r="B244" s="462" t="s">
        <v>305</v>
      </c>
      <c r="C244" s="463" t="s">
        <v>484</v>
      </c>
      <c r="D244" s="464">
        <v>1083031</v>
      </c>
      <c r="E244" s="464">
        <v>0</v>
      </c>
      <c r="F244" s="464">
        <v>10830</v>
      </c>
      <c r="G244" s="464">
        <v>0</v>
      </c>
    </row>
    <row r="245" spans="2:7" ht="17.25" customHeight="1">
      <c r="B245" s="462" t="s">
        <v>382</v>
      </c>
      <c r="C245" s="463" t="s">
        <v>424</v>
      </c>
      <c r="D245" s="464">
        <v>1085011</v>
      </c>
      <c r="E245" s="464">
        <v>0</v>
      </c>
      <c r="F245" s="464">
        <v>10850</v>
      </c>
      <c r="G245" s="464">
        <v>0</v>
      </c>
    </row>
    <row r="246" spans="2:7" ht="17.25" customHeight="1">
      <c r="B246" s="462" t="s">
        <v>384</v>
      </c>
      <c r="C246" s="463" t="s">
        <v>424</v>
      </c>
      <c r="D246" s="464">
        <v>1085041</v>
      </c>
      <c r="E246" s="464">
        <v>0</v>
      </c>
      <c r="F246" s="464">
        <v>10850</v>
      </c>
      <c r="G246" s="464">
        <v>0</v>
      </c>
    </row>
    <row r="247" spans="2:7" ht="17.25" customHeight="1">
      <c r="B247" s="462" t="s">
        <v>483</v>
      </c>
      <c r="C247" s="463" t="s">
        <v>888</v>
      </c>
      <c r="D247" s="464">
        <v>1086011</v>
      </c>
      <c r="E247" s="464">
        <v>0</v>
      </c>
      <c r="F247" s="464">
        <v>10860</v>
      </c>
      <c r="G247" s="464">
        <v>0</v>
      </c>
    </row>
    <row r="248" spans="2:7" ht="17.25" customHeight="1">
      <c r="B248" s="462" t="s">
        <v>884</v>
      </c>
      <c r="C248" s="463" t="s">
        <v>885</v>
      </c>
      <c r="D248" s="464">
        <v>1088031</v>
      </c>
      <c r="E248" s="464">
        <v>0</v>
      </c>
      <c r="F248" s="464">
        <v>10880</v>
      </c>
      <c r="G248" s="464">
        <v>0</v>
      </c>
    </row>
    <row r="249" spans="2:7" ht="17.25" customHeight="1">
      <c r="B249" s="462" t="s">
        <v>905</v>
      </c>
      <c r="C249" s="463" t="s">
        <v>904</v>
      </c>
      <c r="D249" s="464" t="s">
        <v>910</v>
      </c>
      <c r="E249" s="464">
        <v>0</v>
      </c>
      <c r="F249" s="464">
        <v>10890</v>
      </c>
      <c r="G249" s="464">
        <v>0</v>
      </c>
    </row>
    <row r="250" spans="2:7" ht="17.25" customHeight="1">
      <c r="B250" s="462" t="s">
        <v>907</v>
      </c>
      <c r="C250" s="463" t="s">
        <v>906</v>
      </c>
      <c r="D250" s="464" t="s">
        <v>911</v>
      </c>
      <c r="E250" s="464">
        <v>0</v>
      </c>
      <c r="F250" s="464">
        <v>10900</v>
      </c>
      <c r="G250" s="464">
        <v>0</v>
      </c>
    </row>
    <row r="251" spans="2:7" ht="17.25" customHeight="1">
      <c r="B251" s="462" t="s">
        <v>909</v>
      </c>
      <c r="C251" s="463" t="s">
        <v>908</v>
      </c>
      <c r="D251" s="464" t="s">
        <v>912</v>
      </c>
      <c r="E251" s="464">
        <v>0</v>
      </c>
      <c r="F251" s="464">
        <v>10910</v>
      </c>
      <c r="G251" s="464">
        <v>0</v>
      </c>
    </row>
    <row r="252" spans="2:7" ht="17.25" customHeight="1">
      <c r="B252" s="462" t="s">
        <v>527</v>
      </c>
      <c r="C252" s="463" t="s">
        <v>526</v>
      </c>
      <c r="D252" s="464">
        <v>0</v>
      </c>
      <c r="E252" s="464">
        <v>0</v>
      </c>
      <c r="F252" s="464">
        <v>0</v>
      </c>
      <c r="G252" s="464">
        <v>0</v>
      </c>
    </row>
    <row r="253" ht="17.25" customHeight="1"/>
    <row r="254" ht="17.25" customHeight="1"/>
    <row r="255" ht="17.25" customHeight="1"/>
    <row r="256" ht="17.25" customHeight="1"/>
  </sheetData>
  <sheetProtection/>
  <mergeCells count="30">
    <mergeCell ref="B13:O13"/>
    <mergeCell ref="B15:O15"/>
    <mergeCell ref="B21:O21"/>
    <mergeCell ref="B17:O17"/>
    <mergeCell ref="B19:O19"/>
    <mergeCell ref="D50:N50"/>
    <mergeCell ref="B41:O41"/>
    <mergeCell ref="B43:O43"/>
    <mergeCell ref="B33:O33"/>
    <mergeCell ref="B37:O37"/>
    <mergeCell ref="K2:M2"/>
    <mergeCell ref="K3:M3"/>
    <mergeCell ref="B6:D6"/>
    <mergeCell ref="B8:M8"/>
    <mergeCell ref="B11:O11"/>
    <mergeCell ref="B39:O39"/>
    <mergeCell ref="B27:O27"/>
    <mergeCell ref="B29:O29"/>
    <mergeCell ref="B25:O25"/>
    <mergeCell ref="B31:O31"/>
    <mergeCell ref="B23:O23"/>
    <mergeCell ref="B35:O35"/>
    <mergeCell ref="B55:N55"/>
    <mergeCell ref="B49:C49"/>
    <mergeCell ref="D52:N52"/>
    <mergeCell ref="D53:N53"/>
    <mergeCell ref="D48:N48"/>
    <mergeCell ref="B45:O45"/>
    <mergeCell ref="D51:N51"/>
    <mergeCell ref="D49:N49"/>
  </mergeCells>
  <dataValidations count="3">
    <dataValidation allowBlank="1" showInputMessage="1" showErrorMessage="1" prompt="市外局番と局番の間にハイフンを入力してください。" sqref="D52:N53"/>
    <dataValidation allowBlank="1" showInputMessage="1" showErrorMessage="1" imeMode="disabled" sqref="K3:M3"/>
    <dataValidation type="list" allowBlank="1" showInputMessage="1" sqref="D49:N49">
      <formula1>SchoolList</formula1>
    </dataValidation>
  </dataValidations>
  <printOptions/>
  <pageMargins left="0.36" right="0.44" top="0.71" bottom="0.73" header="0.512" footer="0.512"/>
  <pageSetup horizontalDpi="300" verticalDpi="300" orientation="portrait" paperSize="9" scale="81" r:id="rId1"/>
</worksheet>
</file>

<file path=xl/worksheets/sheet20.xml><?xml version="1.0" encoding="utf-8"?>
<worksheet xmlns="http://schemas.openxmlformats.org/spreadsheetml/2006/main" xmlns:r="http://schemas.openxmlformats.org/officeDocument/2006/relationships">
  <dimension ref="A1:N60"/>
  <sheetViews>
    <sheetView view="pageBreakPreview" zoomScaleSheetLayoutView="100" zoomScalePageLayoutView="0" workbookViewId="0" topLeftCell="A1">
      <selection activeCell="A1" sqref="A1"/>
    </sheetView>
  </sheetViews>
  <sheetFormatPr defaultColWidth="8.796875" defaultRowHeight="14.25"/>
  <cols>
    <col min="1" max="1" width="9" style="133" customWidth="1"/>
    <col min="2" max="4" width="4.09765625" style="70" customWidth="1"/>
    <col min="5" max="6" width="10.59765625" style="70" customWidth="1"/>
    <col min="7" max="7" width="5.5" style="70" customWidth="1"/>
    <col min="8" max="8" width="4.09765625" style="70" customWidth="1"/>
    <col min="9" max="9" width="7.59765625" style="70" customWidth="1"/>
    <col min="10" max="10" width="4.09765625" style="70" customWidth="1"/>
    <col min="11" max="11" width="16.59765625" style="70" customWidth="1"/>
    <col min="12" max="13" width="11.3984375" style="70" customWidth="1"/>
    <col min="14" max="14" width="26.19921875" style="133" customWidth="1"/>
    <col min="15" max="16384" width="9" style="133" customWidth="1"/>
  </cols>
  <sheetData>
    <row r="1" spans="1:14" ht="15.75" customHeight="1">
      <c r="A1" s="130"/>
      <c r="B1" s="131" t="s">
        <v>684</v>
      </c>
      <c r="C1" s="132"/>
      <c r="D1" s="132"/>
      <c r="E1" s="132"/>
      <c r="F1" s="132"/>
      <c r="G1" s="132"/>
      <c r="H1" s="132"/>
      <c r="I1" s="132"/>
      <c r="J1" s="132"/>
      <c r="K1" s="132"/>
      <c r="L1" s="132"/>
      <c r="M1" s="132"/>
      <c r="N1" s="130"/>
    </row>
    <row r="2" spans="1:14" ht="15.75" customHeight="1">
      <c r="A2" s="130"/>
      <c r="B2" s="132" t="s">
        <v>942</v>
      </c>
      <c r="C2" s="132"/>
      <c r="D2" s="132"/>
      <c r="E2" s="132"/>
      <c r="F2" s="132"/>
      <c r="G2" s="132"/>
      <c r="H2" s="132"/>
      <c r="I2" s="132"/>
      <c r="J2" s="134"/>
      <c r="K2" s="135"/>
      <c r="L2" s="132"/>
      <c r="M2" s="132"/>
      <c r="N2" s="130"/>
    </row>
    <row r="3" spans="1:14" ht="7.5" customHeight="1" thickBot="1">
      <c r="A3" s="130"/>
      <c r="B3" s="132"/>
      <c r="C3" s="132"/>
      <c r="D3" s="132"/>
      <c r="E3" s="132"/>
      <c r="F3" s="132"/>
      <c r="G3" s="132"/>
      <c r="H3" s="132"/>
      <c r="I3" s="132"/>
      <c r="J3" s="132"/>
      <c r="K3" s="132"/>
      <c r="L3" s="132"/>
      <c r="M3" s="132"/>
      <c r="N3" s="130"/>
    </row>
    <row r="4" spans="1:14" ht="15.75" customHeight="1" thickBot="1">
      <c r="A4" s="130"/>
      <c r="B4" s="595" t="s">
        <v>452</v>
      </c>
      <c r="C4" s="596"/>
      <c r="D4" s="597"/>
      <c r="E4" s="1258" t="str">
        <f>+'表紙'!D48</f>
        <v>○○学園</v>
      </c>
      <c r="F4" s="1259"/>
      <c r="G4" s="1260"/>
      <c r="H4" s="136"/>
      <c r="I4" s="582" t="s">
        <v>453</v>
      </c>
      <c r="J4" s="582"/>
      <c r="K4" s="319">
        <f>'資金収支（学校）'!J5</f>
        <v>0</v>
      </c>
      <c r="L4" s="136"/>
      <c r="M4" s="136"/>
      <c r="N4" s="130"/>
    </row>
    <row r="5" spans="1:14" ht="15.75" customHeight="1" thickBot="1">
      <c r="A5" s="130"/>
      <c r="B5" s="933" t="s">
        <v>462</v>
      </c>
      <c r="C5" s="934"/>
      <c r="D5" s="935"/>
      <c r="E5" s="1261" t="str">
        <f>+'表紙'!D49</f>
        <v>○○高等学校</v>
      </c>
      <c r="F5" s="1262"/>
      <c r="G5" s="1263"/>
      <c r="H5" s="136"/>
      <c r="I5" s="582" t="s">
        <v>233</v>
      </c>
      <c r="J5" s="582"/>
      <c r="K5" s="368">
        <f>'表紙'!K3</f>
        <v>0</v>
      </c>
      <c r="L5" s="136"/>
      <c r="M5" s="136"/>
      <c r="N5" s="130"/>
    </row>
    <row r="6" spans="1:14" ht="15.75" customHeight="1" thickBot="1">
      <c r="A6" s="130"/>
      <c r="B6" s="936"/>
      <c r="C6" s="937"/>
      <c r="D6" s="938"/>
      <c r="E6" s="1264"/>
      <c r="F6" s="1265"/>
      <c r="G6" s="1266"/>
      <c r="H6" s="136"/>
      <c r="I6" s="582" t="s">
        <v>231</v>
      </c>
      <c r="J6" s="582"/>
      <c r="K6" s="368">
        <f>'表紙'!P49</f>
        <v>0</v>
      </c>
      <c r="L6" s="136"/>
      <c r="M6" s="136"/>
      <c r="N6" s="130" t="s">
        <v>536</v>
      </c>
    </row>
    <row r="7" spans="1:14" ht="7.5" customHeight="1">
      <c r="A7" s="130"/>
      <c r="B7" s="132"/>
      <c r="C7" s="132"/>
      <c r="D7" s="132"/>
      <c r="E7" s="132"/>
      <c r="F7" s="132"/>
      <c r="G7" s="132"/>
      <c r="H7" s="132"/>
      <c r="I7" s="132"/>
      <c r="J7" s="132"/>
      <c r="K7" s="132"/>
      <c r="L7" s="132"/>
      <c r="M7" s="132"/>
      <c r="N7" s="130"/>
    </row>
    <row r="8" spans="1:14" ht="15.75" customHeight="1" thickBot="1">
      <c r="A8" s="130"/>
      <c r="B8" s="132"/>
      <c r="C8" s="132"/>
      <c r="D8" s="132"/>
      <c r="E8" s="132"/>
      <c r="F8" s="132"/>
      <c r="G8" s="132"/>
      <c r="H8" s="132"/>
      <c r="I8" s="132"/>
      <c r="J8" s="132"/>
      <c r="K8" s="137" t="s">
        <v>463</v>
      </c>
      <c r="L8" s="132"/>
      <c r="M8" s="132"/>
      <c r="N8" s="130"/>
    </row>
    <row r="9" spans="1:14" ht="15.75" customHeight="1" thickBot="1">
      <c r="A9" s="130"/>
      <c r="B9" s="138" t="s">
        <v>464</v>
      </c>
      <c r="C9" s="139"/>
      <c r="D9" s="139"/>
      <c r="E9" s="139"/>
      <c r="F9" s="139"/>
      <c r="G9" s="139"/>
      <c r="H9" s="139"/>
      <c r="I9" s="139"/>
      <c r="J9" s="140" t="s">
        <v>465</v>
      </c>
      <c r="K9" s="369">
        <f>+K16+K23+K30</f>
        <v>0</v>
      </c>
      <c r="L9" s="132"/>
      <c r="M9" s="132"/>
      <c r="N9" s="1246">
        <f>IF(K9=0,"",IF(K9='事業活動支出（学校）'!AI24,"←【値一致：ＯＫ】","←【不一致です】「a」欄は、５ 事業活動収支計算書 支出の部（学校分）その１の「教育研究経費」の報酬、委託・手数料の金額と一致させてください。"))</f>
      </c>
    </row>
    <row r="10" spans="1:14" ht="15.75" customHeight="1">
      <c r="A10" s="130"/>
      <c r="B10" s="141"/>
      <c r="C10" s="138" t="s">
        <v>466</v>
      </c>
      <c r="D10" s="139"/>
      <c r="E10" s="139"/>
      <c r="F10" s="139"/>
      <c r="G10" s="139"/>
      <c r="H10" s="139"/>
      <c r="I10" s="139"/>
      <c r="J10" s="140"/>
      <c r="K10" s="142"/>
      <c r="L10" s="132"/>
      <c r="M10" s="132"/>
      <c r="N10" s="1247"/>
    </row>
    <row r="11" spans="1:14" ht="15.75" customHeight="1">
      <c r="A11" s="130"/>
      <c r="B11" s="141"/>
      <c r="C11" s="141"/>
      <c r="D11" s="143">
        <v>1</v>
      </c>
      <c r="E11" s="1252"/>
      <c r="F11" s="1253"/>
      <c r="G11" s="1253"/>
      <c r="H11" s="1253"/>
      <c r="I11" s="1253"/>
      <c r="J11" s="1254"/>
      <c r="K11" s="45">
        <v>0</v>
      </c>
      <c r="L11" s="132"/>
      <c r="M11" s="132"/>
      <c r="N11" s="1247"/>
    </row>
    <row r="12" spans="1:14" ht="15.75" customHeight="1">
      <c r="A12" s="130"/>
      <c r="B12" s="141"/>
      <c r="C12" s="141"/>
      <c r="D12" s="144">
        <v>2</v>
      </c>
      <c r="E12" s="1255"/>
      <c r="F12" s="1256"/>
      <c r="G12" s="1256"/>
      <c r="H12" s="1256"/>
      <c r="I12" s="1256"/>
      <c r="J12" s="1257"/>
      <c r="K12" s="46">
        <v>0</v>
      </c>
      <c r="L12" s="132"/>
      <c r="M12" s="132"/>
      <c r="N12" s="1247"/>
    </row>
    <row r="13" spans="1:14" ht="15.75" customHeight="1">
      <c r="A13" s="130"/>
      <c r="B13" s="141"/>
      <c r="C13" s="141"/>
      <c r="D13" s="144">
        <v>3</v>
      </c>
      <c r="E13" s="1255"/>
      <c r="F13" s="1256"/>
      <c r="G13" s="1256"/>
      <c r="H13" s="1256"/>
      <c r="I13" s="1256"/>
      <c r="J13" s="1257"/>
      <c r="K13" s="46">
        <v>0</v>
      </c>
      <c r="L13" s="132"/>
      <c r="M13" s="132"/>
      <c r="N13" s="1247"/>
    </row>
    <row r="14" spans="1:14" ht="15.75" customHeight="1">
      <c r="A14" s="130"/>
      <c r="B14" s="141"/>
      <c r="C14" s="141"/>
      <c r="D14" s="144">
        <v>4</v>
      </c>
      <c r="E14" s="1255"/>
      <c r="F14" s="1256"/>
      <c r="G14" s="1256"/>
      <c r="H14" s="1256"/>
      <c r="I14" s="1256"/>
      <c r="J14" s="1257"/>
      <c r="K14" s="46">
        <v>0</v>
      </c>
      <c r="L14" s="132"/>
      <c r="M14" s="132"/>
      <c r="N14" s="1247"/>
    </row>
    <row r="15" spans="1:14" ht="15.75" customHeight="1">
      <c r="A15" s="130"/>
      <c r="B15" s="141"/>
      <c r="C15" s="141"/>
      <c r="D15" s="145">
        <v>5</v>
      </c>
      <c r="E15" s="146" t="s">
        <v>467</v>
      </c>
      <c r="F15" s="146"/>
      <c r="G15" s="146"/>
      <c r="H15" s="146"/>
      <c r="I15" s="146"/>
      <c r="J15" s="147"/>
      <c r="K15" s="47">
        <v>0</v>
      </c>
      <c r="L15" s="132"/>
      <c r="M15" s="132"/>
      <c r="N15" s="1247"/>
    </row>
    <row r="16" spans="1:14" ht="15.75" customHeight="1" thickBot="1">
      <c r="A16" s="130"/>
      <c r="B16" s="141"/>
      <c r="C16" s="148"/>
      <c r="D16" s="1250" t="s">
        <v>468</v>
      </c>
      <c r="E16" s="1251"/>
      <c r="F16" s="1251"/>
      <c r="G16" s="1251"/>
      <c r="H16" s="149"/>
      <c r="I16" s="149"/>
      <c r="J16" s="149" t="s">
        <v>469</v>
      </c>
      <c r="K16" s="370">
        <f>SUM(K11:K15)</f>
        <v>0</v>
      </c>
      <c r="L16" s="132"/>
      <c r="M16" s="132"/>
      <c r="N16" s="1248"/>
    </row>
    <row r="17" spans="1:14" ht="15.75" customHeight="1">
      <c r="A17" s="130"/>
      <c r="B17" s="141"/>
      <c r="C17" s="138" t="s">
        <v>470</v>
      </c>
      <c r="D17" s="139"/>
      <c r="E17" s="139"/>
      <c r="F17" s="139"/>
      <c r="G17" s="139"/>
      <c r="H17" s="139"/>
      <c r="I17" s="139"/>
      <c r="J17" s="140"/>
      <c r="K17" s="142"/>
      <c r="L17" s="132"/>
      <c r="M17" s="132"/>
      <c r="N17" s="130"/>
    </row>
    <row r="18" spans="1:14" ht="15.75" customHeight="1">
      <c r="A18" s="130"/>
      <c r="B18" s="141"/>
      <c r="C18" s="141"/>
      <c r="D18" s="143">
        <v>1</v>
      </c>
      <c r="E18" s="1252"/>
      <c r="F18" s="1253"/>
      <c r="G18" s="1253"/>
      <c r="H18" s="1253"/>
      <c r="I18" s="1253"/>
      <c r="J18" s="1254"/>
      <c r="K18" s="45">
        <v>0</v>
      </c>
      <c r="L18" s="132"/>
      <c r="M18" s="132"/>
      <c r="N18" s="130"/>
    </row>
    <row r="19" spans="1:14" ht="15.75" customHeight="1">
      <c r="A19" s="130"/>
      <c r="B19" s="141"/>
      <c r="C19" s="141"/>
      <c r="D19" s="144">
        <v>2</v>
      </c>
      <c r="E19" s="1255"/>
      <c r="F19" s="1256"/>
      <c r="G19" s="1256"/>
      <c r="H19" s="1256"/>
      <c r="I19" s="1256"/>
      <c r="J19" s="1257"/>
      <c r="K19" s="46">
        <v>0</v>
      </c>
      <c r="L19" s="132"/>
      <c r="M19" s="132"/>
      <c r="N19" s="130"/>
    </row>
    <row r="20" spans="1:14" ht="15.75" customHeight="1">
      <c r="A20" s="130"/>
      <c r="B20" s="141"/>
      <c r="C20" s="141"/>
      <c r="D20" s="144">
        <v>3</v>
      </c>
      <c r="E20" s="1255"/>
      <c r="F20" s="1256"/>
      <c r="G20" s="1256"/>
      <c r="H20" s="1256"/>
      <c r="I20" s="1256"/>
      <c r="J20" s="1257"/>
      <c r="K20" s="46">
        <v>0</v>
      </c>
      <c r="L20" s="132"/>
      <c r="M20" s="132"/>
      <c r="N20" s="130"/>
    </row>
    <row r="21" spans="1:14" ht="15.75" customHeight="1">
      <c r="A21" s="130"/>
      <c r="B21" s="141"/>
      <c r="C21" s="141"/>
      <c r="D21" s="144">
        <v>4</v>
      </c>
      <c r="E21" s="1255"/>
      <c r="F21" s="1256"/>
      <c r="G21" s="1256"/>
      <c r="H21" s="1256"/>
      <c r="I21" s="1256"/>
      <c r="J21" s="1257"/>
      <c r="K21" s="46">
        <v>0</v>
      </c>
      <c r="L21" s="132"/>
      <c r="M21" s="132"/>
      <c r="N21" s="130"/>
    </row>
    <row r="22" spans="1:14" ht="15.75" customHeight="1">
      <c r="A22" s="130"/>
      <c r="B22" s="141"/>
      <c r="C22" s="141"/>
      <c r="D22" s="145">
        <v>5</v>
      </c>
      <c r="E22" s="146" t="s">
        <v>467</v>
      </c>
      <c r="F22" s="146"/>
      <c r="G22" s="146"/>
      <c r="H22" s="146"/>
      <c r="I22" s="146"/>
      <c r="J22" s="147"/>
      <c r="K22" s="47">
        <v>0</v>
      </c>
      <c r="L22" s="132"/>
      <c r="M22" s="132"/>
      <c r="N22" s="130"/>
    </row>
    <row r="23" spans="1:14" ht="15.75" customHeight="1" thickBot="1">
      <c r="A23" s="130"/>
      <c r="B23" s="141"/>
      <c r="C23" s="148"/>
      <c r="D23" s="1250" t="s">
        <v>468</v>
      </c>
      <c r="E23" s="1251"/>
      <c r="F23" s="1251"/>
      <c r="G23" s="1251"/>
      <c r="H23" s="149"/>
      <c r="I23" s="149"/>
      <c r="J23" s="149" t="s">
        <v>471</v>
      </c>
      <c r="K23" s="370">
        <f>SUM(K18:K22)</f>
        <v>0</v>
      </c>
      <c r="L23" s="132"/>
      <c r="M23" s="132"/>
      <c r="N23" s="130"/>
    </row>
    <row r="24" spans="1:14" ht="15.75" customHeight="1">
      <c r="A24" s="130"/>
      <c r="B24" s="141"/>
      <c r="C24" s="138" t="s">
        <v>472</v>
      </c>
      <c r="D24" s="139"/>
      <c r="E24" s="139"/>
      <c r="F24" s="139"/>
      <c r="G24" s="139"/>
      <c r="H24" s="139"/>
      <c r="I24" s="139"/>
      <c r="J24" s="140"/>
      <c r="K24" s="142"/>
      <c r="L24" s="132"/>
      <c r="M24" s="132"/>
      <c r="N24" s="130"/>
    </row>
    <row r="25" spans="1:14" ht="15.75" customHeight="1">
      <c r="A25" s="130"/>
      <c r="B25" s="141"/>
      <c r="C25" s="141"/>
      <c r="D25" s="143">
        <v>1</v>
      </c>
      <c r="E25" s="1252"/>
      <c r="F25" s="1253"/>
      <c r="G25" s="1253"/>
      <c r="H25" s="1253"/>
      <c r="I25" s="1253"/>
      <c r="J25" s="1254"/>
      <c r="K25" s="45">
        <v>0</v>
      </c>
      <c r="L25" s="132"/>
      <c r="M25" s="132"/>
      <c r="N25" s="130"/>
    </row>
    <row r="26" spans="1:14" ht="15.75" customHeight="1">
      <c r="A26" s="130"/>
      <c r="B26" s="141"/>
      <c r="C26" s="141"/>
      <c r="D26" s="144">
        <v>2</v>
      </c>
      <c r="E26" s="1255"/>
      <c r="F26" s="1256"/>
      <c r="G26" s="1256"/>
      <c r="H26" s="1256"/>
      <c r="I26" s="1256"/>
      <c r="J26" s="1257"/>
      <c r="K26" s="46">
        <v>0</v>
      </c>
      <c r="L26" s="132"/>
      <c r="M26" s="132"/>
      <c r="N26" s="130"/>
    </row>
    <row r="27" spans="1:14" ht="15.75" customHeight="1">
      <c r="A27" s="130"/>
      <c r="B27" s="141"/>
      <c r="C27" s="141"/>
      <c r="D27" s="144">
        <v>3</v>
      </c>
      <c r="E27" s="1255"/>
      <c r="F27" s="1256"/>
      <c r="G27" s="1256"/>
      <c r="H27" s="1256"/>
      <c r="I27" s="1256"/>
      <c r="J27" s="1257"/>
      <c r="K27" s="46">
        <v>0</v>
      </c>
      <c r="L27" s="132"/>
      <c r="M27" s="132"/>
      <c r="N27" s="130"/>
    </row>
    <row r="28" spans="1:14" ht="15.75" customHeight="1">
      <c r="A28" s="130"/>
      <c r="B28" s="141"/>
      <c r="C28" s="141"/>
      <c r="D28" s="144">
        <v>4</v>
      </c>
      <c r="E28" s="1255"/>
      <c r="F28" s="1256"/>
      <c r="G28" s="1256"/>
      <c r="H28" s="1256"/>
      <c r="I28" s="1256"/>
      <c r="J28" s="1257"/>
      <c r="K28" s="46">
        <v>0</v>
      </c>
      <c r="L28" s="132"/>
      <c r="M28" s="132"/>
      <c r="N28" s="130"/>
    </row>
    <row r="29" spans="1:14" ht="15.75" customHeight="1">
      <c r="A29" s="130"/>
      <c r="B29" s="141"/>
      <c r="C29" s="141"/>
      <c r="D29" s="145">
        <v>5</v>
      </c>
      <c r="E29" s="146" t="s">
        <v>467</v>
      </c>
      <c r="F29" s="146"/>
      <c r="G29" s="146"/>
      <c r="H29" s="146"/>
      <c r="I29" s="146"/>
      <c r="J29" s="147"/>
      <c r="K29" s="47">
        <v>0</v>
      </c>
      <c r="L29" s="132"/>
      <c r="M29" s="132"/>
      <c r="N29" s="130"/>
    </row>
    <row r="30" spans="1:14" ht="15.75" customHeight="1" thickBot="1">
      <c r="A30" s="130"/>
      <c r="B30" s="148"/>
      <c r="C30" s="148"/>
      <c r="D30" s="1250" t="s">
        <v>468</v>
      </c>
      <c r="E30" s="1251"/>
      <c r="F30" s="1251"/>
      <c r="G30" s="1251"/>
      <c r="H30" s="149"/>
      <c r="I30" s="149"/>
      <c r="J30" s="149" t="s">
        <v>477</v>
      </c>
      <c r="K30" s="370">
        <f>SUM(K25:K29)</f>
        <v>0</v>
      </c>
      <c r="L30" s="132"/>
      <c r="M30" s="132"/>
      <c r="N30" s="130"/>
    </row>
    <row r="31" spans="1:14" ht="15.75" customHeight="1" thickBot="1">
      <c r="A31" s="130"/>
      <c r="B31" s="132"/>
      <c r="C31" s="132"/>
      <c r="D31" s="132"/>
      <c r="E31" s="132"/>
      <c r="F31" s="132"/>
      <c r="G31" s="132"/>
      <c r="H31" s="132"/>
      <c r="I31" s="132"/>
      <c r="J31" s="132"/>
      <c r="K31" s="150"/>
      <c r="L31" s="132"/>
      <c r="M31" s="132"/>
      <c r="N31" s="130"/>
    </row>
    <row r="32" spans="1:14" ht="15.75" customHeight="1" thickBot="1">
      <c r="A32" s="130"/>
      <c r="B32" s="138" t="s">
        <v>473</v>
      </c>
      <c r="C32" s="139"/>
      <c r="D32" s="139"/>
      <c r="E32" s="139"/>
      <c r="F32" s="139"/>
      <c r="G32" s="139"/>
      <c r="H32" s="139"/>
      <c r="I32" s="139"/>
      <c r="J32" s="140" t="s">
        <v>474</v>
      </c>
      <c r="K32" s="369">
        <f>+K39+K46+K53</f>
        <v>0</v>
      </c>
      <c r="L32" s="132"/>
      <c r="M32" s="132"/>
      <c r="N32" s="1246">
        <f>IF(K32=0,"",IF(K32='事業活動支出（学校）'!AI44,"←【値一致：ＯＫ】","←【不一致です】「e」欄は、５ 事業活動収支計算書 支出の部（学校分）その１の「管理経費」の報酬、委託・手数料の金額と一致させてください。"))</f>
      </c>
    </row>
    <row r="33" spans="1:14" ht="15.75" customHeight="1">
      <c r="A33" s="130"/>
      <c r="B33" s="141"/>
      <c r="C33" s="138" t="s">
        <v>466</v>
      </c>
      <c r="D33" s="139"/>
      <c r="E33" s="139"/>
      <c r="F33" s="139"/>
      <c r="G33" s="139"/>
      <c r="H33" s="139"/>
      <c r="I33" s="139"/>
      <c r="J33" s="140"/>
      <c r="K33" s="142"/>
      <c r="L33" s="132"/>
      <c r="M33" s="132"/>
      <c r="N33" s="1247"/>
    </row>
    <row r="34" spans="1:14" ht="15.75" customHeight="1">
      <c r="A34" s="130"/>
      <c r="B34" s="141"/>
      <c r="C34" s="141"/>
      <c r="D34" s="143">
        <v>1</v>
      </c>
      <c r="E34" s="1252"/>
      <c r="F34" s="1253"/>
      <c r="G34" s="1253"/>
      <c r="H34" s="1253"/>
      <c r="I34" s="1253"/>
      <c r="J34" s="1254"/>
      <c r="K34" s="45">
        <v>0</v>
      </c>
      <c r="L34" s="132"/>
      <c r="M34" s="132"/>
      <c r="N34" s="1247"/>
    </row>
    <row r="35" spans="1:14" ht="15.75" customHeight="1">
      <c r="A35" s="130"/>
      <c r="B35" s="141"/>
      <c r="C35" s="141"/>
      <c r="D35" s="144">
        <v>2</v>
      </c>
      <c r="E35" s="1255"/>
      <c r="F35" s="1256"/>
      <c r="G35" s="1256"/>
      <c r="H35" s="1256"/>
      <c r="I35" s="1256"/>
      <c r="J35" s="1257"/>
      <c r="K35" s="46">
        <v>0</v>
      </c>
      <c r="L35" s="132"/>
      <c r="M35" s="132"/>
      <c r="N35" s="1247"/>
    </row>
    <row r="36" spans="1:14" ht="15.75" customHeight="1">
      <c r="A36" s="130"/>
      <c r="B36" s="141"/>
      <c r="C36" s="141"/>
      <c r="D36" s="144">
        <v>3</v>
      </c>
      <c r="E36" s="1255"/>
      <c r="F36" s="1256"/>
      <c r="G36" s="1256"/>
      <c r="H36" s="1256"/>
      <c r="I36" s="1256"/>
      <c r="J36" s="1257"/>
      <c r="K36" s="46">
        <v>0</v>
      </c>
      <c r="L36" s="132"/>
      <c r="M36" s="132"/>
      <c r="N36" s="1247"/>
    </row>
    <row r="37" spans="1:14" ht="15.75" customHeight="1">
      <c r="A37" s="130"/>
      <c r="B37" s="141"/>
      <c r="C37" s="141"/>
      <c r="D37" s="144">
        <v>4</v>
      </c>
      <c r="E37" s="1255"/>
      <c r="F37" s="1256"/>
      <c r="G37" s="1256"/>
      <c r="H37" s="1256"/>
      <c r="I37" s="1256"/>
      <c r="J37" s="1257"/>
      <c r="K37" s="46">
        <v>0</v>
      </c>
      <c r="L37" s="132"/>
      <c r="M37" s="132"/>
      <c r="N37" s="1247"/>
    </row>
    <row r="38" spans="1:14" ht="15.75" customHeight="1">
      <c r="A38" s="130"/>
      <c r="B38" s="141"/>
      <c r="C38" s="141"/>
      <c r="D38" s="145">
        <v>5</v>
      </c>
      <c r="E38" s="146" t="s">
        <v>467</v>
      </c>
      <c r="F38" s="146"/>
      <c r="G38" s="146"/>
      <c r="H38" s="146"/>
      <c r="I38" s="146"/>
      <c r="J38" s="147"/>
      <c r="K38" s="47">
        <v>0</v>
      </c>
      <c r="L38" s="132"/>
      <c r="M38" s="132"/>
      <c r="N38" s="1247"/>
    </row>
    <row r="39" spans="1:14" ht="15.75" customHeight="1" thickBot="1">
      <c r="A39" s="130"/>
      <c r="B39" s="141"/>
      <c r="C39" s="148"/>
      <c r="D39" s="1250" t="s">
        <v>468</v>
      </c>
      <c r="E39" s="1251"/>
      <c r="F39" s="1251"/>
      <c r="G39" s="1251"/>
      <c r="H39" s="149"/>
      <c r="I39" s="149"/>
      <c r="J39" s="149" t="s">
        <v>478</v>
      </c>
      <c r="K39" s="370">
        <f>SUM(K34:K38)</f>
        <v>0</v>
      </c>
      <c r="L39" s="132"/>
      <c r="M39" s="132"/>
      <c r="N39" s="1248"/>
    </row>
    <row r="40" spans="1:14" ht="15.75" customHeight="1">
      <c r="A40" s="130"/>
      <c r="B40" s="141"/>
      <c r="C40" s="138" t="s">
        <v>470</v>
      </c>
      <c r="D40" s="139"/>
      <c r="E40" s="139"/>
      <c r="F40" s="139"/>
      <c r="G40" s="139"/>
      <c r="H40" s="139"/>
      <c r="I40" s="139"/>
      <c r="J40" s="140"/>
      <c r="K40" s="142"/>
      <c r="L40" s="132"/>
      <c r="M40" s="132"/>
      <c r="N40" s="130"/>
    </row>
    <row r="41" spans="1:14" ht="15.75" customHeight="1">
      <c r="A41" s="130"/>
      <c r="B41" s="141"/>
      <c r="C41" s="141"/>
      <c r="D41" s="143">
        <v>1</v>
      </c>
      <c r="E41" s="1252"/>
      <c r="F41" s="1253"/>
      <c r="G41" s="1253"/>
      <c r="H41" s="1253"/>
      <c r="I41" s="1253"/>
      <c r="J41" s="1254"/>
      <c r="K41" s="45">
        <v>0</v>
      </c>
      <c r="L41" s="132"/>
      <c r="M41" s="132"/>
      <c r="N41" s="130"/>
    </row>
    <row r="42" spans="1:14" ht="15.75" customHeight="1">
      <c r="A42" s="130"/>
      <c r="B42" s="141"/>
      <c r="C42" s="141"/>
      <c r="D42" s="144">
        <v>2</v>
      </c>
      <c r="E42" s="1255"/>
      <c r="F42" s="1256"/>
      <c r="G42" s="1256"/>
      <c r="H42" s="1256"/>
      <c r="I42" s="1256"/>
      <c r="J42" s="1257"/>
      <c r="K42" s="46">
        <v>0</v>
      </c>
      <c r="L42" s="132"/>
      <c r="M42" s="132"/>
      <c r="N42" s="130"/>
    </row>
    <row r="43" spans="1:14" ht="15.75" customHeight="1">
      <c r="A43" s="130"/>
      <c r="B43" s="141"/>
      <c r="C43" s="141"/>
      <c r="D43" s="144">
        <v>3</v>
      </c>
      <c r="E43" s="1255"/>
      <c r="F43" s="1256"/>
      <c r="G43" s="1256"/>
      <c r="H43" s="1256"/>
      <c r="I43" s="1256"/>
      <c r="J43" s="1257"/>
      <c r="K43" s="46">
        <v>0</v>
      </c>
      <c r="L43" s="132"/>
      <c r="M43" s="132"/>
      <c r="N43" s="130"/>
    </row>
    <row r="44" spans="1:14" ht="15.75" customHeight="1">
      <c r="A44" s="130"/>
      <c r="B44" s="141"/>
      <c r="C44" s="141"/>
      <c r="D44" s="144">
        <v>4</v>
      </c>
      <c r="E44" s="1255"/>
      <c r="F44" s="1256"/>
      <c r="G44" s="1256"/>
      <c r="H44" s="1256"/>
      <c r="I44" s="1256"/>
      <c r="J44" s="1257"/>
      <c r="K44" s="46">
        <v>0</v>
      </c>
      <c r="L44" s="132"/>
      <c r="M44" s="132"/>
      <c r="N44" s="130"/>
    </row>
    <row r="45" spans="1:14" ht="15.75" customHeight="1">
      <c r="A45" s="130"/>
      <c r="B45" s="141"/>
      <c r="C45" s="141"/>
      <c r="D45" s="145">
        <v>5</v>
      </c>
      <c r="E45" s="146" t="s">
        <v>467</v>
      </c>
      <c r="F45" s="146"/>
      <c r="G45" s="146"/>
      <c r="H45" s="146"/>
      <c r="I45" s="146"/>
      <c r="J45" s="147"/>
      <c r="K45" s="47">
        <v>0</v>
      </c>
      <c r="L45" s="132"/>
      <c r="M45" s="132"/>
      <c r="N45" s="130"/>
    </row>
    <row r="46" spans="1:14" ht="15.75" customHeight="1" thickBot="1">
      <c r="A46" s="130"/>
      <c r="B46" s="141"/>
      <c r="C46" s="148"/>
      <c r="D46" s="1250" t="s">
        <v>468</v>
      </c>
      <c r="E46" s="1251"/>
      <c r="F46" s="1251"/>
      <c r="G46" s="1251"/>
      <c r="H46" s="149"/>
      <c r="I46" s="149"/>
      <c r="J46" s="149" t="s">
        <v>475</v>
      </c>
      <c r="K46" s="370">
        <f>SUM(K41:K45)</f>
        <v>0</v>
      </c>
      <c r="L46" s="132"/>
      <c r="M46" s="132"/>
      <c r="N46" s="130"/>
    </row>
    <row r="47" spans="1:14" ht="15.75" customHeight="1">
      <c r="A47" s="130"/>
      <c r="B47" s="141"/>
      <c r="C47" s="138" t="s">
        <v>472</v>
      </c>
      <c r="D47" s="139"/>
      <c r="E47" s="139"/>
      <c r="F47" s="139"/>
      <c r="G47" s="139"/>
      <c r="H47" s="139"/>
      <c r="I47" s="139"/>
      <c r="J47" s="140"/>
      <c r="K47" s="142"/>
      <c r="L47" s="132"/>
      <c r="M47" s="132"/>
      <c r="N47" s="130"/>
    </row>
    <row r="48" spans="1:14" ht="15.75" customHeight="1">
      <c r="A48" s="130"/>
      <c r="B48" s="141"/>
      <c r="C48" s="141"/>
      <c r="D48" s="143">
        <v>1</v>
      </c>
      <c r="E48" s="1252"/>
      <c r="F48" s="1253"/>
      <c r="G48" s="1253"/>
      <c r="H48" s="1253"/>
      <c r="I48" s="1253"/>
      <c r="J48" s="1254"/>
      <c r="K48" s="45">
        <v>0</v>
      </c>
      <c r="L48" s="132"/>
      <c r="M48" s="132"/>
      <c r="N48" s="130"/>
    </row>
    <row r="49" spans="1:14" ht="15.75" customHeight="1">
      <c r="A49" s="130"/>
      <c r="B49" s="141"/>
      <c r="C49" s="141"/>
      <c r="D49" s="144">
        <v>2</v>
      </c>
      <c r="E49" s="1255"/>
      <c r="F49" s="1256"/>
      <c r="G49" s="1256"/>
      <c r="H49" s="1256"/>
      <c r="I49" s="1256"/>
      <c r="J49" s="1257"/>
      <c r="K49" s="46">
        <v>0</v>
      </c>
      <c r="L49" s="132"/>
      <c r="M49" s="132"/>
      <c r="N49" s="130"/>
    </row>
    <row r="50" spans="1:14" ht="15.75" customHeight="1">
      <c r="A50" s="130"/>
      <c r="B50" s="141"/>
      <c r="C50" s="141"/>
      <c r="D50" s="144">
        <v>3</v>
      </c>
      <c r="E50" s="1255"/>
      <c r="F50" s="1256"/>
      <c r="G50" s="1256"/>
      <c r="H50" s="1256"/>
      <c r="I50" s="1256"/>
      <c r="J50" s="1257"/>
      <c r="K50" s="46">
        <v>0</v>
      </c>
      <c r="L50" s="132"/>
      <c r="M50" s="132"/>
      <c r="N50" s="130"/>
    </row>
    <row r="51" spans="1:14" ht="15.75" customHeight="1">
      <c r="A51" s="130"/>
      <c r="B51" s="141"/>
      <c r="C51" s="141"/>
      <c r="D51" s="144">
        <v>4</v>
      </c>
      <c r="E51" s="1255"/>
      <c r="F51" s="1256"/>
      <c r="G51" s="1256"/>
      <c r="H51" s="1256"/>
      <c r="I51" s="1256"/>
      <c r="J51" s="1257"/>
      <c r="K51" s="46">
        <v>0</v>
      </c>
      <c r="L51" s="132"/>
      <c r="M51" s="132"/>
      <c r="N51" s="130"/>
    </row>
    <row r="52" spans="1:14" ht="15.75" customHeight="1">
      <c r="A52" s="130"/>
      <c r="B52" s="141"/>
      <c r="C52" s="141"/>
      <c r="D52" s="145">
        <v>5</v>
      </c>
      <c r="E52" s="146" t="s">
        <v>467</v>
      </c>
      <c r="F52" s="146"/>
      <c r="G52" s="146"/>
      <c r="H52" s="146"/>
      <c r="I52" s="146"/>
      <c r="J52" s="147"/>
      <c r="K52" s="47">
        <v>0</v>
      </c>
      <c r="L52" s="132"/>
      <c r="M52" s="132"/>
      <c r="N52" s="130"/>
    </row>
    <row r="53" spans="1:14" ht="15.75" customHeight="1" thickBot="1">
      <c r="A53" s="130"/>
      <c r="B53" s="148"/>
      <c r="C53" s="148"/>
      <c r="D53" s="1250" t="s">
        <v>468</v>
      </c>
      <c r="E53" s="1251"/>
      <c r="F53" s="1251"/>
      <c r="G53" s="1251"/>
      <c r="H53" s="149"/>
      <c r="I53" s="149"/>
      <c r="J53" s="149" t="s">
        <v>476</v>
      </c>
      <c r="K53" s="370">
        <f>SUM(K48:K52)</f>
        <v>0</v>
      </c>
      <c r="L53" s="132"/>
      <c r="M53" s="132"/>
      <c r="N53" s="130"/>
    </row>
    <row r="54" spans="1:14" ht="8.25" customHeight="1">
      <c r="A54" s="130"/>
      <c r="B54" s="151"/>
      <c r="C54" s="151"/>
      <c r="D54" s="152"/>
      <c r="E54" s="152"/>
      <c r="F54" s="152"/>
      <c r="G54" s="152"/>
      <c r="H54" s="152"/>
      <c r="I54" s="152"/>
      <c r="J54" s="152"/>
      <c r="K54" s="153"/>
      <c r="L54" s="132"/>
      <c r="M54" s="132"/>
      <c r="N54" s="130"/>
    </row>
    <row r="55" spans="1:14" ht="13.5">
      <c r="A55" s="154"/>
      <c r="B55" s="137" t="s">
        <v>530</v>
      </c>
      <c r="C55" s="1249" t="s">
        <v>542</v>
      </c>
      <c r="D55" s="1249"/>
      <c r="E55" s="1249"/>
      <c r="F55" s="1249"/>
      <c r="G55" s="1249"/>
      <c r="H55" s="1249"/>
      <c r="I55" s="1249"/>
      <c r="J55" s="1249"/>
      <c r="K55" s="1249"/>
      <c r="L55" s="1249"/>
      <c r="M55" s="155"/>
      <c r="N55" s="154"/>
    </row>
    <row r="56" spans="1:14" ht="13.5">
      <c r="A56" s="154"/>
      <c r="B56" s="137" t="s">
        <v>537</v>
      </c>
      <c r="C56" s="1249" t="s">
        <v>543</v>
      </c>
      <c r="D56" s="1249"/>
      <c r="E56" s="1249"/>
      <c r="F56" s="1249"/>
      <c r="G56" s="1249"/>
      <c r="H56" s="1249"/>
      <c r="I56" s="1249"/>
      <c r="J56" s="1249"/>
      <c r="K56" s="1249"/>
      <c r="L56" s="1249"/>
      <c r="M56" s="155"/>
      <c r="N56" s="154"/>
    </row>
    <row r="57" spans="1:14" ht="27.75" customHeight="1">
      <c r="A57" s="154"/>
      <c r="B57" s="156" t="s">
        <v>538</v>
      </c>
      <c r="C57" s="1245" t="s">
        <v>855</v>
      </c>
      <c r="D57" s="1245"/>
      <c r="E57" s="1245"/>
      <c r="F57" s="1245"/>
      <c r="G57" s="1245"/>
      <c r="H57" s="1245"/>
      <c r="I57" s="1245"/>
      <c r="J57" s="1245"/>
      <c r="K57" s="1245"/>
      <c r="L57" s="1245"/>
      <c r="M57" s="1245"/>
      <c r="N57" s="154"/>
    </row>
    <row r="58" spans="1:14" ht="27.75" customHeight="1">
      <c r="A58" s="154"/>
      <c r="B58" s="156" t="s">
        <v>539</v>
      </c>
      <c r="C58" s="1245" t="s">
        <v>856</v>
      </c>
      <c r="D58" s="1245"/>
      <c r="E58" s="1245"/>
      <c r="F58" s="1245"/>
      <c r="G58" s="1245"/>
      <c r="H58" s="1245"/>
      <c r="I58" s="1245"/>
      <c r="J58" s="1245"/>
      <c r="K58" s="1245"/>
      <c r="L58" s="1245"/>
      <c r="M58" s="1245"/>
      <c r="N58" s="154"/>
    </row>
    <row r="59" spans="1:14" ht="13.5">
      <c r="A59" s="154"/>
      <c r="B59" s="135" t="s">
        <v>541</v>
      </c>
      <c r="C59" s="135"/>
      <c r="D59" s="132"/>
      <c r="E59" s="132"/>
      <c r="F59" s="132"/>
      <c r="G59" s="132"/>
      <c r="H59" s="132"/>
      <c r="I59" s="132"/>
      <c r="J59" s="132"/>
      <c r="K59" s="132"/>
      <c r="L59" s="132"/>
      <c r="M59" s="132"/>
      <c r="N59" s="154"/>
    </row>
    <row r="60" spans="1:14" ht="13.5">
      <c r="A60" s="130"/>
      <c r="B60" s="132"/>
      <c r="C60" s="132"/>
      <c r="D60" s="132"/>
      <c r="E60" s="132"/>
      <c r="F60" s="132"/>
      <c r="G60" s="132"/>
      <c r="H60" s="132"/>
      <c r="I60" s="132"/>
      <c r="J60" s="132"/>
      <c r="K60" s="132"/>
      <c r="L60" s="132"/>
      <c r="M60" s="132"/>
      <c r="N60" s="130"/>
    </row>
  </sheetData>
  <sheetProtection/>
  <mergeCells count="43">
    <mergeCell ref="E44:J44"/>
    <mergeCell ref="E35:J35"/>
    <mergeCell ref="E48:J48"/>
    <mergeCell ref="E49:J49"/>
    <mergeCell ref="E50:J50"/>
    <mergeCell ref="E51:J51"/>
    <mergeCell ref="E36:J36"/>
    <mergeCell ref="E37:J37"/>
    <mergeCell ref="E41:J41"/>
    <mergeCell ref="E42:J42"/>
    <mergeCell ref="E43:J43"/>
    <mergeCell ref="E21:J21"/>
    <mergeCell ref="E25:J25"/>
    <mergeCell ref="E26:J26"/>
    <mergeCell ref="E27:J27"/>
    <mergeCell ref="E28:J28"/>
    <mergeCell ref="E34:J34"/>
    <mergeCell ref="I6:J6"/>
    <mergeCell ref="E13:J13"/>
    <mergeCell ref="E14:J14"/>
    <mergeCell ref="E18:J18"/>
    <mergeCell ref="E19:J19"/>
    <mergeCell ref="E20:J20"/>
    <mergeCell ref="D53:G53"/>
    <mergeCell ref="D16:G16"/>
    <mergeCell ref="E11:J11"/>
    <mergeCell ref="E12:J12"/>
    <mergeCell ref="B4:D4"/>
    <mergeCell ref="E4:G4"/>
    <mergeCell ref="I4:J4"/>
    <mergeCell ref="B5:D6"/>
    <mergeCell ref="E5:G6"/>
    <mergeCell ref="I5:J5"/>
    <mergeCell ref="C57:M57"/>
    <mergeCell ref="C58:M58"/>
    <mergeCell ref="N32:N39"/>
    <mergeCell ref="N9:N16"/>
    <mergeCell ref="C55:L55"/>
    <mergeCell ref="C56:L56"/>
    <mergeCell ref="D23:G23"/>
    <mergeCell ref="D30:G30"/>
    <mergeCell ref="D39:G39"/>
    <mergeCell ref="D46:G46"/>
  </mergeCells>
  <printOptions horizontalCentered="1"/>
  <pageMargins left="0.7086614173228347" right="0.5118110236220472" top="0.5118110236220472" bottom="0.31496062992125984" header="0.2362204724409449" footer="0.2362204724409449"/>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2:L61"/>
  <sheetViews>
    <sheetView view="pageBreakPreview" zoomScaleNormal="115" zoomScaleSheetLayoutView="100" zoomScalePageLayoutView="0" workbookViewId="0" topLeftCell="A40">
      <selection activeCell="I52" sqref="I52"/>
    </sheetView>
  </sheetViews>
  <sheetFormatPr defaultColWidth="8.8984375" defaultRowHeight="14.25"/>
  <cols>
    <col min="1" max="1" width="2.59765625" style="68" customWidth="1"/>
    <col min="2" max="2" width="2.69921875" style="70" customWidth="1"/>
    <col min="3" max="5" width="8.8984375" style="70" customWidth="1"/>
    <col min="6" max="6" width="20.59765625" style="70" customWidth="1"/>
    <col min="7" max="7" width="4.3984375" style="68" customWidth="1"/>
    <col min="8" max="8" width="2.69921875" style="70" customWidth="1"/>
    <col min="9" max="11" width="8.8984375" style="70" customWidth="1"/>
    <col min="12" max="12" width="20.59765625" style="70" customWidth="1"/>
    <col min="13" max="16384" width="8.8984375" style="70" customWidth="1"/>
  </cols>
  <sheetData>
    <row r="2" spans="2:8" ht="21">
      <c r="B2" s="69" t="s">
        <v>446</v>
      </c>
      <c r="H2" s="68"/>
    </row>
    <row r="3" spans="3:6" ht="14.25">
      <c r="C3" s="71" t="s">
        <v>916</v>
      </c>
      <c r="D3" s="72"/>
      <c r="E3" s="72"/>
      <c r="F3" s="72"/>
    </row>
    <row r="4" ht="14.25" thickBot="1">
      <c r="J4" s="68"/>
    </row>
    <row r="5" spans="3:11" ht="24.75" customHeight="1" thickBot="1">
      <c r="C5" s="553" t="s">
        <v>43</v>
      </c>
      <c r="D5" s="554"/>
      <c r="E5" s="555" t="str">
        <f>'表紙'!D48</f>
        <v>○○学園</v>
      </c>
      <c r="F5" s="555"/>
      <c r="H5" s="553" t="s">
        <v>45</v>
      </c>
      <c r="I5" s="553"/>
      <c r="J5" s="551"/>
      <c r="K5" s="552"/>
    </row>
    <row r="6" spans="3:11" ht="24.75" customHeight="1" thickBot="1">
      <c r="C6" s="553" t="s">
        <v>44</v>
      </c>
      <c r="D6" s="554"/>
      <c r="E6" s="556" t="str">
        <f>'表紙'!D49</f>
        <v>○○高等学校</v>
      </c>
      <c r="F6" s="557"/>
      <c r="G6" s="74"/>
      <c r="H6" s="553" t="s">
        <v>46</v>
      </c>
      <c r="I6" s="553"/>
      <c r="J6" s="563">
        <f>'表紙'!K3</f>
        <v>0</v>
      </c>
      <c r="K6" s="564"/>
    </row>
    <row r="7" spans="8:11" ht="24.75" customHeight="1" thickBot="1">
      <c r="H7" s="553" t="s">
        <v>47</v>
      </c>
      <c r="I7" s="553"/>
      <c r="J7" s="565">
        <f>'表紙'!P49</f>
        <v>0</v>
      </c>
      <c r="K7" s="566"/>
    </row>
    <row r="9" spans="3:10" ht="14.25">
      <c r="C9" s="558" t="s">
        <v>160</v>
      </c>
      <c r="D9" s="558"/>
      <c r="I9" s="558" t="s">
        <v>161</v>
      </c>
      <c r="J9" s="558"/>
    </row>
    <row r="10" spans="6:12" ht="14.25" thickBot="1">
      <c r="F10" s="75" t="s">
        <v>162</v>
      </c>
      <c r="L10" s="75" t="s">
        <v>162</v>
      </c>
    </row>
    <row r="11" spans="2:12" ht="18" customHeight="1" thickBot="1">
      <c r="B11" s="582" t="s">
        <v>22</v>
      </c>
      <c r="C11" s="582"/>
      <c r="D11" s="582"/>
      <c r="E11" s="582"/>
      <c r="F11" s="76" t="s">
        <v>24</v>
      </c>
      <c r="H11" s="582" t="s">
        <v>639</v>
      </c>
      <c r="I11" s="582"/>
      <c r="J11" s="582"/>
      <c r="K11" s="582"/>
      <c r="L11" s="76" t="s">
        <v>24</v>
      </c>
    </row>
    <row r="12" spans="2:12" ht="18" customHeight="1">
      <c r="B12" s="610" t="s">
        <v>163</v>
      </c>
      <c r="C12" s="611"/>
      <c r="D12" s="611"/>
      <c r="E12" s="611"/>
      <c r="F12" s="61">
        <f>SUM(F13:F16)</f>
        <v>0</v>
      </c>
      <c r="H12" s="569" t="s">
        <v>175</v>
      </c>
      <c r="I12" s="570"/>
      <c r="J12" s="570"/>
      <c r="K12" s="570"/>
      <c r="L12" s="61">
        <f>SUM(L13:L16)</f>
        <v>0</v>
      </c>
    </row>
    <row r="13" spans="2:12" ht="18" customHeight="1">
      <c r="B13" s="78" t="s">
        <v>208</v>
      </c>
      <c r="C13" s="598" t="s">
        <v>5</v>
      </c>
      <c r="D13" s="599"/>
      <c r="E13" s="599"/>
      <c r="F13" s="13">
        <v>0</v>
      </c>
      <c r="H13" s="78" t="s">
        <v>209</v>
      </c>
      <c r="I13" s="571" t="s">
        <v>25</v>
      </c>
      <c r="J13" s="572"/>
      <c r="K13" s="573"/>
      <c r="L13" s="13">
        <v>0</v>
      </c>
    </row>
    <row r="14" spans="2:12" ht="18" customHeight="1">
      <c r="B14" s="78"/>
      <c r="C14" s="598" t="s">
        <v>6</v>
      </c>
      <c r="D14" s="599"/>
      <c r="E14" s="599"/>
      <c r="F14" s="13">
        <v>0</v>
      </c>
      <c r="H14" s="78" t="s">
        <v>209</v>
      </c>
      <c r="I14" s="571" t="s">
        <v>26</v>
      </c>
      <c r="J14" s="572"/>
      <c r="K14" s="573"/>
      <c r="L14" s="13">
        <v>0</v>
      </c>
    </row>
    <row r="15" spans="2:12" ht="18" customHeight="1">
      <c r="B15" s="78"/>
      <c r="C15" s="598" t="s">
        <v>7</v>
      </c>
      <c r="D15" s="599"/>
      <c r="E15" s="599"/>
      <c r="F15" s="13">
        <v>0</v>
      </c>
      <c r="H15" s="78"/>
      <c r="I15" s="571" t="s">
        <v>27</v>
      </c>
      <c r="J15" s="572"/>
      <c r="K15" s="573"/>
      <c r="L15" s="13">
        <v>0</v>
      </c>
    </row>
    <row r="16" spans="2:12" ht="18" customHeight="1" thickBot="1">
      <c r="B16" s="78"/>
      <c r="C16" s="612" t="s">
        <v>8</v>
      </c>
      <c r="D16" s="613"/>
      <c r="E16" s="613"/>
      <c r="F16" s="14">
        <v>0</v>
      </c>
      <c r="H16" s="78"/>
      <c r="I16" s="577" t="s">
        <v>28</v>
      </c>
      <c r="J16" s="578"/>
      <c r="K16" s="579"/>
      <c r="L16" s="14">
        <v>0</v>
      </c>
    </row>
    <row r="17" spans="2:12" ht="18" customHeight="1" thickBot="1">
      <c r="B17" s="600" t="s">
        <v>9</v>
      </c>
      <c r="C17" s="600"/>
      <c r="D17" s="600"/>
      <c r="E17" s="600"/>
      <c r="F17" s="10">
        <v>0</v>
      </c>
      <c r="G17" s="79" t="s">
        <v>210</v>
      </c>
      <c r="H17" s="559" t="s">
        <v>176</v>
      </c>
      <c r="I17" s="560"/>
      <c r="J17" s="560"/>
      <c r="K17" s="560"/>
      <c r="L17" s="10">
        <v>0</v>
      </c>
    </row>
    <row r="18" spans="2:12" ht="18" customHeight="1" thickBot="1">
      <c r="B18" s="600" t="s">
        <v>164</v>
      </c>
      <c r="C18" s="600"/>
      <c r="D18" s="600"/>
      <c r="E18" s="600"/>
      <c r="F18" s="10">
        <v>0</v>
      </c>
      <c r="G18" s="79" t="s">
        <v>210</v>
      </c>
      <c r="H18" s="559" t="s">
        <v>177</v>
      </c>
      <c r="I18" s="560"/>
      <c r="J18" s="560"/>
      <c r="K18" s="560"/>
      <c r="L18" s="10">
        <v>0</v>
      </c>
    </row>
    <row r="19" spans="2:12" ht="18" customHeight="1" thickBot="1">
      <c r="B19" s="601" t="s">
        <v>165</v>
      </c>
      <c r="C19" s="602"/>
      <c r="D19" s="602"/>
      <c r="E19" s="602"/>
      <c r="F19" s="62">
        <f>SUM(F20:F26)</f>
        <v>0</v>
      </c>
      <c r="H19" s="559" t="s">
        <v>178</v>
      </c>
      <c r="I19" s="560"/>
      <c r="J19" s="560"/>
      <c r="K19" s="560"/>
      <c r="L19" s="10">
        <v>0</v>
      </c>
    </row>
    <row r="20" spans="2:12" ht="18" customHeight="1">
      <c r="B20" s="78"/>
      <c r="C20" s="598" t="s">
        <v>10</v>
      </c>
      <c r="D20" s="599"/>
      <c r="E20" s="599"/>
      <c r="F20" s="13">
        <v>0</v>
      </c>
      <c r="H20" s="569" t="s">
        <v>179</v>
      </c>
      <c r="I20" s="570"/>
      <c r="J20" s="570"/>
      <c r="K20" s="570"/>
      <c r="L20" s="63">
        <f>SUM(L21:L23)</f>
        <v>0</v>
      </c>
    </row>
    <row r="21" spans="2:12" ht="18" customHeight="1">
      <c r="B21" s="78"/>
      <c r="C21" s="598" t="s">
        <v>11</v>
      </c>
      <c r="D21" s="599"/>
      <c r="E21" s="599"/>
      <c r="F21" s="13">
        <v>0</v>
      </c>
      <c r="H21" s="78"/>
      <c r="I21" s="571" t="s">
        <v>29</v>
      </c>
      <c r="J21" s="572"/>
      <c r="K21" s="573"/>
      <c r="L21" s="13">
        <v>0</v>
      </c>
    </row>
    <row r="22" spans="2:12" ht="18" customHeight="1">
      <c r="B22" s="78"/>
      <c r="C22" s="603" t="s">
        <v>548</v>
      </c>
      <c r="D22" s="604"/>
      <c r="E22" s="605"/>
      <c r="F22" s="13">
        <v>0</v>
      </c>
      <c r="H22" s="78"/>
      <c r="I22" s="571" t="s">
        <v>30</v>
      </c>
      <c r="J22" s="572"/>
      <c r="K22" s="573"/>
      <c r="L22" s="13">
        <v>0</v>
      </c>
    </row>
    <row r="23" spans="2:12" ht="18" customHeight="1" thickBot="1">
      <c r="B23" s="78" t="s">
        <v>208</v>
      </c>
      <c r="C23" s="606" t="s">
        <v>448</v>
      </c>
      <c r="D23" s="607"/>
      <c r="E23" s="607"/>
      <c r="F23" s="13">
        <v>0</v>
      </c>
      <c r="H23" s="78"/>
      <c r="I23" s="577" t="s">
        <v>31</v>
      </c>
      <c r="J23" s="578"/>
      <c r="K23" s="579"/>
      <c r="L23" s="14">
        <v>0</v>
      </c>
    </row>
    <row r="24" spans="2:12" ht="18" customHeight="1">
      <c r="B24" s="78" t="s">
        <v>208</v>
      </c>
      <c r="C24" s="598" t="s">
        <v>12</v>
      </c>
      <c r="D24" s="599"/>
      <c r="E24" s="599"/>
      <c r="F24" s="13">
        <v>0</v>
      </c>
      <c r="H24" s="569" t="s">
        <v>180</v>
      </c>
      <c r="I24" s="570"/>
      <c r="J24" s="570"/>
      <c r="K24" s="570"/>
      <c r="L24" s="63">
        <f>SUM(L25:L28)</f>
        <v>0</v>
      </c>
    </row>
    <row r="25" spans="2:12" ht="18" customHeight="1">
      <c r="B25" s="78"/>
      <c r="C25" s="598" t="s">
        <v>549</v>
      </c>
      <c r="D25" s="599"/>
      <c r="E25" s="599"/>
      <c r="F25" s="14">
        <v>0</v>
      </c>
      <c r="H25" s="78"/>
      <c r="I25" s="571" t="s">
        <v>32</v>
      </c>
      <c r="J25" s="572"/>
      <c r="K25" s="573"/>
      <c r="L25" s="13">
        <v>0</v>
      </c>
    </row>
    <row r="26" spans="2:12" ht="18" customHeight="1" thickBot="1">
      <c r="B26" s="78"/>
      <c r="C26" s="587" t="s">
        <v>8</v>
      </c>
      <c r="D26" s="588"/>
      <c r="E26" s="589"/>
      <c r="F26" s="14">
        <v>0</v>
      </c>
      <c r="H26" s="78"/>
      <c r="I26" s="571" t="s">
        <v>33</v>
      </c>
      <c r="J26" s="572"/>
      <c r="K26" s="573"/>
      <c r="L26" s="13">
        <v>0</v>
      </c>
    </row>
    <row r="27" spans="2:12" ht="18" customHeight="1" thickBot="1">
      <c r="B27" s="559" t="s">
        <v>167</v>
      </c>
      <c r="C27" s="560"/>
      <c r="D27" s="560"/>
      <c r="E27" s="594"/>
      <c r="F27" s="10">
        <v>0</v>
      </c>
      <c r="H27" s="78"/>
      <c r="I27" s="571" t="s">
        <v>34</v>
      </c>
      <c r="J27" s="572"/>
      <c r="K27" s="573"/>
      <c r="L27" s="13">
        <v>0</v>
      </c>
    </row>
    <row r="28" spans="2:12" ht="18" customHeight="1" thickBot="1">
      <c r="B28" s="569" t="s">
        <v>550</v>
      </c>
      <c r="C28" s="570"/>
      <c r="D28" s="570"/>
      <c r="E28" s="590"/>
      <c r="F28" s="62">
        <f>SUM(F29:F31)</f>
        <v>0</v>
      </c>
      <c r="H28" s="78"/>
      <c r="I28" s="577" t="s">
        <v>28</v>
      </c>
      <c r="J28" s="578"/>
      <c r="K28" s="579"/>
      <c r="L28" s="14">
        <v>0</v>
      </c>
    </row>
    <row r="29" spans="2:12" ht="18" customHeight="1">
      <c r="B29" s="78"/>
      <c r="C29" s="571" t="s">
        <v>13</v>
      </c>
      <c r="D29" s="572"/>
      <c r="E29" s="573"/>
      <c r="F29" s="13">
        <v>0</v>
      </c>
      <c r="H29" s="569" t="s">
        <v>181</v>
      </c>
      <c r="I29" s="570"/>
      <c r="J29" s="570"/>
      <c r="K29" s="570"/>
      <c r="L29" s="63">
        <f>SUM(L30:L34)</f>
        <v>0</v>
      </c>
    </row>
    <row r="30" spans="2:12" ht="18" customHeight="1">
      <c r="B30" s="78"/>
      <c r="C30" s="571" t="s">
        <v>14</v>
      </c>
      <c r="D30" s="572"/>
      <c r="E30" s="573"/>
      <c r="F30" s="13">
        <v>0</v>
      </c>
      <c r="H30" s="78"/>
      <c r="I30" s="571" t="s">
        <v>35</v>
      </c>
      <c r="J30" s="572"/>
      <c r="K30" s="573"/>
      <c r="L30" s="13">
        <v>0</v>
      </c>
    </row>
    <row r="31" spans="2:12" ht="18" customHeight="1" thickBot="1">
      <c r="B31" s="78"/>
      <c r="C31" s="587" t="s">
        <v>8</v>
      </c>
      <c r="D31" s="588"/>
      <c r="E31" s="589"/>
      <c r="F31" s="14">
        <v>0</v>
      </c>
      <c r="H31" s="78"/>
      <c r="I31" s="571" t="s">
        <v>551</v>
      </c>
      <c r="J31" s="572"/>
      <c r="K31" s="573"/>
      <c r="L31" s="13">
        <v>0</v>
      </c>
    </row>
    <row r="32" spans="2:12" ht="18" customHeight="1" thickBot="1">
      <c r="B32" s="559" t="s">
        <v>790</v>
      </c>
      <c r="C32" s="560"/>
      <c r="D32" s="560"/>
      <c r="E32" s="594"/>
      <c r="F32" s="10">
        <v>0</v>
      </c>
      <c r="H32" s="78"/>
      <c r="I32" s="571" t="s">
        <v>37</v>
      </c>
      <c r="J32" s="572"/>
      <c r="K32" s="573"/>
      <c r="L32" s="13">
        <v>0</v>
      </c>
    </row>
    <row r="33" spans="2:12" ht="18" customHeight="1">
      <c r="B33" s="569" t="s">
        <v>169</v>
      </c>
      <c r="C33" s="570"/>
      <c r="D33" s="570"/>
      <c r="E33" s="590"/>
      <c r="F33" s="61">
        <f>SUM(F34:F35)</f>
        <v>0</v>
      </c>
      <c r="H33" s="78"/>
      <c r="I33" s="571" t="s">
        <v>552</v>
      </c>
      <c r="J33" s="572"/>
      <c r="K33" s="573"/>
      <c r="L33" s="13">
        <v>0</v>
      </c>
    </row>
    <row r="34" spans="2:12" ht="18" customHeight="1" thickBot="1">
      <c r="B34" s="78"/>
      <c r="C34" s="571" t="s">
        <v>16</v>
      </c>
      <c r="D34" s="572"/>
      <c r="E34" s="573"/>
      <c r="F34" s="13">
        <v>0</v>
      </c>
      <c r="H34" s="78"/>
      <c r="I34" s="577" t="s">
        <v>454</v>
      </c>
      <c r="J34" s="578"/>
      <c r="K34" s="579"/>
      <c r="L34" s="14">
        <v>0</v>
      </c>
    </row>
    <row r="35" spans="2:12" ht="18" customHeight="1" thickBot="1" thickTop="1">
      <c r="B35" s="78"/>
      <c r="C35" s="587" t="s">
        <v>8</v>
      </c>
      <c r="D35" s="588"/>
      <c r="E35" s="589"/>
      <c r="F35" s="14">
        <v>0</v>
      </c>
      <c r="H35" s="567" t="s">
        <v>42</v>
      </c>
      <c r="I35" s="568"/>
      <c r="J35" s="568"/>
      <c r="K35" s="568"/>
      <c r="L35" s="64">
        <f>L12+L17+L18+L19+L20+L24+L29</f>
        <v>0</v>
      </c>
    </row>
    <row r="36" spans="2:12" ht="18" customHeight="1" thickBot="1">
      <c r="B36" s="569" t="s">
        <v>170</v>
      </c>
      <c r="C36" s="570"/>
      <c r="D36" s="570"/>
      <c r="E36" s="590"/>
      <c r="F36" s="61">
        <f>SUM(F37:F39)</f>
        <v>0</v>
      </c>
      <c r="H36" s="580" t="s">
        <v>182</v>
      </c>
      <c r="I36" s="581"/>
      <c r="J36" s="581"/>
      <c r="K36" s="581"/>
      <c r="L36" s="16">
        <v>0</v>
      </c>
    </row>
    <row r="37" spans="2:12" ht="18" customHeight="1" thickBot="1">
      <c r="B37" s="78"/>
      <c r="C37" s="571" t="s">
        <v>17</v>
      </c>
      <c r="D37" s="572"/>
      <c r="E37" s="573"/>
      <c r="F37" s="13">
        <v>0</v>
      </c>
      <c r="H37" s="569" t="s">
        <v>183</v>
      </c>
      <c r="I37" s="570"/>
      <c r="J37" s="570"/>
      <c r="K37" s="570"/>
      <c r="L37" s="21">
        <v>0</v>
      </c>
    </row>
    <row r="38" spans="2:12" ht="18" customHeight="1">
      <c r="B38" s="78"/>
      <c r="C38" s="571" t="s">
        <v>18</v>
      </c>
      <c r="D38" s="572"/>
      <c r="E38" s="573"/>
      <c r="F38" s="13">
        <v>0</v>
      </c>
      <c r="H38" s="569" t="s">
        <v>184</v>
      </c>
      <c r="I38" s="570"/>
      <c r="J38" s="570"/>
      <c r="K38" s="570"/>
      <c r="L38" s="63">
        <f>SUM(L39:L40)</f>
        <v>0</v>
      </c>
    </row>
    <row r="39" spans="2:12" ht="18" customHeight="1" thickBot="1">
      <c r="B39" s="78"/>
      <c r="C39" s="584" t="s">
        <v>19</v>
      </c>
      <c r="D39" s="585"/>
      <c r="E39" s="586"/>
      <c r="F39" s="14">
        <v>0</v>
      </c>
      <c r="H39" s="82"/>
      <c r="I39" s="571" t="s">
        <v>39</v>
      </c>
      <c r="J39" s="572"/>
      <c r="K39" s="573"/>
      <c r="L39" s="13">
        <v>0</v>
      </c>
    </row>
    <row r="40" spans="2:12" ht="18" customHeight="1" thickBot="1" thickTop="1">
      <c r="B40" s="567" t="s">
        <v>23</v>
      </c>
      <c r="C40" s="568"/>
      <c r="D40" s="568"/>
      <c r="E40" s="583"/>
      <c r="F40" s="64">
        <f>F12+F17+F18+F19+F32+F27+F28+F33+F36</f>
        <v>0</v>
      </c>
      <c r="H40" s="78"/>
      <c r="I40" s="574" t="s">
        <v>40</v>
      </c>
      <c r="J40" s="575"/>
      <c r="K40" s="576"/>
      <c r="L40" s="16">
        <v>0</v>
      </c>
    </row>
    <row r="41" spans="2:12" ht="18" customHeight="1" thickBot="1" thickTop="1">
      <c r="B41" s="591" t="s">
        <v>171</v>
      </c>
      <c r="C41" s="592"/>
      <c r="D41" s="592"/>
      <c r="E41" s="593"/>
      <c r="F41" s="16">
        <v>0</v>
      </c>
      <c r="H41" s="559" t="s">
        <v>185</v>
      </c>
      <c r="I41" s="560"/>
      <c r="J41" s="560"/>
      <c r="K41" s="560"/>
      <c r="L41" s="10">
        <v>0</v>
      </c>
    </row>
    <row r="42" spans="2:12" ht="18" customHeight="1" thickBot="1">
      <c r="B42" s="559" t="s">
        <v>172</v>
      </c>
      <c r="C42" s="560"/>
      <c r="D42" s="560"/>
      <c r="E42" s="594"/>
      <c r="F42" s="10">
        <v>0</v>
      </c>
      <c r="G42" s="79" t="s">
        <v>213</v>
      </c>
      <c r="H42" s="559" t="s">
        <v>554</v>
      </c>
      <c r="I42" s="560"/>
      <c r="J42" s="560"/>
      <c r="K42" s="560"/>
      <c r="L42" s="10">
        <v>0</v>
      </c>
    </row>
    <row r="43" spans="2:12" ht="18" customHeight="1" thickBot="1">
      <c r="B43" s="569" t="s">
        <v>215</v>
      </c>
      <c r="C43" s="570"/>
      <c r="D43" s="570"/>
      <c r="E43" s="590"/>
      <c r="F43" s="61">
        <f>+F44+F45</f>
        <v>0</v>
      </c>
      <c r="H43" s="561" t="s">
        <v>41</v>
      </c>
      <c r="I43" s="562"/>
      <c r="J43" s="562"/>
      <c r="K43" s="562"/>
      <c r="L43" s="65">
        <f>L35+L36+L37+L38+L41+L42</f>
        <v>0</v>
      </c>
    </row>
    <row r="44" spans="2:6" ht="18" customHeight="1" thickBot="1">
      <c r="B44" s="78"/>
      <c r="C44" s="571" t="s">
        <v>216</v>
      </c>
      <c r="D44" s="572"/>
      <c r="E44" s="573"/>
      <c r="F44" s="13">
        <v>0</v>
      </c>
    </row>
    <row r="45" spans="2:12" ht="18" customHeight="1" thickBot="1">
      <c r="B45" s="78"/>
      <c r="C45" s="587" t="s">
        <v>217</v>
      </c>
      <c r="D45" s="588"/>
      <c r="E45" s="589"/>
      <c r="F45" s="14">
        <v>0</v>
      </c>
      <c r="H45" s="608" t="s">
        <v>946</v>
      </c>
      <c r="I45" s="608"/>
      <c r="J45" s="608"/>
      <c r="K45" s="608"/>
      <c r="L45" s="609"/>
    </row>
    <row r="46" spans="2:12" ht="18" customHeight="1" thickBot="1">
      <c r="B46" s="559" t="s">
        <v>20</v>
      </c>
      <c r="C46" s="560"/>
      <c r="D46" s="560"/>
      <c r="E46" s="594"/>
      <c r="F46" s="10">
        <v>0</v>
      </c>
      <c r="H46" s="608"/>
      <c r="I46" s="608"/>
      <c r="J46" s="608"/>
      <c r="K46" s="608"/>
      <c r="L46" s="609"/>
    </row>
    <row r="47" spans="2:12" ht="18" customHeight="1" thickBot="1">
      <c r="B47" s="559" t="s">
        <v>174</v>
      </c>
      <c r="C47" s="560"/>
      <c r="D47" s="560"/>
      <c r="E47" s="594"/>
      <c r="F47" s="10">
        <v>0</v>
      </c>
      <c r="H47" s="608" t="s">
        <v>947</v>
      </c>
      <c r="I47" s="608"/>
      <c r="J47" s="608"/>
      <c r="K47" s="608"/>
      <c r="L47" s="609"/>
    </row>
    <row r="48" spans="1:12" ht="18" customHeight="1" thickBot="1">
      <c r="A48" s="68" t="s">
        <v>213</v>
      </c>
      <c r="B48" s="595" t="s">
        <v>21</v>
      </c>
      <c r="C48" s="596"/>
      <c r="D48" s="596"/>
      <c r="E48" s="597"/>
      <c r="F48" s="66">
        <f>F40+F41+F42+F43+F46+F47</f>
        <v>0</v>
      </c>
      <c r="H48" s="608"/>
      <c r="I48" s="608"/>
      <c r="J48" s="608"/>
      <c r="K48" s="608"/>
      <c r="L48" s="609"/>
    </row>
    <row r="49" spans="2:12" ht="18" customHeight="1">
      <c r="B49" s="83"/>
      <c r="C49" s="83"/>
      <c r="D49" s="83"/>
      <c r="E49" s="83"/>
      <c r="F49" s="84"/>
      <c r="H49" s="85"/>
      <c r="I49" s="85"/>
      <c r="J49" s="85"/>
      <c r="K49" s="85"/>
      <c r="L49" s="48"/>
    </row>
    <row r="50" spans="2:12" ht="18" customHeight="1">
      <c r="B50" s="83"/>
      <c r="C50" s="83"/>
      <c r="D50" s="83"/>
      <c r="E50" s="83"/>
      <c r="F50" s="84"/>
      <c r="H50" s="85"/>
      <c r="I50" s="85"/>
      <c r="J50" s="85"/>
      <c r="K50" s="85"/>
      <c r="L50" s="48"/>
    </row>
    <row r="51" spans="2:12" ht="18" customHeight="1">
      <c r="B51" s="83"/>
      <c r="C51" s="83"/>
      <c r="D51" s="83"/>
      <c r="E51" s="83"/>
      <c r="F51" s="84"/>
      <c r="H51" s="85"/>
      <c r="I51" s="85"/>
      <c r="J51" s="85"/>
      <c r="K51" s="85"/>
      <c r="L51" s="48"/>
    </row>
    <row r="52" spans="2:12" ht="14.25">
      <c r="B52" s="83"/>
      <c r="C52" s="83"/>
      <c r="D52" s="83"/>
      <c r="E52" s="83"/>
      <c r="F52" s="84"/>
      <c r="H52" s="85"/>
      <c r="I52" s="85"/>
      <c r="J52" s="85"/>
      <c r="K52" s="85"/>
      <c r="L52" s="48"/>
    </row>
    <row r="53" ht="13.5">
      <c r="L53" s="68"/>
    </row>
    <row r="54" spans="3:8" ht="13.5">
      <c r="C54" s="86" t="s">
        <v>188</v>
      </c>
      <c r="H54" s="86" t="s">
        <v>189</v>
      </c>
    </row>
    <row r="55" spans="3:8" ht="13.5">
      <c r="C55" s="87" t="s">
        <v>187</v>
      </c>
      <c r="H55" s="87" t="s">
        <v>187</v>
      </c>
    </row>
    <row r="56" ht="13.5">
      <c r="C56" s="87"/>
    </row>
    <row r="57" spans="3:6" ht="13.5">
      <c r="C57" s="550" t="s">
        <v>153</v>
      </c>
      <c r="D57" s="550"/>
      <c r="E57" s="550"/>
      <c r="F57" s="550"/>
    </row>
    <row r="58" spans="3:7" ht="13.5">
      <c r="C58" s="89" t="s">
        <v>449</v>
      </c>
      <c r="D58" s="89"/>
      <c r="E58" s="89"/>
      <c r="F58" s="89"/>
      <c r="G58" s="90"/>
    </row>
    <row r="59" spans="3:12" ht="13.5">
      <c r="C59" s="89" t="s">
        <v>205</v>
      </c>
      <c r="D59" s="89"/>
      <c r="E59" s="89"/>
      <c r="F59" s="89"/>
      <c r="G59" s="90"/>
      <c r="H59" s="89"/>
      <c r="I59" s="89"/>
      <c r="J59" s="89"/>
      <c r="K59" s="89"/>
      <c r="L59" s="89"/>
    </row>
    <row r="60" spans="3:12" ht="14.25" thickBot="1">
      <c r="C60" s="89" t="s">
        <v>206</v>
      </c>
      <c r="D60" s="89"/>
      <c r="E60" s="89"/>
      <c r="F60" s="89"/>
      <c r="G60" s="90"/>
      <c r="H60" s="89"/>
      <c r="I60" s="89"/>
      <c r="J60" s="89"/>
      <c r="K60" s="89"/>
      <c r="L60" s="89"/>
    </row>
    <row r="61" spans="3:11" ht="15" thickBot="1">
      <c r="C61" s="91" t="s">
        <v>214</v>
      </c>
      <c r="G61" s="67">
        <f>F48-L43</f>
        <v>0</v>
      </c>
      <c r="H61" s="92"/>
      <c r="I61" s="93"/>
      <c r="K61" s="70" t="s">
        <v>223</v>
      </c>
    </row>
  </sheetData>
  <sheetProtection/>
  <mergeCells count="88">
    <mergeCell ref="H45:K46"/>
    <mergeCell ref="L45:L46"/>
    <mergeCell ref="H47:K48"/>
    <mergeCell ref="L47:L48"/>
    <mergeCell ref="B12:E12"/>
    <mergeCell ref="B17:E17"/>
    <mergeCell ref="C13:E13"/>
    <mergeCell ref="C14:E14"/>
    <mergeCell ref="C15:E15"/>
    <mergeCell ref="C16:E16"/>
    <mergeCell ref="B18:E18"/>
    <mergeCell ref="B19:E19"/>
    <mergeCell ref="C20:E20"/>
    <mergeCell ref="C21:E21"/>
    <mergeCell ref="C22:E22"/>
    <mergeCell ref="C23:E23"/>
    <mergeCell ref="C24:E24"/>
    <mergeCell ref="C26:E26"/>
    <mergeCell ref="B36:E36"/>
    <mergeCell ref="C34:E34"/>
    <mergeCell ref="C35:E35"/>
    <mergeCell ref="B32:E32"/>
    <mergeCell ref="B27:E27"/>
    <mergeCell ref="B28:E28"/>
    <mergeCell ref="C29:E29"/>
    <mergeCell ref="C25:E25"/>
    <mergeCell ref="B41:E41"/>
    <mergeCell ref="B42:E42"/>
    <mergeCell ref="B43:E43"/>
    <mergeCell ref="C44:E44"/>
    <mergeCell ref="B48:E48"/>
    <mergeCell ref="C45:E45"/>
    <mergeCell ref="B46:E46"/>
    <mergeCell ref="B47:E47"/>
    <mergeCell ref="H11:K11"/>
    <mergeCell ref="H12:K12"/>
    <mergeCell ref="B11:E11"/>
    <mergeCell ref="B40:E40"/>
    <mergeCell ref="C37:E37"/>
    <mergeCell ref="C38:E38"/>
    <mergeCell ref="C39:E39"/>
    <mergeCell ref="C30:E30"/>
    <mergeCell ref="C31:E31"/>
    <mergeCell ref="B33:E33"/>
    <mergeCell ref="I13:K13"/>
    <mergeCell ref="I14:K14"/>
    <mergeCell ref="I15:K15"/>
    <mergeCell ref="I16:K16"/>
    <mergeCell ref="H17:K17"/>
    <mergeCell ref="H18:K18"/>
    <mergeCell ref="H19:K19"/>
    <mergeCell ref="H20:K20"/>
    <mergeCell ref="I21:K21"/>
    <mergeCell ref="I22:K22"/>
    <mergeCell ref="I23:K23"/>
    <mergeCell ref="H24:K24"/>
    <mergeCell ref="I25:K25"/>
    <mergeCell ref="I26:K26"/>
    <mergeCell ref="I27:K27"/>
    <mergeCell ref="I28:K28"/>
    <mergeCell ref="H29:K29"/>
    <mergeCell ref="I30:K30"/>
    <mergeCell ref="I32:K32"/>
    <mergeCell ref="I40:K40"/>
    <mergeCell ref="I34:K34"/>
    <mergeCell ref="H36:K36"/>
    <mergeCell ref="H37:K37"/>
    <mergeCell ref="I33:K33"/>
    <mergeCell ref="H7:I7"/>
    <mergeCell ref="H42:K42"/>
    <mergeCell ref="H43:K43"/>
    <mergeCell ref="J6:K6"/>
    <mergeCell ref="J7:K7"/>
    <mergeCell ref="H41:K41"/>
    <mergeCell ref="H35:K35"/>
    <mergeCell ref="H38:K38"/>
    <mergeCell ref="I39:K39"/>
    <mergeCell ref="I31:K31"/>
    <mergeCell ref="C57:F57"/>
    <mergeCell ref="J5:K5"/>
    <mergeCell ref="H5:I5"/>
    <mergeCell ref="C5:D5"/>
    <mergeCell ref="C6:D6"/>
    <mergeCell ref="E5:F5"/>
    <mergeCell ref="E6:F6"/>
    <mergeCell ref="C9:D9"/>
    <mergeCell ref="I9:J9"/>
    <mergeCell ref="H6:I6"/>
  </mergeCells>
  <dataValidations count="3">
    <dataValidation allowBlank="1" showInputMessage="1" showErrorMessage="1" imeMode="on" sqref="E6:F6"/>
    <dataValidation allowBlank="1" showInputMessage="1" showErrorMessage="1" imeMode="disabled" sqref="J7:K7 J5:K5 L45:L52"/>
    <dataValidation type="whole" allowBlank="1" showInputMessage="1" showErrorMessage="1" imeMode="disabled" sqref="F12:F52 L12:L43">
      <formula1>-9999999999999</formula1>
      <formula2>9999999999999</formula2>
    </dataValidation>
  </dataValidations>
  <printOptions horizontalCentered="1" verticalCentered="1"/>
  <pageMargins left="0.48" right="0.27" top="0.6" bottom="0.6" header="0.5118110236220472" footer="0.5118110236220472"/>
  <pageSetup horizontalDpi="300" verticalDpi="300" orientation="portrait" paperSize="9" scale="79" r:id="rId2"/>
  <ignoredErrors>
    <ignoredError sqref="F12 F19 F28 L38" formulaRange="1"/>
  </ignoredErrors>
  <drawing r:id="rId1"/>
</worksheet>
</file>

<file path=xl/worksheets/sheet4.xml><?xml version="1.0" encoding="utf-8"?>
<worksheet xmlns="http://schemas.openxmlformats.org/spreadsheetml/2006/main" xmlns:r="http://schemas.openxmlformats.org/officeDocument/2006/relationships">
  <dimension ref="B1:AH981"/>
  <sheetViews>
    <sheetView view="pageBreakPreview" zoomScale="115" zoomScaleNormal="85" zoomScaleSheetLayoutView="115" zoomScalePageLayoutView="0" workbookViewId="0" topLeftCell="A1">
      <selection activeCell="O16" sqref="O16:Y16"/>
    </sheetView>
  </sheetViews>
  <sheetFormatPr defaultColWidth="8.796875" defaultRowHeight="14.25"/>
  <cols>
    <col min="1" max="1" width="1.69921875" style="101" customWidth="1"/>
    <col min="2" max="3" width="3.59765625" style="101" customWidth="1"/>
    <col min="4" max="31" width="2.8984375" style="101" customWidth="1"/>
    <col min="32" max="32" width="5.5" style="101" customWidth="1"/>
    <col min="33" max="33" width="3.19921875" style="101" customWidth="1"/>
    <col min="34" max="16384" width="9" style="101" customWidth="1"/>
  </cols>
  <sheetData>
    <row r="1" spans="2:32" ht="29.25">
      <c r="B1" s="94"/>
      <c r="C1" s="95" t="s">
        <v>785</v>
      </c>
      <c r="D1" s="96"/>
      <c r="E1" s="96"/>
      <c r="F1" s="96"/>
      <c r="G1" s="96"/>
      <c r="H1" s="96"/>
      <c r="I1" s="96"/>
      <c r="J1" s="96"/>
      <c r="K1" s="96"/>
      <c r="L1" s="96"/>
      <c r="M1" s="96"/>
      <c r="N1" s="96"/>
      <c r="O1" s="97"/>
      <c r="P1" s="97"/>
      <c r="Q1" s="97"/>
      <c r="R1" s="97"/>
      <c r="S1" s="97"/>
      <c r="T1" s="97"/>
      <c r="U1" s="97"/>
      <c r="V1" s="97"/>
      <c r="W1" s="97"/>
      <c r="X1" s="98"/>
      <c r="Y1" s="99"/>
      <c r="Z1" s="99"/>
      <c r="AA1" s="99"/>
      <c r="AB1" s="99"/>
      <c r="AC1" s="99"/>
      <c r="AD1" s="99"/>
      <c r="AE1" s="99"/>
      <c r="AF1" s="100"/>
    </row>
    <row r="2" spans="2:32" ht="15.75">
      <c r="B2" s="102" t="s">
        <v>923</v>
      </c>
      <c r="C2" s="102"/>
      <c r="D2" s="103"/>
      <c r="E2" s="103"/>
      <c r="F2" s="103"/>
      <c r="G2" s="103"/>
      <c r="H2" s="103"/>
      <c r="I2" s="103"/>
      <c r="J2" s="103"/>
      <c r="K2" s="103"/>
      <c r="L2" s="103"/>
      <c r="M2" s="103"/>
      <c r="N2" s="103"/>
      <c r="O2" s="103"/>
      <c r="P2" s="103"/>
      <c r="Q2" s="103"/>
      <c r="R2" s="103"/>
      <c r="S2" s="103"/>
      <c r="T2" s="103"/>
      <c r="U2" s="103"/>
      <c r="V2" s="103"/>
      <c r="W2" s="103"/>
      <c r="X2" s="104"/>
      <c r="Y2" s="105"/>
      <c r="Z2" s="105"/>
      <c r="AA2" s="105"/>
      <c r="AB2" s="105"/>
      <c r="AC2" s="105"/>
      <c r="AD2" s="105"/>
      <c r="AE2" s="105"/>
      <c r="AF2" s="100"/>
    </row>
    <row r="3" spans="2:31" ht="15.75" thickBot="1">
      <c r="B3" s="102"/>
      <c r="C3" s="102"/>
      <c r="D3" s="103"/>
      <c r="E3" s="103"/>
      <c r="F3" s="103"/>
      <c r="G3" s="103"/>
      <c r="H3" s="103"/>
      <c r="I3" s="103"/>
      <c r="J3" s="103"/>
      <c r="K3" s="103"/>
      <c r="L3" s="103"/>
      <c r="M3" s="103"/>
      <c r="N3" s="103"/>
      <c r="O3" s="103"/>
      <c r="P3" s="103"/>
      <c r="Q3" s="103"/>
      <c r="R3" s="103"/>
      <c r="S3" s="103"/>
      <c r="T3" s="103"/>
      <c r="U3" s="103"/>
      <c r="V3" s="103"/>
      <c r="W3" s="103"/>
      <c r="X3" s="106"/>
      <c r="Y3" s="106"/>
      <c r="Z3" s="106"/>
      <c r="AA3" s="106"/>
      <c r="AB3" s="106"/>
      <c r="AC3" s="106"/>
      <c r="AD3" s="106"/>
      <c r="AE3" s="106"/>
    </row>
    <row r="4" spans="2:32" ht="21.75" customHeight="1" thickBot="1">
      <c r="B4" s="617" t="s">
        <v>636</v>
      </c>
      <c r="C4" s="618"/>
      <c r="D4" s="618"/>
      <c r="E4" s="619"/>
      <c r="F4" s="726" t="str">
        <f>'表紙'!D48</f>
        <v>○○学園</v>
      </c>
      <c r="G4" s="727"/>
      <c r="H4" s="727"/>
      <c r="I4" s="727"/>
      <c r="J4" s="727"/>
      <c r="K4" s="727"/>
      <c r="L4" s="727"/>
      <c r="M4" s="727"/>
      <c r="N4" s="728"/>
      <c r="O4" s="107"/>
      <c r="P4" s="729" t="s">
        <v>45</v>
      </c>
      <c r="Q4" s="730"/>
      <c r="R4" s="730"/>
      <c r="S4" s="731"/>
      <c r="T4" s="732">
        <f>'資金収支（学校）'!J5</f>
        <v>0</v>
      </c>
      <c r="U4" s="733"/>
      <c r="V4" s="733"/>
      <c r="W4" s="733"/>
      <c r="X4" s="733"/>
      <c r="Y4" s="734"/>
      <c r="Z4" s="108"/>
      <c r="AA4" s="108"/>
      <c r="AB4" s="108"/>
      <c r="AC4" s="108"/>
      <c r="AE4" s="109"/>
      <c r="AF4" s="110"/>
    </row>
    <row r="5" spans="2:32" ht="27" thickBot="1">
      <c r="B5" s="110"/>
      <c r="C5" s="110"/>
      <c r="D5" s="110"/>
      <c r="E5" s="110"/>
      <c r="F5" s="110"/>
      <c r="G5" s="110"/>
      <c r="H5" s="110"/>
      <c r="I5" s="110"/>
      <c r="J5" s="110"/>
      <c r="K5" s="110"/>
      <c r="L5" s="110"/>
      <c r="M5" s="110"/>
      <c r="N5" s="110"/>
      <c r="O5" s="111"/>
      <c r="P5" s="729" t="s">
        <v>46</v>
      </c>
      <c r="Q5" s="730"/>
      <c r="R5" s="730"/>
      <c r="S5" s="731"/>
      <c r="T5" s="735">
        <f>'表紙'!K3</f>
        <v>0</v>
      </c>
      <c r="U5" s="736"/>
      <c r="V5" s="736"/>
      <c r="W5" s="736"/>
      <c r="X5" s="736"/>
      <c r="Y5" s="737"/>
      <c r="Z5" s="112"/>
      <c r="AA5" s="112"/>
      <c r="AB5" s="112"/>
      <c r="AC5" s="112"/>
      <c r="AE5" s="109"/>
      <c r="AF5" s="113"/>
    </row>
    <row r="6" spans="2:32" ht="24.75" customHeight="1" thickBot="1">
      <c r="B6" s="106"/>
      <c r="C6" s="106"/>
      <c r="D6" s="106"/>
      <c r="E6" s="106"/>
      <c r="F6" s="106"/>
      <c r="G6" s="106"/>
      <c r="H6" s="106"/>
      <c r="I6" s="106"/>
      <c r="J6" s="106"/>
      <c r="K6" s="106"/>
      <c r="L6" s="106"/>
      <c r="M6" s="106"/>
      <c r="N6" s="106"/>
      <c r="O6" s="114"/>
      <c r="P6" s="729" t="s">
        <v>47</v>
      </c>
      <c r="Q6" s="730"/>
      <c r="R6" s="730"/>
      <c r="S6" s="731"/>
      <c r="T6" s="735">
        <f>'表紙'!P49</f>
        <v>0</v>
      </c>
      <c r="U6" s="736"/>
      <c r="V6" s="736"/>
      <c r="W6" s="736"/>
      <c r="X6" s="736"/>
      <c r="Y6" s="737"/>
      <c r="Z6" s="112"/>
      <c r="AA6" s="112"/>
      <c r="AB6" s="112"/>
      <c r="AC6" s="112"/>
      <c r="AF6" s="114"/>
    </row>
    <row r="7" spans="2:32" ht="17.25" customHeight="1">
      <c r="B7" s="106"/>
      <c r="C7" s="106"/>
      <c r="D7" s="106"/>
      <c r="E7" s="106"/>
      <c r="F7" s="106"/>
      <c r="G7" s="106"/>
      <c r="H7" s="106"/>
      <c r="I7" s="106"/>
      <c r="J7" s="106"/>
      <c r="K7" s="106"/>
      <c r="L7" s="106"/>
      <c r="M7" s="106"/>
      <c r="N7" s="106"/>
      <c r="O7" s="114"/>
      <c r="P7" s="114"/>
      <c r="Q7" s="114"/>
      <c r="R7" s="114"/>
      <c r="S7" s="114"/>
      <c r="T7" s="114"/>
      <c r="U7" s="114"/>
      <c r="V7" s="114"/>
      <c r="W7" s="114"/>
      <c r="X7" s="115"/>
      <c r="Y7" s="115"/>
      <c r="Z7" s="115"/>
      <c r="AA7" s="115"/>
      <c r="AB7" s="116"/>
      <c r="AC7" s="116"/>
      <c r="AD7" s="116"/>
      <c r="AE7" s="116"/>
      <c r="AF7" s="114"/>
    </row>
    <row r="8" spans="2:32" ht="15" thickBot="1">
      <c r="B8" s="94"/>
      <c r="C8" s="94"/>
      <c r="D8" s="94"/>
      <c r="E8" s="94"/>
      <c r="F8" s="94"/>
      <c r="G8" s="94"/>
      <c r="H8" s="94"/>
      <c r="I8" s="94"/>
      <c r="J8" s="94"/>
      <c r="L8" s="94"/>
      <c r="M8" s="94"/>
      <c r="N8" s="94"/>
      <c r="O8" s="103"/>
      <c r="P8" s="103"/>
      <c r="Q8" s="103"/>
      <c r="R8" s="103"/>
      <c r="S8" s="103"/>
      <c r="T8" s="103"/>
      <c r="U8" s="103"/>
      <c r="V8" s="103"/>
      <c r="W8" s="94"/>
      <c r="X8" s="94"/>
      <c r="Y8" s="94"/>
      <c r="Z8" s="94"/>
      <c r="AA8" s="94"/>
      <c r="AF8" s="103"/>
    </row>
    <row r="9" spans="2:25" ht="36.75" customHeight="1" thickBot="1">
      <c r="B9" s="710" t="s">
        <v>591</v>
      </c>
      <c r="C9" s="679"/>
      <c r="D9" s="677" t="s">
        <v>592</v>
      </c>
      <c r="E9" s="678"/>
      <c r="F9" s="678"/>
      <c r="G9" s="678"/>
      <c r="H9" s="678"/>
      <c r="I9" s="678"/>
      <c r="J9" s="678"/>
      <c r="K9" s="678"/>
      <c r="L9" s="678"/>
      <c r="M9" s="678"/>
      <c r="N9" s="679"/>
      <c r="O9" s="738" t="s">
        <v>637</v>
      </c>
      <c r="P9" s="739"/>
      <c r="Q9" s="739"/>
      <c r="R9" s="739"/>
      <c r="S9" s="739"/>
      <c r="T9" s="739"/>
      <c r="U9" s="739"/>
      <c r="V9" s="739"/>
      <c r="W9" s="739"/>
      <c r="X9" s="739"/>
      <c r="Y9" s="740"/>
    </row>
    <row r="10" spans="2:25" ht="18" customHeight="1" thickTop="1">
      <c r="B10" s="717" t="s">
        <v>767</v>
      </c>
      <c r="C10" s="718" t="s">
        <v>594</v>
      </c>
      <c r="D10" s="695" t="s">
        <v>902</v>
      </c>
      <c r="E10" s="696"/>
      <c r="F10" s="696"/>
      <c r="G10" s="696"/>
      <c r="H10" s="696"/>
      <c r="I10" s="696"/>
      <c r="J10" s="696"/>
      <c r="K10" s="696"/>
      <c r="L10" s="696"/>
      <c r="M10" s="696"/>
      <c r="N10" s="697"/>
      <c r="O10" s="741">
        <v>0</v>
      </c>
      <c r="P10" s="742"/>
      <c r="Q10" s="742"/>
      <c r="R10" s="742"/>
      <c r="S10" s="742"/>
      <c r="T10" s="742"/>
      <c r="U10" s="742"/>
      <c r="V10" s="742"/>
      <c r="W10" s="742"/>
      <c r="X10" s="742"/>
      <c r="Y10" s="743"/>
    </row>
    <row r="11" spans="2:25" ht="17.25" customHeight="1">
      <c r="B11" s="702"/>
      <c r="C11" s="705"/>
      <c r="D11" s="620" t="s">
        <v>597</v>
      </c>
      <c r="E11" s="621"/>
      <c r="F11" s="621"/>
      <c r="G11" s="621"/>
      <c r="H11" s="621"/>
      <c r="I11" s="621"/>
      <c r="J11" s="621"/>
      <c r="K11" s="621"/>
      <c r="L11" s="621"/>
      <c r="M11" s="621"/>
      <c r="N11" s="622"/>
      <c r="O11" s="632">
        <v>0</v>
      </c>
      <c r="P11" s="633"/>
      <c r="Q11" s="633"/>
      <c r="R11" s="633"/>
      <c r="S11" s="633"/>
      <c r="T11" s="633"/>
      <c r="U11" s="633"/>
      <c r="V11" s="633"/>
      <c r="W11" s="633"/>
      <c r="X11" s="633"/>
      <c r="Y11" s="634"/>
    </row>
    <row r="12" spans="2:25" ht="18">
      <c r="B12" s="702"/>
      <c r="C12" s="705"/>
      <c r="D12" s="620" t="s">
        <v>599</v>
      </c>
      <c r="E12" s="621"/>
      <c r="F12" s="621"/>
      <c r="G12" s="621"/>
      <c r="H12" s="621"/>
      <c r="I12" s="621"/>
      <c r="J12" s="621"/>
      <c r="K12" s="621"/>
      <c r="L12" s="621"/>
      <c r="M12" s="621"/>
      <c r="N12" s="622"/>
      <c r="O12" s="632">
        <v>0</v>
      </c>
      <c r="P12" s="633"/>
      <c r="Q12" s="633"/>
      <c r="R12" s="633"/>
      <c r="S12" s="633"/>
      <c r="T12" s="633"/>
      <c r="U12" s="633"/>
      <c r="V12" s="633"/>
      <c r="W12" s="633"/>
      <c r="X12" s="633"/>
      <c r="Y12" s="634"/>
    </row>
    <row r="13" spans="2:25" ht="17.25" customHeight="1">
      <c r="B13" s="702"/>
      <c r="C13" s="705"/>
      <c r="D13" s="620" t="s">
        <v>601</v>
      </c>
      <c r="E13" s="621"/>
      <c r="F13" s="621"/>
      <c r="G13" s="621"/>
      <c r="H13" s="621"/>
      <c r="I13" s="621"/>
      <c r="J13" s="621"/>
      <c r="K13" s="621"/>
      <c r="L13" s="621"/>
      <c r="M13" s="621"/>
      <c r="N13" s="622"/>
      <c r="O13" s="632">
        <v>0</v>
      </c>
      <c r="P13" s="633"/>
      <c r="Q13" s="633"/>
      <c r="R13" s="633"/>
      <c r="S13" s="633"/>
      <c r="T13" s="633"/>
      <c r="U13" s="633"/>
      <c r="V13" s="633"/>
      <c r="W13" s="633"/>
      <c r="X13" s="633"/>
      <c r="Y13" s="634"/>
    </row>
    <row r="14" spans="2:25" ht="18">
      <c r="B14" s="702"/>
      <c r="C14" s="705"/>
      <c r="D14" s="620" t="s">
        <v>557</v>
      </c>
      <c r="E14" s="621"/>
      <c r="F14" s="621"/>
      <c r="G14" s="621"/>
      <c r="H14" s="621"/>
      <c r="I14" s="621"/>
      <c r="J14" s="621"/>
      <c r="K14" s="621"/>
      <c r="L14" s="621"/>
      <c r="M14" s="621"/>
      <c r="N14" s="622"/>
      <c r="O14" s="632">
        <v>0</v>
      </c>
      <c r="P14" s="633"/>
      <c r="Q14" s="633"/>
      <c r="R14" s="633"/>
      <c r="S14" s="633"/>
      <c r="T14" s="633"/>
      <c r="U14" s="633"/>
      <c r="V14" s="633"/>
      <c r="W14" s="633"/>
      <c r="X14" s="633"/>
      <c r="Y14" s="634"/>
    </row>
    <row r="15" spans="2:25" ht="18">
      <c r="B15" s="702"/>
      <c r="C15" s="705"/>
      <c r="D15" s="620" t="s">
        <v>559</v>
      </c>
      <c r="E15" s="621"/>
      <c r="F15" s="621"/>
      <c r="G15" s="621"/>
      <c r="H15" s="621"/>
      <c r="I15" s="621"/>
      <c r="J15" s="621"/>
      <c r="K15" s="621"/>
      <c r="L15" s="621"/>
      <c r="M15" s="621"/>
      <c r="N15" s="622"/>
      <c r="O15" s="632">
        <v>0</v>
      </c>
      <c r="P15" s="633"/>
      <c r="Q15" s="633"/>
      <c r="R15" s="633"/>
      <c r="S15" s="633"/>
      <c r="T15" s="633"/>
      <c r="U15" s="633"/>
      <c r="V15" s="633"/>
      <c r="W15" s="633"/>
      <c r="X15" s="633"/>
      <c r="Y15" s="634"/>
    </row>
    <row r="16" spans="2:25" ht="18">
      <c r="B16" s="702"/>
      <c r="C16" s="705"/>
      <c r="D16" s="620" t="s">
        <v>561</v>
      </c>
      <c r="E16" s="621"/>
      <c r="F16" s="621"/>
      <c r="G16" s="621"/>
      <c r="H16" s="621"/>
      <c r="I16" s="621"/>
      <c r="J16" s="621"/>
      <c r="K16" s="621"/>
      <c r="L16" s="621"/>
      <c r="M16" s="621"/>
      <c r="N16" s="622"/>
      <c r="O16" s="632">
        <v>0</v>
      </c>
      <c r="P16" s="633"/>
      <c r="Q16" s="633"/>
      <c r="R16" s="633"/>
      <c r="S16" s="633"/>
      <c r="T16" s="633"/>
      <c r="U16" s="633"/>
      <c r="V16" s="633"/>
      <c r="W16" s="633"/>
      <c r="X16" s="633"/>
      <c r="Y16" s="634"/>
    </row>
    <row r="17" spans="2:25" ht="18.75" thickBot="1">
      <c r="B17" s="702"/>
      <c r="C17" s="705"/>
      <c r="D17" s="686" t="s">
        <v>603</v>
      </c>
      <c r="E17" s="687"/>
      <c r="F17" s="687"/>
      <c r="G17" s="687"/>
      <c r="H17" s="687"/>
      <c r="I17" s="687"/>
      <c r="J17" s="687"/>
      <c r="K17" s="687"/>
      <c r="L17" s="687"/>
      <c r="M17" s="687"/>
      <c r="N17" s="688"/>
      <c r="O17" s="744">
        <v>0</v>
      </c>
      <c r="P17" s="745"/>
      <c r="Q17" s="745"/>
      <c r="R17" s="745"/>
      <c r="S17" s="745"/>
      <c r="T17" s="745"/>
      <c r="U17" s="745"/>
      <c r="V17" s="745"/>
      <c r="W17" s="745"/>
      <c r="X17" s="745"/>
      <c r="Y17" s="746"/>
    </row>
    <row r="18" spans="2:25" ht="19.5" thickBot="1" thickTop="1">
      <c r="B18" s="702"/>
      <c r="C18" s="706"/>
      <c r="D18" s="689" t="s">
        <v>606</v>
      </c>
      <c r="E18" s="690"/>
      <c r="F18" s="690"/>
      <c r="G18" s="690"/>
      <c r="H18" s="690"/>
      <c r="I18" s="690"/>
      <c r="J18" s="690"/>
      <c r="K18" s="690"/>
      <c r="L18" s="690"/>
      <c r="M18" s="690"/>
      <c r="N18" s="691"/>
      <c r="O18" s="747">
        <f>SUM(O10:O17)</f>
        <v>0</v>
      </c>
      <c r="P18" s="748"/>
      <c r="Q18" s="748"/>
      <c r="R18" s="748"/>
      <c r="S18" s="748"/>
      <c r="T18" s="748"/>
      <c r="U18" s="748"/>
      <c r="V18" s="748"/>
      <c r="W18" s="748"/>
      <c r="X18" s="748"/>
      <c r="Y18" s="749"/>
    </row>
    <row r="19" spans="2:25" ht="17.25" customHeight="1">
      <c r="B19" s="702"/>
      <c r="C19" s="711" t="s">
        <v>607</v>
      </c>
      <c r="D19" s="692" t="s">
        <v>608</v>
      </c>
      <c r="E19" s="693"/>
      <c r="F19" s="693"/>
      <c r="G19" s="693"/>
      <c r="H19" s="693"/>
      <c r="I19" s="693"/>
      <c r="J19" s="693"/>
      <c r="K19" s="693"/>
      <c r="L19" s="693"/>
      <c r="M19" s="693"/>
      <c r="N19" s="694"/>
      <c r="O19" s="750">
        <v>0</v>
      </c>
      <c r="P19" s="751"/>
      <c r="Q19" s="751"/>
      <c r="R19" s="751"/>
      <c r="S19" s="751"/>
      <c r="T19" s="751"/>
      <c r="U19" s="751"/>
      <c r="V19" s="751"/>
      <c r="W19" s="751"/>
      <c r="X19" s="751"/>
      <c r="Y19" s="752"/>
    </row>
    <row r="20" spans="2:25" ht="18">
      <c r="B20" s="702"/>
      <c r="C20" s="705"/>
      <c r="D20" s="620" t="s">
        <v>610</v>
      </c>
      <c r="E20" s="621"/>
      <c r="F20" s="621"/>
      <c r="G20" s="621"/>
      <c r="H20" s="621"/>
      <c r="I20" s="621"/>
      <c r="J20" s="621"/>
      <c r="K20" s="621"/>
      <c r="L20" s="621"/>
      <c r="M20" s="621"/>
      <c r="N20" s="622"/>
      <c r="O20" s="632">
        <v>0</v>
      </c>
      <c r="P20" s="633"/>
      <c r="Q20" s="633"/>
      <c r="R20" s="633"/>
      <c r="S20" s="633"/>
      <c r="T20" s="633"/>
      <c r="U20" s="633"/>
      <c r="V20" s="633"/>
      <c r="W20" s="633"/>
      <c r="X20" s="633"/>
      <c r="Y20" s="634"/>
    </row>
    <row r="21" spans="2:25" ht="17.25" customHeight="1" thickBot="1">
      <c r="B21" s="702"/>
      <c r="C21" s="705"/>
      <c r="D21" s="686" t="s">
        <v>760</v>
      </c>
      <c r="E21" s="687"/>
      <c r="F21" s="687"/>
      <c r="G21" s="687"/>
      <c r="H21" s="687"/>
      <c r="I21" s="687"/>
      <c r="J21" s="687"/>
      <c r="K21" s="687"/>
      <c r="L21" s="687"/>
      <c r="M21" s="687"/>
      <c r="N21" s="688"/>
      <c r="O21" s="635">
        <v>0</v>
      </c>
      <c r="P21" s="636"/>
      <c r="Q21" s="636"/>
      <c r="R21" s="636"/>
      <c r="S21" s="636"/>
      <c r="T21" s="636"/>
      <c r="U21" s="636"/>
      <c r="V21" s="636"/>
      <c r="W21" s="636"/>
      <c r="X21" s="636"/>
      <c r="Y21" s="637"/>
    </row>
    <row r="22" spans="2:25" ht="18" customHeight="1" thickBot="1" thickTop="1">
      <c r="B22" s="702"/>
      <c r="C22" s="706"/>
      <c r="D22" s="689" t="s">
        <v>612</v>
      </c>
      <c r="E22" s="690"/>
      <c r="F22" s="690"/>
      <c r="G22" s="690"/>
      <c r="H22" s="690"/>
      <c r="I22" s="690"/>
      <c r="J22" s="690"/>
      <c r="K22" s="690"/>
      <c r="L22" s="690"/>
      <c r="M22" s="690"/>
      <c r="N22" s="691"/>
      <c r="O22" s="638">
        <f>SUM(O19:O21)</f>
        <v>0</v>
      </c>
      <c r="P22" s="639"/>
      <c r="Q22" s="639"/>
      <c r="R22" s="639"/>
      <c r="S22" s="639"/>
      <c r="T22" s="639"/>
      <c r="U22" s="639"/>
      <c r="V22" s="639"/>
      <c r="W22" s="639"/>
      <c r="X22" s="639"/>
      <c r="Y22" s="640"/>
    </row>
    <row r="23" spans="2:25" ht="18">
      <c r="B23" s="702"/>
      <c r="C23" s="698"/>
      <c r="D23" s="692" t="s">
        <v>614</v>
      </c>
      <c r="E23" s="693"/>
      <c r="F23" s="693"/>
      <c r="G23" s="693"/>
      <c r="H23" s="693"/>
      <c r="I23" s="693"/>
      <c r="J23" s="693"/>
      <c r="K23" s="693"/>
      <c r="L23" s="693"/>
      <c r="M23" s="693"/>
      <c r="N23" s="694"/>
      <c r="O23" s="641">
        <f>O18-O22</f>
        <v>0</v>
      </c>
      <c r="P23" s="642"/>
      <c r="Q23" s="642"/>
      <c r="R23" s="642"/>
      <c r="S23" s="642"/>
      <c r="T23" s="642"/>
      <c r="U23" s="642"/>
      <c r="V23" s="642"/>
      <c r="W23" s="642"/>
      <c r="X23" s="642"/>
      <c r="Y23" s="643"/>
    </row>
    <row r="24" spans="2:25" ht="18">
      <c r="B24" s="702"/>
      <c r="C24" s="699"/>
      <c r="D24" s="620" t="s">
        <v>615</v>
      </c>
      <c r="E24" s="621"/>
      <c r="F24" s="621"/>
      <c r="G24" s="621"/>
      <c r="H24" s="621"/>
      <c r="I24" s="621"/>
      <c r="J24" s="621"/>
      <c r="K24" s="621"/>
      <c r="L24" s="621"/>
      <c r="M24" s="621"/>
      <c r="N24" s="622"/>
      <c r="O24" s="632">
        <v>0</v>
      </c>
      <c r="P24" s="633"/>
      <c r="Q24" s="633"/>
      <c r="R24" s="633"/>
      <c r="S24" s="633"/>
      <c r="T24" s="633"/>
      <c r="U24" s="633"/>
      <c r="V24" s="633"/>
      <c r="W24" s="633"/>
      <c r="X24" s="633"/>
      <c r="Y24" s="634"/>
    </row>
    <row r="25" spans="2:26" ht="18.75" thickBot="1">
      <c r="B25" s="703"/>
      <c r="C25" s="700"/>
      <c r="D25" s="674" t="s">
        <v>616</v>
      </c>
      <c r="E25" s="675"/>
      <c r="F25" s="675"/>
      <c r="G25" s="675"/>
      <c r="H25" s="675"/>
      <c r="I25" s="675"/>
      <c r="J25" s="675"/>
      <c r="K25" s="675"/>
      <c r="L25" s="675"/>
      <c r="M25" s="675"/>
      <c r="N25" s="676"/>
      <c r="O25" s="753">
        <f>O23+O24</f>
        <v>0</v>
      </c>
      <c r="P25" s="754"/>
      <c r="Q25" s="754"/>
      <c r="R25" s="754"/>
      <c r="S25" s="754"/>
      <c r="T25" s="754"/>
      <c r="U25" s="754"/>
      <c r="V25" s="754"/>
      <c r="W25" s="754"/>
      <c r="X25" s="754"/>
      <c r="Y25" s="755"/>
      <c r="Z25" s="117" t="s">
        <v>761</v>
      </c>
    </row>
    <row r="26" spans="2:25" ht="17.25" customHeight="1">
      <c r="B26" s="701" t="s">
        <v>618</v>
      </c>
      <c r="C26" s="704" t="s">
        <v>594</v>
      </c>
      <c r="D26" s="692" t="s">
        <v>619</v>
      </c>
      <c r="E26" s="693"/>
      <c r="F26" s="693"/>
      <c r="G26" s="693"/>
      <c r="H26" s="693"/>
      <c r="I26" s="693"/>
      <c r="J26" s="693"/>
      <c r="K26" s="693"/>
      <c r="L26" s="693"/>
      <c r="M26" s="693"/>
      <c r="N26" s="694"/>
      <c r="O26" s="756">
        <v>0</v>
      </c>
      <c r="P26" s="757"/>
      <c r="Q26" s="757"/>
      <c r="R26" s="757"/>
      <c r="S26" s="757"/>
      <c r="T26" s="757"/>
      <c r="U26" s="757"/>
      <c r="V26" s="757"/>
      <c r="W26" s="757"/>
      <c r="X26" s="757"/>
      <c r="Y26" s="758"/>
    </row>
    <row r="27" spans="2:25" ht="18">
      <c r="B27" s="702"/>
      <c r="C27" s="705"/>
      <c r="D27" s="620" t="s">
        <v>620</v>
      </c>
      <c r="E27" s="621"/>
      <c r="F27" s="621"/>
      <c r="G27" s="621"/>
      <c r="H27" s="621"/>
      <c r="I27" s="621"/>
      <c r="J27" s="621"/>
      <c r="K27" s="621"/>
      <c r="L27" s="621"/>
      <c r="M27" s="621"/>
      <c r="N27" s="622"/>
      <c r="O27" s="614">
        <v>0</v>
      </c>
      <c r="P27" s="615"/>
      <c r="Q27" s="615"/>
      <c r="R27" s="615"/>
      <c r="S27" s="615"/>
      <c r="T27" s="615"/>
      <c r="U27" s="615"/>
      <c r="V27" s="615"/>
      <c r="W27" s="615"/>
      <c r="X27" s="615"/>
      <c r="Y27" s="616"/>
    </row>
    <row r="28" spans="2:25" ht="18">
      <c r="B28" s="702"/>
      <c r="C28" s="705"/>
      <c r="D28" s="620" t="s">
        <v>766</v>
      </c>
      <c r="E28" s="621"/>
      <c r="F28" s="621"/>
      <c r="G28" s="621"/>
      <c r="H28" s="621"/>
      <c r="I28" s="621"/>
      <c r="J28" s="621"/>
      <c r="K28" s="621"/>
      <c r="L28" s="621"/>
      <c r="M28" s="621"/>
      <c r="N28" s="622"/>
      <c r="O28" s="614">
        <v>0</v>
      </c>
      <c r="P28" s="615"/>
      <c r="Q28" s="615"/>
      <c r="R28" s="615"/>
      <c r="S28" s="615"/>
      <c r="T28" s="615"/>
      <c r="U28" s="615"/>
      <c r="V28" s="615"/>
      <c r="W28" s="615"/>
      <c r="X28" s="615"/>
      <c r="Y28" s="616"/>
    </row>
    <row r="29" spans="2:25" ht="18" customHeight="1">
      <c r="B29" s="702"/>
      <c r="C29" s="705"/>
      <c r="D29" s="683" t="s">
        <v>622</v>
      </c>
      <c r="E29" s="684"/>
      <c r="F29" s="684"/>
      <c r="G29" s="684"/>
      <c r="H29" s="684"/>
      <c r="I29" s="684"/>
      <c r="J29" s="684"/>
      <c r="K29" s="684"/>
      <c r="L29" s="684"/>
      <c r="M29" s="684"/>
      <c r="N29" s="685"/>
      <c r="O29" s="614">
        <v>0</v>
      </c>
      <c r="P29" s="615"/>
      <c r="Q29" s="615"/>
      <c r="R29" s="615"/>
      <c r="S29" s="615"/>
      <c r="T29" s="615"/>
      <c r="U29" s="615"/>
      <c r="V29" s="615"/>
      <c r="W29" s="615"/>
      <c r="X29" s="615"/>
      <c r="Y29" s="616"/>
    </row>
    <row r="30" spans="2:25" ht="18">
      <c r="B30" s="702"/>
      <c r="C30" s="705"/>
      <c r="D30" s="620" t="s">
        <v>602</v>
      </c>
      <c r="E30" s="621"/>
      <c r="F30" s="621"/>
      <c r="G30" s="621"/>
      <c r="H30" s="621"/>
      <c r="I30" s="621"/>
      <c r="J30" s="621"/>
      <c r="K30" s="621"/>
      <c r="L30" s="621"/>
      <c r="M30" s="621"/>
      <c r="N30" s="622"/>
      <c r="O30" s="614">
        <v>0</v>
      </c>
      <c r="P30" s="615"/>
      <c r="Q30" s="615"/>
      <c r="R30" s="615"/>
      <c r="S30" s="615"/>
      <c r="T30" s="615"/>
      <c r="U30" s="615"/>
      <c r="V30" s="615"/>
      <c r="W30" s="615"/>
      <c r="X30" s="615"/>
      <c r="Y30" s="616"/>
    </row>
    <row r="31" spans="2:25" ht="18.75" thickBot="1">
      <c r="B31" s="702"/>
      <c r="C31" s="705"/>
      <c r="D31" s="686" t="s">
        <v>603</v>
      </c>
      <c r="E31" s="687"/>
      <c r="F31" s="687"/>
      <c r="G31" s="687"/>
      <c r="H31" s="687"/>
      <c r="I31" s="687"/>
      <c r="J31" s="687"/>
      <c r="K31" s="687"/>
      <c r="L31" s="687"/>
      <c r="M31" s="687"/>
      <c r="N31" s="688"/>
      <c r="O31" s="644">
        <v>0</v>
      </c>
      <c r="P31" s="645"/>
      <c r="Q31" s="645"/>
      <c r="R31" s="645"/>
      <c r="S31" s="645"/>
      <c r="T31" s="645"/>
      <c r="U31" s="645"/>
      <c r="V31" s="645"/>
      <c r="W31" s="645"/>
      <c r="X31" s="645"/>
      <c r="Y31" s="646"/>
    </row>
    <row r="32" spans="2:25" ht="19.5" thickBot="1" thickTop="1">
      <c r="B32" s="702"/>
      <c r="C32" s="706"/>
      <c r="D32" s="689" t="s">
        <v>626</v>
      </c>
      <c r="E32" s="690"/>
      <c r="F32" s="690"/>
      <c r="G32" s="690"/>
      <c r="H32" s="690"/>
      <c r="I32" s="690"/>
      <c r="J32" s="690"/>
      <c r="K32" s="690"/>
      <c r="L32" s="690"/>
      <c r="M32" s="690"/>
      <c r="N32" s="691"/>
      <c r="O32" s="647">
        <f>SUM(O26:O31)</f>
        <v>0</v>
      </c>
      <c r="P32" s="648"/>
      <c r="Q32" s="648"/>
      <c r="R32" s="648"/>
      <c r="S32" s="648"/>
      <c r="T32" s="648"/>
      <c r="U32" s="648"/>
      <c r="V32" s="648"/>
      <c r="W32" s="648"/>
      <c r="X32" s="648"/>
      <c r="Y32" s="649"/>
    </row>
    <row r="33" spans="2:25" ht="17.25" customHeight="1">
      <c r="B33" s="702"/>
      <c r="C33" s="711" t="s">
        <v>607</v>
      </c>
      <c r="D33" s="692" t="s">
        <v>627</v>
      </c>
      <c r="E33" s="693"/>
      <c r="F33" s="693"/>
      <c r="G33" s="693"/>
      <c r="H33" s="693"/>
      <c r="I33" s="693"/>
      <c r="J33" s="693"/>
      <c r="K33" s="693"/>
      <c r="L33" s="693"/>
      <c r="M33" s="693"/>
      <c r="N33" s="694"/>
      <c r="O33" s="756">
        <v>0</v>
      </c>
      <c r="P33" s="757"/>
      <c r="Q33" s="757"/>
      <c r="R33" s="757"/>
      <c r="S33" s="757"/>
      <c r="T33" s="757"/>
      <c r="U33" s="757"/>
      <c r="V33" s="757"/>
      <c r="W33" s="757"/>
      <c r="X33" s="757"/>
      <c r="Y33" s="758"/>
    </row>
    <row r="34" spans="2:25" ht="18">
      <c r="B34" s="702"/>
      <c r="C34" s="705"/>
      <c r="D34" s="620" t="s">
        <v>629</v>
      </c>
      <c r="E34" s="621"/>
      <c r="F34" s="621"/>
      <c r="G34" s="621"/>
      <c r="H34" s="621"/>
      <c r="I34" s="621"/>
      <c r="J34" s="621"/>
      <c r="K34" s="621"/>
      <c r="L34" s="621"/>
      <c r="M34" s="621"/>
      <c r="N34" s="622"/>
      <c r="O34" s="614">
        <v>0</v>
      </c>
      <c r="P34" s="615"/>
      <c r="Q34" s="615"/>
      <c r="R34" s="615"/>
      <c r="S34" s="615"/>
      <c r="T34" s="615"/>
      <c r="U34" s="615"/>
      <c r="V34" s="615"/>
      <c r="W34" s="615"/>
      <c r="X34" s="615"/>
      <c r="Y34" s="616"/>
    </row>
    <row r="35" spans="2:25" ht="17.25" customHeight="1">
      <c r="B35" s="702"/>
      <c r="C35" s="705"/>
      <c r="D35" s="683" t="s">
        <v>762</v>
      </c>
      <c r="E35" s="684"/>
      <c r="F35" s="684"/>
      <c r="G35" s="684"/>
      <c r="H35" s="684"/>
      <c r="I35" s="684"/>
      <c r="J35" s="684"/>
      <c r="K35" s="684"/>
      <c r="L35" s="684"/>
      <c r="M35" s="684"/>
      <c r="N35" s="685"/>
      <c r="O35" s="614">
        <v>0</v>
      </c>
      <c r="P35" s="615"/>
      <c r="Q35" s="615"/>
      <c r="R35" s="615"/>
      <c r="S35" s="615"/>
      <c r="T35" s="615"/>
      <c r="U35" s="615"/>
      <c r="V35" s="615"/>
      <c r="W35" s="615"/>
      <c r="X35" s="615"/>
      <c r="Y35" s="616"/>
    </row>
    <row r="36" spans="2:32" ht="18">
      <c r="B36" s="702"/>
      <c r="C36" s="705"/>
      <c r="D36" s="620" t="s">
        <v>631</v>
      </c>
      <c r="E36" s="621"/>
      <c r="F36" s="621"/>
      <c r="G36" s="621"/>
      <c r="H36" s="621"/>
      <c r="I36" s="621"/>
      <c r="J36" s="621"/>
      <c r="K36" s="621"/>
      <c r="L36" s="621"/>
      <c r="M36" s="621"/>
      <c r="N36" s="622"/>
      <c r="O36" s="614">
        <v>0</v>
      </c>
      <c r="P36" s="615"/>
      <c r="Q36" s="615"/>
      <c r="R36" s="615"/>
      <c r="S36" s="615"/>
      <c r="T36" s="615"/>
      <c r="U36" s="615"/>
      <c r="V36" s="615"/>
      <c r="W36" s="615"/>
      <c r="X36" s="615"/>
      <c r="Y36" s="616"/>
      <c r="Z36" s="94"/>
      <c r="AA36" s="94"/>
      <c r="AB36" s="94"/>
      <c r="AC36" s="94"/>
      <c r="AD36" s="94"/>
      <c r="AE36" s="94"/>
      <c r="AF36" s="94"/>
    </row>
    <row r="37" spans="2:32" ht="18.75" thickBot="1">
      <c r="B37" s="702"/>
      <c r="C37" s="705"/>
      <c r="D37" s="686" t="s">
        <v>632</v>
      </c>
      <c r="E37" s="687"/>
      <c r="F37" s="687"/>
      <c r="G37" s="687"/>
      <c r="H37" s="687"/>
      <c r="I37" s="687"/>
      <c r="J37" s="687"/>
      <c r="K37" s="687"/>
      <c r="L37" s="687"/>
      <c r="M37" s="687"/>
      <c r="N37" s="688"/>
      <c r="O37" s="744">
        <v>0</v>
      </c>
      <c r="P37" s="745"/>
      <c r="Q37" s="745"/>
      <c r="R37" s="745"/>
      <c r="S37" s="745"/>
      <c r="T37" s="745"/>
      <c r="U37" s="745"/>
      <c r="V37" s="745"/>
      <c r="W37" s="745"/>
      <c r="X37" s="745"/>
      <c r="Y37" s="746"/>
      <c r="Z37" s="94"/>
      <c r="AA37" s="94"/>
      <c r="AB37" s="94"/>
      <c r="AC37" s="94"/>
      <c r="AD37" s="94"/>
      <c r="AE37" s="94"/>
      <c r="AF37" s="94"/>
    </row>
    <row r="38" spans="2:32" ht="19.5" thickBot="1" thickTop="1">
      <c r="B38" s="702"/>
      <c r="C38" s="706"/>
      <c r="D38" s="689" t="s">
        <v>763</v>
      </c>
      <c r="E38" s="690"/>
      <c r="F38" s="690"/>
      <c r="G38" s="690"/>
      <c r="H38" s="690"/>
      <c r="I38" s="690"/>
      <c r="J38" s="690"/>
      <c r="K38" s="690"/>
      <c r="L38" s="690"/>
      <c r="M38" s="690"/>
      <c r="N38" s="691"/>
      <c r="O38" s="647">
        <f>SUM(O33:O37)</f>
        <v>0</v>
      </c>
      <c r="P38" s="648"/>
      <c r="Q38" s="648"/>
      <c r="R38" s="648"/>
      <c r="S38" s="648"/>
      <c r="T38" s="648"/>
      <c r="U38" s="648"/>
      <c r="V38" s="648"/>
      <c r="W38" s="648"/>
      <c r="X38" s="648"/>
      <c r="Y38" s="649"/>
      <c r="Z38" s="94"/>
      <c r="AA38" s="94"/>
      <c r="AB38" s="94"/>
      <c r="AC38" s="94"/>
      <c r="AD38" s="94"/>
      <c r="AE38" s="94"/>
      <c r="AF38" s="94"/>
    </row>
    <row r="39" spans="2:32" ht="18">
      <c r="B39" s="702"/>
      <c r="C39" s="698"/>
      <c r="D39" s="692" t="s">
        <v>614</v>
      </c>
      <c r="E39" s="693"/>
      <c r="F39" s="693"/>
      <c r="G39" s="693"/>
      <c r="H39" s="693"/>
      <c r="I39" s="693"/>
      <c r="J39" s="693"/>
      <c r="K39" s="693"/>
      <c r="L39" s="693"/>
      <c r="M39" s="693"/>
      <c r="N39" s="694"/>
      <c r="O39" s="650">
        <f>O32-O38</f>
        <v>0</v>
      </c>
      <c r="P39" s="651"/>
      <c r="Q39" s="651"/>
      <c r="R39" s="651"/>
      <c r="S39" s="651"/>
      <c r="T39" s="651"/>
      <c r="U39" s="651"/>
      <c r="V39" s="651"/>
      <c r="W39" s="651"/>
      <c r="X39" s="651"/>
      <c r="Y39" s="652"/>
      <c r="Z39" s="94"/>
      <c r="AA39" s="94"/>
      <c r="AB39" s="94"/>
      <c r="AC39" s="94"/>
      <c r="AD39" s="94"/>
      <c r="AE39" s="94"/>
      <c r="AF39" s="94"/>
    </row>
    <row r="40" spans="2:32" ht="18">
      <c r="B40" s="702"/>
      <c r="C40" s="699"/>
      <c r="D40" s="620" t="s">
        <v>615</v>
      </c>
      <c r="E40" s="621"/>
      <c r="F40" s="621"/>
      <c r="G40" s="621"/>
      <c r="H40" s="621"/>
      <c r="I40" s="621"/>
      <c r="J40" s="621"/>
      <c r="K40" s="621"/>
      <c r="L40" s="621"/>
      <c r="M40" s="621"/>
      <c r="N40" s="622"/>
      <c r="O40" s="614">
        <v>0</v>
      </c>
      <c r="P40" s="615"/>
      <c r="Q40" s="615"/>
      <c r="R40" s="615"/>
      <c r="S40" s="615"/>
      <c r="T40" s="615"/>
      <c r="U40" s="615"/>
      <c r="V40" s="615"/>
      <c r="W40" s="615"/>
      <c r="X40" s="615"/>
      <c r="Y40" s="616"/>
      <c r="Z40" s="118"/>
      <c r="AA40" s="118"/>
      <c r="AB40" s="118"/>
      <c r="AC40" s="118"/>
      <c r="AD40" s="118"/>
      <c r="AE40" s="118"/>
      <c r="AF40" s="94"/>
    </row>
    <row r="41" spans="2:31" ht="18.75" thickBot="1">
      <c r="B41" s="703"/>
      <c r="C41" s="700"/>
      <c r="D41" s="674" t="s">
        <v>768</v>
      </c>
      <c r="E41" s="675"/>
      <c r="F41" s="675"/>
      <c r="G41" s="675"/>
      <c r="H41" s="675"/>
      <c r="I41" s="675"/>
      <c r="J41" s="675"/>
      <c r="K41" s="675"/>
      <c r="L41" s="675"/>
      <c r="M41" s="675"/>
      <c r="N41" s="676"/>
      <c r="O41" s="759">
        <f>O39+O40</f>
        <v>0</v>
      </c>
      <c r="P41" s="760"/>
      <c r="Q41" s="760"/>
      <c r="R41" s="760"/>
      <c r="S41" s="760"/>
      <c r="T41" s="760"/>
      <c r="U41" s="760"/>
      <c r="V41" s="760"/>
      <c r="W41" s="760"/>
      <c r="X41" s="760"/>
      <c r="Y41" s="761"/>
      <c r="Z41" s="119" t="s">
        <v>633</v>
      </c>
      <c r="AA41" s="118"/>
      <c r="AB41" s="118"/>
      <c r="AC41" s="118"/>
      <c r="AD41" s="118"/>
      <c r="AE41" s="118"/>
    </row>
    <row r="42" spans="2:31" ht="33.75" customHeight="1" thickBot="1">
      <c r="B42" s="715" t="s">
        <v>634</v>
      </c>
      <c r="C42" s="716"/>
      <c r="D42" s="716"/>
      <c r="E42" s="716"/>
      <c r="F42" s="716"/>
      <c r="G42" s="716"/>
      <c r="H42" s="716"/>
      <c r="I42" s="716"/>
      <c r="J42" s="716"/>
      <c r="K42" s="716"/>
      <c r="L42" s="716"/>
      <c r="M42" s="716"/>
      <c r="N42" s="716"/>
      <c r="O42" s="762">
        <f>O41+O25</f>
        <v>0</v>
      </c>
      <c r="P42" s="763"/>
      <c r="Q42" s="763"/>
      <c r="R42" s="763"/>
      <c r="S42" s="763"/>
      <c r="T42" s="763"/>
      <c r="U42" s="763"/>
      <c r="V42" s="763"/>
      <c r="W42" s="763"/>
      <c r="X42" s="763"/>
      <c r="Y42" s="764"/>
      <c r="Z42" s="120" t="s">
        <v>635</v>
      </c>
      <c r="AA42" s="121"/>
      <c r="AB42" s="121"/>
      <c r="AC42" s="121"/>
      <c r="AD42" s="121"/>
      <c r="AE42" s="121"/>
    </row>
    <row r="43" spans="2:31" ht="18">
      <c r="B43" s="94"/>
      <c r="C43" s="94"/>
      <c r="D43" s="94"/>
      <c r="E43" s="94"/>
      <c r="F43" s="94"/>
      <c r="G43" s="94"/>
      <c r="H43" s="94"/>
      <c r="I43" s="94"/>
      <c r="J43" s="94"/>
      <c r="K43" s="94"/>
      <c r="L43" s="94"/>
      <c r="M43" s="94"/>
      <c r="N43" s="94"/>
      <c r="O43" s="122"/>
      <c r="P43" s="122"/>
      <c r="Q43" s="122"/>
      <c r="R43" s="122"/>
      <c r="S43" s="122"/>
      <c r="T43" s="122"/>
      <c r="U43" s="122"/>
      <c r="V43" s="122"/>
      <c r="W43" s="59"/>
      <c r="X43" s="123"/>
      <c r="Y43" s="121"/>
      <c r="Z43" s="121"/>
      <c r="AA43" s="121"/>
      <c r="AB43" s="121"/>
      <c r="AC43" s="121"/>
      <c r="AD43" s="121"/>
      <c r="AE43" s="121"/>
    </row>
    <row r="44" spans="2:31" ht="22.5" customHeight="1" thickBot="1">
      <c r="B44" s="94"/>
      <c r="C44" s="94"/>
      <c r="D44" s="94"/>
      <c r="E44" s="94"/>
      <c r="F44" s="94"/>
      <c r="G44" s="94"/>
      <c r="H44" s="94"/>
      <c r="I44" s="94"/>
      <c r="J44" s="94"/>
      <c r="K44" s="94"/>
      <c r="L44" s="94"/>
      <c r="M44" s="94"/>
      <c r="N44" s="94"/>
      <c r="O44" s="122"/>
      <c r="P44" s="122"/>
      <c r="Q44" s="122"/>
      <c r="R44" s="122"/>
      <c r="S44" s="122"/>
      <c r="T44" s="122"/>
      <c r="U44" s="122"/>
      <c r="V44" s="122"/>
      <c r="W44" s="59"/>
      <c r="X44" s="118"/>
      <c r="Y44" s="121"/>
      <c r="Z44" s="121"/>
      <c r="AA44" s="121"/>
      <c r="AB44" s="121"/>
      <c r="AC44" s="121"/>
      <c r="AD44" s="121"/>
      <c r="AE44" s="121"/>
    </row>
    <row r="45" spans="2:34" ht="15" thickBot="1">
      <c r="B45" s="710" t="s">
        <v>591</v>
      </c>
      <c r="C45" s="679"/>
      <c r="D45" s="677" t="s">
        <v>592</v>
      </c>
      <c r="E45" s="678"/>
      <c r="F45" s="678"/>
      <c r="G45" s="678"/>
      <c r="H45" s="678"/>
      <c r="I45" s="678"/>
      <c r="J45" s="678"/>
      <c r="K45" s="678"/>
      <c r="L45" s="678"/>
      <c r="M45" s="678"/>
      <c r="N45" s="679"/>
      <c r="O45" s="677" t="s">
        <v>593</v>
      </c>
      <c r="P45" s="678"/>
      <c r="Q45" s="678"/>
      <c r="R45" s="678"/>
      <c r="S45" s="678"/>
      <c r="T45" s="678"/>
      <c r="U45" s="678"/>
      <c r="V45" s="678"/>
      <c r="W45" s="678"/>
      <c r="X45" s="678"/>
      <c r="Y45" s="765"/>
      <c r="AA45" s="118"/>
      <c r="AB45" s="121"/>
      <c r="AC45" s="121"/>
      <c r="AD45" s="121"/>
      <c r="AE45" s="121"/>
      <c r="AF45" s="121"/>
      <c r="AG45" s="121"/>
      <c r="AH45" s="121"/>
    </row>
    <row r="46" spans="2:34" ht="17.25" customHeight="1" thickTop="1">
      <c r="B46" s="719" t="s">
        <v>595</v>
      </c>
      <c r="C46" s="722" t="s">
        <v>594</v>
      </c>
      <c r="D46" s="659" t="s">
        <v>596</v>
      </c>
      <c r="E46" s="660"/>
      <c r="F46" s="660"/>
      <c r="G46" s="660"/>
      <c r="H46" s="660"/>
      <c r="I46" s="660"/>
      <c r="J46" s="660"/>
      <c r="K46" s="660"/>
      <c r="L46" s="660"/>
      <c r="M46" s="660"/>
      <c r="N46" s="661"/>
      <c r="O46" s="766">
        <v>0</v>
      </c>
      <c r="P46" s="767"/>
      <c r="Q46" s="767"/>
      <c r="R46" s="767"/>
      <c r="S46" s="767"/>
      <c r="T46" s="767"/>
      <c r="U46" s="767"/>
      <c r="V46" s="767"/>
      <c r="W46" s="767"/>
      <c r="X46" s="767"/>
      <c r="Y46" s="768"/>
      <c r="AA46" s="94"/>
      <c r="AB46" s="121"/>
      <c r="AC46" s="121"/>
      <c r="AD46" s="121"/>
      <c r="AE46" s="121"/>
      <c r="AF46" s="121"/>
      <c r="AG46" s="121"/>
      <c r="AH46" s="121"/>
    </row>
    <row r="47" spans="2:34" ht="18">
      <c r="B47" s="720"/>
      <c r="C47" s="723"/>
      <c r="D47" s="662" t="s">
        <v>598</v>
      </c>
      <c r="E47" s="663"/>
      <c r="F47" s="663"/>
      <c r="G47" s="663"/>
      <c r="H47" s="663"/>
      <c r="I47" s="663"/>
      <c r="J47" s="663"/>
      <c r="K47" s="663"/>
      <c r="L47" s="663"/>
      <c r="M47" s="663"/>
      <c r="N47" s="664"/>
      <c r="O47" s="614">
        <v>0</v>
      </c>
      <c r="P47" s="615"/>
      <c r="Q47" s="615"/>
      <c r="R47" s="615"/>
      <c r="S47" s="615"/>
      <c r="T47" s="615"/>
      <c r="U47" s="615"/>
      <c r="V47" s="615"/>
      <c r="W47" s="615"/>
      <c r="X47" s="615"/>
      <c r="Y47" s="616"/>
      <c r="AA47" s="94"/>
      <c r="AB47" s="94"/>
      <c r="AC47" s="94"/>
      <c r="AD47" s="94"/>
      <c r="AE47" s="94"/>
      <c r="AF47" s="94"/>
      <c r="AG47" s="94"/>
      <c r="AH47" s="94"/>
    </row>
    <row r="48" spans="2:34" ht="18">
      <c r="B48" s="720"/>
      <c r="C48" s="723"/>
      <c r="D48" s="680" t="s">
        <v>600</v>
      </c>
      <c r="E48" s="681"/>
      <c r="F48" s="681"/>
      <c r="G48" s="681"/>
      <c r="H48" s="681"/>
      <c r="I48" s="681"/>
      <c r="J48" s="681"/>
      <c r="K48" s="681"/>
      <c r="L48" s="681"/>
      <c r="M48" s="681"/>
      <c r="N48" s="682"/>
      <c r="O48" s="614">
        <v>0</v>
      </c>
      <c r="P48" s="615"/>
      <c r="Q48" s="615"/>
      <c r="R48" s="615"/>
      <c r="S48" s="615"/>
      <c r="T48" s="615"/>
      <c r="U48" s="615"/>
      <c r="V48" s="615"/>
      <c r="W48" s="615"/>
      <c r="X48" s="615"/>
      <c r="Y48" s="616"/>
      <c r="AA48" s="121"/>
      <c r="AB48" s="94"/>
      <c r="AC48" s="94"/>
      <c r="AD48" s="94"/>
      <c r="AE48" s="94"/>
      <c r="AF48" s="94"/>
      <c r="AG48" s="94"/>
      <c r="AH48" s="94"/>
    </row>
    <row r="49" spans="2:34" ht="18">
      <c r="B49" s="720"/>
      <c r="C49" s="723"/>
      <c r="D49" s="656" t="s">
        <v>602</v>
      </c>
      <c r="E49" s="657"/>
      <c r="F49" s="657"/>
      <c r="G49" s="657"/>
      <c r="H49" s="657"/>
      <c r="I49" s="657"/>
      <c r="J49" s="657"/>
      <c r="K49" s="657"/>
      <c r="L49" s="657"/>
      <c r="M49" s="657"/>
      <c r="N49" s="658"/>
      <c r="O49" s="614">
        <v>0</v>
      </c>
      <c r="P49" s="615"/>
      <c r="Q49" s="615"/>
      <c r="R49" s="615"/>
      <c r="S49" s="615"/>
      <c r="T49" s="615"/>
      <c r="U49" s="615"/>
      <c r="V49" s="615"/>
      <c r="W49" s="615"/>
      <c r="X49" s="615"/>
      <c r="Y49" s="616"/>
      <c r="AA49" s="94"/>
      <c r="AB49" s="94"/>
      <c r="AC49" s="94"/>
      <c r="AD49" s="94"/>
      <c r="AE49" s="94"/>
      <c r="AF49" s="94"/>
      <c r="AG49" s="94"/>
      <c r="AH49" s="94"/>
    </row>
    <row r="50" spans="2:34" ht="18.75" thickBot="1">
      <c r="B50" s="720"/>
      <c r="C50" s="723"/>
      <c r="D50" s="629" t="s">
        <v>603</v>
      </c>
      <c r="E50" s="630"/>
      <c r="F50" s="630"/>
      <c r="G50" s="630"/>
      <c r="H50" s="630"/>
      <c r="I50" s="630"/>
      <c r="J50" s="630"/>
      <c r="K50" s="630"/>
      <c r="L50" s="630"/>
      <c r="M50" s="630"/>
      <c r="N50" s="631"/>
      <c r="O50" s="744">
        <v>0</v>
      </c>
      <c r="P50" s="745"/>
      <c r="Q50" s="745"/>
      <c r="R50" s="745"/>
      <c r="S50" s="745"/>
      <c r="T50" s="745"/>
      <c r="U50" s="745"/>
      <c r="V50" s="745"/>
      <c r="W50" s="745"/>
      <c r="X50" s="745"/>
      <c r="Y50" s="746"/>
      <c r="AA50" s="121"/>
      <c r="AB50" s="124"/>
      <c r="AC50" s="124"/>
      <c r="AD50" s="124"/>
      <c r="AE50" s="124"/>
      <c r="AF50" s="124"/>
      <c r="AG50" s="124"/>
      <c r="AH50" s="124"/>
    </row>
    <row r="51" spans="2:34" ht="19.5" thickBot="1" thickTop="1">
      <c r="B51" s="720"/>
      <c r="C51" s="723"/>
      <c r="D51" s="653" t="s">
        <v>604</v>
      </c>
      <c r="E51" s="654"/>
      <c r="F51" s="654"/>
      <c r="G51" s="654"/>
      <c r="H51" s="654"/>
      <c r="I51" s="654"/>
      <c r="J51" s="654"/>
      <c r="K51" s="654"/>
      <c r="L51" s="654"/>
      <c r="M51" s="654"/>
      <c r="N51" s="655"/>
      <c r="O51" s="769">
        <f>SUM(O46:O50)</f>
        <v>0</v>
      </c>
      <c r="P51" s="770"/>
      <c r="Q51" s="770"/>
      <c r="R51" s="770"/>
      <c r="S51" s="770"/>
      <c r="T51" s="770"/>
      <c r="U51" s="770"/>
      <c r="V51" s="770"/>
      <c r="W51" s="770"/>
      <c r="X51" s="770"/>
      <c r="Y51" s="771"/>
      <c r="AA51" s="121"/>
      <c r="AB51" s="125"/>
      <c r="AC51" s="125"/>
      <c r="AD51" s="125"/>
      <c r="AE51" s="125"/>
      <c r="AF51" s="125"/>
      <c r="AG51" s="125"/>
      <c r="AH51" s="125"/>
    </row>
    <row r="52" spans="2:34" ht="18.75" thickTop="1">
      <c r="B52" s="720"/>
      <c r="C52" s="723"/>
      <c r="D52" s="659" t="s">
        <v>605</v>
      </c>
      <c r="E52" s="660"/>
      <c r="F52" s="660"/>
      <c r="G52" s="660"/>
      <c r="H52" s="660"/>
      <c r="I52" s="660"/>
      <c r="J52" s="660"/>
      <c r="K52" s="660"/>
      <c r="L52" s="660"/>
      <c r="M52" s="660"/>
      <c r="N52" s="661"/>
      <c r="O52" s="766">
        <v>0</v>
      </c>
      <c r="P52" s="767"/>
      <c r="Q52" s="767"/>
      <c r="R52" s="767"/>
      <c r="S52" s="767"/>
      <c r="T52" s="767"/>
      <c r="U52" s="767"/>
      <c r="V52" s="767"/>
      <c r="W52" s="767"/>
      <c r="X52" s="767"/>
      <c r="Y52" s="768"/>
      <c r="AA52" s="94"/>
      <c r="AB52" s="126"/>
      <c r="AC52" s="126"/>
      <c r="AD52" s="126"/>
      <c r="AE52" s="126"/>
      <c r="AF52" s="126"/>
      <c r="AG52" s="126"/>
      <c r="AH52" s="126"/>
    </row>
    <row r="53" spans="2:34" ht="18">
      <c r="B53" s="720"/>
      <c r="C53" s="723"/>
      <c r="D53" s="662" t="s">
        <v>579</v>
      </c>
      <c r="E53" s="663"/>
      <c r="F53" s="663"/>
      <c r="G53" s="663"/>
      <c r="H53" s="663"/>
      <c r="I53" s="663"/>
      <c r="J53" s="663"/>
      <c r="K53" s="663"/>
      <c r="L53" s="663"/>
      <c r="M53" s="663"/>
      <c r="N53" s="664"/>
      <c r="O53" s="614">
        <v>0</v>
      </c>
      <c r="P53" s="615"/>
      <c r="Q53" s="615"/>
      <c r="R53" s="615"/>
      <c r="S53" s="615"/>
      <c r="T53" s="615"/>
      <c r="U53" s="615"/>
      <c r="V53" s="615"/>
      <c r="W53" s="615"/>
      <c r="X53" s="615"/>
      <c r="Y53" s="616"/>
      <c r="AA53" s="94"/>
      <c r="AB53" s="125"/>
      <c r="AC53" s="125"/>
      <c r="AD53" s="125"/>
      <c r="AE53" s="125"/>
      <c r="AF53" s="125"/>
      <c r="AG53" s="125"/>
      <c r="AH53" s="125"/>
    </row>
    <row r="54" spans="2:34" ht="18.75" thickBot="1">
      <c r="B54" s="720"/>
      <c r="C54" s="723"/>
      <c r="D54" s="629" t="s">
        <v>603</v>
      </c>
      <c r="E54" s="630"/>
      <c r="F54" s="630"/>
      <c r="G54" s="630"/>
      <c r="H54" s="630"/>
      <c r="I54" s="630"/>
      <c r="J54" s="630"/>
      <c r="K54" s="630"/>
      <c r="L54" s="630"/>
      <c r="M54" s="630"/>
      <c r="N54" s="631"/>
      <c r="O54" s="744">
        <v>0</v>
      </c>
      <c r="P54" s="745"/>
      <c r="Q54" s="745"/>
      <c r="R54" s="745"/>
      <c r="S54" s="745"/>
      <c r="T54" s="745"/>
      <c r="U54" s="745"/>
      <c r="V54" s="745"/>
      <c r="W54" s="745"/>
      <c r="X54" s="745"/>
      <c r="Y54" s="746"/>
      <c r="AA54" s="118"/>
      <c r="AB54" s="125"/>
      <c r="AC54" s="125"/>
      <c r="AD54" s="125"/>
      <c r="AE54" s="125"/>
      <c r="AF54" s="125"/>
      <c r="AG54" s="125"/>
      <c r="AH54" s="125"/>
    </row>
    <row r="55" spans="2:34" ht="19.5" thickBot="1" thickTop="1">
      <c r="B55" s="720"/>
      <c r="C55" s="724"/>
      <c r="D55" s="668" t="s">
        <v>609</v>
      </c>
      <c r="E55" s="669"/>
      <c r="F55" s="669"/>
      <c r="G55" s="669"/>
      <c r="H55" s="669"/>
      <c r="I55" s="669"/>
      <c r="J55" s="669"/>
      <c r="K55" s="669"/>
      <c r="L55" s="669"/>
      <c r="M55" s="669"/>
      <c r="N55" s="670"/>
      <c r="O55" s="647">
        <f>SUM(O51:O54)</f>
        <v>0</v>
      </c>
      <c r="P55" s="648"/>
      <c r="Q55" s="648"/>
      <c r="R55" s="648"/>
      <c r="S55" s="648"/>
      <c r="T55" s="648"/>
      <c r="U55" s="648"/>
      <c r="V55" s="648"/>
      <c r="W55" s="648"/>
      <c r="X55" s="648"/>
      <c r="Y55" s="649"/>
      <c r="AA55" s="118"/>
      <c r="AB55" s="126"/>
      <c r="AC55" s="126"/>
      <c r="AD55" s="126"/>
      <c r="AE55" s="126"/>
      <c r="AF55" s="126"/>
      <c r="AG55" s="126"/>
      <c r="AH55" s="126"/>
    </row>
    <row r="56" spans="2:34" ht="17.25" customHeight="1">
      <c r="B56" s="720"/>
      <c r="C56" s="725" t="s">
        <v>607</v>
      </c>
      <c r="D56" s="671" t="s">
        <v>764</v>
      </c>
      <c r="E56" s="672"/>
      <c r="F56" s="672"/>
      <c r="G56" s="672"/>
      <c r="H56" s="672"/>
      <c r="I56" s="672"/>
      <c r="J56" s="672"/>
      <c r="K56" s="672"/>
      <c r="L56" s="672"/>
      <c r="M56" s="672"/>
      <c r="N56" s="673"/>
      <c r="O56" s="756">
        <v>0</v>
      </c>
      <c r="P56" s="757"/>
      <c r="Q56" s="757"/>
      <c r="R56" s="757"/>
      <c r="S56" s="757"/>
      <c r="T56" s="757"/>
      <c r="U56" s="757"/>
      <c r="V56" s="757"/>
      <c r="W56" s="757"/>
      <c r="X56" s="757"/>
      <c r="Y56" s="758"/>
      <c r="AA56" s="118"/>
      <c r="AB56" s="126"/>
      <c r="AC56" s="126"/>
      <c r="AD56" s="126"/>
      <c r="AE56" s="126"/>
      <c r="AF56" s="126"/>
      <c r="AG56" s="126"/>
      <c r="AH56" s="126"/>
    </row>
    <row r="57" spans="2:34" ht="18">
      <c r="B57" s="720"/>
      <c r="C57" s="723"/>
      <c r="D57" s="662" t="s">
        <v>611</v>
      </c>
      <c r="E57" s="663"/>
      <c r="F57" s="663"/>
      <c r="G57" s="663"/>
      <c r="H57" s="663"/>
      <c r="I57" s="663"/>
      <c r="J57" s="663"/>
      <c r="K57" s="663"/>
      <c r="L57" s="663"/>
      <c r="M57" s="663"/>
      <c r="N57" s="664"/>
      <c r="O57" s="614">
        <v>0</v>
      </c>
      <c r="P57" s="615"/>
      <c r="Q57" s="615"/>
      <c r="R57" s="615"/>
      <c r="S57" s="615"/>
      <c r="T57" s="615"/>
      <c r="U57" s="615"/>
      <c r="V57" s="615"/>
      <c r="W57" s="615"/>
      <c r="X57" s="615"/>
      <c r="Y57" s="616"/>
      <c r="AA57" s="118"/>
      <c r="AB57" s="125"/>
      <c r="AC57" s="125"/>
      <c r="AD57" s="125"/>
      <c r="AE57" s="125"/>
      <c r="AF57" s="125"/>
      <c r="AG57" s="125"/>
      <c r="AH57" s="125"/>
    </row>
    <row r="58" spans="2:34" ht="18">
      <c r="B58" s="720"/>
      <c r="C58" s="723"/>
      <c r="D58" s="656" t="s">
        <v>613</v>
      </c>
      <c r="E58" s="657"/>
      <c r="F58" s="657"/>
      <c r="G58" s="657"/>
      <c r="H58" s="657"/>
      <c r="I58" s="657"/>
      <c r="J58" s="657"/>
      <c r="K58" s="657"/>
      <c r="L58" s="657"/>
      <c r="M58" s="657"/>
      <c r="N58" s="658"/>
      <c r="O58" s="614">
        <v>0</v>
      </c>
      <c r="P58" s="615"/>
      <c r="Q58" s="615"/>
      <c r="R58" s="615"/>
      <c r="S58" s="615"/>
      <c r="T58" s="615"/>
      <c r="U58" s="615"/>
      <c r="V58" s="615"/>
      <c r="W58" s="615"/>
      <c r="X58" s="615"/>
      <c r="Y58" s="616"/>
      <c r="AA58" s="127"/>
      <c r="AB58" s="126"/>
      <c r="AC58" s="126"/>
      <c r="AD58" s="126"/>
      <c r="AE58" s="126"/>
      <c r="AF58" s="126"/>
      <c r="AG58" s="126"/>
      <c r="AH58" s="126"/>
    </row>
    <row r="59" spans="2:34" ht="18">
      <c r="B59" s="720"/>
      <c r="C59" s="723"/>
      <c r="D59" s="656" t="s">
        <v>631</v>
      </c>
      <c r="E59" s="657"/>
      <c r="F59" s="657"/>
      <c r="G59" s="657"/>
      <c r="H59" s="657"/>
      <c r="I59" s="657"/>
      <c r="J59" s="657"/>
      <c r="K59" s="657"/>
      <c r="L59" s="657"/>
      <c r="M59" s="657"/>
      <c r="N59" s="658"/>
      <c r="O59" s="614">
        <v>0</v>
      </c>
      <c r="P59" s="615"/>
      <c r="Q59" s="615"/>
      <c r="R59" s="615"/>
      <c r="S59" s="615"/>
      <c r="T59" s="615"/>
      <c r="U59" s="615"/>
      <c r="V59" s="615"/>
      <c r="W59" s="615"/>
      <c r="X59" s="615"/>
      <c r="Y59" s="616"/>
      <c r="AA59" s="127"/>
      <c r="AB59" s="94"/>
      <c r="AC59" s="94"/>
      <c r="AD59" s="94"/>
      <c r="AE59" s="94"/>
      <c r="AF59" s="94"/>
      <c r="AG59" s="94"/>
      <c r="AH59" s="94"/>
    </row>
    <row r="60" spans="2:34" ht="18">
      <c r="B60" s="720"/>
      <c r="C60" s="723"/>
      <c r="D60" s="662" t="s">
        <v>765</v>
      </c>
      <c r="E60" s="663"/>
      <c r="F60" s="663"/>
      <c r="G60" s="663"/>
      <c r="H60" s="663"/>
      <c r="I60" s="663"/>
      <c r="J60" s="663"/>
      <c r="K60" s="663"/>
      <c r="L60" s="663"/>
      <c r="M60" s="663"/>
      <c r="N60" s="664"/>
      <c r="O60" s="614">
        <v>0</v>
      </c>
      <c r="P60" s="615"/>
      <c r="Q60" s="615"/>
      <c r="R60" s="615"/>
      <c r="S60" s="615"/>
      <c r="T60" s="615"/>
      <c r="U60" s="615"/>
      <c r="V60" s="615"/>
      <c r="W60" s="615"/>
      <c r="X60" s="615"/>
      <c r="Y60" s="616"/>
      <c r="AA60" s="127"/>
      <c r="AB60" s="94"/>
      <c r="AC60" s="94"/>
      <c r="AD60" s="94"/>
      <c r="AE60" s="94"/>
      <c r="AF60" s="94"/>
      <c r="AG60" s="94"/>
      <c r="AH60" s="94"/>
    </row>
    <row r="61" spans="2:34" ht="18.75" thickBot="1">
      <c r="B61" s="720"/>
      <c r="C61" s="723"/>
      <c r="D61" s="629" t="s">
        <v>617</v>
      </c>
      <c r="E61" s="630"/>
      <c r="F61" s="630"/>
      <c r="G61" s="630"/>
      <c r="H61" s="630"/>
      <c r="I61" s="630"/>
      <c r="J61" s="630"/>
      <c r="K61" s="630"/>
      <c r="L61" s="630"/>
      <c r="M61" s="630"/>
      <c r="N61" s="631"/>
      <c r="O61" s="744">
        <v>0</v>
      </c>
      <c r="P61" s="745"/>
      <c r="Q61" s="745"/>
      <c r="R61" s="745"/>
      <c r="S61" s="745"/>
      <c r="T61" s="745"/>
      <c r="U61" s="745"/>
      <c r="V61" s="745"/>
      <c r="W61" s="745"/>
      <c r="X61" s="745"/>
      <c r="Y61" s="746"/>
      <c r="AA61" s="127"/>
      <c r="AB61" s="94"/>
      <c r="AC61" s="94"/>
      <c r="AD61" s="94"/>
      <c r="AE61" s="94"/>
      <c r="AF61" s="94"/>
      <c r="AG61" s="94"/>
      <c r="AH61" s="94"/>
    </row>
    <row r="62" spans="2:34" ht="19.5" thickBot="1" thickTop="1">
      <c r="B62" s="720"/>
      <c r="C62" s="723"/>
      <c r="D62" s="653" t="s">
        <v>604</v>
      </c>
      <c r="E62" s="654"/>
      <c r="F62" s="654"/>
      <c r="G62" s="654"/>
      <c r="H62" s="654"/>
      <c r="I62" s="654"/>
      <c r="J62" s="654"/>
      <c r="K62" s="654"/>
      <c r="L62" s="654"/>
      <c r="M62" s="654"/>
      <c r="N62" s="655"/>
      <c r="O62" s="769">
        <f>SUM(O56:O61)</f>
        <v>0</v>
      </c>
      <c r="P62" s="770"/>
      <c r="Q62" s="770"/>
      <c r="R62" s="770"/>
      <c r="S62" s="770"/>
      <c r="T62" s="770"/>
      <c r="U62" s="770"/>
      <c r="V62" s="770"/>
      <c r="W62" s="770"/>
      <c r="X62" s="770"/>
      <c r="Y62" s="771"/>
      <c r="AA62" s="127"/>
      <c r="AB62" s="94"/>
      <c r="AC62" s="94"/>
      <c r="AD62" s="94"/>
      <c r="AE62" s="94"/>
      <c r="AF62" s="94"/>
      <c r="AG62" s="94"/>
      <c r="AH62" s="94"/>
    </row>
    <row r="63" spans="2:34" ht="19.5" thickBot="1" thickTop="1">
      <c r="B63" s="720"/>
      <c r="C63" s="723"/>
      <c r="D63" s="665" t="s">
        <v>903</v>
      </c>
      <c r="E63" s="666"/>
      <c r="F63" s="666"/>
      <c r="G63" s="666"/>
      <c r="H63" s="666"/>
      <c r="I63" s="666"/>
      <c r="J63" s="666"/>
      <c r="K63" s="666"/>
      <c r="L63" s="666"/>
      <c r="M63" s="666"/>
      <c r="N63" s="667"/>
      <c r="O63" s="776">
        <v>0</v>
      </c>
      <c r="P63" s="777"/>
      <c r="Q63" s="777"/>
      <c r="R63" s="777"/>
      <c r="S63" s="777"/>
      <c r="T63" s="777"/>
      <c r="U63" s="777"/>
      <c r="V63" s="777"/>
      <c r="W63" s="777"/>
      <c r="X63" s="777"/>
      <c r="Y63" s="778"/>
      <c r="AA63" s="127"/>
      <c r="AB63" s="94"/>
      <c r="AC63" s="94"/>
      <c r="AD63" s="94"/>
      <c r="AE63" s="94"/>
      <c r="AF63" s="94"/>
      <c r="AG63" s="94"/>
      <c r="AH63" s="94"/>
    </row>
    <row r="64" spans="2:34" ht="19.5" thickBot="1" thickTop="1">
      <c r="B64" s="720"/>
      <c r="C64" s="724"/>
      <c r="D64" s="668" t="s">
        <v>621</v>
      </c>
      <c r="E64" s="669"/>
      <c r="F64" s="669"/>
      <c r="G64" s="669"/>
      <c r="H64" s="669"/>
      <c r="I64" s="669"/>
      <c r="J64" s="669"/>
      <c r="K64" s="669"/>
      <c r="L64" s="669"/>
      <c r="M64" s="669"/>
      <c r="N64" s="670"/>
      <c r="O64" s="647">
        <f>O62+O63</f>
        <v>0</v>
      </c>
      <c r="P64" s="648"/>
      <c r="Q64" s="648"/>
      <c r="R64" s="648"/>
      <c r="S64" s="648"/>
      <c r="T64" s="648"/>
      <c r="U64" s="648"/>
      <c r="V64" s="648"/>
      <c r="W64" s="648"/>
      <c r="X64" s="648"/>
      <c r="Y64" s="649"/>
      <c r="AA64" s="128"/>
      <c r="AB64" s="94"/>
      <c r="AC64" s="94"/>
      <c r="AD64" s="94"/>
      <c r="AE64" s="94"/>
      <c r="AF64" s="94"/>
      <c r="AG64" s="94"/>
      <c r="AH64" s="94"/>
    </row>
    <row r="65" spans="2:34" ht="18">
      <c r="B65" s="720"/>
      <c r="C65" s="707"/>
      <c r="D65" s="671" t="s">
        <v>623</v>
      </c>
      <c r="E65" s="672"/>
      <c r="F65" s="672"/>
      <c r="G65" s="672"/>
      <c r="H65" s="672"/>
      <c r="I65" s="672"/>
      <c r="J65" s="672"/>
      <c r="K65" s="672"/>
      <c r="L65" s="672"/>
      <c r="M65" s="672"/>
      <c r="N65" s="673"/>
      <c r="O65" s="650">
        <f>O55-O64</f>
        <v>0</v>
      </c>
      <c r="P65" s="651"/>
      <c r="Q65" s="651"/>
      <c r="R65" s="651"/>
      <c r="S65" s="651"/>
      <c r="T65" s="651"/>
      <c r="U65" s="651"/>
      <c r="V65" s="651"/>
      <c r="W65" s="651"/>
      <c r="X65" s="651"/>
      <c r="Y65" s="652"/>
      <c r="AA65" s="128"/>
      <c r="AB65" s="94"/>
      <c r="AC65" s="94"/>
      <c r="AD65" s="94"/>
      <c r="AE65" s="94"/>
      <c r="AF65" s="94"/>
      <c r="AG65" s="94"/>
      <c r="AH65" s="94"/>
    </row>
    <row r="66" spans="2:34" ht="17.25">
      <c r="B66" s="720"/>
      <c r="C66" s="708"/>
      <c r="D66" s="662" t="s">
        <v>615</v>
      </c>
      <c r="E66" s="663"/>
      <c r="F66" s="663"/>
      <c r="G66" s="663"/>
      <c r="H66" s="663"/>
      <c r="I66" s="663"/>
      <c r="J66" s="663"/>
      <c r="K66" s="663"/>
      <c r="L66" s="663"/>
      <c r="M66" s="663"/>
      <c r="N66" s="664"/>
      <c r="O66" s="614">
        <v>0</v>
      </c>
      <c r="P66" s="615"/>
      <c r="Q66" s="615"/>
      <c r="R66" s="615"/>
      <c r="S66" s="615"/>
      <c r="T66" s="615"/>
      <c r="U66" s="615"/>
      <c r="V66" s="615"/>
      <c r="W66" s="615"/>
      <c r="X66" s="615"/>
      <c r="Y66" s="616"/>
      <c r="AA66" s="128"/>
      <c r="AB66" s="94"/>
      <c r="AC66" s="94"/>
      <c r="AD66" s="94"/>
      <c r="AE66" s="94"/>
      <c r="AF66" s="94"/>
      <c r="AG66" s="94"/>
      <c r="AH66" s="94"/>
    </row>
    <row r="67" spans="2:34" ht="18" thickBot="1">
      <c r="B67" s="721"/>
      <c r="C67" s="709"/>
      <c r="D67" s="626" t="s">
        <v>624</v>
      </c>
      <c r="E67" s="627"/>
      <c r="F67" s="627"/>
      <c r="G67" s="627"/>
      <c r="H67" s="627"/>
      <c r="I67" s="627"/>
      <c r="J67" s="627"/>
      <c r="K67" s="627"/>
      <c r="L67" s="627"/>
      <c r="M67" s="627"/>
      <c r="N67" s="628"/>
      <c r="O67" s="759">
        <f>O65+O66</f>
        <v>0</v>
      </c>
      <c r="P67" s="760"/>
      <c r="Q67" s="760"/>
      <c r="R67" s="760"/>
      <c r="S67" s="760"/>
      <c r="T67" s="760"/>
      <c r="U67" s="760"/>
      <c r="V67" s="760"/>
      <c r="W67" s="760"/>
      <c r="X67" s="760"/>
      <c r="Y67" s="761"/>
      <c r="Z67" s="120" t="s">
        <v>625</v>
      </c>
      <c r="AA67" s="128"/>
      <c r="AB67" s="94"/>
      <c r="AC67" s="94"/>
      <c r="AD67" s="94"/>
      <c r="AE67" s="94"/>
      <c r="AF67" s="94"/>
      <c r="AG67" s="94"/>
      <c r="AH67" s="94"/>
    </row>
    <row r="68" spans="2:34" ht="18" thickBot="1">
      <c r="B68" s="129"/>
      <c r="C68" s="129"/>
      <c r="D68" s="129"/>
      <c r="E68" s="129"/>
      <c r="F68" s="129"/>
      <c r="G68" s="129"/>
      <c r="H68" s="129"/>
      <c r="I68" s="129"/>
      <c r="J68" s="129"/>
      <c r="K68" s="129"/>
      <c r="L68" s="129"/>
      <c r="M68" s="129"/>
      <c r="N68" s="129"/>
      <c r="O68" s="56"/>
      <c r="P68" s="56"/>
      <c r="Q68" s="56"/>
      <c r="R68" s="56"/>
      <c r="S68" s="56"/>
      <c r="T68" s="56"/>
      <c r="U68" s="56"/>
      <c r="V68" s="56"/>
      <c r="W68" s="56"/>
      <c r="X68" s="56"/>
      <c r="Y68" s="56"/>
      <c r="AA68" s="128"/>
      <c r="AB68" s="94"/>
      <c r="AC68" s="94"/>
      <c r="AD68" s="94"/>
      <c r="AE68" s="94"/>
      <c r="AF68" s="94"/>
      <c r="AG68" s="94"/>
      <c r="AH68" s="94"/>
    </row>
    <row r="69" spans="2:34" ht="18" thickBot="1">
      <c r="B69" s="623" t="s">
        <v>628</v>
      </c>
      <c r="C69" s="624"/>
      <c r="D69" s="624"/>
      <c r="E69" s="624"/>
      <c r="F69" s="624"/>
      <c r="G69" s="624"/>
      <c r="H69" s="624"/>
      <c r="I69" s="624"/>
      <c r="J69" s="624"/>
      <c r="K69" s="624"/>
      <c r="L69" s="624"/>
      <c r="M69" s="624"/>
      <c r="N69" s="625"/>
      <c r="O69" s="772">
        <f>O42+O67</f>
        <v>0</v>
      </c>
      <c r="P69" s="763"/>
      <c r="Q69" s="763"/>
      <c r="R69" s="763"/>
      <c r="S69" s="763"/>
      <c r="T69" s="763"/>
      <c r="U69" s="763"/>
      <c r="V69" s="763"/>
      <c r="W69" s="763"/>
      <c r="X69" s="763"/>
      <c r="Y69" s="764"/>
      <c r="AA69" s="128"/>
      <c r="AB69" s="94"/>
      <c r="AC69" s="94"/>
      <c r="AD69" s="94"/>
      <c r="AE69" s="94"/>
      <c r="AF69" s="94"/>
      <c r="AG69" s="94"/>
      <c r="AH69" s="94"/>
    </row>
    <row r="70" spans="2:34" ht="18" thickBot="1">
      <c r="B70" s="712" t="s">
        <v>630</v>
      </c>
      <c r="C70" s="713"/>
      <c r="D70" s="713"/>
      <c r="E70" s="713"/>
      <c r="F70" s="713"/>
      <c r="G70" s="713"/>
      <c r="H70" s="713"/>
      <c r="I70" s="713"/>
      <c r="J70" s="713"/>
      <c r="K70" s="713"/>
      <c r="L70" s="713"/>
      <c r="M70" s="713"/>
      <c r="N70" s="714"/>
      <c r="O70" s="773">
        <v>0</v>
      </c>
      <c r="P70" s="774"/>
      <c r="Q70" s="774"/>
      <c r="R70" s="774"/>
      <c r="S70" s="774"/>
      <c r="T70" s="774"/>
      <c r="U70" s="774"/>
      <c r="V70" s="774"/>
      <c r="W70" s="774"/>
      <c r="X70" s="774"/>
      <c r="Y70" s="775"/>
      <c r="AA70" s="128"/>
      <c r="AB70" s="94"/>
      <c r="AC70" s="94"/>
      <c r="AD70" s="94"/>
      <c r="AE70" s="94"/>
      <c r="AF70" s="94"/>
      <c r="AG70" s="94"/>
      <c r="AH70" s="94"/>
    </row>
    <row r="71" spans="2:34" ht="18" thickBot="1">
      <c r="B71" s="712" t="s">
        <v>553</v>
      </c>
      <c r="C71" s="713"/>
      <c r="D71" s="713"/>
      <c r="E71" s="713"/>
      <c r="F71" s="713"/>
      <c r="G71" s="713"/>
      <c r="H71" s="713"/>
      <c r="I71" s="713"/>
      <c r="J71" s="713"/>
      <c r="K71" s="713"/>
      <c r="L71" s="713"/>
      <c r="M71" s="713"/>
      <c r="N71" s="714"/>
      <c r="O71" s="772">
        <f>O69+O70</f>
        <v>0</v>
      </c>
      <c r="P71" s="763"/>
      <c r="Q71" s="763"/>
      <c r="R71" s="763"/>
      <c r="S71" s="763"/>
      <c r="T71" s="763"/>
      <c r="U71" s="763"/>
      <c r="V71" s="763"/>
      <c r="W71" s="763"/>
      <c r="X71" s="763"/>
      <c r="Y71" s="764"/>
      <c r="AA71" s="128"/>
      <c r="AB71" s="94"/>
      <c r="AC71" s="94"/>
      <c r="AD71" s="94"/>
      <c r="AE71" s="94"/>
      <c r="AF71" s="94"/>
      <c r="AG71" s="94"/>
      <c r="AH71" s="94"/>
    </row>
    <row r="72" spans="24:31" ht="13.5">
      <c r="X72" s="128"/>
      <c r="Y72" s="94"/>
      <c r="Z72" s="94"/>
      <c r="AA72" s="94"/>
      <c r="AB72" s="94"/>
      <c r="AC72" s="94"/>
      <c r="AD72" s="94"/>
      <c r="AE72" s="94"/>
    </row>
    <row r="73" ht="13.5">
      <c r="X73" s="128"/>
    </row>
    <row r="74" ht="13.5">
      <c r="X74" s="128"/>
    </row>
    <row r="75" ht="13.5">
      <c r="X75" s="128"/>
    </row>
    <row r="76" ht="13.5">
      <c r="X76" s="128"/>
    </row>
    <row r="77" ht="13.5">
      <c r="X77" s="128"/>
    </row>
    <row r="78" ht="13.5">
      <c r="X78" s="128"/>
    </row>
    <row r="79" ht="13.5">
      <c r="X79" s="128"/>
    </row>
    <row r="80" ht="13.5">
      <c r="X80" s="128"/>
    </row>
    <row r="81" ht="13.5">
      <c r="X81" s="128"/>
    </row>
    <row r="82" ht="13.5">
      <c r="X82" s="128"/>
    </row>
    <row r="83" ht="13.5">
      <c r="X83" s="128"/>
    </row>
    <row r="84" ht="13.5">
      <c r="X84" s="128"/>
    </row>
    <row r="85" ht="13.5">
      <c r="X85" s="128"/>
    </row>
    <row r="86" ht="13.5">
      <c r="X86" s="128"/>
    </row>
    <row r="87" ht="13.5">
      <c r="X87" s="128"/>
    </row>
    <row r="88" ht="13.5">
      <c r="X88" s="128"/>
    </row>
    <row r="89" ht="13.5">
      <c r="X89" s="128"/>
    </row>
    <row r="90" ht="13.5">
      <c r="X90" s="128"/>
    </row>
    <row r="91" ht="13.5">
      <c r="X91" s="128"/>
    </row>
    <row r="92" ht="13.5">
      <c r="X92" s="128"/>
    </row>
    <row r="93" ht="13.5">
      <c r="X93" s="128"/>
    </row>
    <row r="94" ht="13.5">
      <c r="X94" s="128"/>
    </row>
    <row r="95" ht="13.5">
      <c r="X95" s="128"/>
    </row>
    <row r="96" ht="13.5">
      <c r="X96" s="128"/>
    </row>
    <row r="97" ht="13.5">
      <c r="X97" s="128"/>
    </row>
    <row r="98" ht="13.5">
      <c r="X98" s="128"/>
    </row>
    <row r="99" ht="13.5">
      <c r="X99" s="128"/>
    </row>
    <row r="100" ht="13.5">
      <c r="X100" s="128"/>
    </row>
    <row r="101" ht="13.5">
      <c r="X101" s="128"/>
    </row>
    <row r="102" ht="13.5">
      <c r="X102" s="128"/>
    </row>
    <row r="103" ht="13.5">
      <c r="X103" s="128"/>
    </row>
    <row r="104" ht="13.5">
      <c r="X104" s="128"/>
    </row>
    <row r="105" ht="13.5">
      <c r="X105" s="128"/>
    </row>
    <row r="106" ht="13.5">
      <c r="X106" s="128"/>
    </row>
    <row r="107" ht="13.5">
      <c r="X107" s="128"/>
    </row>
    <row r="108" ht="13.5">
      <c r="X108" s="128"/>
    </row>
    <row r="109" ht="13.5">
      <c r="X109" s="128"/>
    </row>
    <row r="110" ht="13.5">
      <c r="X110" s="128"/>
    </row>
    <row r="111" ht="13.5">
      <c r="X111" s="128"/>
    </row>
    <row r="112" ht="13.5">
      <c r="X112" s="128"/>
    </row>
    <row r="113" ht="13.5">
      <c r="X113" s="128"/>
    </row>
    <row r="114" ht="13.5">
      <c r="X114" s="128"/>
    </row>
    <row r="115" ht="13.5">
      <c r="X115" s="128"/>
    </row>
    <row r="116" ht="13.5">
      <c r="X116" s="128"/>
    </row>
    <row r="117" ht="13.5">
      <c r="X117" s="128"/>
    </row>
    <row r="118" ht="13.5">
      <c r="X118" s="128"/>
    </row>
    <row r="119" ht="13.5">
      <c r="X119" s="128"/>
    </row>
    <row r="120" ht="13.5">
      <c r="X120" s="128"/>
    </row>
    <row r="121" ht="13.5">
      <c r="X121" s="128"/>
    </row>
    <row r="122" ht="13.5">
      <c r="X122" s="128"/>
    </row>
    <row r="123" ht="13.5">
      <c r="X123" s="128"/>
    </row>
    <row r="124" ht="13.5">
      <c r="X124" s="128"/>
    </row>
    <row r="125" ht="13.5">
      <c r="X125" s="128"/>
    </row>
    <row r="126" ht="13.5">
      <c r="X126" s="128"/>
    </row>
    <row r="127" ht="13.5">
      <c r="X127" s="128"/>
    </row>
    <row r="128" ht="13.5">
      <c r="X128" s="128"/>
    </row>
    <row r="129" ht="13.5">
      <c r="X129" s="128"/>
    </row>
    <row r="130" ht="13.5">
      <c r="X130" s="128"/>
    </row>
    <row r="131" ht="13.5">
      <c r="X131" s="128"/>
    </row>
    <row r="132" ht="13.5">
      <c r="X132" s="128"/>
    </row>
    <row r="133" ht="13.5">
      <c r="X133" s="128"/>
    </row>
    <row r="134" ht="13.5">
      <c r="X134" s="128"/>
    </row>
    <row r="135" ht="13.5">
      <c r="X135" s="128"/>
    </row>
    <row r="136" ht="13.5">
      <c r="X136" s="128"/>
    </row>
    <row r="137" ht="13.5">
      <c r="X137" s="128"/>
    </row>
    <row r="138" ht="13.5">
      <c r="X138" s="128"/>
    </row>
    <row r="139" ht="13.5">
      <c r="X139" s="128"/>
    </row>
    <row r="140" ht="13.5">
      <c r="X140" s="128"/>
    </row>
    <row r="141" ht="13.5">
      <c r="X141" s="128"/>
    </row>
    <row r="142" ht="13.5">
      <c r="X142" s="128"/>
    </row>
    <row r="143" ht="13.5">
      <c r="X143" s="128"/>
    </row>
    <row r="144" ht="13.5">
      <c r="X144" s="128"/>
    </row>
    <row r="145" ht="13.5">
      <c r="X145" s="128"/>
    </row>
    <row r="146" ht="13.5">
      <c r="X146" s="128"/>
    </row>
    <row r="147" ht="13.5">
      <c r="X147" s="128"/>
    </row>
    <row r="148" ht="13.5">
      <c r="X148" s="128"/>
    </row>
    <row r="149" ht="13.5">
      <c r="X149" s="128"/>
    </row>
    <row r="150" ht="13.5">
      <c r="X150" s="128"/>
    </row>
    <row r="151" ht="13.5">
      <c r="X151" s="128"/>
    </row>
    <row r="152" ht="13.5">
      <c r="X152" s="128"/>
    </row>
    <row r="153" ht="13.5">
      <c r="X153" s="128"/>
    </row>
    <row r="154" ht="13.5">
      <c r="X154" s="128"/>
    </row>
    <row r="155" ht="13.5">
      <c r="X155" s="128"/>
    </row>
    <row r="156" ht="13.5">
      <c r="X156" s="128"/>
    </row>
    <row r="157" ht="13.5">
      <c r="X157" s="128"/>
    </row>
    <row r="158" ht="13.5">
      <c r="X158" s="128"/>
    </row>
    <row r="159" ht="13.5">
      <c r="X159" s="128"/>
    </row>
    <row r="160" ht="13.5">
      <c r="X160" s="128"/>
    </row>
    <row r="161" ht="13.5">
      <c r="X161" s="128"/>
    </row>
    <row r="162" ht="13.5">
      <c r="X162" s="128"/>
    </row>
    <row r="163" ht="13.5">
      <c r="X163" s="128"/>
    </row>
    <row r="164" ht="13.5">
      <c r="X164" s="128"/>
    </row>
    <row r="165" ht="13.5">
      <c r="X165" s="128"/>
    </row>
    <row r="166" ht="13.5">
      <c r="X166" s="128"/>
    </row>
    <row r="167" ht="13.5">
      <c r="X167" s="128"/>
    </row>
    <row r="168" ht="13.5">
      <c r="X168" s="128"/>
    </row>
    <row r="169" ht="13.5">
      <c r="X169" s="128"/>
    </row>
    <row r="170" ht="13.5">
      <c r="X170" s="128"/>
    </row>
    <row r="171" ht="13.5">
      <c r="X171" s="128"/>
    </row>
    <row r="172" ht="13.5">
      <c r="X172" s="128"/>
    </row>
    <row r="173" ht="13.5">
      <c r="X173" s="128"/>
    </row>
    <row r="174" ht="13.5">
      <c r="X174" s="128"/>
    </row>
    <row r="175" ht="13.5">
      <c r="X175" s="128"/>
    </row>
    <row r="176" ht="13.5">
      <c r="X176" s="128"/>
    </row>
    <row r="177" ht="13.5">
      <c r="X177" s="128"/>
    </row>
    <row r="178" ht="13.5">
      <c r="X178" s="128"/>
    </row>
    <row r="179" ht="13.5">
      <c r="X179" s="128"/>
    </row>
    <row r="180" ht="13.5">
      <c r="X180" s="128"/>
    </row>
    <row r="181" ht="13.5">
      <c r="X181" s="128"/>
    </row>
    <row r="182" ht="13.5">
      <c r="X182" s="128"/>
    </row>
    <row r="183" ht="13.5">
      <c r="X183" s="128"/>
    </row>
    <row r="184" ht="13.5">
      <c r="X184" s="128"/>
    </row>
    <row r="185" ht="13.5">
      <c r="X185" s="128"/>
    </row>
    <row r="186" ht="13.5">
      <c r="X186" s="128"/>
    </row>
    <row r="187" ht="13.5">
      <c r="X187" s="128"/>
    </row>
    <row r="188" ht="13.5">
      <c r="X188" s="128"/>
    </row>
    <row r="189" ht="13.5">
      <c r="X189" s="128"/>
    </row>
    <row r="190" ht="13.5">
      <c r="X190" s="128"/>
    </row>
    <row r="191" ht="13.5">
      <c r="X191" s="128"/>
    </row>
    <row r="192" ht="13.5">
      <c r="X192" s="128"/>
    </row>
    <row r="193" ht="13.5">
      <c r="X193" s="128"/>
    </row>
    <row r="194" ht="13.5">
      <c r="X194" s="128"/>
    </row>
    <row r="195" ht="13.5">
      <c r="X195" s="128"/>
    </row>
    <row r="196" ht="13.5">
      <c r="X196" s="128"/>
    </row>
    <row r="197" ht="13.5">
      <c r="X197" s="128"/>
    </row>
    <row r="198" ht="13.5">
      <c r="X198" s="128"/>
    </row>
    <row r="199" ht="13.5">
      <c r="X199" s="128"/>
    </row>
    <row r="200" ht="13.5">
      <c r="X200" s="128"/>
    </row>
    <row r="201" ht="13.5">
      <c r="X201" s="128"/>
    </row>
    <row r="202" ht="13.5">
      <c r="X202" s="128"/>
    </row>
    <row r="203" ht="13.5">
      <c r="X203" s="128"/>
    </row>
    <row r="204" ht="13.5">
      <c r="X204" s="128"/>
    </row>
    <row r="205" ht="13.5">
      <c r="X205" s="128"/>
    </row>
    <row r="206" ht="13.5">
      <c r="X206" s="128"/>
    </row>
    <row r="207" ht="13.5">
      <c r="X207" s="128"/>
    </row>
    <row r="208" ht="13.5">
      <c r="X208" s="128"/>
    </row>
    <row r="209" ht="13.5">
      <c r="X209" s="128"/>
    </row>
    <row r="210" ht="13.5">
      <c r="X210" s="128"/>
    </row>
    <row r="211" ht="13.5">
      <c r="X211" s="128"/>
    </row>
    <row r="212" ht="13.5">
      <c r="X212" s="128"/>
    </row>
    <row r="213" ht="13.5">
      <c r="X213" s="128"/>
    </row>
    <row r="214" ht="13.5">
      <c r="X214" s="128"/>
    </row>
    <row r="215" ht="13.5">
      <c r="X215" s="128"/>
    </row>
    <row r="216" ht="13.5">
      <c r="X216" s="128"/>
    </row>
    <row r="217" ht="13.5">
      <c r="X217" s="128"/>
    </row>
    <row r="218" ht="13.5">
      <c r="X218" s="128"/>
    </row>
    <row r="219" ht="13.5">
      <c r="X219" s="128"/>
    </row>
    <row r="220" ht="13.5">
      <c r="X220" s="128"/>
    </row>
    <row r="221" ht="13.5">
      <c r="X221" s="128"/>
    </row>
    <row r="222" ht="13.5">
      <c r="X222" s="128"/>
    </row>
    <row r="223" ht="13.5">
      <c r="X223" s="128"/>
    </row>
    <row r="224" ht="13.5">
      <c r="X224" s="128"/>
    </row>
    <row r="225" ht="13.5">
      <c r="X225" s="128"/>
    </row>
    <row r="226" ht="13.5">
      <c r="X226" s="128"/>
    </row>
    <row r="227" ht="13.5">
      <c r="X227" s="128"/>
    </row>
    <row r="228" ht="13.5">
      <c r="X228" s="128"/>
    </row>
    <row r="229" ht="13.5">
      <c r="X229" s="128"/>
    </row>
    <row r="230" ht="13.5">
      <c r="X230" s="128"/>
    </row>
    <row r="231" ht="13.5">
      <c r="X231" s="128"/>
    </row>
    <row r="232" ht="13.5">
      <c r="X232" s="128"/>
    </row>
    <row r="233" ht="13.5">
      <c r="X233" s="128"/>
    </row>
    <row r="234" ht="13.5">
      <c r="X234" s="128"/>
    </row>
    <row r="235" ht="13.5">
      <c r="X235" s="128"/>
    </row>
    <row r="236" ht="13.5">
      <c r="X236" s="128"/>
    </row>
    <row r="237" ht="13.5">
      <c r="X237" s="128"/>
    </row>
    <row r="238" ht="13.5">
      <c r="X238" s="128"/>
    </row>
    <row r="239" ht="13.5">
      <c r="X239" s="128"/>
    </row>
    <row r="240" ht="13.5">
      <c r="X240" s="128"/>
    </row>
    <row r="241" ht="13.5">
      <c r="X241" s="128"/>
    </row>
    <row r="242" ht="13.5">
      <c r="X242" s="128"/>
    </row>
    <row r="243" ht="13.5">
      <c r="X243" s="128"/>
    </row>
    <row r="244" ht="13.5">
      <c r="X244" s="128"/>
    </row>
    <row r="245" ht="13.5">
      <c r="X245" s="128"/>
    </row>
    <row r="246" ht="13.5">
      <c r="X246" s="128"/>
    </row>
    <row r="247" ht="13.5">
      <c r="X247" s="128"/>
    </row>
    <row r="248" ht="13.5">
      <c r="X248" s="128"/>
    </row>
    <row r="249" ht="13.5">
      <c r="X249" s="128"/>
    </row>
    <row r="250" ht="13.5">
      <c r="X250" s="128"/>
    </row>
    <row r="251" ht="13.5">
      <c r="X251" s="128"/>
    </row>
    <row r="252" ht="13.5">
      <c r="X252" s="128"/>
    </row>
    <row r="253" ht="13.5">
      <c r="X253" s="128"/>
    </row>
    <row r="254" ht="13.5">
      <c r="X254" s="128"/>
    </row>
    <row r="255" ht="13.5">
      <c r="X255" s="128"/>
    </row>
    <row r="256" ht="13.5">
      <c r="X256" s="128"/>
    </row>
    <row r="257" ht="13.5">
      <c r="X257" s="128"/>
    </row>
    <row r="258" ht="13.5">
      <c r="X258" s="128"/>
    </row>
    <row r="259" ht="13.5">
      <c r="X259" s="128"/>
    </row>
    <row r="260" ht="13.5">
      <c r="X260" s="128"/>
    </row>
    <row r="261" ht="13.5">
      <c r="X261" s="128"/>
    </row>
    <row r="262" ht="13.5">
      <c r="X262" s="128"/>
    </row>
    <row r="263" ht="13.5">
      <c r="X263" s="128"/>
    </row>
    <row r="264" ht="13.5">
      <c r="X264" s="128"/>
    </row>
    <row r="265" ht="13.5">
      <c r="X265" s="128"/>
    </row>
    <row r="266" ht="13.5">
      <c r="X266" s="128"/>
    </row>
    <row r="267" ht="13.5">
      <c r="X267" s="128"/>
    </row>
    <row r="268" ht="13.5">
      <c r="X268" s="128"/>
    </row>
    <row r="269" ht="13.5">
      <c r="X269" s="128"/>
    </row>
    <row r="270" ht="13.5">
      <c r="X270" s="128"/>
    </row>
    <row r="271" ht="13.5">
      <c r="X271" s="128"/>
    </row>
    <row r="272" ht="13.5">
      <c r="X272" s="128"/>
    </row>
    <row r="273" ht="13.5">
      <c r="X273" s="128"/>
    </row>
    <row r="274" ht="13.5">
      <c r="X274" s="128"/>
    </row>
    <row r="275" ht="13.5">
      <c r="X275" s="128"/>
    </row>
    <row r="276" ht="13.5">
      <c r="X276" s="128"/>
    </row>
    <row r="277" ht="13.5">
      <c r="X277" s="128"/>
    </row>
    <row r="278" ht="13.5">
      <c r="X278" s="128"/>
    </row>
    <row r="279" ht="13.5">
      <c r="X279" s="128"/>
    </row>
    <row r="280" ht="13.5">
      <c r="X280" s="128"/>
    </row>
    <row r="281" ht="13.5">
      <c r="X281" s="128"/>
    </row>
    <row r="282" ht="13.5">
      <c r="X282" s="128"/>
    </row>
    <row r="283" ht="13.5">
      <c r="X283" s="128"/>
    </row>
    <row r="284" ht="13.5">
      <c r="X284" s="128"/>
    </row>
    <row r="285" ht="13.5">
      <c r="X285" s="128"/>
    </row>
    <row r="286" ht="13.5">
      <c r="X286" s="128"/>
    </row>
    <row r="287" ht="13.5">
      <c r="X287" s="128"/>
    </row>
    <row r="288" ht="13.5">
      <c r="X288" s="128"/>
    </row>
    <row r="289" ht="13.5">
      <c r="X289" s="128"/>
    </row>
    <row r="290" ht="13.5">
      <c r="X290" s="128"/>
    </row>
    <row r="291" ht="13.5">
      <c r="X291" s="128"/>
    </row>
    <row r="292" ht="13.5">
      <c r="X292" s="128"/>
    </row>
    <row r="293" ht="13.5">
      <c r="X293" s="128"/>
    </row>
    <row r="294" ht="13.5">
      <c r="X294" s="128"/>
    </row>
    <row r="295" ht="13.5">
      <c r="X295" s="128"/>
    </row>
    <row r="296" ht="13.5">
      <c r="X296" s="128"/>
    </row>
    <row r="297" ht="13.5">
      <c r="X297" s="128"/>
    </row>
    <row r="298" ht="13.5">
      <c r="X298" s="128"/>
    </row>
    <row r="299" ht="13.5">
      <c r="X299" s="128"/>
    </row>
    <row r="300" ht="13.5">
      <c r="X300" s="128"/>
    </row>
    <row r="301" ht="13.5">
      <c r="X301" s="128"/>
    </row>
    <row r="302" ht="13.5">
      <c r="X302" s="128"/>
    </row>
    <row r="303" ht="13.5">
      <c r="X303" s="128"/>
    </row>
    <row r="304" ht="13.5">
      <c r="X304" s="128"/>
    </row>
    <row r="305" ht="13.5">
      <c r="X305" s="128"/>
    </row>
    <row r="306" ht="13.5">
      <c r="X306" s="128"/>
    </row>
    <row r="307" ht="13.5">
      <c r="X307" s="128"/>
    </row>
    <row r="308" ht="13.5">
      <c r="X308" s="128"/>
    </row>
    <row r="309" ht="13.5">
      <c r="X309" s="128"/>
    </row>
    <row r="310" ht="13.5">
      <c r="X310" s="128"/>
    </row>
    <row r="311" ht="13.5">
      <c r="X311" s="128"/>
    </row>
    <row r="312" ht="13.5">
      <c r="X312" s="128"/>
    </row>
    <row r="313" ht="13.5">
      <c r="X313" s="128"/>
    </row>
    <row r="314" ht="13.5">
      <c r="X314" s="128"/>
    </row>
    <row r="315" ht="13.5">
      <c r="X315" s="128"/>
    </row>
    <row r="316" ht="13.5">
      <c r="X316" s="128"/>
    </row>
    <row r="317" ht="13.5">
      <c r="X317" s="128"/>
    </row>
    <row r="318" ht="13.5">
      <c r="X318" s="128"/>
    </row>
    <row r="319" ht="13.5">
      <c r="X319" s="128"/>
    </row>
    <row r="320" ht="13.5">
      <c r="X320" s="128"/>
    </row>
    <row r="321" ht="13.5">
      <c r="X321" s="128"/>
    </row>
    <row r="322" ht="13.5">
      <c r="X322" s="128"/>
    </row>
    <row r="323" ht="13.5">
      <c r="X323" s="128"/>
    </row>
    <row r="324" ht="13.5">
      <c r="X324" s="128"/>
    </row>
    <row r="325" ht="13.5">
      <c r="X325" s="128"/>
    </row>
    <row r="326" ht="13.5">
      <c r="X326" s="128"/>
    </row>
    <row r="327" ht="13.5">
      <c r="X327" s="128"/>
    </row>
    <row r="328" ht="13.5">
      <c r="X328" s="128"/>
    </row>
    <row r="329" ht="13.5">
      <c r="X329" s="128"/>
    </row>
    <row r="330" ht="13.5">
      <c r="X330" s="128"/>
    </row>
    <row r="331" ht="13.5">
      <c r="X331" s="128"/>
    </row>
    <row r="332" ht="13.5">
      <c r="X332" s="128"/>
    </row>
    <row r="333" ht="13.5">
      <c r="X333" s="128"/>
    </row>
    <row r="334" ht="13.5">
      <c r="X334" s="128"/>
    </row>
    <row r="335" ht="13.5">
      <c r="X335" s="128"/>
    </row>
    <row r="336" ht="13.5">
      <c r="X336" s="128"/>
    </row>
    <row r="337" ht="13.5">
      <c r="X337" s="128"/>
    </row>
    <row r="338" ht="13.5">
      <c r="X338" s="128"/>
    </row>
    <row r="339" ht="13.5">
      <c r="X339" s="128"/>
    </row>
    <row r="340" ht="13.5">
      <c r="X340" s="128"/>
    </row>
    <row r="341" ht="13.5">
      <c r="X341" s="128"/>
    </row>
    <row r="342" ht="13.5">
      <c r="X342" s="128"/>
    </row>
    <row r="343" ht="13.5">
      <c r="X343" s="128"/>
    </row>
    <row r="344" ht="13.5">
      <c r="X344" s="128"/>
    </row>
    <row r="345" ht="13.5">
      <c r="X345" s="128"/>
    </row>
    <row r="346" ht="13.5">
      <c r="X346" s="128"/>
    </row>
    <row r="347" ht="13.5">
      <c r="X347" s="128"/>
    </row>
    <row r="348" ht="13.5">
      <c r="X348" s="128"/>
    </row>
    <row r="349" ht="13.5">
      <c r="X349" s="128"/>
    </row>
    <row r="350" ht="13.5">
      <c r="X350" s="128"/>
    </row>
    <row r="351" ht="13.5">
      <c r="X351" s="128"/>
    </row>
    <row r="352" ht="13.5">
      <c r="X352" s="128"/>
    </row>
    <row r="353" ht="13.5">
      <c r="X353" s="128"/>
    </row>
    <row r="354" ht="13.5">
      <c r="X354" s="128"/>
    </row>
    <row r="355" ht="13.5">
      <c r="X355" s="128"/>
    </row>
    <row r="356" ht="13.5">
      <c r="X356" s="128"/>
    </row>
    <row r="357" ht="13.5">
      <c r="X357" s="128"/>
    </row>
    <row r="358" ht="13.5">
      <c r="X358" s="128"/>
    </row>
    <row r="359" ht="13.5">
      <c r="X359" s="128"/>
    </row>
    <row r="360" ht="13.5">
      <c r="X360" s="128"/>
    </row>
    <row r="361" ht="13.5">
      <c r="X361" s="128"/>
    </row>
    <row r="362" ht="13.5">
      <c r="X362" s="128"/>
    </row>
    <row r="363" ht="13.5">
      <c r="X363" s="128"/>
    </row>
    <row r="364" ht="13.5">
      <c r="X364" s="128"/>
    </row>
    <row r="365" ht="13.5">
      <c r="X365" s="128"/>
    </row>
    <row r="366" ht="13.5">
      <c r="X366" s="128"/>
    </row>
    <row r="367" ht="13.5">
      <c r="X367" s="128"/>
    </row>
    <row r="368" ht="13.5">
      <c r="X368" s="128"/>
    </row>
    <row r="369" ht="13.5">
      <c r="X369" s="128"/>
    </row>
    <row r="370" ht="13.5">
      <c r="X370" s="128"/>
    </row>
    <row r="371" ht="13.5">
      <c r="X371" s="128"/>
    </row>
    <row r="372" ht="13.5">
      <c r="X372" s="128"/>
    </row>
    <row r="373" ht="13.5">
      <c r="X373" s="128"/>
    </row>
    <row r="374" ht="13.5">
      <c r="X374" s="128"/>
    </row>
    <row r="375" ht="13.5">
      <c r="X375" s="128"/>
    </row>
    <row r="376" ht="13.5">
      <c r="X376" s="128"/>
    </row>
    <row r="377" ht="13.5">
      <c r="X377" s="128"/>
    </row>
    <row r="378" ht="13.5">
      <c r="X378" s="128"/>
    </row>
    <row r="379" ht="13.5">
      <c r="X379" s="128"/>
    </row>
    <row r="380" ht="13.5">
      <c r="X380" s="128"/>
    </row>
    <row r="381" ht="13.5">
      <c r="X381" s="128"/>
    </row>
    <row r="382" ht="13.5">
      <c r="X382" s="128"/>
    </row>
    <row r="383" ht="13.5">
      <c r="X383" s="128"/>
    </row>
    <row r="384" ht="13.5">
      <c r="X384" s="128"/>
    </row>
    <row r="385" ht="13.5">
      <c r="X385" s="128"/>
    </row>
    <row r="386" ht="13.5">
      <c r="X386" s="128"/>
    </row>
    <row r="387" ht="13.5">
      <c r="X387" s="128"/>
    </row>
    <row r="388" ht="13.5">
      <c r="X388" s="128"/>
    </row>
    <row r="389" ht="13.5">
      <c r="X389" s="128"/>
    </row>
    <row r="390" ht="13.5">
      <c r="X390" s="128"/>
    </row>
    <row r="391" ht="13.5">
      <c r="X391" s="128"/>
    </row>
    <row r="392" ht="13.5">
      <c r="X392" s="128"/>
    </row>
    <row r="393" ht="13.5">
      <c r="X393" s="128"/>
    </row>
    <row r="394" ht="13.5">
      <c r="X394" s="128"/>
    </row>
    <row r="395" ht="13.5">
      <c r="X395" s="128"/>
    </row>
    <row r="396" ht="13.5">
      <c r="X396" s="128"/>
    </row>
    <row r="397" ht="13.5">
      <c r="X397" s="128"/>
    </row>
    <row r="398" ht="13.5">
      <c r="X398" s="128"/>
    </row>
    <row r="399" ht="13.5">
      <c r="X399" s="128"/>
    </row>
    <row r="400" ht="13.5">
      <c r="X400" s="128"/>
    </row>
    <row r="401" ht="13.5">
      <c r="X401" s="128"/>
    </row>
    <row r="402" ht="13.5">
      <c r="X402" s="128"/>
    </row>
    <row r="403" ht="13.5">
      <c r="X403" s="128"/>
    </row>
    <row r="404" ht="13.5">
      <c r="X404" s="128"/>
    </row>
    <row r="405" ht="13.5">
      <c r="X405" s="128"/>
    </row>
    <row r="406" ht="13.5">
      <c r="X406" s="128"/>
    </row>
    <row r="407" ht="13.5">
      <c r="X407" s="128"/>
    </row>
    <row r="408" ht="13.5">
      <c r="X408" s="128"/>
    </row>
    <row r="409" ht="13.5">
      <c r="X409" s="128"/>
    </row>
    <row r="410" ht="13.5">
      <c r="X410" s="128"/>
    </row>
    <row r="411" ht="13.5">
      <c r="X411" s="128"/>
    </row>
    <row r="412" ht="13.5">
      <c r="X412" s="128"/>
    </row>
    <row r="413" ht="13.5">
      <c r="X413" s="128"/>
    </row>
    <row r="414" ht="13.5">
      <c r="X414" s="128"/>
    </row>
    <row r="415" ht="13.5">
      <c r="X415" s="128"/>
    </row>
    <row r="416" ht="13.5">
      <c r="X416" s="128"/>
    </row>
    <row r="417" ht="13.5">
      <c r="X417" s="128"/>
    </row>
    <row r="418" ht="13.5">
      <c r="X418" s="128"/>
    </row>
    <row r="419" ht="13.5">
      <c r="X419" s="128"/>
    </row>
    <row r="420" ht="13.5">
      <c r="X420" s="128"/>
    </row>
    <row r="421" ht="13.5">
      <c r="X421" s="128"/>
    </row>
    <row r="422" ht="13.5">
      <c r="X422" s="128"/>
    </row>
    <row r="423" ht="13.5">
      <c r="X423" s="128"/>
    </row>
    <row r="424" ht="13.5">
      <c r="X424" s="128"/>
    </row>
    <row r="425" ht="13.5">
      <c r="X425" s="128"/>
    </row>
    <row r="426" ht="13.5">
      <c r="X426" s="128"/>
    </row>
    <row r="427" ht="13.5">
      <c r="X427" s="128"/>
    </row>
    <row r="428" ht="13.5">
      <c r="X428" s="128"/>
    </row>
    <row r="429" ht="13.5">
      <c r="X429" s="128"/>
    </row>
    <row r="430" ht="13.5">
      <c r="X430" s="128"/>
    </row>
    <row r="431" ht="13.5">
      <c r="X431" s="128"/>
    </row>
    <row r="432" ht="13.5">
      <c r="X432" s="128"/>
    </row>
    <row r="433" ht="13.5">
      <c r="X433" s="128"/>
    </row>
    <row r="434" ht="13.5">
      <c r="X434" s="128"/>
    </row>
    <row r="435" ht="13.5">
      <c r="X435" s="128"/>
    </row>
    <row r="436" ht="13.5">
      <c r="X436" s="128"/>
    </row>
    <row r="437" ht="13.5">
      <c r="X437" s="128"/>
    </row>
    <row r="438" ht="13.5">
      <c r="X438" s="128"/>
    </row>
    <row r="439" ht="13.5">
      <c r="X439" s="128"/>
    </row>
    <row r="440" ht="13.5">
      <c r="X440" s="128"/>
    </row>
    <row r="441" ht="13.5">
      <c r="X441" s="128"/>
    </row>
    <row r="442" ht="13.5">
      <c r="X442" s="128"/>
    </row>
    <row r="443" ht="13.5">
      <c r="X443" s="128"/>
    </row>
    <row r="444" ht="13.5">
      <c r="X444" s="128"/>
    </row>
    <row r="445" ht="13.5">
      <c r="X445" s="128"/>
    </row>
    <row r="446" ht="13.5">
      <c r="X446" s="128"/>
    </row>
    <row r="447" ht="13.5">
      <c r="X447" s="128"/>
    </row>
    <row r="448" ht="13.5">
      <c r="X448" s="128"/>
    </row>
    <row r="449" ht="13.5">
      <c r="X449" s="128"/>
    </row>
    <row r="450" ht="13.5">
      <c r="X450" s="128"/>
    </row>
    <row r="451" ht="13.5">
      <c r="X451" s="128"/>
    </row>
    <row r="452" ht="13.5">
      <c r="X452" s="128"/>
    </row>
    <row r="453" ht="13.5">
      <c r="X453" s="128"/>
    </row>
    <row r="454" ht="13.5">
      <c r="X454" s="128"/>
    </row>
    <row r="455" ht="13.5">
      <c r="X455" s="128"/>
    </row>
    <row r="456" ht="13.5">
      <c r="X456" s="128"/>
    </row>
    <row r="457" ht="13.5">
      <c r="X457" s="128"/>
    </row>
    <row r="458" ht="13.5">
      <c r="X458" s="128"/>
    </row>
    <row r="459" ht="13.5">
      <c r="X459" s="128"/>
    </row>
    <row r="460" ht="13.5">
      <c r="X460" s="128"/>
    </row>
    <row r="461" ht="13.5">
      <c r="X461" s="128"/>
    </row>
    <row r="462" ht="13.5">
      <c r="X462" s="128"/>
    </row>
    <row r="463" ht="13.5">
      <c r="X463" s="128"/>
    </row>
    <row r="464" ht="13.5">
      <c r="X464" s="128"/>
    </row>
    <row r="465" ht="13.5">
      <c r="X465" s="128"/>
    </row>
    <row r="466" ht="13.5">
      <c r="X466" s="128"/>
    </row>
    <row r="467" ht="13.5">
      <c r="X467" s="128"/>
    </row>
    <row r="468" ht="13.5">
      <c r="X468" s="128"/>
    </row>
    <row r="469" ht="13.5">
      <c r="X469" s="128"/>
    </row>
    <row r="470" ht="13.5">
      <c r="X470" s="128"/>
    </row>
    <row r="471" ht="13.5">
      <c r="X471" s="128"/>
    </row>
    <row r="472" ht="13.5">
      <c r="X472" s="128"/>
    </row>
    <row r="473" ht="13.5">
      <c r="X473" s="128"/>
    </row>
    <row r="474" ht="13.5">
      <c r="X474" s="128"/>
    </row>
    <row r="475" ht="13.5">
      <c r="X475" s="128"/>
    </row>
    <row r="476" ht="13.5">
      <c r="X476" s="128"/>
    </row>
    <row r="477" ht="13.5">
      <c r="X477" s="128"/>
    </row>
    <row r="478" ht="13.5">
      <c r="X478" s="128"/>
    </row>
    <row r="479" ht="13.5">
      <c r="X479" s="128"/>
    </row>
    <row r="480" ht="13.5">
      <c r="X480" s="128"/>
    </row>
    <row r="481" ht="13.5">
      <c r="X481" s="128"/>
    </row>
    <row r="482" ht="13.5">
      <c r="X482" s="128"/>
    </row>
    <row r="483" ht="13.5">
      <c r="X483" s="128"/>
    </row>
    <row r="484" ht="13.5">
      <c r="X484" s="128"/>
    </row>
    <row r="485" ht="13.5">
      <c r="X485" s="128"/>
    </row>
    <row r="486" ht="13.5">
      <c r="X486" s="128"/>
    </row>
    <row r="487" ht="13.5">
      <c r="X487" s="128"/>
    </row>
    <row r="488" ht="13.5">
      <c r="X488" s="128"/>
    </row>
    <row r="489" ht="13.5">
      <c r="X489" s="128"/>
    </row>
    <row r="490" ht="13.5">
      <c r="X490" s="128"/>
    </row>
    <row r="491" ht="13.5">
      <c r="X491" s="128"/>
    </row>
    <row r="492" ht="13.5">
      <c r="X492" s="128"/>
    </row>
    <row r="493" ht="13.5">
      <c r="X493" s="128"/>
    </row>
    <row r="494" ht="13.5">
      <c r="X494" s="128"/>
    </row>
    <row r="495" ht="13.5">
      <c r="X495" s="128"/>
    </row>
    <row r="496" ht="13.5">
      <c r="X496" s="128"/>
    </row>
    <row r="497" ht="13.5">
      <c r="X497" s="128"/>
    </row>
    <row r="498" ht="13.5">
      <c r="X498" s="128"/>
    </row>
    <row r="499" ht="13.5">
      <c r="X499" s="128"/>
    </row>
    <row r="500" ht="13.5">
      <c r="X500" s="128"/>
    </row>
    <row r="501" ht="13.5">
      <c r="X501" s="128"/>
    </row>
    <row r="502" ht="13.5">
      <c r="X502" s="128"/>
    </row>
    <row r="503" ht="13.5">
      <c r="X503" s="128"/>
    </row>
    <row r="504" ht="13.5">
      <c r="X504" s="128"/>
    </row>
    <row r="505" ht="13.5">
      <c r="X505" s="128"/>
    </row>
    <row r="506" ht="13.5">
      <c r="X506" s="128"/>
    </row>
    <row r="507" ht="13.5">
      <c r="X507" s="128"/>
    </row>
    <row r="508" ht="13.5">
      <c r="X508" s="128"/>
    </row>
    <row r="509" ht="13.5">
      <c r="X509" s="128"/>
    </row>
    <row r="510" ht="13.5">
      <c r="X510" s="128"/>
    </row>
    <row r="511" ht="13.5">
      <c r="X511" s="128"/>
    </row>
    <row r="512" ht="13.5">
      <c r="X512" s="128"/>
    </row>
    <row r="513" ht="13.5">
      <c r="X513" s="128"/>
    </row>
    <row r="514" ht="13.5">
      <c r="X514" s="128"/>
    </row>
    <row r="515" ht="13.5">
      <c r="X515" s="128"/>
    </row>
    <row r="516" ht="13.5">
      <c r="X516" s="128"/>
    </row>
    <row r="517" ht="13.5">
      <c r="X517" s="128"/>
    </row>
    <row r="518" ht="13.5">
      <c r="X518" s="128"/>
    </row>
    <row r="519" ht="13.5">
      <c r="X519" s="128"/>
    </row>
    <row r="520" ht="13.5">
      <c r="X520" s="128"/>
    </row>
    <row r="521" ht="13.5">
      <c r="X521" s="128"/>
    </row>
    <row r="522" ht="13.5">
      <c r="X522" s="128"/>
    </row>
    <row r="523" ht="13.5">
      <c r="X523" s="128"/>
    </row>
    <row r="524" ht="13.5">
      <c r="X524" s="128"/>
    </row>
    <row r="525" ht="13.5">
      <c r="X525" s="128"/>
    </row>
    <row r="526" ht="13.5">
      <c r="X526" s="128"/>
    </row>
    <row r="527" ht="13.5">
      <c r="X527" s="128"/>
    </row>
    <row r="528" ht="13.5">
      <c r="X528" s="128"/>
    </row>
    <row r="529" ht="13.5">
      <c r="X529" s="128"/>
    </row>
    <row r="530" ht="13.5">
      <c r="X530" s="128"/>
    </row>
    <row r="531" ht="13.5">
      <c r="X531" s="128"/>
    </row>
    <row r="532" ht="13.5">
      <c r="X532" s="128"/>
    </row>
    <row r="533" ht="13.5">
      <c r="X533" s="128"/>
    </row>
    <row r="534" ht="13.5">
      <c r="X534" s="128"/>
    </row>
    <row r="535" ht="13.5">
      <c r="X535" s="128"/>
    </row>
    <row r="536" ht="13.5">
      <c r="X536" s="128"/>
    </row>
    <row r="537" ht="13.5">
      <c r="X537" s="128"/>
    </row>
    <row r="538" ht="13.5">
      <c r="X538" s="128"/>
    </row>
    <row r="539" ht="13.5">
      <c r="X539" s="128"/>
    </row>
    <row r="540" ht="13.5">
      <c r="X540" s="128"/>
    </row>
    <row r="541" ht="13.5">
      <c r="X541" s="128"/>
    </row>
    <row r="542" ht="13.5">
      <c r="X542" s="128"/>
    </row>
    <row r="543" ht="13.5">
      <c r="X543" s="128"/>
    </row>
    <row r="544" ht="13.5">
      <c r="X544" s="128"/>
    </row>
    <row r="545" ht="13.5">
      <c r="X545" s="128"/>
    </row>
    <row r="546" ht="13.5">
      <c r="X546" s="128"/>
    </row>
    <row r="547" ht="13.5">
      <c r="X547" s="128"/>
    </row>
    <row r="548" ht="13.5">
      <c r="X548" s="128"/>
    </row>
    <row r="549" ht="13.5">
      <c r="X549" s="128"/>
    </row>
    <row r="550" ht="13.5">
      <c r="X550" s="128"/>
    </row>
    <row r="551" ht="13.5">
      <c r="X551" s="128"/>
    </row>
    <row r="552" ht="13.5">
      <c r="X552" s="128"/>
    </row>
    <row r="553" ht="13.5">
      <c r="X553" s="128"/>
    </row>
    <row r="554" ht="13.5">
      <c r="X554" s="128"/>
    </row>
    <row r="555" ht="13.5">
      <c r="X555" s="128"/>
    </row>
    <row r="556" ht="13.5">
      <c r="X556" s="128"/>
    </row>
    <row r="557" ht="13.5">
      <c r="X557" s="128"/>
    </row>
    <row r="558" ht="13.5">
      <c r="X558" s="128"/>
    </row>
    <row r="559" ht="13.5">
      <c r="X559" s="128"/>
    </row>
    <row r="560" ht="13.5">
      <c r="X560" s="128"/>
    </row>
    <row r="561" ht="13.5">
      <c r="X561" s="128"/>
    </row>
    <row r="562" ht="13.5">
      <c r="X562" s="128"/>
    </row>
    <row r="563" ht="13.5">
      <c r="X563" s="128"/>
    </row>
    <row r="564" ht="13.5">
      <c r="X564" s="128"/>
    </row>
    <row r="565" ht="13.5">
      <c r="X565" s="128"/>
    </row>
    <row r="566" ht="13.5">
      <c r="X566" s="128"/>
    </row>
    <row r="567" ht="13.5">
      <c r="X567" s="128"/>
    </row>
    <row r="568" ht="13.5">
      <c r="X568" s="128"/>
    </row>
    <row r="569" ht="13.5">
      <c r="X569" s="128"/>
    </row>
    <row r="570" ht="13.5">
      <c r="X570" s="128"/>
    </row>
    <row r="571" ht="13.5">
      <c r="X571" s="128"/>
    </row>
    <row r="572" ht="13.5">
      <c r="X572" s="128"/>
    </row>
    <row r="573" ht="13.5">
      <c r="X573" s="128"/>
    </row>
    <row r="574" ht="13.5">
      <c r="X574" s="128"/>
    </row>
    <row r="575" ht="13.5">
      <c r="X575" s="128"/>
    </row>
    <row r="576" ht="13.5">
      <c r="X576" s="128"/>
    </row>
    <row r="577" ht="13.5">
      <c r="X577" s="128"/>
    </row>
    <row r="578" ht="13.5">
      <c r="X578" s="128"/>
    </row>
    <row r="579" ht="13.5">
      <c r="X579" s="128"/>
    </row>
    <row r="580" ht="13.5">
      <c r="X580" s="128"/>
    </row>
    <row r="581" ht="13.5">
      <c r="X581" s="128"/>
    </row>
    <row r="582" ht="13.5">
      <c r="X582" s="128"/>
    </row>
    <row r="583" ht="13.5">
      <c r="X583" s="128"/>
    </row>
    <row r="584" ht="13.5">
      <c r="X584" s="128"/>
    </row>
    <row r="585" ht="13.5">
      <c r="X585" s="128"/>
    </row>
    <row r="586" ht="13.5">
      <c r="X586" s="128"/>
    </row>
    <row r="587" ht="13.5">
      <c r="X587" s="128"/>
    </row>
    <row r="588" ht="13.5">
      <c r="X588" s="128"/>
    </row>
    <row r="589" ht="13.5">
      <c r="X589" s="128"/>
    </row>
    <row r="590" ht="13.5">
      <c r="X590" s="128"/>
    </row>
    <row r="591" ht="13.5">
      <c r="X591" s="128"/>
    </row>
    <row r="592" ht="13.5">
      <c r="X592" s="128"/>
    </row>
    <row r="593" ht="13.5">
      <c r="X593" s="128"/>
    </row>
    <row r="594" ht="13.5">
      <c r="X594" s="128"/>
    </row>
    <row r="595" ht="13.5">
      <c r="X595" s="128"/>
    </row>
    <row r="596" ht="13.5">
      <c r="X596" s="128"/>
    </row>
    <row r="597" ht="13.5">
      <c r="X597" s="128"/>
    </row>
    <row r="598" ht="13.5">
      <c r="X598" s="128"/>
    </row>
    <row r="599" ht="13.5">
      <c r="X599" s="128"/>
    </row>
    <row r="600" ht="13.5">
      <c r="X600" s="128"/>
    </row>
    <row r="601" ht="13.5">
      <c r="X601" s="128"/>
    </row>
    <row r="602" ht="13.5">
      <c r="X602" s="128"/>
    </row>
    <row r="603" ht="13.5">
      <c r="X603" s="128"/>
    </row>
    <row r="604" ht="13.5">
      <c r="X604" s="128"/>
    </row>
    <row r="605" ht="13.5">
      <c r="X605" s="128"/>
    </row>
    <row r="606" ht="13.5">
      <c r="X606" s="128"/>
    </row>
    <row r="607" ht="13.5">
      <c r="X607" s="128"/>
    </row>
    <row r="608" ht="13.5">
      <c r="X608" s="128"/>
    </row>
    <row r="609" ht="13.5">
      <c r="X609" s="128"/>
    </row>
    <row r="610" ht="13.5">
      <c r="X610" s="128"/>
    </row>
    <row r="611" ht="13.5">
      <c r="X611" s="128"/>
    </row>
    <row r="612" ht="13.5">
      <c r="X612" s="128"/>
    </row>
    <row r="613" ht="13.5">
      <c r="X613" s="128"/>
    </row>
    <row r="614" ht="13.5">
      <c r="X614" s="128"/>
    </row>
    <row r="615" ht="13.5">
      <c r="X615" s="128"/>
    </row>
    <row r="616" ht="13.5">
      <c r="X616" s="128"/>
    </row>
    <row r="617" ht="13.5">
      <c r="X617" s="128"/>
    </row>
    <row r="618" ht="13.5">
      <c r="X618" s="128"/>
    </row>
    <row r="619" ht="13.5">
      <c r="X619" s="128"/>
    </row>
    <row r="620" ht="13.5">
      <c r="X620" s="128"/>
    </row>
    <row r="621" ht="13.5">
      <c r="X621" s="128"/>
    </row>
    <row r="622" ht="13.5">
      <c r="X622" s="128"/>
    </row>
    <row r="623" ht="13.5">
      <c r="X623" s="128"/>
    </row>
    <row r="624" ht="13.5">
      <c r="X624" s="128"/>
    </row>
    <row r="625" ht="13.5">
      <c r="X625" s="128"/>
    </row>
    <row r="626" ht="13.5">
      <c r="X626" s="128"/>
    </row>
    <row r="627" ht="13.5">
      <c r="X627" s="128"/>
    </row>
    <row r="628" ht="13.5">
      <c r="X628" s="128"/>
    </row>
    <row r="629" ht="13.5">
      <c r="X629" s="128"/>
    </row>
    <row r="630" ht="13.5">
      <c r="X630" s="128"/>
    </row>
    <row r="631" ht="13.5">
      <c r="X631" s="128"/>
    </row>
    <row r="632" ht="13.5">
      <c r="X632" s="128"/>
    </row>
    <row r="633" ht="13.5">
      <c r="X633" s="128"/>
    </row>
    <row r="634" ht="13.5">
      <c r="X634" s="128"/>
    </row>
    <row r="635" ht="13.5">
      <c r="X635" s="128"/>
    </row>
    <row r="636" ht="13.5">
      <c r="X636" s="128"/>
    </row>
    <row r="637" ht="13.5">
      <c r="X637" s="128"/>
    </row>
    <row r="638" ht="13.5">
      <c r="X638" s="128"/>
    </row>
    <row r="639" ht="13.5">
      <c r="X639" s="128"/>
    </row>
    <row r="640" ht="13.5">
      <c r="X640" s="128"/>
    </row>
    <row r="641" ht="13.5">
      <c r="X641" s="128"/>
    </row>
    <row r="642" ht="13.5">
      <c r="X642" s="128"/>
    </row>
    <row r="643" ht="13.5">
      <c r="X643" s="128"/>
    </row>
    <row r="644" ht="13.5">
      <c r="X644" s="128"/>
    </row>
    <row r="645" ht="13.5">
      <c r="X645" s="128"/>
    </row>
    <row r="646" ht="13.5">
      <c r="X646" s="128"/>
    </row>
    <row r="647" ht="13.5">
      <c r="X647" s="128"/>
    </row>
    <row r="648" ht="13.5">
      <c r="X648" s="128"/>
    </row>
    <row r="649" ht="13.5">
      <c r="X649" s="128"/>
    </row>
    <row r="650" ht="13.5">
      <c r="X650" s="128"/>
    </row>
    <row r="651" ht="13.5">
      <c r="X651" s="128"/>
    </row>
    <row r="652" ht="13.5">
      <c r="X652" s="128"/>
    </row>
    <row r="653" ht="13.5">
      <c r="X653" s="128"/>
    </row>
    <row r="654" ht="13.5">
      <c r="X654" s="128"/>
    </row>
    <row r="655" ht="13.5">
      <c r="X655" s="128"/>
    </row>
    <row r="656" ht="13.5">
      <c r="X656" s="128"/>
    </row>
    <row r="657" ht="13.5">
      <c r="X657" s="128"/>
    </row>
    <row r="658" ht="13.5">
      <c r="X658" s="128"/>
    </row>
    <row r="659" ht="13.5">
      <c r="X659" s="128"/>
    </row>
    <row r="660" ht="13.5">
      <c r="X660" s="128"/>
    </row>
    <row r="661" ht="13.5">
      <c r="X661" s="128"/>
    </row>
    <row r="662" ht="13.5">
      <c r="X662" s="128"/>
    </row>
    <row r="663" ht="13.5">
      <c r="X663" s="128"/>
    </row>
    <row r="664" ht="13.5">
      <c r="X664" s="128"/>
    </row>
    <row r="665" ht="13.5">
      <c r="X665" s="128"/>
    </row>
    <row r="666" ht="13.5">
      <c r="X666" s="128"/>
    </row>
    <row r="667" ht="13.5">
      <c r="X667" s="128"/>
    </row>
    <row r="668" ht="13.5">
      <c r="X668" s="128"/>
    </row>
    <row r="669" ht="13.5">
      <c r="X669" s="128"/>
    </row>
    <row r="670" ht="13.5">
      <c r="X670" s="128"/>
    </row>
    <row r="671" ht="13.5">
      <c r="X671" s="128"/>
    </row>
    <row r="672" ht="13.5">
      <c r="X672" s="128"/>
    </row>
    <row r="673" ht="13.5">
      <c r="X673" s="128"/>
    </row>
    <row r="674" ht="13.5">
      <c r="X674" s="128"/>
    </row>
    <row r="675" ht="13.5">
      <c r="X675" s="128"/>
    </row>
    <row r="676" ht="13.5">
      <c r="X676" s="128"/>
    </row>
    <row r="677" ht="13.5">
      <c r="X677" s="128"/>
    </row>
    <row r="678" ht="13.5">
      <c r="X678" s="128"/>
    </row>
    <row r="679" ht="13.5">
      <c r="X679" s="128"/>
    </row>
    <row r="680" ht="13.5">
      <c r="X680" s="128"/>
    </row>
    <row r="681" ht="13.5">
      <c r="X681" s="128"/>
    </row>
    <row r="682" ht="13.5">
      <c r="X682" s="128"/>
    </row>
    <row r="683" ht="13.5">
      <c r="X683" s="128"/>
    </row>
    <row r="684" ht="13.5">
      <c r="X684" s="128"/>
    </row>
    <row r="685" ht="13.5">
      <c r="X685" s="128"/>
    </row>
    <row r="686" ht="13.5">
      <c r="X686" s="128"/>
    </row>
    <row r="687" ht="13.5">
      <c r="X687" s="128"/>
    </row>
    <row r="688" ht="13.5">
      <c r="X688" s="128"/>
    </row>
    <row r="689" ht="13.5">
      <c r="X689" s="128"/>
    </row>
    <row r="690" ht="13.5">
      <c r="X690" s="128"/>
    </row>
    <row r="691" ht="13.5">
      <c r="X691" s="128"/>
    </row>
    <row r="692" ht="13.5">
      <c r="X692" s="128"/>
    </row>
    <row r="693" ht="13.5">
      <c r="X693" s="128"/>
    </row>
    <row r="694" ht="13.5">
      <c r="X694" s="128"/>
    </row>
    <row r="695" ht="13.5">
      <c r="X695" s="128"/>
    </row>
    <row r="696" ht="13.5">
      <c r="X696" s="128"/>
    </row>
    <row r="697" ht="13.5">
      <c r="X697" s="128"/>
    </row>
    <row r="698" ht="13.5">
      <c r="X698" s="128"/>
    </row>
    <row r="699" ht="13.5">
      <c r="X699" s="128"/>
    </row>
    <row r="700" ht="13.5">
      <c r="X700" s="128"/>
    </row>
    <row r="701" ht="13.5">
      <c r="X701" s="128"/>
    </row>
    <row r="702" ht="13.5">
      <c r="X702" s="128"/>
    </row>
    <row r="703" ht="13.5">
      <c r="X703" s="128"/>
    </row>
    <row r="704" ht="13.5">
      <c r="X704" s="128"/>
    </row>
    <row r="705" ht="13.5">
      <c r="X705" s="128"/>
    </row>
    <row r="706" ht="13.5">
      <c r="X706" s="128"/>
    </row>
    <row r="707" ht="13.5">
      <c r="X707" s="128"/>
    </row>
    <row r="708" ht="13.5">
      <c r="X708" s="128"/>
    </row>
    <row r="709" ht="13.5">
      <c r="X709" s="128"/>
    </row>
    <row r="710" ht="13.5">
      <c r="X710" s="128"/>
    </row>
    <row r="711" ht="13.5">
      <c r="X711" s="128"/>
    </row>
    <row r="712" ht="13.5">
      <c r="X712" s="128"/>
    </row>
    <row r="713" ht="13.5">
      <c r="X713" s="128"/>
    </row>
    <row r="714" ht="13.5">
      <c r="X714" s="128"/>
    </row>
    <row r="715" ht="13.5">
      <c r="X715" s="128"/>
    </row>
    <row r="716" ht="13.5">
      <c r="X716" s="128"/>
    </row>
    <row r="717" ht="13.5">
      <c r="X717" s="128"/>
    </row>
    <row r="718" ht="13.5">
      <c r="X718" s="128"/>
    </row>
    <row r="719" ht="13.5">
      <c r="X719" s="128"/>
    </row>
    <row r="720" ht="13.5">
      <c r="X720" s="128"/>
    </row>
    <row r="721" ht="13.5">
      <c r="X721" s="128"/>
    </row>
    <row r="722" ht="13.5">
      <c r="X722" s="128"/>
    </row>
    <row r="723" ht="13.5">
      <c r="X723" s="128"/>
    </row>
    <row r="724" ht="13.5">
      <c r="X724" s="128"/>
    </row>
    <row r="725" ht="13.5">
      <c r="X725" s="128"/>
    </row>
    <row r="726" ht="13.5">
      <c r="X726" s="128"/>
    </row>
    <row r="727" ht="13.5">
      <c r="X727" s="128"/>
    </row>
    <row r="728" ht="13.5">
      <c r="X728" s="128"/>
    </row>
    <row r="729" ht="13.5">
      <c r="X729" s="128"/>
    </row>
    <row r="730" ht="13.5">
      <c r="X730" s="128"/>
    </row>
    <row r="731" ht="13.5">
      <c r="X731" s="128"/>
    </row>
    <row r="732" ht="13.5">
      <c r="X732" s="128"/>
    </row>
    <row r="733" ht="13.5">
      <c r="X733" s="128"/>
    </row>
    <row r="734" ht="13.5">
      <c r="X734" s="128"/>
    </row>
    <row r="735" ht="13.5">
      <c r="X735" s="128"/>
    </row>
    <row r="736" ht="13.5">
      <c r="X736" s="128"/>
    </row>
    <row r="737" ht="13.5">
      <c r="X737" s="128"/>
    </row>
    <row r="738" ht="13.5">
      <c r="X738" s="128"/>
    </row>
    <row r="739" ht="13.5">
      <c r="X739" s="128"/>
    </row>
    <row r="740" ht="13.5">
      <c r="X740" s="128"/>
    </row>
    <row r="741" ht="13.5">
      <c r="X741" s="128"/>
    </row>
    <row r="742" ht="13.5">
      <c r="X742" s="128"/>
    </row>
    <row r="743" ht="13.5">
      <c r="X743" s="128"/>
    </row>
    <row r="744" ht="13.5">
      <c r="X744" s="128"/>
    </row>
    <row r="745" ht="13.5">
      <c r="X745" s="128"/>
    </row>
    <row r="746" ht="13.5">
      <c r="X746" s="128"/>
    </row>
    <row r="747" ht="13.5">
      <c r="X747" s="128"/>
    </row>
    <row r="748" ht="13.5">
      <c r="X748" s="128"/>
    </row>
    <row r="749" ht="13.5">
      <c r="X749" s="128"/>
    </row>
    <row r="750" ht="13.5">
      <c r="X750" s="128"/>
    </row>
    <row r="751" ht="13.5">
      <c r="X751" s="128"/>
    </row>
    <row r="752" ht="13.5">
      <c r="X752" s="128"/>
    </row>
    <row r="753" ht="13.5">
      <c r="X753" s="128"/>
    </row>
    <row r="754" ht="13.5">
      <c r="X754" s="128"/>
    </row>
    <row r="755" ht="13.5">
      <c r="X755" s="128"/>
    </row>
    <row r="756" ht="13.5">
      <c r="X756" s="128"/>
    </row>
    <row r="757" ht="13.5">
      <c r="X757" s="128"/>
    </row>
    <row r="758" ht="13.5">
      <c r="X758" s="128"/>
    </row>
    <row r="759" ht="13.5">
      <c r="X759" s="128"/>
    </row>
    <row r="760" ht="13.5">
      <c r="X760" s="128"/>
    </row>
    <row r="761" ht="13.5">
      <c r="X761" s="128"/>
    </row>
    <row r="762" ht="13.5">
      <c r="X762" s="128"/>
    </row>
    <row r="763" ht="13.5">
      <c r="X763" s="128"/>
    </row>
    <row r="764" ht="13.5">
      <c r="X764" s="128"/>
    </row>
    <row r="765" ht="13.5">
      <c r="X765" s="128"/>
    </row>
    <row r="766" ht="13.5">
      <c r="X766" s="128"/>
    </row>
    <row r="767" ht="13.5">
      <c r="X767" s="128"/>
    </row>
    <row r="768" ht="13.5">
      <c r="X768" s="128"/>
    </row>
    <row r="769" ht="13.5">
      <c r="X769" s="128"/>
    </row>
    <row r="770" ht="13.5">
      <c r="X770" s="128"/>
    </row>
    <row r="771" ht="13.5">
      <c r="X771" s="128"/>
    </row>
    <row r="772" ht="13.5">
      <c r="X772" s="128"/>
    </row>
    <row r="773" ht="13.5">
      <c r="X773" s="128"/>
    </row>
    <row r="774" ht="13.5">
      <c r="X774" s="128"/>
    </row>
    <row r="775" ht="13.5">
      <c r="X775" s="128"/>
    </row>
    <row r="776" ht="13.5">
      <c r="X776" s="128"/>
    </row>
    <row r="777" ht="13.5">
      <c r="X777" s="128"/>
    </row>
    <row r="778" ht="13.5">
      <c r="X778" s="128"/>
    </row>
    <row r="779" ht="13.5">
      <c r="X779" s="128"/>
    </row>
    <row r="780" ht="13.5">
      <c r="X780" s="128"/>
    </row>
    <row r="781" ht="13.5">
      <c r="X781" s="128"/>
    </row>
    <row r="782" ht="13.5">
      <c r="X782" s="128"/>
    </row>
    <row r="783" ht="13.5">
      <c r="X783" s="128"/>
    </row>
    <row r="784" ht="13.5">
      <c r="X784" s="128"/>
    </row>
    <row r="785" ht="13.5">
      <c r="X785" s="128"/>
    </row>
    <row r="786" ht="13.5">
      <c r="X786" s="128"/>
    </row>
    <row r="787" ht="13.5">
      <c r="X787" s="128"/>
    </row>
    <row r="788" ht="13.5">
      <c r="X788" s="128"/>
    </row>
    <row r="789" ht="13.5">
      <c r="X789" s="128"/>
    </row>
    <row r="790" ht="13.5">
      <c r="X790" s="128"/>
    </row>
    <row r="791" ht="13.5">
      <c r="X791" s="128"/>
    </row>
    <row r="792" ht="13.5">
      <c r="X792" s="128"/>
    </row>
    <row r="793" ht="13.5">
      <c r="X793" s="128"/>
    </row>
    <row r="794" ht="13.5">
      <c r="X794" s="128"/>
    </row>
    <row r="795" ht="13.5">
      <c r="X795" s="128"/>
    </row>
    <row r="796" ht="13.5">
      <c r="X796" s="128"/>
    </row>
    <row r="797" ht="13.5">
      <c r="X797" s="128"/>
    </row>
    <row r="798" ht="13.5">
      <c r="X798" s="128"/>
    </row>
    <row r="799" ht="13.5">
      <c r="X799" s="128"/>
    </row>
    <row r="800" ht="13.5">
      <c r="X800" s="128"/>
    </row>
    <row r="801" ht="13.5">
      <c r="X801" s="128"/>
    </row>
    <row r="802" ht="13.5">
      <c r="X802" s="128"/>
    </row>
    <row r="803" ht="13.5">
      <c r="X803" s="128"/>
    </row>
    <row r="804" ht="13.5">
      <c r="X804" s="128"/>
    </row>
    <row r="805" ht="13.5">
      <c r="X805" s="128"/>
    </row>
    <row r="806" ht="13.5">
      <c r="X806" s="128"/>
    </row>
    <row r="807" ht="13.5">
      <c r="X807" s="128"/>
    </row>
    <row r="808" ht="13.5">
      <c r="X808" s="128"/>
    </row>
    <row r="809" ht="13.5">
      <c r="X809" s="128"/>
    </row>
    <row r="810" ht="13.5">
      <c r="X810" s="128"/>
    </row>
    <row r="811" ht="13.5">
      <c r="X811" s="128"/>
    </row>
    <row r="812" ht="13.5">
      <c r="X812" s="128"/>
    </row>
    <row r="813" ht="13.5">
      <c r="X813" s="128"/>
    </row>
    <row r="814" ht="13.5">
      <c r="X814" s="128"/>
    </row>
    <row r="815" ht="13.5">
      <c r="X815" s="128"/>
    </row>
    <row r="816" ht="13.5">
      <c r="X816" s="128"/>
    </row>
    <row r="817" ht="13.5">
      <c r="X817" s="128"/>
    </row>
    <row r="818" ht="13.5">
      <c r="X818" s="128"/>
    </row>
    <row r="819" ht="13.5">
      <c r="X819" s="128"/>
    </row>
    <row r="820" ht="13.5">
      <c r="X820" s="128"/>
    </row>
    <row r="821" ht="13.5">
      <c r="X821" s="128"/>
    </row>
    <row r="822" ht="13.5">
      <c r="X822" s="128"/>
    </row>
    <row r="823" ht="13.5">
      <c r="X823" s="128"/>
    </row>
    <row r="824" ht="13.5">
      <c r="X824" s="128"/>
    </row>
    <row r="825" ht="13.5">
      <c r="X825" s="128"/>
    </row>
    <row r="826" ht="13.5">
      <c r="X826" s="128"/>
    </row>
    <row r="827" ht="13.5">
      <c r="X827" s="128"/>
    </row>
    <row r="828" ht="13.5">
      <c r="X828" s="128"/>
    </row>
    <row r="829" ht="13.5">
      <c r="X829" s="128"/>
    </row>
    <row r="830" ht="13.5">
      <c r="X830" s="128"/>
    </row>
    <row r="831" ht="13.5">
      <c r="X831" s="128"/>
    </row>
    <row r="832" ht="13.5">
      <c r="X832" s="128"/>
    </row>
    <row r="833" ht="13.5">
      <c r="X833" s="128"/>
    </row>
    <row r="834" ht="13.5">
      <c r="X834" s="128"/>
    </row>
    <row r="835" ht="13.5">
      <c r="X835" s="128"/>
    </row>
    <row r="836" ht="13.5">
      <c r="X836" s="128"/>
    </row>
    <row r="837" ht="13.5">
      <c r="X837" s="128"/>
    </row>
    <row r="838" ht="13.5">
      <c r="X838" s="128"/>
    </row>
    <row r="839" ht="13.5">
      <c r="X839" s="128"/>
    </row>
    <row r="840" ht="13.5">
      <c r="X840" s="128"/>
    </row>
    <row r="841" ht="13.5">
      <c r="X841" s="128"/>
    </row>
    <row r="842" ht="13.5">
      <c r="X842" s="128"/>
    </row>
    <row r="843" ht="13.5">
      <c r="X843" s="128"/>
    </row>
    <row r="844" ht="13.5">
      <c r="X844" s="128"/>
    </row>
    <row r="845" ht="13.5">
      <c r="X845" s="128"/>
    </row>
    <row r="846" ht="13.5">
      <c r="X846" s="128"/>
    </row>
    <row r="847" ht="13.5">
      <c r="X847" s="128"/>
    </row>
    <row r="848" ht="13.5">
      <c r="X848" s="128"/>
    </row>
    <row r="849" ht="13.5">
      <c r="X849" s="128"/>
    </row>
    <row r="850" ht="13.5">
      <c r="X850" s="128"/>
    </row>
    <row r="851" ht="13.5">
      <c r="X851" s="128"/>
    </row>
    <row r="852" ht="13.5">
      <c r="X852" s="128"/>
    </row>
    <row r="853" ht="13.5">
      <c r="X853" s="128"/>
    </row>
    <row r="854" ht="13.5">
      <c r="X854" s="128"/>
    </row>
    <row r="855" ht="13.5">
      <c r="X855" s="128"/>
    </row>
    <row r="856" ht="13.5">
      <c r="X856" s="128"/>
    </row>
    <row r="857" ht="13.5">
      <c r="X857" s="128"/>
    </row>
    <row r="858" ht="13.5">
      <c r="X858" s="128"/>
    </row>
    <row r="859" ht="13.5">
      <c r="X859" s="128"/>
    </row>
    <row r="860" ht="13.5">
      <c r="X860" s="128"/>
    </row>
    <row r="861" ht="13.5">
      <c r="X861" s="128"/>
    </row>
    <row r="862" ht="13.5">
      <c r="X862" s="128"/>
    </row>
    <row r="863" ht="13.5">
      <c r="X863" s="128"/>
    </row>
    <row r="864" ht="13.5">
      <c r="X864" s="128"/>
    </row>
    <row r="865" ht="13.5">
      <c r="X865" s="128"/>
    </row>
    <row r="866" ht="13.5">
      <c r="X866" s="128"/>
    </row>
    <row r="867" ht="13.5">
      <c r="X867" s="128"/>
    </row>
    <row r="868" ht="13.5">
      <c r="X868" s="128"/>
    </row>
    <row r="869" ht="13.5">
      <c r="X869" s="128"/>
    </row>
    <row r="870" ht="13.5">
      <c r="X870" s="128"/>
    </row>
    <row r="871" ht="13.5">
      <c r="X871" s="128"/>
    </row>
    <row r="872" ht="13.5">
      <c r="X872" s="128"/>
    </row>
    <row r="873" ht="13.5">
      <c r="X873" s="128"/>
    </row>
    <row r="874" ht="13.5">
      <c r="X874" s="128"/>
    </row>
    <row r="875" ht="13.5">
      <c r="X875" s="128"/>
    </row>
    <row r="876" ht="13.5">
      <c r="X876" s="128"/>
    </row>
    <row r="877" ht="13.5">
      <c r="X877" s="128"/>
    </row>
    <row r="878" ht="13.5">
      <c r="X878" s="128"/>
    </row>
    <row r="879" ht="13.5">
      <c r="X879" s="128"/>
    </row>
    <row r="880" ht="13.5">
      <c r="X880" s="128"/>
    </row>
    <row r="881" ht="13.5">
      <c r="X881" s="128"/>
    </row>
    <row r="882" ht="13.5">
      <c r="X882" s="128"/>
    </row>
    <row r="883" ht="13.5">
      <c r="X883" s="128"/>
    </row>
    <row r="884" ht="13.5">
      <c r="X884" s="128"/>
    </row>
    <row r="885" ht="13.5">
      <c r="X885" s="128"/>
    </row>
    <row r="886" ht="13.5">
      <c r="X886" s="128"/>
    </row>
    <row r="887" ht="13.5">
      <c r="X887" s="128"/>
    </row>
    <row r="888" ht="13.5">
      <c r="X888" s="128"/>
    </row>
    <row r="889" ht="13.5">
      <c r="X889" s="128"/>
    </row>
    <row r="890" ht="13.5">
      <c r="X890" s="128"/>
    </row>
    <row r="891" ht="13.5">
      <c r="X891" s="128"/>
    </row>
    <row r="892" ht="13.5">
      <c r="X892" s="128"/>
    </row>
    <row r="893" ht="13.5">
      <c r="X893" s="128"/>
    </row>
    <row r="894" ht="13.5">
      <c r="X894" s="128"/>
    </row>
    <row r="895" ht="13.5">
      <c r="X895" s="128"/>
    </row>
    <row r="896" ht="13.5">
      <c r="X896" s="128"/>
    </row>
    <row r="897" ht="13.5">
      <c r="X897" s="128"/>
    </row>
    <row r="898" ht="13.5">
      <c r="X898" s="128"/>
    </row>
    <row r="899" ht="13.5">
      <c r="X899" s="128"/>
    </row>
    <row r="900" ht="13.5">
      <c r="X900" s="128"/>
    </row>
    <row r="901" ht="13.5">
      <c r="X901" s="128"/>
    </row>
    <row r="902" ht="13.5">
      <c r="X902" s="128"/>
    </row>
    <row r="903" ht="13.5">
      <c r="X903" s="128"/>
    </row>
    <row r="904" ht="13.5">
      <c r="X904" s="128"/>
    </row>
    <row r="905" ht="13.5">
      <c r="X905" s="128"/>
    </row>
    <row r="906" ht="13.5">
      <c r="X906" s="128"/>
    </row>
    <row r="907" ht="13.5">
      <c r="X907" s="128"/>
    </row>
    <row r="908" ht="13.5">
      <c r="X908" s="128"/>
    </row>
    <row r="909" ht="13.5">
      <c r="X909" s="128"/>
    </row>
    <row r="910" ht="13.5">
      <c r="X910" s="128"/>
    </row>
    <row r="911" ht="13.5">
      <c r="X911" s="128"/>
    </row>
    <row r="912" ht="13.5">
      <c r="X912" s="128"/>
    </row>
    <row r="913" ht="13.5">
      <c r="X913" s="128"/>
    </row>
    <row r="914" ht="13.5">
      <c r="X914" s="128"/>
    </row>
    <row r="915" ht="13.5">
      <c r="X915" s="128"/>
    </row>
    <row r="916" ht="13.5">
      <c r="X916" s="128"/>
    </row>
    <row r="917" ht="13.5">
      <c r="X917" s="128"/>
    </row>
    <row r="918" ht="13.5">
      <c r="X918" s="128"/>
    </row>
    <row r="919" ht="13.5">
      <c r="X919" s="128"/>
    </row>
    <row r="920" ht="13.5">
      <c r="X920" s="128"/>
    </row>
    <row r="921" ht="13.5">
      <c r="X921" s="128"/>
    </row>
    <row r="922" ht="13.5">
      <c r="X922" s="128"/>
    </row>
    <row r="923" ht="13.5">
      <c r="X923" s="128"/>
    </row>
    <row r="924" ht="13.5">
      <c r="X924" s="128"/>
    </row>
    <row r="925" ht="13.5">
      <c r="X925" s="128"/>
    </row>
    <row r="926" ht="13.5">
      <c r="X926" s="128"/>
    </row>
    <row r="927" ht="13.5">
      <c r="X927" s="128"/>
    </row>
    <row r="928" ht="13.5">
      <c r="X928" s="128"/>
    </row>
    <row r="929" ht="13.5">
      <c r="X929" s="128"/>
    </row>
    <row r="930" ht="13.5">
      <c r="X930" s="128"/>
    </row>
    <row r="931" ht="13.5">
      <c r="X931" s="128"/>
    </row>
    <row r="932" ht="13.5">
      <c r="X932" s="128"/>
    </row>
    <row r="933" ht="13.5">
      <c r="X933" s="128"/>
    </row>
    <row r="934" ht="13.5">
      <c r="X934" s="128"/>
    </row>
    <row r="935" ht="13.5">
      <c r="X935" s="128"/>
    </row>
    <row r="936" ht="13.5">
      <c r="X936" s="128"/>
    </row>
    <row r="937" ht="13.5">
      <c r="X937" s="128"/>
    </row>
    <row r="938" ht="13.5">
      <c r="X938" s="128"/>
    </row>
    <row r="939" ht="13.5">
      <c r="X939" s="128"/>
    </row>
    <row r="940" ht="13.5">
      <c r="X940" s="128"/>
    </row>
    <row r="941" ht="13.5">
      <c r="X941" s="128"/>
    </row>
    <row r="942" ht="13.5">
      <c r="X942" s="128"/>
    </row>
    <row r="943" ht="13.5">
      <c r="X943" s="128"/>
    </row>
    <row r="944" ht="13.5">
      <c r="X944" s="128"/>
    </row>
    <row r="945" ht="13.5">
      <c r="X945" s="128"/>
    </row>
    <row r="946" ht="13.5">
      <c r="X946" s="128"/>
    </row>
    <row r="947" ht="13.5">
      <c r="X947" s="128"/>
    </row>
    <row r="948" ht="13.5">
      <c r="X948" s="128"/>
    </row>
    <row r="949" ht="13.5">
      <c r="X949" s="128"/>
    </row>
    <row r="950" ht="13.5">
      <c r="X950" s="128"/>
    </row>
    <row r="951" ht="13.5">
      <c r="X951" s="128"/>
    </row>
    <row r="952" ht="13.5">
      <c r="X952" s="128"/>
    </row>
    <row r="953" ht="13.5">
      <c r="X953" s="128"/>
    </row>
    <row r="954" ht="13.5">
      <c r="X954" s="128"/>
    </row>
    <row r="955" ht="13.5">
      <c r="X955" s="128"/>
    </row>
    <row r="956" ht="13.5">
      <c r="X956" s="128"/>
    </row>
    <row r="957" ht="13.5">
      <c r="X957" s="128"/>
    </row>
    <row r="958" ht="13.5">
      <c r="X958" s="128"/>
    </row>
    <row r="959" ht="13.5">
      <c r="X959" s="128"/>
    </row>
    <row r="960" ht="13.5">
      <c r="X960" s="128"/>
    </row>
    <row r="961" ht="13.5">
      <c r="X961" s="128"/>
    </row>
    <row r="962" ht="13.5">
      <c r="X962" s="128"/>
    </row>
    <row r="963" ht="13.5">
      <c r="X963" s="128"/>
    </row>
    <row r="964" ht="13.5">
      <c r="X964" s="128"/>
    </row>
    <row r="965" ht="13.5">
      <c r="X965" s="128"/>
    </row>
    <row r="966" ht="13.5">
      <c r="X966" s="128"/>
    </row>
    <row r="967" ht="13.5">
      <c r="X967" s="128"/>
    </row>
    <row r="968" ht="13.5">
      <c r="X968" s="128"/>
    </row>
    <row r="969" ht="13.5">
      <c r="X969" s="128"/>
    </row>
    <row r="970" ht="13.5">
      <c r="X970" s="128"/>
    </row>
    <row r="971" ht="13.5">
      <c r="X971" s="128"/>
    </row>
    <row r="972" ht="13.5">
      <c r="X972" s="128"/>
    </row>
    <row r="973" ht="13.5">
      <c r="X973" s="128"/>
    </row>
    <row r="974" ht="13.5">
      <c r="X974" s="128"/>
    </row>
    <row r="975" ht="13.5">
      <c r="X975" s="128"/>
    </row>
    <row r="976" ht="13.5">
      <c r="X976" s="128"/>
    </row>
    <row r="977" ht="13.5">
      <c r="X977" s="128"/>
    </row>
    <row r="978" ht="13.5">
      <c r="X978" s="128"/>
    </row>
    <row r="979" ht="13.5">
      <c r="X979" s="128"/>
    </row>
    <row r="980" ht="13.5">
      <c r="X980" s="128"/>
    </row>
    <row r="981" ht="13.5">
      <c r="X981" s="128"/>
    </row>
  </sheetData>
  <sheetProtection/>
  <mergeCells count="142">
    <mergeCell ref="O67:Y67"/>
    <mergeCell ref="O69:Y69"/>
    <mergeCell ref="O70:Y70"/>
    <mergeCell ref="O71:Y71"/>
    <mergeCell ref="O61:Y61"/>
    <mergeCell ref="O62:Y62"/>
    <mergeCell ref="O63:Y63"/>
    <mergeCell ref="O64:Y64"/>
    <mergeCell ref="O65:Y65"/>
    <mergeCell ref="O66:Y66"/>
    <mergeCell ref="O55:Y55"/>
    <mergeCell ref="O56:Y56"/>
    <mergeCell ref="O57:Y57"/>
    <mergeCell ref="O58:Y58"/>
    <mergeCell ref="O59:Y59"/>
    <mergeCell ref="O60:Y60"/>
    <mergeCell ref="O49:Y49"/>
    <mergeCell ref="O50:Y50"/>
    <mergeCell ref="O51:Y51"/>
    <mergeCell ref="O52:Y52"/>
    <mergeCell ref="O53:Y53"/>
    <mergeCell ref="O54:Y54"/>
    <mergeCell ref="O41:Y41"/>
    <mergeCell ref="O42:Y42"/>
    <mergeCell ref="O45:Y45"/>
    <mergeCell ref="O46:Y46"/>
    <mergeCell ref="O47:Y47"/>
    <mergeCell ref="O48:Y48"/>
    <mergeCell ref="O33:Y33"/>
    <mergeCell ref="O34:Y34"/>
    <mergeCell ref="O35:Y35"/>
    <mergeCell ref="O36:Y36"/>
    <mergeCell ref="O37:Y37"/>
    <mergeCell ref="O38:Y38"/>
    <mergeCell ref="O25:Y25"/>
    <mergeCell ref="O26:Y26"/>
    <mergeCell ref="O27:Y27"/>
    <mergeCell ref="O28:Y28"/>
    <mergeCell ref="O29:Y29"/>
    <mergeCell ref="O30:Y30"/>
    <mergeCell ref="O14:Y14"/>
    <mergeCell ref="O15:Y15"/>
    <mergeCell ref="O16:Y16"/>
    <mergeCell ref="O17:Y17"/>
    <mergeCell ref="O18:Y18"/>
    <mergeCell ref="O19:Y19"/>
    <mergeCell ref="O9:Y9"/>
    <mergeCell ref="O10:Y10"/>
    <mergeCell ref="O12:Y12"/>
    <mergeCell ref="O13:Y13"/>
    <mergeCell ref="P6:S6"/>
    <mergeCell ref="O11:Y11"/>
    <mergeCell ref="F4:N4"/>
    <mergeCell ref="P4:S4"/>
    <mergeCell ref="P5:S5"/>
    <mergeCell ref="T4:Y4"/>
    <mergeCell ref="T5:Y5"/>
    <mergeCell ref="T6:Y6"/>
    <mergeCell ref="B70:N70"/>
    <mergeCell ref="B71:N71"/>
    <mergeCell ref="C39:C41"/>
    <mergeCell ref="B42:N42"/>
    <mergeCell ref="B10:B25"/>
    <mergeCell ref="C10:C18"/>
    <mergeCell ref="B46:B67"/>
    <mergeCell ref="C46:C55"/>
    <mergeCell ref="C19:C22"/>
    <mergeCell ref="C56:C64"/>
    <mergeCell ref="C23:C25"/>
    <mergeCell ref="B26:B41"/>
    <mergeCell ref="C26:C32"/>
    <mergeCell ref="C65:C67"/>
    <mergeCell ref="B9:C9"/>
    <mergeCell ref="C33:C38"/>
    <mergeCell ref="B45:C45"/>
    <mergeCell ref="D9:N9"/>
    <mergeCell ref="D10:N10"/>
    <mergeCell ref="D11:N11"/>
    <mergeCell ref="D12:N12"/>
    <mergeCell ref="D13:N13"/>
    <mergeCell ref="D14:N14"/>
    <mergeCell ref="D15:N15"/>
    <mergeCell ref="D16:N16"/>
    <mergeCell ref="D17:N17"/>
    <mergeCell ref="D18:N18"/>
    <mergeCell ref="D19:N19"/>
    <mergeCell ref="D20:N20"/>
    <mergeCell ref="D21:N21"/>
    <mergeCell ref="D22:N22"/>
    <mergeCell ref="D23:N23"/>
    <mergeCell ref="D24:N24"/>
    <mergeCell ref="D25:N25"/>
    <mergeCell ref="D26:N26"/>
    <mergeCell ref="D27:N27"/>
    <mergeCell ref="D28:N28"/>
    <mergeCell ref="D29:N29"/>
    <mergeCell ref="D31:N31"/>
    <mergeCell ref="D32:N32"/>
    <mergeCell ref="D33:N33"/>
    <mergeCell ref="D34:N34"/>
    <mergeCell ref="D35:N35"/>
    <mergeCell ref="D36:N36"/>
    <mergeCell ref="D37:N37"/>
    <mergeCell ref="D38:N38"/>
    <mergeCell ref="D39:N39"/>
    <mergeCell ref="D54:N54"/>
    <mergeCell ref="D40:N40"/>
    <mergeCell ref="D41:N41"/>
    <mergeCell ref="D45:N45"/>
    <mergeCell ref="D46:N46"/>
    <mergeCell ref="D47:N47"/>
    <mergeCell ref="D48:N48"/>
    <mergeCell ref="D63:N63"/>
    <mergeCell ref="D64:N64"/>
    <mergeCell ref="D65:N65"/>
    <mergeCell ref="D66:N66"/>
    <mergeCell ref="D55:N55"/>
    <mergeCell ref="D56:N56"/>
    <mergeCell ref="D57:N57"/>
    <mergeCell ref="D58:N58"/>
    <mergeCell ref="D59:N59"/>
    <mergeCell ref="D60:N60"/>
    <mergeCell ref="O24:Y24"/>
    <mergeCell ref="O31:Y31"/>
    <mergeCell ref="O32:Y32"/>
    <mergeCell ref="O39:Y39"/>
    <mergeCell ref="D62:N62"/>
    <mergeCell ref="D49:N49"/>
    <mergeCell ref="D50:N50"/>
    <mergeCell ref="D51:N51"/>
    <mergeCell ref="D52:N52"/>
    <mergeCell ref="D53:N53"/>
    <mergeCell ref="O40:Y40"/>
    <mergeCell ref="B4:E4"/>
    <mergeCell ref="D30:N30"/>
    <mergeCell ref="B69:N69"/>
    <mergeCell ref="D67:N67"/>
    <mergeCell ref="D61:N61"/>
    <mergeCell ref="O20:Y20"/>
    <mergeCell ref="O21:Y21"/>
    <mergeCell ref="O22:Y22"/>
    <mergeCell ref="O23:Y23"/>
  </mergeCells>
  <dataValidations count="1">
    <dataValidation allowBlank="1" showInputMessage="1" showErrorMessage="1" imeMode="disabled" sqref="Z4 Z6 AB7 T4 T6"/>
  </dataValidations>
  <printOptions/>
  <pageMargins left="0.7086614173228347" right="0.7086614173228347" top="0.7480314960629921" bottom="0.7480314960629921" header="0.31496062992125984" footer="0.31496062992125984"/>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AE41"/>
  <sheetViews>
    <sheetView view="pageBreakPreview" zoomScaleSheetLayoutView="100" zoomScalePageLayoutView="0" workbookViewId="0" topLeftCell="A7">
      <selection activeCell="A1" sqref="A1"/>
    </sheetView>
  </sheetViews>
  <sheetFormatPr defaultColWidth="8.8984375" defaultRowHeight="14.25"/>
  <cols>
    <col min="1" max="1" width="1.4921875" style="68" customWidth="1"/>
    <col min="2" max="20" width="2.8984375" style="70" customWidth="1"/>
    <col min="21" max="28" width="3.09765625" style="70" customWidth="1"/>
    <col min="29" max="29" width="1.4921875" style="70" customWidth="1"/>
    <col min="30" max="16384" width="8.8984375" style="70" customWidth="1"/>
  </cols>
  <sheetData>
    <row r="1" ht="14.25"/>
    <row r="2" spans="2:29" ht="20.25">
      <c r="B2" s="207" t="s">
        <v>677</v>
      </c>
      <c r="C2" s="208"/>
      <c r="D2" s="208"/>
      <c r="E2" s="208"/>
      <c r="F2" s="208"/>
      <c r="G2" s="208"/>
      <c r="H2" s="208"/>
      <c r="I2" s="208"/>
      <c r="J2" s="208"/>
      <c r="K2" s="208"/>
      <c r="L2" s="208"/>
      <c r="M2" s="208"/>
      <c r="P2" s="208"/>
      <c r="Q2" s="208"/>
      <c r="R2" s="208"/>
      <c r="S2" s="208"/>
      <c r="T2" s="208"/>
      <c r="U2" s="208"/>
      <c r="V2" s="208"/>
      <c r="W2" s="208"/>
      <c r="X2" s="208"/>
      <c r="Y2" s="208"/>
      <c r="Z2" s="208"/>
      <c r="AA2" s="208"/>
      <c r="AB2" s="208"/>
      <c r="AC2" s="209"/>
    </row>
    <row r="3" spans="2:29" ht="15">
      <c r="B3" s="88"/>
      <c r="C3" s="71"/>
      <c r="D3" s="71" t="s">
        <v>916</v>
      </c>
      <c r="E3" s="71"/>
      <c r="F3" s="71"/>
      <c r="G3" s="72"/>
      <c r="H3" s="72"/>
      <c r="I3" s="72"/>
      <c r="J3" s="72"/>
      <c r="K3" s="72"/>
      <c r="L3" s="72"/>
      <c r="M3" s="72"/>
      <c r="P3" s="72"/>
      <c r="Q3" s="72"/>
      <c r="R3" s="72"/>
      <c r="S3" s="72"/>
      <c r="T3" s="72"/>
      <c r="U3" s="72"/>
      <c r="V3" s="72"/>
      <c r="W3" s="72"/>
      <c r="X3" s="72"/>
      <c r="Y3" s="72"/>
      <c r="Z3" s="72"/>
      <c r="AA3" s="72"/>
      <c r="AB3" s="72"/>
      <c r="AC3" s="88"/>
    </row>
    <row r="4" ht="15" thickBot="1"/>
    <row r="5" spans="2:31" ht="19.5" customHeight="1" thickBot="1">
      <c r="B5" s="834" t="s">
        <v>452</v>
      </c>
      <c r="C5" s="835"/>
      <c r="D5" s="835"/>
      <c r="E5" s="835"/>
      <c r="F5" s="836"/>
      <c r="G5" s="816" t="str">
        <f>'表紙'!D48</f>
        <v>○○学園</v>
      </c>
      <c r="H5" s="817"/>
      <c r="I5" s="817"/>
      <c r="J5" s="817"/>
      <c r="K5" s="817"/>
      <c r="L5" s="817"/>
      <c r="M5" s="818"/>
      <c r="O5" s="184"/>
      <c r="P5" s="219"/>
      <c r="Q5" s="834" t="s">
        <v>45</v>
      </c>
      <c r="R5" s="835"/>
      <c r="S5" s="835"/>
      <c r="T5" s="836"/>
      <c r="U5" s="837">
        <f>'資金収支（学校）'!J5</f>
        <v>0</v>
      </c>
      <c r="V5" s="838"/>
      <c r="W5" s="838"/>
      <c r="X5" s="838"/>
      <c r="Y5" s="838"/>
      <c r="Z5" s="838"/>
      <c r="AA5" s="838"/>
      <c r="AB5" s="839"/>
      <c r="AD5" s="308"/>
      <c r="AE5" s="308"/>
    </row>
    <row r="6" spans="2:31" ht="19.5" customHeight="1" thickBot="1">
      <c r="B6" s="819" t="s">
        <v>44</v>
      </c>
      <c r="C6" s="820"/>
      <c r="D6" s="820"/>
      <c r="E6" s="820"/>
      <c r="F6" s="821"/>
      <c r="G6" s="825" t="str">
        <f>'資金収支（学校）'!E6</f>
        <v>○○高等学校</v>
      </c>
      <c r="H6" s="826"/>
      <c r="I6" s="826"/>
      <c r="J6" s="826"/>
      <c r="K6" s="826"/>
      <c r="L6" s="826"/>
      <c r="M6" s="827"/>
      <c r="O6" s="184"/>
      <c r="P6" s="205"/>
      <c r="Q6" s="834" t="s">
        <v>46</v>
      </c>
      <c r="R6" s="835"/>
      <c r="S6" s="835"/>
      <c r="T6" s="836"/>
      <c r="U6" s="837">
        <f>'表紙'!K3</f>
        <v>0</v>
      </c>
      <c r="V6" s="838"/>
      <c r="W6" s="838"/>
      <c r="X6" s="838"/>
      <c r="Y6" s="838"/>
      <c r="Z6" s="838"/>
      <c r="AA6" s="838"/>
      <c r="AB6" s="839"/>
      <c r="AD6" s="308"/>
      <c r="AE6" s="308"/>
    </row>
    <row r="7" spans="2:31" ht="19.5" customHeight="1" thickBot="1">
      <c r="B7" s="822"/>
      <c r="C7" s="823"/>
      <c r="D7" s="823"/>
      <c r="E7" s="823"/>
      <c r="F7" s="824"/>
      <c r="G7" s="828"/>
      <c r="H7" s="829"/>
      <c r="I7" s="829"/>
      <c r="J7" s="829"/>
      <c r="K7" s="829"/>
      <c r="L7" s="829"/>
      <c r="M7" s="830"/>
      <c r="O7" s="184"/>
      <c r="P7" s="309"/>
      <c r="Q7" s="834" t="s">
        <v>47</v>
      </c>
      <c r="R7" s="835"/>
      <c r="S7" s="835"/>
      <c r="T7" s="836"/>
      <c r="U7" s="837">
        <f>'表紙'!P49</f>
        <v>0</v>
      </c>
      <c r="V7" s="838"/>
      <c r="W7" s="838"/>
      <c r="X7" s="838"/>
      <c r="Y7" s="838"/>
      <c r="Z7" s="838"/>
      <c r="AA7" s="838"/>
      <c r="AB7" s="839"/>
      <c r="AD7" s="308"/>
      <c r="AE7" s="308"/>
    </row>
    <row r="8" ht="8.25" customHeight="1"/>
    <row r="9" spans="21:28" ht="15" thickBot="1">
      <c r="U9" s="197" t="s">
        <v>192</v>
      </c>
      <c r="V9" s="197" t="s">
        <v>192</v>
      </c>
      <c r="W9" s="197" t="s">
        <v>192</v>
      </c>
      <c r="X9" s="197" t="s">
        <v>192</v>
      </c>
      <c r="Y9" s="197" t="s">
        <v>192</v>
      </c>
      <c r="Z9" s="261" t="s">
        <v>638</v>
      </c>
      <c r="AA9" s="197"/>
      <c r="AB9" s="262"/>
    </row>
    <row r="10" spans="2:28" ht="19.5" customHeight="1" thickBot="1">
      <c r="B10" s="595" t="s">
        <v>639</v>
      </c>
      <c r="C10" s="596"/>
      <c r="D10" s="596"/>
      <c r="E10" s="596"/>
      <c r="F10" s="596"/>
      <c r="G10" s="596"/>
      <c r="H10" s="596"/>
      <c r="I10" s="596"/>
      <c r="J10" s="596"/>
      <c r="K10" s="596"/>
      <c r="L10" s="596"/>
      <c r="M10" s="596"/>
      <c r="N10" s="596"/>
      <c r="O10" s="596"/>
      <c r="P10" s="596"/>
      <c r="Q10" s="596"/>
      <c r="R10" s="596"/>
      <c r="S10" s="596"/>
      <c r="T10" s="597"/>
      <c r="U10" s="595" t="s">
        <v>24</v>
      </c>
      <c r="V10" s="596"/>
      <c r="W10" s="596"/>
      <c r="X10" s="596"/>
      <c r="Y10" s="596"/>
      <c r="Z10" s="596"/>
      <c r="AA10" s="596"/>
      <c r="AB10" s="597"/>
    </row>
    <row r="11" spans="2:28" ht="19.5" customHeight="1">
      <c r="B11" s="785" t="s">
        <v>643</v>
      </c>
      <c r="C11" s="785" t="s">
        <v>641</v>
      </c>
      <c r="D11" s="782" t="s">
        <v>796</v>
      </c>
      <c r="E11" s="783"/>
      <c r="F11" s="783"/>
      <c r="G11" s="783"/>
      <c r="H11" s="783"/>
      <c r="I11" s="783"/>
      <c r="J11" s="783"/>
      <c r="K11" s="783"/>
      <c r="L11" s="783"/>
      <c r="M11" s="783"/>
      <c r="N11" s="783"/>
      <c r="O11" s="783"/>
      <c r="P11" s="783"/>
      <c r="Q11" s="783"/>
      <c r="R11" s="783"/>
      <c r="S11" s="783"/>
      <c r="T11" s="784"/>
      <c r="U11" s="813">
        <f>SUM(U12:U15)</f>
        <v>0</v>
      </c>
      <c r="V11" s="814"/>
      <c r="W11" s="814"/>
      <c r="X11" s="814"/>
      <c r="Y11" s="814"/>
      <c r="Z11" s="814"/>
      <c r="AA11" s="814"/>
      <c r="AB11" s="815"/>
    </row>
    <row r="12" spans="2:28" ht="19.5" customHeight="1">
      <c r="B12" s="786"/>
      <c r="C12" s="786"/>
      <c r="D12" s="312" t="s">
        <v>208</v>
      </c>
      <c r="E12" s="797" t="s">
        <v>50</v>
      </c>
      <c r="F12" s="798"/>
      <c r="G12" s="798"/>
      <c r="H12" s="798"/>
      <c r="I12" s="798"/>
      <c r="J12" s="798"/>
      <c r="K12" s="798"/>
      <c r="L12" s="798"/>
      <c r="M12" s="798"/>
      <c r="N12" s="798"/>
      <c r="O12" s="798"/>
      <c r="P12" s="798"/>
      <c r="Q12" s="798"/>
      <c r="R12" s="798"/>
      <c r="S12" s="798"/>
      <c r="T12" s="799"/>
      <c r="U12" s="788">
        <f>'資金収支（学校）'!F13:F13</f>
        <v>0</v>
      </c>
      <c r="V12" s="789"/>
      <c r="W12" s="789"/>
      <c r="X12" s="789"/>
      <c r="Y12" s="789"/>
      <c r="Z12" s="789"/>
      <c r="AA12" s="789"/>
      <c r="AB12" s="790"/>
    </row>
    <row r="13" spans="2:28" ht="19.5" customHeight="1">
      <c r="B13" s="786"/>
      <c r="C13" s="786"/>
      <c r="D13" s="312"/>
      <c r="E13" s="797" t="s">
        <v>157</v>
      </c>
      <c r="F13" s="798"/>
      <c r="G13" s="798"/>
      <c r="H13" s="798"/>
      <c r="I13" s="798"/>
      <c r="J13" s="798"/>
      <c r="K13" s="798"/>
      <c r="L13" s="798"/>
      <c r="M13" s="798"/>
      <c r="N13" s="798"/>
      <c r="O13" s="798"/>
      <c r="P13" s="798"/>
      <c r="Q13" s="798"/>
      <c r="R13" s="798"/>
      <c r="S13" s="798"/>
      <c r="T13" s="799"/>
      <c r="U13" s="788">
        <f>'資金収支（学校）'!F14:F14</f>
        <v>0</v>
      </c>
      <c r="V13" s="789" t="e">
        <f>資金収支（学校）!#REF!</f>
        <v>#REF!</v>
      </c>
      <c r="W13" s="789" t="e">
        <f>資金収支（学校）!#REF!</f>
        <v>#REF!</v>
      </c>
      <c r="X13" s="789">
        <f>'資金収支（学校）'!A14:A14</f>
        <v>0</v>
      </c>
      <c r="Y13" s="789">
        <f>'資金収支（学校）'!B14:B14</f>
        <v>0</v>
      </c>
      <c r="Z13" s="789" t="str">
        <f>'資金収支（学校）'!C14:C14</f>
        <v>入学金収入</v>
      </c>
      <c r="AA13" s="789">
        <f>'資金収支（学校）'!D14:D14</f>
        <v>0</v>
      </c>
      <c r="AB13" s="790">
        <f>'資金収支（学校）'!E14:E14</f>
        <v>0</v>
      </c>
    </row>
    <row r="14" spans="2:28" ht="19.5" customHeight="1">
      <c r="B14" s="786"/>
      <c r="C14" s="786"/>
      <c r="D14" s="312"/>
      <c r="E14" s="797" t="s">
        <v>158</v>
      </c>
      <c r="F14" s="798"/>
      <c r="G14" s="798"/>
      <c r="H14" s="798"/>
      <c r="I14" s="798"/>
      <c r="J14" s="798"/>
      <c r="K14" s="798"/>
      <c r="L14" s="798"/>
      <c r="M14" s="798"/>
      <c r="N14" s="798"/>
      <c r="O14" s="798"/>
      <c r="P14" s="798"/>
      <c r="Q14" s="798"/>
      <c r="R14" s="798"/>
      <c r="S14" s="798"/>
      <c r="T14" s="799"/>
      <c r="U14" s="788">
        <f>'資金収支（学校）'!F15:F15</f>
        <v>0</v>
      </c>
      <c r="V14" s="789" t="e">
        <f>資金収支（学校）!#REF!</f>
        <v>#REF!</v>
      </c>
      <c r="W14" s="789" t="e">
        <f>資金収支（学校）!#REF!</f>
        <v>#REF!</v>
      </c>
      <c r="X14" s="789">
        <f>'資金収支（学校）'!A15:A15</f>
        <v>0</v>
      </c>
      <c r="Y14" s="789">
        <f>'資金収支（学校）'!B15:B15</f>
        <v>0</v>
      </c>
      <c r="Z14" s="789" t="str">
        <f>'資金収支（学校）'!C15:C15</f>
        <v>施設設備資金収入</v>
      </c>
      <c r="AA14" s="789">
        <f>'資金収支（学校）'!D15:D15</f>
        <v>0</v>
      </c>
      <c r="AB14" s="790">
        <f>'資金収支（学校）'!E15:E15</f>
        <v>0</v>
      </c>
    </row>
    <row r="15" spans="2:28" ht="19.5" customHeight="1" thickBot="1">
      <c r="B15" s="786"/>
      <c r="C15" s="786"/>
      <c r="D15" s="312"/>
      <c r="E15" s="807" t="s">
        <v>8</v>
      </c>
      <c r="F15" s="808"/>
      <c r="G15" s="808"/>
      <c r="H15" s="808"/>
      <c r="I15" s="808"/>
      <c r="J15" s="808"/>
      <c r="K15" s="808"/>
      <c r="L15" s="808"/>
      <c r="M15" s="808"/>
      <c r="N15" s="808"/>
      <c r="O15" s="808"/>
      <c r="P15" s="808"/>
      <c r="Q15" s="808"/>
      <c r="R15" s="808"/>
      <c r="S15" s="808"/>
      <c r="T15" s="809"/>
      <c r="U15" s="794">
        <f>'資金収支（学校）'!F16:F16</f>
        <v>0</v>
      </c>
      <c r="V15" s="795" t="e">
        <f>資金収支（学校）!#REF!</f>
        <v>#REF!</v>
      </c>
      <c r="W15" s="795" t="e">
        <f>資金収支（学校）!#REF!</f>
        <v>#REF!</v>
      </c>
      <c r="X15" s="795">
        <f>'資金収支（学校）'!A16:A16</f>
        <v>0</v>
      </c>
      <c r="Y15" s="795">
        <f>'資金収支（学校）'!B16:B16</f>
        <v>0</v>
      </c>
      <c r="Z15" s="795" t="str">
        <f>'資金収支（学校）'!C16:C16</f>
        <v>その他</v>
      </c>
      <c r="AA15" s="795">
        <f>'資金収支（学校）'!D16:D16</f>
        <v>0</v>
      </c>
      <c r="AB15" s="796">
        <f>'資金収支（学校）'!E16:E16</f>
        <v>0</v>
      </c>
    </row>
    <row r="16" spans="2:28" ht="19.5" customHeight="1" thickBot="1">
      <c r="B16" s="786"/>
      <c r="C16" s="786"/>
      <c r="D16" s="831" t="s">
        <v>190</v>
      </c>
      <c r="E16" s="832"/>
      <c r="F16" s="832"/>
      <c r="G16" s="832"/>
      <c r="H16" s="832"/>
      <c r="I16" s="832"/>
      <c r="J16" s="832"/>
      <c r="K16" s="832"/>
      <c r="L16" s="832"/>
      <c r="M16" s="832"/>
      <c r="N16" s="832"/>
      <c r="O16" s="832"/>
      <c r="P16" s="832"/>
      <c r="Q16" s="832"/>
      <c r="R16" s="832"/>
      <c r="S16" s="832"/>
      <c r="T16" s="833"/>
      <c r="U16" s="847">
        <f>'資金収支（学校）'!F17:F17</f>
        <v>0</v>
      </c>
      <c r="V16" s="848" t="e">
        <f>資金収支（学校）!#REF!</f>
        <v>#REF!</v>
      </c>
      <c r="W16" s="848" t="e">
        <f>資金収支（学校）!#REF!</f>
        <v>#REF!</v>
      </c>
      <c r="X16" s="848">
        <f>'資金収支（学校）'!A17:A17</f>
        <v>0</v>
      </c>
      <c r="Y16" s="848" t="str">
        <f>'資金収支（学校）'!B17:B17</f>
        <v>手数料収入</v>
      </c>
      <c r="Z16" s="848">
        <f>'資金収支（学校）'!C17:C17</f>
        <v>0</v>
      </c>
      <c r="AA16" s="848">
        <f>'資金収支（学校）'!D17:D17</f>
        <v>0</v>
      </c>
      <c r="AB16" s="849">
        <f>'資金収支（学校）'!E17:E17</f>
        <v>0</v>
      </c>
    </row>
    <row r="17" spans="2:28" ht="19.5" customHeight="1">
      <c r="B17" s="786"/>
      <c r="C17" s="786"/>
      <c r="D17" s="782" t="s">
        <v>191</v>
      </c>
      <c r="E17" s="783"/>
      <c r="F17" s="783"/>
      <c r="G17" s="783"/>
      <c r="H17" s="783"/>
      <c r="I17" s="783"/>
      <c r="J17" s="783"/>
      <c r="K17" s="783"/>
      <c r="L17" s="783"/>
      <c r="M17" s="783"/>
      <c r="N17" s="783"/>
      <c r="O17" s="783"/>
      <c r="P17" s="783"/>
      <c r="Q17" s="783"/>
      <c r="R17" s="783"/>
      <c r="S17" s="783"/>
      <c r="T17" s="784"/>
      <c r="U17" s="840">
        <f>SUM(U18:U20)</f>
        <v>0</v>
      </c>
      <c r="V17" s="841">
        <f aca="true" t="shared" si="0" ref="V17:AB17">SUM(V18:V20)</f>
        <v>0</v>
      </c>
      <c r="W17" s="841">
        <f t="shared" si="0"/>
        <v>0</v>
      </c>
      <c r="X17" s="841">
        <f t="shared" si="0"/>
        <v>0</v>
      </c>
      <c r="Y17" s="841">
        <f t="shared" si="0"/>
        <v>0</v>
      </c>
      <c r="Z17" s="841">
        <f t="shared" si="0"/>
        <v>0</v>
      </c>
      <c r="AA17" s="841">
        <f t="shared" si="0"/>
        <v>0</v>
      </c>
      <c r="AB17" s="842">
        <f t="shared" si="0"/>
        <v>0</v>
      </c>
    </row>
    <row r="18" spans="2:28" ht="19.5" customHeight="1">
      <c r="B18" s="786"/>
      <c r="C18" s="786"/>
      <c r="D18" s="313"/>
      <c r="E18" s="797" t="s">
        <v>555</v>
      </c>
      <c r="F18" s="798"/>
      <c r="G18" s="798"/>
      <c r="H18" s="798"/>
      <c r="I18" s="798"/>
      <c r="J18" s="798"/>
      <c r="K18" s="798"/>
      <c r="L18" s="798"/>
      <c r="M18" s="798"/>
      <c r="N18" s="798"/>
      <c r="O18" s="798"/>
      <c r="P18" s="798"/>
      <c r="Q18" s="798"/>
      <c r="R18" s="798"/>
      <c r="S18" s="798"/>
      <c r="T18" s="799"/>
      <c r="U18" s="791">
        <v>0</v>
      </c>
      <c r="V18" s="792">
        <v>0</v>
      </c>
      <c r="W18" s="792">
        <v>0</v>
      </c>
      <c r="X18" s="792">
        <v>0</v>
      </c>
      <c r="Y18" s="792">
        <v>0</v>
      </c>
      <c r="Z18" s="792">
        <v>0</v>
      </c>
      <c r="AA18" s="792">
        <v>0</v>
      </c>
      <c r="AB18" s="793">
        <v>0</v>
      </c>
    </row>
    <row r="19" spans="2:28" ht="19.5" customHeight="1">
      <c r="B19" s="786"/>
      <c r="C19" s="786"/>
      <c r="D19" s="313"/>
      <c r="E19" s="797" t="s">
        <v>556</v>
      </c>
      <c r="F19" s="798"/>
      <c r="G19" s="798"/>
      <c r="H19" s="798"/>
      <c r="I19" s="798"/>
      <c r="J19" s="798"/>
      <c r="K19" s="798"/>
      <c r="L19" s="798"/>
      <c r="M19" s="798"/>
      <c r="N19" s="798"/>
      <c r="O19" s="798"/>
      <c r="P19" s="798"/>
      <c r="Q19" s="798"/>
      <c r="R19" s="798"/>
      <c r="S19" s="798"/>
      <c r="T19" s="799"/>
      <c r="U19" s="791">
        <v>0</v>
      </c>
      <c r="V19" s="792">
        <v>0</v>
      </c>
      <c r="W19" s="792">
        <v>0</v>
      </c>
      <c r="X19" s="792">
        <v>0</v>
      </c>
      <c r="Y19" s="792">
        <v>0</v>
      </c>
      <c r="Z19" s="792">
        <v>0</v>
      </c>
      <c r="AA19" s="792">
        <v>0</v>
      </c>
      <c r="AB19" s="793">
        <v>0</v>
      </c>
    </row>
    <row r="20" spans="2:28" ht="19.5" customHeight="1" thickBot="1">
      <c r="B20" s="786"/>
      <c r="C20" s="786"/>
      <c r="D20" s="313"/>
      <c r="E20" s="807" t="s">
        <v>585</v>
      </c>
      <c r="F20" s="808"/>
      <c r="G20" s="808"/>
      <c r="H20" s="808"/>
      <c r="I20" s="808"/>
      <c r="J20" s="808"/>
      <c r="K20" s="808"/>
      <c r="L20" s="808"/>
      <c r="M20" s="808"/>
      <c r="N20" s="808"/>
      <c r="O20" s="808"/>
      <c r="P20" s="808"/>
      <c r="Q20" s="808"/>
      <c r="R20" s="808"/>
      <c r="S20" s="808"/>
      <c r="T20" s="809"/>
      <c r="U20" s="810">
        <v>0</v>
      </c>
      <c r="V20" s="811">
        <v>0</v>
      </c>
      <c r="W20" s="811">
        <v>0</v>
      </c>
      <c r="X20" s="811">
        <v>0</v>
      </c>
      <c r="Y20" s="811">
        <v>0</v>
      </c>
      <c r="Z20" s="811">
        <v>0</v>
      </c>
      <c r="AA20" s="811">
        <v>0</v>
      </c>
      <c r="AB20" s="812">
        <v>0</v>
      </c>
    </row>
    <row r="21" spans="2:28" ht="19.5" customHeight="1">
      <c r="B21" s="786"/>
      <c r="C21" s="786"/>
      <c r="D21" s="782" t="s">
        <v>797</v>
      </c>
      <c r="E21" s="783"/>
      <c r="F21" s="783"/>
      <c r="G21" s="783"/>
      <c r="H21" s="783"/>
      <c r="I21" s="783"/>
      <c r="J21" s="783"/>
      <c r="K21" s="783"/>
      <c r="L21" s="783"/>
      <c r="M21" s="783"/>
      <c r="N21" s="783"/>
      <c r="O21" s="783"/>
      <c r="P21" s="783"/>
      <c r="Q21" s="783"/>
      <c r="R21" s="783"/>
      <c r="S21" s="783"/>
      <c r="T21" s="784"/>
      <c r="U21" s="813">
        <f>SUM(U22:U28)</f>
        <v>0</v>
      </c>
      <c r="V21" s="814" t="e">
        <f aca="true" t="shared" si="1" ref="V21:AB21">SUM(V22:V28)</f>
        <v>#REF!</v>
      </c>
      <c r="W21" s="814" t="e">
        <f t="shared" si="1"/>
        <v>#REF!</v>
      </c>
      <c r="X21" s="814">
        <f t="shared" si="1"/>
        <v>0</v>
      </c>
      <c r="Y21" s="814">
        <f t="shared" si="1"/>
        <v>0</v>
      </c>
      <c r="Z21" s="814">
        <f t="shared" si="1"/>
        <v>0</v>
      </c>
      <c r="AA21" s="814">
        <f t="shared" si="1"/>
        <v>0</v>
      </c>
      <c r="AB21" s="815">
        <f t="shared" si="1"/>
        <v>0</v>
      </c>
    </row>
    <row r="22" spans="2:28" ht="19.5" customHeight="1">
      <c r="B22" s="786"/>
      <c r="C22" s="786"/>
      <c r="D22" s="312"/>
      <c r="E22" s="797" t="s">
        <v>51</v>
      </c>
      <c r="F22" s="798"/>
      <c r="G22" s="798"/>
      <c r="H22" s="798"/>
      <c r="I22" s="798"/>
      <c r="J22" s="798"/>
      <c r="K22" s="798"/>
      <c r="L22" s="798"/>
      <c r="M22" s="798"/>
      <c r="N22" s="798"/>
      <c r="O22" s="798"/>
      <c r="P22" s="798"/>
      <c r="Q22" s="798"/>
      <c r="R22" s="798"/>
      <c r="S22" s="798"/>
      <c r="T22" s="799"/>
      <c r="U22" s="791">
        <v>0</v>
      </c>
      <c r="V22" s="792">
        <v>0</v>
      </c>
      <c r="W22" s="792">
        <v>0</v>
      </c>
      <c r="X22" s="792">
        <v>0</v>
      </c>
      <c r="Y22" s="792">
        <v>0</v>
      </c>
      <c r="Z22" s="792">
        <v>0</v>
      </c>
      <c r="AA22" s="792">
        <v>0</v>
      </c>
      <c r="AB22" s="793">
        <v>0</v>
      </c>
    </row>
    <row r="23" spans="2:28" ht="19.5" customHeight="1">
      <c r="B23" s="786"/>
      <c r="C23" s="786"/>
      <c r="D23" s="312"/>
      <c r="E23" s="797" t="s">
        <v>11</v>
      </c>
      <c r="F23" s="798"/>
      <c r="G23" s="798"/>
      <c r="H23" s="798"/>
      <c r="I23" s="798"/>
      <c r="J23" s="798"/>
      <c r="K23" s="798"/>
      <c r="L23" s="798"/>
      <c r="M23" s="798"/>
      <c r="N23" s="798"/>
      <c r="O23" s="798"/>
      <c r="P23" s="798"/>
      <c r="Q23" s="798"/>
      <c r="R23" s="798"/>
      <c r="S23" s="798"/>
      <c r="T23" s="799"/>
      <c r="U23" s="791">
        <v>0</v>
      </c>
      <c r="V23" s="792">
        <v>0</v>
      </c>
      <c r="W23" s="792">
        <v>0</v>
      </c>
      <c r="X23" s="792">
        <v>0</v>
      </c>
      <c r="Y23" s="792">
        <v>0</v>
      </c>
      <c r="Z23" s="792">
        <v>0</v>
      </c>
      <c r="AA23" s="792">
        <v>0</v>
      </c>
      <c r="AB23" s="793">
        <v>0</v>
      </c>
    </row>
    <row r="24" spans="2:28" ht="19.5" customHeight="1">
      <c r="B24" s="786"/>
      <c r="C24" s="786"/>
      <c r="D24" s="312"/>
      <c r="E24" s="797" t="s">
        <v>548</v>
      </c>
      <c r="F24" s="798"/>
      <c r="G24" s="798"/>
      <c r="H24" s="798"/>
      <c r="I24" s="798"/>
      <c r="J24" s="798"/>
      <c r="K24" s="798"/>
      <c r="L24" s="798"/>
      <c r="M24" s="798"/>
      <c r="N24" s="798"/>
      <c r="O24" s="798"/>
      <c r="P24" s="798"/>
      <c r="Q24" s="798"/>
      <c r="R24" s="798"/>
      <c r="S24" s="798"/>
      <c r="T24" s="799"/>
      <c r="U24" s="788">
        <f>'資金収支（学校）'!F22:F22</f>
        <v>0</v>
      </c>
      <c r="V24" s="789" t="e">
        <f>資金収支（学校）!#REF!</f>
        <v>#REF!</v>
      </c>
      <c r="W24" s="789" t="e">
        <f>資金収支（学校）!#REF!</f>
        <v>#REF!</v>
      </c>
      <c r="X24" s="789">
        <f>'資金収支（学校）'!A22:A22</f>
        <v>0</v>
      </c>
      <c r="Y24" s="789">
        <f>'資金収支（学校）'!B22:B22</f>
        <v>0</v>
      </c>
      <c r="Z24" s="789" t="str">
        <f>'資金収支（学校）'!C22:C22</f>
        <v>府教育振興補助金</v>
      </c>
      <c r="AA24" s="789">
        <f>'資金収支（学校）'!D22:D22</f>
        <v>0</v>
      </c>
      <c r="AB24" s="790">
        <f>'資金収支（学校）'!E22:E22</f>
        <v>0</v>
      </c>
    </row>
    <row r="25" spans="2:28" ht="19.5" customHeight="1">
      <c r="B25" s="786"/>
      <c r="C25" s="786"/>
      <c r="D25" s="312" t="s">
        <v>208</v>
      </c>
      <c r="E25" s="797" t="s">
        <v>450</v>
      </c>
      <c r="F25" s="798"/>
      <c r="G25" s="798"/>
      <c r="H25" s="798"/>
      <c r="I25" s="798"/>
      <c r="J25" s="798"/>
      <c r="K25" s="798"/>
      <c r="L25" s="798"/>
      <c r="M25" s="798"/>
      <c r="N25" s="798"/>
      <c r="O25" s="798"/>
      <c r="P25" s="798"/>
      <c r="Q25" s="798"/>
      <c r="R25" s="798"/>
      <c r="S25" s="798"/>
      <c r="T25" s="799"/>
      <c r="U25" s="788">
        <f>'資金収支（学校）'!F23:F23</f>
        <v>0</v>
      </c>
      <c r="V25" s="789" t="e">
        <f>資金収支（学校）!#REF!</f>
        <v>#REF!</v>
      </c>
      <c r="W25" s="789" t="e">
        <f>資金収支（学校）!#REF!</f>
        <v>#REF!</v>
      </c>
      <c r="X25" s="789">
        <f>'資金収支（学校）'!A23:A23</f>
        <v>0</v>
      </c>
      <c r="Y25" s="789" t="str">
        <f>'資金収支（学校）'!B23:B23</f>
        <v>①</v>
      </c>
      <c r="Z25" s="789" t="str">
        <f>'資金収支（学校）'!C23:C23</f>
        <v>府授業料支援（減免）補助金</v>
      </c>
      <c r="AA25" s="789">
        <f>'資金収支（学校）'!D23:D23</f>
        <v>0</v>
      </c>
      <c r="AB25" s="790">
        <f>'資金収支（学校）'!E23:E23</f>
        <v>0</v>
      </c>
    </row>
    <row r="26" spans="2:28" ht="19.5" customHeight="1">
      <c r="B26" s="786"/>
      <c r="C26" s="786"/>
      <c r="D26" s="312" t="s">
        <v>208</v>
      </c>
      <c r="E26" s="797" t="s">
        <v>12</v>
      </c>
      <c r="F26" s="798"/>
      <c r="G26" s="798"/>
      <c r="H26" s="798"/>
      <c r="I26" s="798"/>
      <c r="J26" s="798"/>
      <c r="K26" s="798"/>
      <c r="L26" s="798"/>
      <c r="M26" s="798"/>
      <c r="N26" s="798"/>
      <c r="O26" s="798"/>
      <c r="P26" s="798"/>
      <c r="Q26" s="798"/>
      <c r="R26" s="798"/>
      <c r="S26" s="798"/>
      <c r="T26" s="799"/>
      <c r="U26" s="788">
        <f>'資金収支（学校）'!F24:F24</f>
        <v>0</v>
      </c>
      <c r="V26" s="789" t="e">
        <f>資金収支（学校）!#REF!</f>
        <v>#REF!</v>
      </c>
      <c r="W26" s="789" t="e">
        <f>資金収支（学校）!#REF!</f>
        <v>#REF!</v>
      </c>
      <c r="X26" s="789">
        <f>'資金収支（学校）'!A24:A24</f>
        <v>0</v>
      </c>
      <c r="Y26" s="789" t="str">
        <f>'資金収支（学校）'!B24:B24</f>
        <v>①</v>
      </c>
      <c r="Z26" s="789" t="str">
        <f>'資金収支（学校）'!C24:C24</f>
        <v>その他授業料軽減補助金</v>
      </c>
      <c r="AA26" s="789">
        <f>'資金収支（学校）'!D24:D24</f>
        <v>0</v>
      </c>
      <c r="AB26" s="790">
        <f>'資金収支（学校）'!E24:E24</f>
        <v>0</v>
      </c>
    </row>
    <row r="27" spans="2:28" ht="19.5" customHeight="1">
      <c r="B27" s="786"/>
      <c r="C27" s="786"/>
      <c r="D27" s="312"/>
      <c r="E27" s="797" t="s">
        <v>558</v>
      </c>
      <c r="F27" s="798"/>
      <c r="G27" s="798"/>
      <c r="H27" s="798"/>
      <c r="I27" s="798"/>
      <c r="J27" s="798"/>
      <c r="K27" s="798"/>
      <c r="L27" s="798"/>
      <c r="M27" s="798"/>
      <c r="N27" s="798"/>
      <c r="O27" s="798"/>
      <c r="P27" s="798"/>
      <c r="Q27" s="798"/>
      <c r="R27" s="798"/>
      <c r="S27" s="798"/>
      <c r="T27" s="799"/>
      <c r="U27" s="788">
        <f>'資金収支（学校）'!F25</f>
        <v>0</v>
      </c>
      <c r="V27" s="789"/>
      <c r="W27" s="789"/>
      <c r="X27" s="789"/>
      <c r="Y27" s="789"/>
      <c r="Z27" s="789"/>
      <c r="AA27" s="789"/>
      <c r="AB27" s="790"/>
    </row>
    <row r="28" spans="2:28" ht="19.5" customHeight="1" thickBot="1">
      <c r="B28" s="786"/>
      <c r="C28" s="786"/>
      <c r="D28" s="312"/>
      <c r="E28" s="807" t="s">
        <v>8</v>
      </c>
      <c r="F28" s="808"/>
      <c r="G28" s="808"/>
      <c r="H28" s="808"/>
      <c r="I28" s="808"/>
      <c r="J28" s="808"/>
      <c r="K28" s="808"/>
      <c r="L28" s="808"/>
      <c r="M28" s="808"/>
      <c r="N28" s="808"/>
      <c r="O28" s="808"/>
      <c r="P28" s="808"/>
      <c r="Q28" s="808"/>
      <c r="R28" s="808"/>
      <c r="S28" s="808"/>
      <c r="T28" s="809"/>
      <c r="U28" s="810">
        <v>0</v>
      </c>
      <c r="V28" s="811" t="e">
        <f>資金収支（学校）!#REF!</f>
        <v>#REF!</v>
      </c>
      <c r="W28" s="811" t="e">
        <f>資金収支（学校）!#REF!</f>
        <v>#REF!</v>
      </c>
      <c r="X28" s="811">
        <f>'資金収支（学校）'!A26:A26</f>
        <v>0</v>
      </c>
      <c r="Y28" s="811">
        <f>'資金収支（学校）'!B26:B26</f>
        <v>0</v>
      </c>
      <c r="Z28" s="811" t="str">
        <f>'資金収支（学校）'!C26:C26</f>
        <v>その他</v>
      </c>
      <c r="AA28" s="811">
        <f>'資金収支（学校）'!D26:D26</f>
        <v>0</v>
      </c>
      <c r="AB28" s="812">
        <f>'資金収支（学校）'!E26:E26</f>
        <v>0</v>
      </c>
    </row>
    <row r="29" spans="2:28" ht="19.5" customHeight="1">
      <c r="B29" s="786"/>
      <c r="C29" s="786"/>
      <c r="D29" s="782" t="s">
        <v>560</v>
      </c>
      <c r="E29" s="783"/>
      <c r="F29" s="783"/>
      <c r="G29" s="783"/>
      <c r="H29" s="783"/>
      <c r="I29" s="783"/>
      <c r="J29" s="783"/>
      <c r="K29" s="783"/>
      <c r="L29" s="783"/>
      <c r="M29" s="783"/>
      <c r="N29" s="783"/>
      <c r="O29" s="783"/>
      <c r="P29" s="783"/>
      <c r="Q29" s="783"/>
      <c r="R29" s="783"/>
      <c r="S29" s="783"/>
      <c r="T29" s="784"/>
      <c r="U29" s="813">
        <f>SUM(U30:U31)</f>
        <v>0</v>
      </c>
      <c r="V29" s="814" t="e">
        <f aca="true" t="shared" si="2" ref="V29:AB29">SUM(V30:V31)</f>
        <v>#REF!</v>
      </c>
      <c r="W29" s="814" t="e">
        <f t="shared" si="2"/>
        <v>#REF!</v>
      </c>
      <c r="X29" s="814">
        <f t="shared" si="2"/>
        <v>0</v>
      </c>
      <c r="Y29" s="814">
        <f t="shared" si="2"/>
        <v>0</v>
      </c>
      <c r="Z29" s="814">
        <f t="shared" si="2"/>
        <v>0</v>
      </c>
      <c r="AA29" s="814">
        <f t="shared" si="2"/>
        <v>0</v>
      </c>
      <c r="AB29" s="815">
        <f t="shared" si="2"/>
        <v>0</v>
      </c>
    </row>
    <row r="30" spans="2:28" ht="19.5" customHeight="1">
      <c r="B30" s="786"/>
      <c r="C30" s="786"/>
      <c r="D30" s="312"/>
      <c r="E30" s="797" t="s">
        <v>13</v>
      </c>
      <c r="F30" s="798"/>
      <c r="G30" s="798"/>
      <c r="H30" s="798"/>
      <c r="I30" s="798"/>
      <c r="J30" s="798"/>
      <c r="K30" s="798"/>
      <c r="L30" s="798"/>
      <c r="M30" s="798"/>
      <c r="N30" s="798"/>
      <c r="O30" s="798"/>
      <c r="P30" s="798"/>
      <c r="Q30" s="798"/>
      <c r="R30" s="798"/>
      <c r="S30" s="798"/>
      <c r="T30" s="799"/>
      <c r="U30" s="788">
        <f>'資金収支（学校）'!F29:F29</f>
        <v>0</v>
      </c>
      <c r="V30" s="789" t="e">
        <f>資金収支（学校）!#REF!</f>
        <v>#REF!</v>
      </c>
      <c r="W30" s="789" t="e">
        <f>資金収支（学校）!#REF!</f>
        <v>#REF!</v>
      </c>
      <c r="X30" s="789">
        <f>'資金収支（学校）'!A29:A29</f>
        <v>0</v>
      </c>
      <c r="Y30" s="789">
        <f>'資金収支（学校）'!B29:B29</f>
        <v>0</v>
      </c>
      <c r="Z30" s="789" t="str">
        <f>'資金収支（学校）'!C29:C29</f>
        <v>補助活動収入</v>
      </c>
      <c r="AA30" s="789">
        <f>'資金収支（学校）'!D29:D29</f>
        <v>0</v>
      </c>
      <c r="AB30" s="790">
        <f>'資金収支（学校）'!E29:E29</f>
        <v>0</v>
      </c>
    </row>
    <row r="31" spans="2:28" ht="19.5" customHeight="1" thickBot="1">
      <c r="B31" s="786"/>
      <c r="C31" s="786"/>
      <c r="D31" s="312"/>
      <c r="E31" s="807" t="s">
        <v>8</v>
      </c>
      <c r="F31" s="808"/>
      <c r="G31" s="808"/>
      <c r="H31" s="808"/>
      <c r="I31" s="808"/>
      <c r="J31" s="808"/>
      <c r="K31" s="808"/>
      <c r="L31" s="808"/>
      <c r="M31" s="808"/>
      <c r="N31" s="808"/>
      <c r="O31" s="808"/>
      <c r="P31" s="808"/>
      <c r="Q31" s="808"/>
      <c r="R31" s="808"/>
      <c r="S31" s="808"/>
      <c r="T31" s="809"/>
      <c r="U31" s="794">
        <f>'資金収支（学校）'!F31:F31</f>
        <v>0</v>
      </c>
      <c r="V31" s="795" t="e">
        <f>資金収支（学校）!#REF!</f>
        <v>#REF!</v>
      </c>
      <c r="W31" s="795" t="e">
        <f>資金収支（学校）!#REF!</f>
        <v>#REF!</v>
      </c>
      <c r="X31" s="795">
        <f>'資金収支（学校）'!A31:A31</f>
        <v>0</v>
      </c>
      <c r="Y31" s="795">
        <f>'資金収支（学校）'!B31:B31</f>
        <v>0</v>
      </c>
      <c r="Z31" s="795" t="str">
        <f>'資金収支（学校）'!C31:C31</f>
        <v>その他</v>
      </c>
      <c r="AA31" s="795">
        <f>'資金収支（学校）'!D31:D31</f>
        <v>0</v>
      </c>
      <c r="AB31" s="796">
        <f>'資金収支（学校）'!E31:E31</f>
        <v>0</v>
      </c>
    </row>
    <row r="32" spans="2:28" ht="19.5" customHeight="1">
      <c r="B32" s="786"/>
      <c r="C32" s="786"/>
      <c r="D32" s="782" t="s">
        <v>15</v>
      </c>
      <c r="E32" s="783"/>
      <c r="F32" s="783"/>
      <c r="G32" s="783"/>
      <c r="H32" s="783"/>
      <c r="I32" s="783"/>
      <c r="J32" s="783"/>
      <c r="K32" s="783"/>
      <c r="L32" s="783"/>
      <c r="M32" s="783"/>
      <c r="N32" s="783"/>
      <c r="O32" s="783"/>
      <c r="P32" s="783"/>
      <c r="Q32" s="783"/>
      <c r="R32" s="783"/>
      <c r="S32" s="783"/>
      <c r="T32" s="784"/>
      <c r="U32" s="813">
        <f>SUM(U33:U34)</f>
        <v>0</v>
      </c>
      <c r="V32" s="814">
        <f aca="true" t="shared" si="3" ref="V32:AB32">SUM(V33:V34)</f>
        <v>0</v>
      </c>
      <c r="W32" s="814">
        <f t="shared" si="3"/>
        <v>0</v>
      </c>
      <c r="X32" s="814">
        <f t="shared" si="3"/>
        <v>0</v>
      </c>
      <c r="Y32" s="814">
        <f t="shared" si="3"/>
        <v>0</v>
      </c>
      <c r="Z32" s="814">
        <f t="shared" si="3"/>
        <v>0</v>
      </c>
      <c r="AA32" s="814">
        <f t="shared" si="3"/>
        <v>0</v>
      </c>
      <c r="AB32" s="815">
        <f t="shared" si="3"/>
        <v>0</v>
      </c>
    </row>
    <row r="33" spans="2:28" ht="19.5" customHeight="1">
      <c r="B33" s="786"/>
      <c r="C33" s="786"/>
      <c r="D33" s="312"/>
      <c r="E33" s="797" t="s">
        <v>16</v>
      </c>
      <c r="F33" s="798"/>
      <c r="G33" s="798"/>
      <c r="H33" s="798"/>
      <c r="I33" s="798"/>
      <c r="J33" s="798"/>
      <c r="K33" s="798"/>
      <c r="L33" s="798"/>
      <c r="M33" s="798"/>
      <c r="N33" s="798"/>
      <c r="O33" s="798"/>
      <c r="P33" s="798"/>
      <c r="Q33" s="798"/>
      <c r="R33" s="798"/>
      <c r="S33" s="798"/>
      <c r="T33" s="799"/>
      <c r="U33" s="791">
        <v>0</v>
      </c>
      <c r="V33" s="792">
        <v>0</v>
      </c>
      <c r="W33" s="792">
        <v>0</v>
      </c>
      <c r="X33" s="792">
        <v>0</v>
      </c>
      <c r="Y33" s="792">
        <v>0</v>
      </c>
      <c r="Z33" s="792">
        <v>0</v>
      </c>
      <c r="AA33" s="792">
        <v>0</v>
      </c>
      <c r="AB33" s="793">
        <v>0</v>
      </c>
    </row>
    <row r="34" spans="2:28" ht="19.5" customHeight="1" thickBot="1">
      <c r="B34" s="786"/>
      <c r="C34" s="786"/>
      <c r="D34" s="312"/>
      <c r="E34" s="801" t="s">
        <v>8</v>
      </c>
      <c r="F34" s="802"/>
      <c r="G34" s="802"/>
      <c r="H34" s="802"/>
      <c r="I34" s="802"/>
      <c r="J34" s="802"/>
      <c r="K34" s="802"/>
      <c r="L34" s="802"/>
      <c r="M34" s="802"/>
      <c r="N34" s="802"/>
      <c r="O34" s="802"/>
      <c r="P34" s="802"/>
      <c r="Q34" s="802"/>
      <c r="R34" s="802"/>
      <c r="S34" s="802"/>
      <c r="T34" s="803"/>
      <c r="U34" s="804">
        <v>0</v>
      </c>
      <c r="V34" s="805">
        <v>0</v>
      </c>
      <c r="W34" s="805">
        <v>0</v>
      </c>
      <c r="X34" s="805">
        <v>0</v>
      </c>
      <c r="Y34" s="805">
        <v>0</v>
      </c>
      <c r="Z34" s="805">
        <v>0</v>
      </c>
      <c r="AA34" s="805">
        <v>0</v>
      </c>
      <c r="AB34" s="806">
        <v>0</v>
      </c>
    </row>
    <row r="35" spans="2:28" ht="19.5" customHeight="1" thickBot="1" thickTop="1">
      <c r="B35" s="787"/>
      <c r="C35" s="787"/>
      <c r="D35" s="843" t="s">
        <v>791</v>
      </c>
      <c r="E35" s="844"/>
      <c r="F35" s="844"/>
      <c r="G35" s="844"/>
      <c r="H35" s="844"/>
      <c r="I35" s="845"/>
      <c r="J35" s="845"/>
      <c r="K35" s="845"/>
      <c r="L35" s="845"/>
      <c r="M35" s="845"/>
      <c r="N35" s="845"/>
      <c r="O35" s="845"/>
      <c r="P35" s="845"/>
      <c r="Q35" s="845"/>
      <c r="R35" s="845"/>
      <c r="S35" s="845"/>
      <c r="T35" s="846"/>
      <c r="U35" s="779">
        <f>U11+U16+U17+U21+U29+U32</f>
        <v>0</v>
      </c>
      <c r="V35" s="780" t="e">
        <f aca="true" t="shared" si="4" ref="V35:AB35">V11+V16+V17+V21+V29+V32</f>
        <v>#REF!</v>
      </c>
      <c r="W35" s="780" t="e">
        <f t="shared" si="4"/>
        <v>#REF!</v>
      </c>
      <c r="X35" s="780">
        <f t="shared" si="4"/>
        <v>0</v>
      </c>
      <c r="Y35" s="780" t="e">
        <f t="shared" si="4"/>
        <v>#VALUE!</v>
      </c>
      <c r="Z35" s="780">
        <f t="shared" si="4"/>
        <v>0</v>
      </c>
      <c r="AA35" s="780">
        <f t="shared" si="4"/>
        <v>0</v>
      </c>
      <c r="AB35" s="781">
        <f t="shared" si="4"/>
        <v>0</v>
      </c>
    </row>
    <row r="36" spans="2:28" ht="12.75" customHeight="1">
      <c r="B36" s="314"/>
      <c r="C36" s="314"/>
      <c r="D36" s="272"/>
      <c r="E36" s="272"/>
      <c r="F36" s="272"/>
      <c r="G36" s="272"/>
      <c r="H36" s="272"/>
      <c r="I36" s="315"/>
      <c r="J36" s="315"/>
      <c r="K36" s="315"/>
      <c r="L36" s="315"/>
      <c r="M36" s="315"/>
      <c r="N36" s="315"/>
      <c r="O36" s="315"/>
      <c r="P36" s="315"/>
      <c r="Q36" s="315"/>
      <c r="R36" s="315"/>
      <c r="S36" s="315"/>
      <c r="T36" s="315"/>
      <c r="U36" s="316"/>
      <c r="V36" s="316"/>
      <c r="W36" s="316"/>
      <c r="X36" s="316"/>
      <c r="Y36" s="316"/>
      <c r="Z36" s="316"/>
      <c r="AA36" s="316"/>
      <c r="AB36" s="316"/>
    </row>
    <row r="37" spans="2:28" ht="12.75" customHeight="1">
      <c r="B37" s="314"/>
      <c r="C37" s="314"/>
      <c r="D37" s="272"/>
      <c r="E37" s="272"/>
      <c r="F37" s="272"/>
      <c r="G37" s="272"/>
      <c r="H37" s="272"/>
      <c r="I37" s="315"/>
      <c r="J37" s="315"/>
      <c r="K37" s="315"/>
      <c r="L37" s="315"/>
      <c r="M37" s="315"/>
      <c r="N37" s="315"/>
      <c r="O37" s="315"/>
      <c r="P37" s="315"/>
      <c r="Q37" s="315"/>
      <c r="R37" s="315"/>
      <c r="S37" s="315"/>
      <c r="T37" s="315"/>
      <c r="U37" s="317"/>
      <c r="V37" s="317"/>
      <c r="W37" s="317"/>
      <c r="X37" s="317"/>
      <c r="Y37" s="317"/>
      <c r="Z37" s="317"/>
      <c r="AA37" s="317"/>
      <c r="AB37" s="317"/>
    </row>
    <row r="38" spans="3:4" ht="8.25" customHeight="1">
      <c r="C38" s="87"/>
      <c r="D38" s="87"/>
    </row>
    <row r="39" ht="13.5">
      <c r="C39" s="70" t="s">
        <v>154</v>
      </c>
    </row>
    <row r="40" spans="3:28" ht="13.5" customHeight="1">
      <c r="C40" s="268" t="s">
        <v>207</v>
      </c>
      <c r="D40" s="800" t="s">
        <v>670</v>
      </c>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row>
    <row r="41" spans="4:28" ht="13.5">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row>
  </sheetData>
  <sheetProtection/>
  <mergeCells count="65">
    <mergeCell ref="D35:T35"/>
    <mergeCell ref="U15:AB15"/>
    <mergeCell ref="U16:AB16"/>
    <mergeCell ref="U21:AB21"/>
    <mergeCell ref="U22:AB22"/>
    <mergeCell ref="U20:AB20"/>
    <mergeCell ref="U23:AB23"/>
    <mergeCell ref="U24:AB24"/>
    <mergeCell ref="U19:AB19"/>
    <mergeCell ref="U32:AB32"/>
    <mergeCell ref="E31:T31"/>
    <mergeCell ref="E25:T25"/>
    <mergeCell ref="U5:AB5"/>
    <mergeCell ref="U6:AB6"/>
    <mergeCell ref="U7:AB7"/>
    <mergeCell ref="U10:AB10"/>
    <mergeCell ref="U11:AB11"/>
    <mergeCell ref="U17:AB17"/>
    <mergeCell ref="U12:AB12"/>
    <mergeCell ref="B5:F5"/>
    <mergeCell ref="G5:M5"/>
    <mergeCell ref="B6:F7"/>
    <mergeCell ref="G6:M7"/>
    <mergeCell ref="D16:T16"/>
    <mergeCell ref="Q5:T5"/>
    <mergeCell ref="Q6:T6"/>
    <mergeCell ref="Q7:T7"/>
    <mergeCell ref="B10:T10"/>
    <mergeCell ref="E13:T13"/>
    <mergeCell ref="U26:AB26"/>
    <mergeCell ref="U27:AB27"/>
    <mergeCell ref="U28:AB28"/>
    <mergeCell ref="U29:AB29"/>
    <mergeCell ref="U25:AB25"/>
    <mergeCell ref="U30:AB30"/>
    <mergeCell ref="E20:T20"/>
    <mergeCell ref="E12:T12"/>
    <mergeCell ref="D21:T21"/>
    <mergeCell ref="E22:T22"/>
    <mergeCell ref="E23:T23"/>
    <mergeCell ref="E24:T24"/>
    <mergeCell ref="E14:T14"/>
    <mergeCell ref="E15:T15"/>
    <mergeCell ref="D17:T17"/>
    <mergeCell ref="E18:T18"/>
    <mergeCell ref="D40:AB40"/>
    <mergeCell ref="E33:T33"/>
    <mergeCell ref="E34:T34"/>
    <mergeCell ref="U33:AB33"/>
    <mergeCell ref="U34:AB34"/>
    <mergeCell ref="E26:T26"/>
    <mergeCell ref="E27:T27"/>
    <mergeCell ref="E28:T28"/>
    <mergeCell ref="D29:T29"/>
    <mergeCell ref="E30:T30"/>
    <mergeCell ref="U35:AB35"/>
    <mergeCell ref="D32:T32"/>
    <mergeCell ref="B11:B35"/>
    <mergeCell ref="U13:AB13"/>
    <mergeCell ref="U14:AB14"/>
    <mergeCell ref="U18:AB18"/>
    <mergeCell ref="U31:AB31"/>
    <mergeCell ref="C11:C35"/>
    <mergeCell ref="D11:T11"/>
    <mergeCell ref="E19:T19"/>
  </mergeCells>
  <printOptions/>
  <pageMargins left="0.984251968503937" right="0.3937007874015748" top="0.7874015748031497" bottom="0.984251968503937" header="0.5118110236220472" footer="0.5118110236220472"/>
  <pageSetup horizontalDpi="300" verticalDpi="300" orientation="portrait" paperSize="9" scale="92" r:id="rId3"/>
  <legacyDrawing r:id="rId2"/>
</worksheet>
</file>

<file path=xl/worksheets/sheet6.xml><?xml version="1.0" encoding="utf-8"?>
<worksheet xmlns="http://schemas.openxmlformats.org/spreadsheetml/2006/main" xmlns:r="http://schemas.openxmlformats.org/officeDocument/2006/relationships">
  <dimension ref="B2:AE44"/>
  <sheetViews>
    <sheetView view="pageBreakPreview" zoomScaleSheetLayoutView="100" zoomScalePageLayoutView="0" workbookViewId="0" topLeftCell="A13">
      <selection activeCell="A1" sqref="A1"/>
    </sheetView>
  </sheetViews>
  <sheetFormatPr defaultColWidth="8.8984375" defaultRowHeight="14.25"/>
  <cols>
    <col min="1" max="1" width="1.4921875" style="68" customWidth="1"/>
    <col min="2" max="20" width="2.8984375" style="70" customWidth="1"/>
    <col min="21" max="28" width="3.09765625" style="70" customWidth="1"/>
    <col min="29" max="29" width="1.4921875" style="70" customWidth="1"/>
    <col min="30" max="16384" width="8.8984375" style="70" customWidth="1"/>
  </cols>
  <sheetData>
    <row r="1" ht="14.25"/>
    <row r="2" spans="2:29" ht="20.25">
      <c r="B2" s="207" t="s">
        <v>678</v>
      </c>
      <c r="C2" s="208"/>
      <c r="D2" s="208"/>
      <c r="E2" s="208"/>
      <c r="F2" s="208"/>
      <c r="G2" s="208"/>
      <c r="H2" s="208"/>
      <c r="I2" s="208"/>
      <c r="J2" s="208"/>
      <c r="K2" s="208"/>
      <c r="L2" s="208"/>
      <c r="M2" s="208"/>
      <c r="P2" s="208"/>
      <c r="Q2" s="208"/>
      <c r="R2" s="208"/>
      <c r="S2" s="208"/>
      <c r="T2" s="208"/>
      <c r="U2" s="208"/>
      <c r="V2" s="208"/>
      <c r="W2" s="208"/>
      <c r="X2" s="208"/>
      <c r="Y2" s="208"/>
      <c r="Z2" s="208"/>
      <c r="AA2" s="208"/>
      <c r="AB2" s="208"/>
      <c r="AC2" s="209"/>
    </row>
    <row r="3" spans="2:29" ht="15">
      <c r="B3" s="88"/>
      <c r="C3" s="71"/>
      <c r="D3" s="71" t="s">
        <v>916</v>
      </c>
      <c r="E3" s="71"/>
      <c r="F3" s="71"/>
      <c r="G3" s="72"/>
      <c r="H3" s="72"/>
      <c r="I3" s="72"/>
      <c r="J3" s="72"/>
      <c r="K3" s="72"/>
      <c r="L3" s="72"/>
      <c r="M3" s="72"/>
      <c r="P3" s="72"/>
      <c r="Q3" s="72"/>
      <c r="R3" s="72"/>
      <c r="S3" s="72"/>
      <c r="T3" s="72"/>
      <c r="U3" s="72"/>
      <c r="V3" s="72"/>
      <c r="W3" s="72"/>
      <c r="X3" s="72"/>
      <c r="Y3" s="72"/>
      <c r="Z3" s="72"/>
      <c r="AA3" s="72"/>
      <c r="AB3" s="72"/>
      <c r="AC3" s="88"/>
    </row>
    <row r="4" ht="15" thickBot="1"/>
    <row r="5" spans="2:31" ht="19.5" customHeight="1" thickBot="1">
      <c r="B5" s="834" t="s">
        <v>452</v>
      </c>
      <c r="C5" s="835"/>
      <c r="D5" s="835"/>
      <c r="E5" s="835"/>
      <c r="F5" s="836"/>
      <c r="G5" s="816" t="str">
        <f>'表紙'!D48</f>
        <v>○○学園</v>
      </c>
      <c r="H5" s="817"/>
      <c r="I5" s="817"/>
      <c r="J5" s="817"/>
      <c r="K5" s="817"/>
      <c r="L5" s="817"/>
      <c r="M5" s="818"/>
      <c r="O5" s="184"/>
      <c r="P5" s="219"/>
      <c r="Q5" s="834" t="s">
        <v>45</v>
      </c>
      <c r="R5" s="835"/>
      <c r="S5" s="835"/>
      <c r="T5" s="836"/>
      <c r="U5" s="837">
        <f>'資金収支（学校）'!J5</f>
        <v>0</v>
      </c>
      <c r="V5" s="838"/>
      <c r="W5" s="838"/>
      <c r="X5" s="838"/>
      <c r="Y5" s="838"/>
      <c r="Z5" s="838"/>
      <c r="AA5" s="838"/>
      <c r="AB5" s="839"/>
      <c r="AD5" s="308"/>
      <c r="AE5" s="308"/>
    </row>
    <row r="6" spans="2:31" ht="19.5" customHeight="1" thickBot="1">
      <c r="B6" s="257"/>
      <c r="C6" s="257"/>
      <c r="D6" s="257"/>
      <c r="E6" s="257"/>
      <c r="F6" s="257"/>
      <c r="G6" s="258"/>
      <c r="H6" s="258"/>
      <c r="I6" s="258"/>
      <c r="J6" s="258"/>
      <c r="K6" s="258"/>
      <c r="L6" s="258"/>
      <c r="M6" s="258"/>
      <c r="O6" s="184"/>
      <c r="P6" s="205"/>
      <c r="Q6" s="834" t="s">
        <v>46</v>
      </c>
      <c r="R6" s="835"/>
      <c r="S6" s="835"/>
      <c r="T6" s="836"/>
      <c r="U6" s="837">
        <f>'表紙'!K3</f>
        <v>0</v>
      </c>
      <c r="V6" s="838"/>
      <c r="W6" s="838"/>
      <c r="X6" s="838"/>
      <c r="Y6" s="838"/>
      <c r="Z6" s="838"/>
      <c r="AA6" s="838"/>
      <c r="AB6" s="839"/>
      <c r="AD6" s="308"/>
      <c r="AE6" s="308"/>
    </row>
    <row r="7" spans="2:31" ht="19.5" customHeight="1">
      <c r="B7" s="259"/>
      <c r="C7" s="259"/>
      <c r="D7" s="259"/>
      <c r="E7" s="259"/>
      <c r="F7" s="259"/>
      <c r="G7" s="260"/>
      <c r="H7" s="260"/>
      <c r="I7" s="260"/>
      <c r="J7" s="260"/>
      <c r="K7" s="260"/>
      <c r="L7" s="260"/>
      <c r="M7" s="260"/>
      <c r="O7" s="184"/>
      <c r="P7" s="309"/>
      <c r="Q7" s="77"/>
      <c r="R7" s="77"/>
      <c r="S7" s="77"/>
      <c r="T7" s="77"/>
      <c r="U7" s="310"/>
      <c r="V7" s="310"/>
      <c r="W7" s="310"/>
      <c r="X7" s="310"/>
      <c r="Y7" s="310"/>
      <c r="Z7" s="310"/>
      <c r="AA7" s="310"/>
      <c r="AB7" s="310"/>
      <c r="AD7" s="308"/>
      <c r="AE7" s="308"/>
    </row>
    <row r="8" ht="8.25" customHeight="1"/>
    <row r="9" spans="17:28" ht="15" thickBot="1">
      <c r="Q9" s="311"/>
      <c r="R9" s="311"/>
      <c r="S9" s="311"/>
      <c r="T9" s="311"/>
      <c r="U9" s="197"/>
      <c r="V9" s="197"/>
      <c r="W9" s="197"/>
      <c r="X9" s="197"/>
      <c r="Y9" s="197"/>
      <c r="Z9" s="261" t="s">
        <v>638</v>
      </c>
      <c r="AA9" s="197"/>
      <c r="AB9" s="262"/>
    </row>
    <row r="10" spans="2:28" ht="19.5" customHeight="1" thickBot="1">
      <c r="B10" s="595" t="s">
        <v>639</v>
      </c>
      <c r="C10" s="596"/>
      <c r="D10" s="596"/>
      <c r="E10" s="596"/>
      <c r="F10" s="596"/>
      <c r="G10" s="596"/>
      <c r="H10" s="596"/>
      <c r="I10" s="596"/>
      <c r="J10" s="596"/>
      <c r="K10" s="596"/>
      <c r="L10" s="596"/>
      <c r="M10" s="596"/>
      <c r="N10" s="596"/>
      <c r="O10" s="596"/>
      <c r="P10" s="596"/>
      <c r="Q10" s="596"/>
      <c r="R10" s="596"/>
      <c r="S10" s="596"/>
      <c r="T10" s="597"/>
      <c r="U10" s="595" t="s">
        <v>24</v>
      </c>
      <c r="V10" s="596"/>
      <c r="W10" s="596"/>
      <c r="X10" s="596"/>
      <c r="Y10" s="596"/>
      <c r="Z10" s="596"/>
      <c r="AA10" s="596"/>
      <c r="AB10" s="597"/>
    </row>
    <row r="11" spans="2:28" ht="19.5" customHeight="1">
      <c r="B11" s="785" t="s">
        <v>643</v>
      </c>
      <c r="C11" s="785" t="s">
        <v>641</v>
      </c>
      <c r="D11" s="782" t="s">
        <v>796</v>
      </c>
      <c r="E11" s="783"/>
      <c r="F11" s="783"/>
      <c r="G11" s="783"/>
      <c r="H11" s="783"/>
      <c r="I11" s="783"/>
      <c r="J11" s="783"/>
      <c r="K11" s="783"/>
      <c r="L11" s="783"/>
      <c r="M11" s="783"/>
      <c r="N11" s="783"/>
      <c r="O11" s="783"/>
      <c r="P11" s="783"/>
      <c r="Q11" s="783"/>
      <c r="R11" s="783"/>
      <c r="S11" s="783"/>
      <c r="T11" s="784"/>
      <c r="U11" s="813">
        <f>SUM(U12:U15)</f>
        <v>0</v>
      </c>
      <c r="V11" s="814"/>
      <c r="W11" s="814"/>
      <c r="X11" s="814"/>
      <c r="Y11" s="814"/>
      <c r="Z11" s="814"/>
      <c r="AA11" s="814"/>
      <c r="AB11" s="815"/>
    </row>
    <row r="12" spans="2:28" ht="19.5" customHeight="1">
      <c r="B12" s="786"/>
      <c r="C12" s="786"/>
      <c r="D12" s="312" t="s">
        <v>207</v>
      </c>
      <c r="E12" s="797" t="s">
        <v>50</v>
      </c>
      <c r="F12" s="798"/>
      <c r="G12" s="798"/>
      <c r="H12" s="798"/>
      <c r="I12" s="798"/>
      <c r="J12" s="798"/>
      <c r="K12" s="798"/>
      <c r="L12" s="798"/>
      <c r="M12" s="798"/>
      <c r="N12" s="798"/>
      <c r="O12" s="798"/>
      <c r="P12" s="798"/>
      <c r="Q12" s="798"/>
      <c r="R12" s="798"/>
      <c r="S12" s="798"/>
      <c r="T12" s="799"/>
      <c r="U12" s="853">
        <v>0</v>
      </c>
      <c r="V12" s="854"/>
      <c r="W12" s="854"/>
      <c r="X12" s="854"/>
      <c r="Y12" s="854"/>
      <c r="Z12" s="854"/>
      <c r="AA12" s="854"/>
      <c r="AB12" s="855"/>
    </row>
    <row r="13" spans="2:28" ht="19.5" customHeight="1">
      <c r="B13" s="786"/>
      <c r="C13" s="786"/>
      <c r="D13" s="312"/>
      <c r="E13" s="797" t="s">
        <v>157</v>
      </c>
      <c r="F13" s="798"/>
      <c r="G13" s="798"/>
      <c r="H13" s="798"/>
      <c r="I13" s="798"/>
      <c r="J13" s="798"/>
      <c r="K13" s="798"/>
      <c r="L13" s="798"/>
      <c r="M13" s="798"/>
      <c r="N13" s="798"/>
      <c r="O13" s="798"/>
      <c r="P13" s="798"/>
      <c r="Q13" s="798"/>
      <c r="R13" s="798"/>
      <c r="S13" s="798"/>
      <c r="T13" s="799"/>
      <c r="U13" s="853">
        <v>0</v>
      </c>
      <c r="V13" s="854" t="e">
        <f>資金収支（学校）!#REF!</f>
        <v>#REF!</v>
      </c>
      <c r="W13" s="854" t="e">
        <f>資金収支（学校）!#REF!</f>
        <v>#REF!</v>
      </c>
      <c r="X13" s="854">
        <f>'資金収支（学校）'!A14:A14</f>
        <v>0</v>
      </c>
      <c r="Y13" s="854">
        <f>'資金収支（学校）'!B14:B14</f>
        <v>0</v>
      </c>
      <c r="Z13" s="854" t="str">
        <f>'資金収支（学校）'!C14:C14</f>
        <v>入学金収入</v>
      </c>
      <c r="AA13" s="854">
        <f>'資金収支（学校）'!D14:D14</f>
        <v>0</v>
      </c>
      <c r="AB13" s="855">
        <f>'資金収支（学校）'!E14:E14</f>
        <v>0</v>
      </c>
    </row>
    <row r="14" spans="2:28" ht="19.5" customHeight="1">
      <c r="B14" s="786"/>
      <c r="C14" s="786"/>
      <c r="D14" s="312"/>
      <c r="E14" s="797" t="s">
        <v>158</v>
      </c>
      <c r="F14" s="798"/>
      <c r="G14" s="798"/>
      <c r="H14" s="798"/>
      <c r="I14" s="798"/>
      <c r="J14" s="798"/>
      <c r="K14" s="798"/>
      <c r="L14" s="798"/>
      <c r="M14" s="798"/>
      <c r="N14" s="798"/>
      <c r="O14" s="798"/>
      <c r="P14" s="798"/>
      <c r="Q14" s="798"/>
      <c r="R14" s="798"/>
      <c r="S14" s="798"/>
      <c r="T14" s="799"/>
      <c r="U14" s="853">
        <v>0</v>
      </c>
      <c r="V14" s="854" t="e">
        <f>資金収支（学校）!#REF!</f>
        <v>#REF!</v>
      </c>
      <c r="W14" s="854" t="e">
        <f>資金収支（学校）!#REF!</f>
        <v>#REF!</v>
      </c>
      <c r="X14" s="854">
        <f>'資金収支（学校）'!A15:A15</f>
        <v>0</v>
      </c>
      <c r="Y14" s="854">
        <f>'資金収支（学校）'!B15:B15</f>
        <v>0</v>
      </c>
      <c r="Z14" s="854" t="str">
        <f>'資金収支（学校）'!C15:C15</f>
        <v>施設設備資金収入</v>
      </c>
      <c r="AA14" s="854">
        <f>'資金収支（学校）'!D15:D15</f>
        <v>0</v>
      </c>
      <c r="AB14" s="855">
        <f>'資金収支（学校）'!E15:E15</f>
        <v>0</v>
      </c>
    </row>
    <row r="15" spans="2:28" ht="19.5" customHeight="1" thickBot="1">
      <c r="B15" s="786"/>
      <c r="C15" s="786"/>
      <c r="D15" s="312"/>
      <c r="E15" s="807" t="s">
        <v>8</v>
      </c>
      <c r="F15" s="808"/>
      <c r="G15" s="808"/>
      <c r="H15" s="808"/>
      <c r="I15" s="808"/>
      <c r="J15" s="808"/>
      <c r="K15" s="808"/>
      <c r="L15" s="808"/>
      <c r="M15" s="808"/>
      <c r="N15" s="808"/>
      <c r="O15" s="808"/>
      <c r="P15" s="808"/>
      <c r="Q15" s="808"/>
      <c r="R15" s="808"/>
      <c r="S15" s="808"/>
      <c r="T15" s="809"/>
      <c r="U15" s="810">
        <v>0</v>
      </c>
      <c r="V15" s="811" t="e">
        <f>資金収支（学校）!#REF!</f>
        <v>#REF!</v>
      </c>
      <c r="W15" s="811" t="e">
        <f>資金収支（学校）!#REF!</f>
        <v>#REF!</v>
      </c>
      <c r="X15" s="811">
        <f>'資金収支（学校）'!A16:A16</f>
        <v>0</v>
      </c>
      <c r="Y15" s="811">
        <f>'資金収支（学校）'!B16:B16</f>
        <v>0</v>
      </c>
      <c r="Z15" s="811" t="str">
        <f>'資金収支（学校）'!C16:C16</f>
        <v>その他</v>
      </c>
      <c r="AA15" s="811">
        <f>'資金収支（学校）'!D16:D16</f>
        <v>0</v>
      </c>
      <c r="AB15" s="812">
        <f>'資金収支（学校）'!E16:E16</f>
        <v>0</v>
      </c>
    </row>
    <row r="16" spans="2:28" ht="19.5" customHeight="1" thickBot="1">
      <c r="B16" s="786"/>
      <c r="C16" s="786"/>
      <c r="D16" s="831" t="s">
        <v>190</v>
      </c>
      <c r="E16" s="832"/>
      <c r="F16" s="832"/>
      <c r="G16" s="832"/>
      <c r="H16" s="832"/>
      <c r="I16" s="832"/>
      <c r="J16" s="832"/>
      <c r="K16" s="832"/>
      <c r="L16" s="832"/>
      <c r="M16" s="832"/>
      <c r="N16" s="832"/>
      <c r="O16" s="832"/>
      <c r="P16" s="832"/>
      <c r="Q16" s="832"/>
      <c r="R16" s="832"/>
      <c r="S16" s="832"/>
      <c r="T16" s="833"/>
      <c r="U16" s="862">
        <v>0</v>
      </c>
      <c r="V16" s="863" t="e">
        <f>資金収支（学校）!#REF!</f>
        <v>#REF!</v>
      </c>
      <c r="W16" s="863" t="e">
        <f>資金収支（学校）!#REF!</f>
        <v>#REF!</v>
      </c>
      <c r="X16" s="863">
        <f>'資金収支（学校）'!A17:A17</f>
        <v>0</v>
      </c>
      <c r="Y16" s="863" t="str">
        <f>'資金収支（学校）'!B17:B17</f>
        <v>手数料収入</v>
      </c>
      <c r="Z16" s="863">
        <f>'資金収支（学校）'!C17:C17</f>
        <v>0</v>
      </c>
      <c r="AA16" s="863">
        <f>'資金収支（学校）'!D17:D17</f>
        <v>0</v>
      </c>
      <c r="AB16" s="864">
        <f>'資金収支（学校）'!E17:E17</f>
        <v>0</v>
      </c>
    </row>
    <row r="17" spans="2:28" ht="19.5" customHeight="1">
      <c r="B17" s="786"/>
      <c r="C17" s="786"/>
      <c r="D17" s="782" t="s">
        <v>191</v>
      </c>
      <c r="E17" s="783"/>
      <c r="F17" s="783"/>
      <c r="G17" s="783"/>
      <c r="H17" s="783"/>
      <c r="I17" s="783"/>
      <c r="J17" s="783"/>
      <c r="K17" s="783"/>
      <c r="L17" s="783"/>
      <c r="M17" s="783"/>
      <c r="N17" s="783"/>
      <c r="O17" s="783"/>
      <c r="P17" s="783"/>
      <c r="Q17" s="783"/>
      <c r="R17" s="783"/>
      <c r="S17" s="783"/>
      <c r="T17" s="784"/>
      <c r="U17" s="840">
        <f>SUM(U18:U20)</f>
        <v>0</v>
      </c>
      <c r="V17" s="841">
        <f aca="true" t="shared" si="0" ref="V17:AB17">SUM(V18:V20)</f>
        <v>0</v>
      </c>
      <c r="W17" s="841">
        <f t="shared" si="0"/>
        <v>0</v>
      </c>
      <c r="X17" s="841">
        <f t="shared" si="0"/>
        <v>0</v>
      </c>
      <c r="Y17" s="841">
        <f t="shared" si="0"/>
        <v>0</v>
      </c>
      <c r="Z17" s="841">
        <f t="shared" si="0"/>
        <v>0</v>
      </c>
      <c r="AA17" s="841">
        <f t="shared" si="0"/>
        <v>0</v>
      </c>
      <c r="AB17" s="842">
        <f t="shared" si="0"/>
        <v>0</v>
      </c>
    </row>
    <row r="18" spans="2:28" ht="19.5" customHeight="1">
      <c r="B18" s="786"/>
      <c r="C18" s="786"/>
      <c r="D18" s="313"/>
      <c r="E18" s="797" t="s">
        <v>555</v>
      </c>
      <c r="F18" s="798"/>
      <c r="G18" s="798"/>
      <c r="H18" s="798"/>
      <c r="I18" s="798"/>
      <c r="J18" s="798"/>
      <c r="K18" s="798"/>
      <c r="L18" s="798"/>
      <c r="M18" s="798"/>
      <c r="N18" s="798"/>
      <c r="O18" s="798"/>
      <c r="P18" s="798"/>
      <c r="Q18" s="798"/>
      <c r="R18" s="798"/>
      <c r="S18" s="798"/>
      <c r="T18" s="799"/>
      <c r="U18" s="791">
        <v>0</v>
      </c>
      <c r="V18" s="792">
        <v>0</v>
      </c>
      <c r="W18" s="792">
        <v>0</v>
      </c>
      <c r="X18" s="792">
        <v>0</v>
      </c>
      <c r="Y18" s="792">
        <v>0</v>
      </c>
      <c r="Z18" s="792">
        <v>0</v>
      </c>
      <c r="AA18" s="792">
        <v>0</v>
      </c>
      <c r="AB18" s="793">
        <v>0</v>
      </c>
    </row>
    <row r="19" spans="2:28" ht="19.5" customHeight="1">
      <c r="B19" s="786"/>
      <c r="C19" s="786"/>
      <c r="D19" s="313"/>
      <c r="E19" s="797" t="s">
        <v>556</v>
      </c>
      <c r="F19" s="798"/>
      <c r="G19" s="798"/>
      <c r="H19" s="798"/>
      <c r="I19" s="798"/>
      <c r="J19" s="798"/>
      <c r="K19" s="798"/>
      <c r="L19" s="798"/>
      <c r="M19" s="798"/>
      <c r="N19" s="798"/>
      <c r="O19" s="798"/>
      <c r="P19" s="798"/>
      <c r="Q19" s="798"/>
      <c r="R19" s="798"/>
      <c r="S19" s="798"/>
      <c r="T19" s="799"/>
      <c r="U19" s="791">
        <v>0</v>
      </c>
      <c r="V19" s="792">
        <v>0</v>
      </c>
      <c r="W19" s="792">
        <v>0</v>
      </c>
      <c r="X19" s="792">
        <v>0</v>
      </c>
      <c r="Y19" s="792">
        <v>0</v>
      </c>
      <c r="Z19" s="792">
        <v>0</v>
      </c>
      <c r="AA19" s="792">
        <v>0</v>
      </c>
      <c r="AB19" s="793">
        <v>0</v>
      </c>
    </row>
    <row r="20" spans="2:28" ht="19.5" customHeight="1" thickBot="1">
      <c r="B20" s="786"/>
      <c r="C20" s="786"/>
      <c r="D20" s="313"/>
      <c r="E20" s="807" t="s">
        <v>585</v>
      </c>
      <c r="F20" s="808"/>
      <c r="G20" s="808"/>
      <c r="H20" s="808"/>
      <c r="I20" s="808"/>
      <c r="J20" s="808"/>
      <c r="K20" s="808"/>
      <c r="L20" s="808"/>
      <c r="M20" s="808"/>
      <c r="N20" s="808"/>
      <c r="O20" s="808"/>
      <c r="P20" s="808"/>
      <c r="Q20" s="808"/>
      <c r="R20" s="808"/>
      <c r="S20" s="808"/>
      <c r="T20" s="809"/>
      <c r="U20" s="810">
        <v>0</v>
      </c>
      <c r="V20" s="811">
        <v>0</v>
      </c>
      <c r="W20" s="811">
        <v>0</v>
      </c>
      <c r="X20" s="811">
        <v>0</v>
      </c>
      <c r="Y20" s="811">
        <v>0</v>
      </c>
      <c r="Z20" s="811">
        <v>0</v>
      </c>
      <c r="AA20" s="811">
        <v>0</v>
      </c>
      <c r="AB20" s="812">
        <v>0</v>
      </c>
    </row>
    <row r="21" spans="2:28" ht="19.5" customHeight="1">
      <c r="B21" s="786"/>
      <c r="C21" s="786"/>
      <c r="D21" s="782" t="s">
        <v>797</v>
      </c>
      <c r="E21" s="783"/>
      <c r="F21" s="783"/>
      <c r="G21" s="783"/>
      <c r="H21" s="783"/>
      <c r="I21" s="783"/>
      <c r="J21" s="783"/>
      <c r="K21" s="783"/>
      <c r="L21" s="783"/>
      <c r="M21" s="783"/>
      <c r="N21" s="783"/>
      <c r="O21" s="783"/>
      <c r="P21" s="783"/>
      <c r="Q21" s="783"/>
      <c r="R21" s="783"/>
      <c r="S21" s="783"/>
      <c r="T21" s="784"/>
      <c r="U21" s="813">
        <f>SUM(U22:U28)</f>
        <v>0</v>
      </c>
      <c r="V21" s="814" t="e">
        <f aca="true" t="shared" si="1" ref="V21:AB21">SUM(V22:V28)</f>
        <v>#REF!</v>
      </c>
      <c r="W21" s="814" t="e">
        <f t="shared" si="1"/>
        <v>#REF!</v>
      </c>
      <c r="X21" s="814">
        <f t="shared" si="1"/>
        <v>0</v>
      </c>
      <c r="Y21" s="814">
        <f t="shared" si="1"/>
        <v>0</v>
      </c>
      <c r="Z21" s="814">
        <f t="shared" si="1"/>
        <v>0</v>
      </c>
      <c r="AA21" s="814">
        <f t="shared" si="1"/>
        <v>0</v>
      </c>
      <c r="AB21" s="815">
        <f t="shared" si="1"/>
        <v>0</v>
      </c>
    </row>
    <row r="22" spans="2:28" ht="19.5" customHeight="1">
      <c r="B22" s="786"/>
      <c r="C22" s="786"/>
      <c r="D22" s="312"/>
      <c r="E22" s="797" t="s">
        <v>51</v>
      </c>
      <c r="F22" s="798"/>
      <c r="G22" s="798"/>
      <c r="H22" s="798"/>
      <c r="I22" s="798"/>
      <c r="J22" s="798"/>
      <c r="K22" s="798"/>
      <c r="L22" s="798"/>
      <c r="M22" s="798"/>
      <c r="N22" s="798"/>
      <c r="O22" s="798"/>
      <c r="P22" s="798"/>
      <c r="Q22" s="798"/>
      <c r="R22" s="798"/>
      <c r="S22" s="798"/>
      <c r="T22" s="799"/>
      <c r="U22" s="853">
        <v>0</v>
      </c>
      <c r="V22" s="854" t="e">
        <f>資金収支（学校）!#REF!</f>
        <v>#REF!</v>
      </c>
      <c r="W22" s="854" t="e">
        <f>資金収支（学校）!#REF!</f>
        <v>#REF!</v>
      </c>
      <c r="X22" s="854">
        <f>'資金収支（学校）'!A20:A20</f>
        <v>0</v>
      </c>
      <c r="Y22" s="854">
        <f>'資金収支（学校）'!B20:B20</f>
        <v>0</v>
      </c>
      <c r="Z22" s="854" t="str">
        <f>'資金収支（学校）'!C20:C20</f>
        <v>国庫補助金収入</v>
      </c>
      <c r="AA22" s="854">
        <f>'資金収支（学校）'!D20:D20</f>
        <v>0</v>
      </c>
      <c r="AB22" s="855">
        <f>'資金収支（学校）'!E20:E20</f>
        <v>0</v>
      </c>
    </row>
    <row r="23" spans="2:28" ht="19.5" customHeight="1">
      <c r="B23" s="786"/>
      <c r="C23" s="786"/>
      <c r="D23" s="312"/>
      <c r="E23" s="797" t="s">
        <v>11</v>
      </c>
      <c r="F23" s="798"/>
      <c r="G23" s="798"/>
      <c r="H23" s="798"/>
      <c r="I23" s="798"/>
      <c r="J23" s="798"/>
      <c r="K23" s="798"/>
      <c r="L23" s="798"/>
      <c r="M23" s="798"/>
      <c r="N23" s="798"/>
      <c r="O23" s="798"/>
      <c r="P23" s="798"/>
      <c r="Q23" s="798"/>
      <c r="R23" s="798"/>
      <c r="S23" s="798"/>
      <c r="T23" s="799"/>
      <c r="U23" s="853">
        <v>0</v>
      </c>
      <c r="V23" s="854" t="e">
        <f>資金収支（学校）!#REF!</f>
        <v>#REF!</v>
      </c>
      <c r="W23" s="854" t="e">
        <f>資金収支（学校）!#REF!</f>
        <v>#REF!</v>
      </c>
      <c r="X23" s="854">
        <f>'資金収支（学校）'!A21:A21</f>
        <v>0</v>
      </c>
      <c r="Y23" s="854">
        <f>'資金収支（学校）'!B21:B21</f>
        <v>0</v>
      </c>
      <c r="Z23" s="854" t="str">
        <f>'資金収支（学校）'!C21:C21</f>
        <v>府経常費補助金</v>
      </c>
      <c r="AA23" s="854">
        <f>'資金収支（学校）'!D21:D21</f>
        <v>0</v>
      </c>
      <c r="AB23" s="855">
        <f>'資金収支（学校）'!E21:E21</f>
        <v>0</v>
      </c>
    </row>
    <row r="24" spans="2:28" ht="19.5" customHeight="1">
      <c r="B24" s="786"/>
      <c r="C24" s="786"/>
      <c r="D24" s="312"/>
      <c r="E24" s="797" t="s">
        <v>548</v>
      </c>
      <c r="F24" s="798"/>
      <c r="G24" s="798"/>
      <c r="H24" s="798"/>
      <c r="I24" s="798"/>
      <c r="J24" s="798"/>
      <c r="K24" s="798"/>
      <c r="L24" s="798"/>
      <c r="M24" s="798"/>
      <c r="N24" s="798"/>
      <c r="O24" s="798"/>
      <c r="P24" s="798"/>
      <c r="Q24" s="798"/>
      <c r="R24" s="798"/>
      <c r="S24" s="798"/>
      <c r="T24" s="799"/>
      <c r="U24" s="853">
        <v>0</v>
      </c>
      <c r="V24" s="854" t="e">
        <f>資金収支（学校）!#REF!</f>
        <v>#REF!</v>
      </c>
      <c r="W24" s="854" t="e">
        <f>資金収支（学校）!#REF!</f>
        <v>#REF!</v>
      </c>
      <c r="X24" s="854">
        <f>'資金収支（学校）'!A22:A22</f>
        <v>0</v>
      </c>
      <c r="Y24" s="854">
        <f>'資金収支（学校）'!B22:B22</f>
        <v>0</v>
      </c>
      <c r="Z24" s="854" t="str">
        <f>'資金収支（学校）'!C22:C22</f>
        <v>府教育振興補助金</v>
      </c>
      <c r="AA24" s="854">
        <f>'資金収支（学校）'!D22:D22</f>
        <v>0</v>
      </c>
      <c r="AB24" s="855">
        <f>'資金収支（学校）'!E22:E22</f>
        <v>0</v>
      </c>
    </row>
    <row r="25" spans="2:28" ht="19.5" customHeight="1">
      <c r="B25" s="786"/>
      <c r="C25" s="786"/>
      <c r="D25" s="312" t="s">
        <v>207</v>
      </c>
      <c r="E25" s="797" t="s">
        <v>450</v>
      </c>
      <c r="F25" s="798"/>
      <c r="G25" s="798"/>
      <c r="H25" s="798"/>
      <c r="I25" s="798"/>
      <c r="J25" s="798"/>
      <c r="K25" s="798"/>
      <c r="L25" s="798"/>
      <c r="M25" s="798"/>
      <c r="N25" s="798"/>
      <c r="O25" s="798"/>
      <c r="P25" s="798"/>
      <c r="Q25" s="798"/>
      <c r="R25" s="798"/>
      <c r="S25" s="798"/>
      <c r="T25" s="799"/>
      <c r="U25" s="853">
        <v>0</v>
      </c>
      <c r="V25" s="854" t="e">
        <f>資金収支（学校）!#REF!</f>
        <v>#REF!</v>
      </c>
      <c r="W25" s="854" t="e">
        <f>資金収支（学校）!#REF!</f>
        <v>#REF!</v>
      </c>
      <c r="X25" s="854">
        <f>'資金収支（学校）'!A23:A23</f>
        <v>0</v>
      </c>
      <c r="Y25" s="854" t="str">
        <f>'資金収支（学校）'!B23:B23</f>
        <v>①</v>
      </c>
      <c r="Z25" s="854" t="str">
        <f>'資金収支（学校）'!C23:C23</f>
        <v>府授業料支援（減免）補助金</v>
      </c>
      <c r="AA25" s="854">
        <f>'資金収支（学校）'!D23:D23</f>
        <v>0</v>
      </c>
      <c r="AB25" s="855">
        <f>'資金収支（学校）'!E23:E23</f>
        <v>0</v>
      </c>
    </row>
    <row r="26" spans="2:28" ht="19.5" customHeight="1">
      <c r="B26" s="786"/>
      <c r="C26" s="786"/>
      <c r="D26" s="312" t="s">
        <v>207</v>
      </c>
      <c r="E26" s="797" t="s">
        <v>12</v>
      </c>
      <c r="F26" s="798"/>
      <c r="G26" s="798"/>
      <c r="H26" s="798"/>
      <c r="I26" s="798"/>
      <c r="J26" s="798"/>
      <c r="K26" s="798"/>
      <c r="L26" s="798"/>
      <c r="M26" s="798"/>
      <c r="N26" s="798"/>
      <c r="O26" s="798"/>
      <c r="P26" s="798"/>
      <c r="Q26" s="798"/>
      <c r="R26" s="798"/>
      <c r="S26" s="798"/>
      <c r="T26" s="799"/>
      <c r="U26" s="853">
        <v>0</v>
      </c>
      <c r="V26" s="854" t="e">
        <f>資金収支（学校）!#REF!</f>
        <v>#REF!</v>
      </c>
      <c r="W26" s="854" t="e">
        <f>資金収支（学校）!#REF!</f>
        <v>#REF!</v>
      </c>
      <c r="X26" s="854">
        <f>'資金収支（学校）'!A24:A24</f>
        <v>0</v>
      </c>
      <c r="Y26" s="854" t="str">
        <f>'資金収支（学校）'!B24:B24</f>
        <v>①</v>
      </c>
      <c r="Z26" s="854" t="str">
        <f>'資金収支（学校）'!C24:C24</f>
        <v>その他授業料軽減補助金</v>
      </c>
      <c r="AA26" s="854">
        <f>'資金収支（学校）'!D24:D24</f>
        <v>0</v>
      </c>
      <c r="AB26" s="855">
        <f>'資金収支（学校）'!E24:E24</f>
        <v>0</v>
      </c>
    </row>
    <row r="27" spans="2:28" ht="19.5" customHeight="1">
      <c r="B27" s="786"/>
      <c r="C27" s="786"/>
      <c r="D27" s="312"/>
      <c r="E27" s="797" t="s">
        <v>558</v>
      </c>
      <c r="F27" s="798"/>
      <c r="G27" s="798"/>
      <c r="H27" s="798"/>
      <c r="I27" s="798"/>
      <c r="J27" s="798"/>
      <c r="K27" s="798"/>
      <c r="L27" s="798"/>
      <c r="M27" s="798"/>
      <c r="N27" s="798"/>
      <c r="O27" s="798"/>
      <c r="P27" s="798"/>
      <c r="Q27" s="798"/>
      <c r="R27" s="798"/>
      <c r="S27" s="798"/>
      <c r="T27" s="799"/>
      <c r="U27" s="853">
        <v>0</v>
      </c>
      <c r="V27" s="854"/>
      <c r="W27" s="854"/>
      <c r="X27" s="854"/>
      <c r="Y27" s="854"/>
      <c r="Z27" s="854"/>
      <c r="AA27" s="854"/>
      <c r="AB27" s="855"/>
    </row>
    <row r="28" spans="2:28" ht="19.5" customHeight="1" thickBot="1">
      <c r="B28" s="786"/>
      <c r="C28" s="786"/>
      <c r="D28" s="312"/>
      <c r="E28" s="807" t="s">
        <v>8</v>
      </c>
      <c r="F28" s="808"/>
      <c r="G28" s="808"/>
      <c r="H28" s="808"/>
      <c r="I28" s="808"/>
      <c r="J28" s="808"/>
      <c r="K28" s="808"/>
      <c r="L28" s="808"/>
      <c r="M28" s="808"/>
      <c r="N28" s="808"/>
      <c r="O28" s="808"/>
      <c r="P28" s="808"/>
      <c r="Q28" s="808"/>
      <c r="R28" s="808"/>
      <c r="S28" s="808"/>
      <c r="T28" s="809"/>
      <c r="U28" s="810">
        <v>0</v>
      </c>
      <c r="V28" s="811" t="e">
        <f>資金収支（学校）!#REF!</f>
        <v>#REF!</v>
      </c>
      <c r="W28" s="811" t="e">
        <f>資金収支（学校）!#REF!</f>
        <v>#REF!</v>
      </c>
      <c r="X28" s="811">
        <f>'資金収支（学校）'!A26:A26</f>
        <v>0</v>
      </c>
      <c r="Y28" s="811">
        <f>'資金収支（学校）'!B26:B26</f>
        <v>0</v>
      </c>
      <c r="Z28" s="811" t="str">
        <f>'資金収支（学校）'!C26:C26</f>
        <v>その他</v>
      </c>
      <c r="AA28" s="811">
        <f>'資金収支（学校）'!D26:D26</f>
        <v>0</v>
      </c>
      <c r="AB28" s="812">
        <f>'資金収支（学校）'!E26:E26</f>
        <v>0</v>
      </c>
    </row>
    <row r="29" spans="2:28" ht="19.5" customHeight="1">
      <c r="B29" s="786"/>
      <c r="C29" s="786"/>
      <c r="D29" s="782" t="s">
        <v>560</v>
      </c>
      <c r="E29" s="783"/>
      <c r="F29" s="783"/>
      <c r="G29" s="783"/>
      <c r="H29" s="783"/>
      <c r="I29" s="783"/>
      <c r="J29" s="783"/>
      <c r="K29" s="783"/>
      <c r="L29" s="783"/>
      <c r="M29" s="783"/>
      <c r="N29" s="783"/>
      <c r="O29" s="783"/>
      <c r="P29" s="783"/>
      <c r="Q29" s="783"/>
      <c r="R29" s="783"/>
      <c r="S29" s="783"/>
      <c r="T29" s="784"/>
      <c r="U29" s="813">
        <f>SUM(U30:U31)</f>
        <v>0</v>
      </c>
      <c r="V29" s="814">
        <f aca="true" t="shared" si="2" ref="V29:AB29">SUM(V30:V31)</f>
        <v>0</v>
      </c>
      <c r="W29" s="814">
        <f t="shared" si="2"/>
        <v>0</v>
      </c>
      <c r="X29" s="814">
        <f t="shared" si="2"/>
        <v>0</v>
      </c>
      <c r="Y29" s="814">
        <f t="shared" si="2"/>
        <v>0</v>
      </c>
      <c r="Z29" s="814">
        <f t="shared" si="2"/>
        <v>0</v>
      </c>
      <c r="AA29" s="814">
        <f t="shared" si="2"/>
        <v>0</v>
      </c>
      <c r="AB29" s="815">
        <f t="shared" si="2"/>
        <v>0</v>
      </c>
    </row>
    <row r="30" spans="2:28" ht="19.5" customHeight="1">
      <c r="B30" s="786"/>
      <c r="C30" s="786"/>
      <c r="D30" s="312"/>
      <c r="E30" s="797" t="s">
        <v>13</v>
      </c>
      <c r="F30" s="798"/>
      <c r="G30" s="798"/>
      <c r="H30" s="798"/>
      <c r="I30" s="798"/>
      <c r="J30" s="798"/>
      <c r="K30" s="798"/>
      <c r="L30" s="798"/>
      <c r="M30" s="798"/>
      <c r="N30" s="798"/>
      <c r="O30" s="798"/>
      <c r="P30" s="798"/>
      <c r="Q30" s="798"/>
      <c r="R30" s="798"/>
      <c r="S30" s="798"/>
      <c r="T30" s="799"/>
      <c r="U30" s="853">
        <v>0</v>
      </c>
      <c r="V30" s="854"/>
      <c r="W30" s="854"/>
      <c r="X30" s="854"/>
      <c r="Y30" s="854"/>
      <c r="Z30" s="854"/>
      <c r="AA30" s="854"/>
      <c r="AB30" s="855"/>
    </row>
    <row r="31" spans="2:28" ht="19.5" customHeight="1" thickBot="1">
      <c r="B31" s="786"/>
      <c r="C31" s="786"/>
      <c r="D31" s="312"/>
      <c r="E31" s="807" t="s">
        <v>8</v>
      </c>
      <c r="F31" s="808"/>
      <c r="G31" s="808"/>
      <c r="H31" s="808"/>
      <c r="I31" s="808"/>
      <c r="J31" s="808"/>
      <c r="K31" s="808"/>
      <c r="L31" s="808"/>
      <c r="M31" s="808"/>
      <c r="N31" s="808"/>
      <c r="O31" s="808"/>
      <c r="P31" s="808"/>
      <c r="Q31" s="808"/>
      <c r="R31" s="808"/>
      <c r="S31" s="808"/>
      <c r="T31" s="809"/>
      <c r="U31" s="810">
        <v>0</v>
      </c>
      <c r="V31" s="811"/>
      <c r="W31" s="811"/>
      <c r="X31" s="811"/>
      <c r="Y31" s="811"/>
      <c r="Z31" s="811"/>
      <c r="AA31" s="811"/>
      <c r="AB31" s="812"/>
    </row>
    <row r="32" spans="2:28" ht="19.5" customHeight="1">
      <c r="B32" s="786"/>
      <c r="C32" s="786"/>
      <c r="D32" s="782" t="s">
        <v>15</v>
      </c>
      <c r="E32" s="783"/>
      <c r="F32" s="783"/>
      <c r="G32" s="783"/>
      <c r="H32" s="783"/>
      <c r="I32" s="783"/>
      <c r="J32" s="783"/>
      <c r="K32" s="783"/>
      <c r="L32" s="783"/>
      <c r="M32" s="783"/>
      <c r="N32" s="783"/>
      <c r="O32" s="783"/>
      <c r="P32" s="783"/>
      <c r="Q32" s="783"/>
      <c r="R32" s="783"/>
      <c r="S32" s="783"/>
      <c r="T32" s="784"/>
      <c r="U32" s="813">
        <f>SUM(U33:U34)</f>
        <v>0</v>
      </c>
      <c r="V32" s="814">
        <f aca="true" t="shared" si="3" ref="V32:AB32">SUM(V33:V34)</f>
        <v>0</v>
      </c>
      <c r="W32" s="814">
        <f t="shared" si="3"/>
        <v>0</v>
      </c>
      <c r="X32" s="814">
        <f t="shared" si="3"/>
        <v>0</v>
      </c>
      <c r="Y32" s="814">
        <f t="shared" si="3"/>
        <v>0</v>
      </c>
      <c r="Z32" s="814">
        <f t="shared" si="3"/>
        <v>0</v>
      </c>
      <c r="AA32" s="814">
        <f t="shared" si="3"/>
        <v>0</v>
      </c>
      <c r="AB32" s="815">
        <f t="shared" si="3"/>
        <v>0</v>
      </c>
    </row>
    <row r="33" spans="2:28" ht="19.5" customHeight="1">
      <c r="B33" s="786"/>
      <c r="C33" s="786"/>
      <c r="D33" s="312"/>
      <c r="E33" s="797" t="s">
        <v>16</v>
      </c>
      <c r="F33" s="798"/>
      <c r="G33" s="798"/>
      <c r="H33" s="798"/>
      <c r="I33" s="798"/>
      <c r="J33" s="798"/>
      <c r="K33" s="798"/>
      <c r="L33" s="798"/>
      <c r="M33" s="798"/>
      <c r="N33" s="798"/>
      <c r="O33" s="798"/>
      <c r="P33" s="798"/>
      <c r="Q33" s="798"/>
      <c r="R33" s="798"/>
      <c r="S33" s="798"/>
      <c r="T33" s="799"/>
      <c r="U33" s="791">
        <v>0</v>
      </c>
      <c r="V33" s="792">
        <v>0</v>
      </c>
      <c r="W33" s="792">
        <v>0</v>
      </c>
      <c r="X33" s="792">
        <v>0</v>
      </c>
      <c r="Y33" s="792">
        <v>0</v>
      </c>
      <c r="Z33" s="792">
        <v>0</v>
      </c>
      <c r="AA33" s="792">
        <v>0</v>
      </c>
      <c r="AB33" s="793">
        <v>0</v>
      </c>
    </row>
    <row r="34" spans="2:28" ht="19.5" customHeight="1" thickBot="1">
      <c r="B34" s="786"/>
      <c r="C34" s="786"/>
      <c r="D34" s="312"/>
      <c r="E34" s="801" t="s">
        <v>8</v>
      </c>
      <c r="F34" s="802"/>
      <c r="G34" s="802"/>
      <c r="H34" s="802"/>
      <c r="I34" s="802"/>
      <c r="J34" s="802"/>
      <c r="K34" s="802"/>
      <c r="L34" s="802"/>
      <c r="M34" s="802"/>
      <c r="N34" s="802"/>
      <c r="O34" s="802"/>
      <c r="P34" s="802"/>
      <c r="Q34" s="802"/>
      <c r="R34" s="802"/>
      <c r="S34" s="802"/>
      <c r="T34" s="803"/>
      <c r="U34" s="804">
        <v>0</v>
      </c>
      <c r="V34" s="805">
        <v>0</v>
      </c>
      <c r="W34" s="805">
        <v>0</v>
      </c>
      <c r="X34" s="805">
        <v>0</v>
      </c>
      <c r="Y34" s="805">
        <v>0</v>
      </c>
      <c r="Z34" s="805">
        <v>0</v>
      </c>
      <c r="AA34" s="805">
        <v>0</v>
      </c>
      <c r="AB34" s="806">
        <v>0</v>
      </c>
    </row>
    <row r="35" spans="2:28" ht="19.5" customHeight="1" thickBot="1" thickTop="1">
      <c r="B35" s="787"/>
      <c r="C35" s="787"/>
      <c r="D35" s="843" t="s">
        <v>562</v>
      </c>
      <c r="E35" s="844"/>
      <c r="F35" s="844"/>
      <c r="G35" s="844"/>
      <c r="H35" s="844"/>
      <c r="I35" s="845"/>
      <c r="J35" s="845"/>
      <c r="K35" s="845"/>
      <c r="L35" s="845"/>
      <c r="M35" s="845"/>
      <c r="N35" s="845"/>
      <c r="O35" s="845"/>
      <c r="P35" s="845"/>
      <c r="Q35" s="845"/>
      <c r="R35" s="845"/>
      <c r="S35" s="845"/>
      <c r="T35" s="846"/>
      <c r="U35" s="779">
        <f>U11+U16+U17+U21+U29+U32</f>
        <v>0</v>
      </c>
      <c r="V35" s="780" t="e">
        <f aca="true" t="shared" si="4" ref="V35:AB35">V11+V16+V17+V21+V29+V32</f>
        <v>#REF!</v>
      </c>
      <c r="W35" s="780" t="e">
        <f t="shared" si="4"/>
        <v>#REF!</v>
      </c>
      <c r="X35" s="780">
        <f t="shared" si="4"/>
        <v>0</v>
      </c>
      <c r="Y35" s="780" t="e">
        <f t="shared" si="4"/>
        <v>#VALUE!</v>
      </c>
      <c r="Z35" s="780">
        <f t="shared" si="4"/>
        <v>0</v>
      </c>
      <c r="AA35" s="780">
        <f t="shared" si="4"/>
        <v>0</v>
      </c>
      <c r="AB35" s="781">
        <f t="shared" si="4"/>
        <v>0</v>
      </c>
    </row>
    <row r="36" spans="2:28" ht="12.75" customHeight="1" thickBot="1">
      <c r="B36" s="314"/>
      <c r="C36" s="314"/>
      <c r="D36" s="272"/>
      <c r="E36" s="272"/>
      <c r="F36" s="272"/>
      <c r="G36" s="272"/>
      <c r="H36" s="272"/>
      <c r="I36" s="315"/>
      <c r="J36" s="315"/>
      <c r="K36" s="315"/>
      <c r="L36" s="315"/>
      <c r="M36" s="315"/>
      <c r="N36" s="315"/>
      <c r="O36" s="315"/>
      <c r="P36" s="315"/>
      <c r="Q36" s="315"/>
      <c r="R36" s="315"/>
      <c r="S36" s="315"/>
      <c r="T36" s="315"/>
      <c r="U36" s="316"/>
      <c r="V36" s="316"/>
      <c r="W36" s="316"/>
      <c r="X36" s="316"/>
      <c r="Y36" s="316"/>
      <c r="Z36" s="316"/>
      <c r="AA36" s="316"/>
      <c r="AB36" s="316"/>
    </row>
    <row r="37" spans="2:28" ht="23.25" customHeight="1" thickBot="1">
      <c r="B37" s="850" t="s">
        <v>897</v>
      </c>
      <c r="C37" s="851"/>
      <c r="D37" s="851"/>
      <c r="E37" s="851"/>
      <c r="F37" s="851"/>
      <c r="G37" s="851"/>
      <c r="H37" s="851"/>
      <c r="I37" s="851"/>
      <c r="J37" s="851"/>
      <c r="K37" s="851"/>
      <c r="L37" s="851"/>
      <c r="M37" s="851"/>
      <c r="N37" s="851"/>
      <c r="O37" s="851"/>
      <c r="P37" s="851"/>
      <c r="Q37" s="851"/>
      <c r="R37" s="851"/>
      <c r="S37" s="851"/>
      <c r="T37" s="852"/>
      <c r="U37" s="856"/>
      <c r="V37" s="857"/>
      <c r="W37" s="857"/>
      <c r="X37" s="857"/>
      <c r="Y37" s="857"/>
      <c r="Z37" s="857"/>
      <c r="AA37" s="857"/>
      <c r="AB37" s="858"/>
    </row>
    <row r="38" spans="2:28" ht="24" customHeight="1" thickBot="1">
      <c r="B38" s="834" t="s">
        <v>854</v>
      </c>
      <c r="C38" s="835"/>
      <c r="D38" s="835"/>
      <c r="E38" s="835"/>
      <c r="F38" s="835"/>
      <c r="G38" s="835"/>
      <c r="H38" s="835"/>
      <c r="I38" s="835"/>
      <c r="J38" s="835"/>
      <c r="K38" s="835"/>
      <c r="L38" s="835"/>
      <c r="M38" s="835"/>
      <c r="N38" s="835"/>
      <c r="O38" s="835"/>
      <c r="P38" s="835"/>
      <c r="Q38" s="835"/>
      <c r="R38" s="835"/>
      <c r="S38" s="835"/>
      <c r="T38" s="836"/>
      <c r="U38" s="859">
        <f>U35+U37</f>
        <v>0</v>
      </c>
      <c r="V38" s="860" t="e">
        <f>#REF!+V37</f>
        <v>#REF!</v>
      </c>
      <c r="W38" s="860" t="e">
        <f>#REF!+W37</f>
        <v>#REF!</v>
      </c>
      <c r="X38" s="860" t="e">
        <f>#REF!+X37</f>
        <v>#REF!</v>
      </c>
      <c r="Y38" s="860" t="e">
        <f>#REF!+Y37</f>
        <v>#REF!</v>
      </c>
      <c r="Z38" s="860" t="e">
        <f>#REF!+Z37</f>
        <v>#REF!</v>
      </c>
      <c r="AA38" s="860" t="e">
        <f>#REF!+AA37</f>
        <v>#REF!</v>
      </c>
      <c r="AB38" s="861" t="e">
        <f>#REF!+AB37</f>
        <v>#REF!</v>
      </c>
    </row>
    <row r="39" spans="2:28" ht="12.75" customHeight="1">
      <c r="B39" s="314"/>
      <c r="C39" s="314"/>
      <c r="D39" s="272"/>
      <c r="E39" s="272"/>
      <c r="F39" s="272"/>
      <c r="G39" s="272"/>
      <c r="H39" s="272"/>
      <c r="I39" s="315"/>
      <c r="J39" s="315"/>
      <c r="K39" s="315"/>
      <c r="L39" s="315"/>
      <c r="M39" s="315"/>
      <c r="N39" s="315"/>
      <c r="O39" s="315"/>
      <c r="P39" s="315"/>
      <c r="Q39" s="315"/>
      <c r="R39" s="315"/>
      <c r="S39" s="315"/>
      <c r="T39" s="315"/>
      <c r="U39" s="317"/>
      <c r="V39" s="317"/>
      <c r="W39" s="317"/>
      <c r="X39" s="317"/>
      <c r="Y39" s="317"/>
      <c r="Z39" s="317"/>
      <c r="AA39" s="317"/>
      <c r="AB39" s="317"/>
    </row>
    <row r="40" ht="13.5">
      <c r="C40" s="87" t="s">
        <v>669</v>
      </c>
    </row>
    <row r="41" spans="3:4" ht="8.25" customHeight="1">
      <c r="C41" s="87"/>
      <c r="D41" s="87"/>
    </row>
    <row r="42" ht="13.5">
      <c r="C42" s="70" t="s">
        <v>154</v>
      </c>
    </row>
    <row r="43" spans="3:28" ht="13.5" customHeight="1">
      <c r="C43" s="268" t="s">
        <v>207</v>
      </c>
      <c r="D43" s="800" t="s">
        <v>670</v>
      </c>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row>
    <row r="44" spans="4:28" ht="13.5">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row>
  </sheetData>
  <sheetProtection/>
  <mergeCells count="65">
    <mergeCell ref="B10:T10"/>
    <mergeCell ref="B5:F5"/>
    <mergeCell ref="G5:M5"/>
    <mergeCell ref="Q5:T5"/>
    <mergeCell ref="U5:AB5"/>
    <mergeCell ref="Q6:T6"/>
    <mergeCell ref="U6:AB6"/>
    <mergeCell ref="U10:AB10"/>
    <mergeCell ref="U11:AB11"/>
    <mergeCell ref="E12:T12"/>
    <mergeCell ref="U12:AB12"/>
    <mergeCell ref="E13:T13"/>
    <mergeCell ref="U13:AB13"/>
    <mergeCell ref="E14:T14"/>
    <mergeCell ref="U14:AB14"/>
    <mergeCell ref="E15:T15"/>
    <mergeCell ref="U15:AB15"/>
    <mergeCell ref="D16:T16"/>
    <mergeCell ref="U16:AB16"/>
    <mergeCell ref="D17:T17"/>
    <mergeCell ref="U17:AB17"/>
    <mergeCell ref="E18:T18"/>
    <mergeCell ref="U18:AB18"/>
    <mergeCell ref="E19:T19"/>
    <mergeCell ref="U19:AB19"/>
    <mergeCell ref="E20:T20"/>
    <mergeCell ref="U20:AB20"/>
    <mergeCell ref="D21:T21"/>
    <mergeCell ref="U21:AB21"/>
    <mergeCell ref="E22:T22"/>
    <mergeCell ref="U22:AB22"/>
    <mergeCell ref="E23:T23"/>
    <mergeCell ref="U23:AB23"/>
    <mergeCell ref="E24:T24"/>
    <mergeCell ref="U24:AB24"/>
    <mergeCell ref="E25:T25"/>
    <mergeCell ref="U25:AB25"/>
    <mergeCell ref="E26:T26"/>
    <mergeCell ref="U26:AB26"/>
    <mergeCell ref="E27:T27"/>
    <mergeCell ref="U27:AB27"/>
    <mergeCell ref="E28:T28"/>
    <mergeCell ref="U28:AB28"/>
    <mergeCell ref="D29:T29"/>
    <mergeCell ref="U29:AB29"/>
    <mergeCell ref="D43:AB43"/>
    <mergeCell ref="D35:T35"/>
    <mergeCell ref="U35:AB35"/>
    <mergeCell ref="D32:T32"/>
    <mergeCell ref="U32:AB32"/>
    <mergeCell ref="E33:T33"/>
    <mergeCell ref="U37:AB37"/>
    <mergeCell ref="B38:T38"/>
    <mergeCell ref="U38:AB38"/>
    <mergeCell ref="U33:AB33"/>
    <mergeCell ref="E34:T34"/>
    <mergeCell ref="U34:AB34"/>
    <mergeCell ref="B37:T37"/>
    <mergeCell ref="E30:T30"/>
    <mergeCell ref="U30:AB30"/>
    <mergeCell ref="E31:T31"/>
    <mergeCell ref="U31:AB31"/>
    <mergeCell ref="B11:B35"/>
    <mergeCell ref="C11:C35"/>
    <mergeCell ref="D11:T11"/>
  </mergeCells>
  <dataValidations count="1">
    <dataValidation type="whole" operator="lessThanOrEqual" allowBlank="1" showInputMessage="1" showErrorMessage="1" error="基本金組入額合計（2）欄の記載は、負の値を入力して下さい。&#10;（例：　-123,000）" sqref="U37:AB37">
      <formula1>0</formula1>
    </dataValidation>
  </dataValidations>
  <printOptions/>
  <pageMargins left="0.984251968503937" right="0.3937007874015748" top="0.7874015748031497" bottom="0.984251968503937" header="0.5118110236220472" footer="0.5118110236220472"/>
  <pageSetup horizontalDpi="300" verticalDpi="3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1">
      <selection activeCell="A1" sqref="A1"/>
    </sheetView>
  </sheetViews>
  <sheetFormatPr defaultColWidth="8.8984375" defaultRowHeight="14.25"/>
  <cols>
    <col min="1" max="1" width="3.5" style="68" customWidth="1"/>
    <col min="2" max="24" width="2.8984375" style="70" customWidth="1"/>
    <col min="25" max="34" width="3.09765625" style="70" customWidth="1"/>
    <col min="35" max="42" width="3.19921875" style="70" customWidth="1"/>
    <col min="43" max="16384" width="8.8984375" style="70" customWidth="1"/>
  </cols>
  <sheetData>
    <row r="2" spans="2:35" ht="18.75">
      <c r="B2" s="207" t="s">
        <v>679</v>
      </c>
      <c r="C2" s="208"/>
      <c r="D2" s="208"/>
      <c r="E2" s="208"/>
      <c r="F2" s="208"/>
      <c r="G2" s="208"/>
      <c r="H2" s="208"/>
      <c r="I2" s="208"/>
      <c r="J2" s="208"/>
      <c r="K2" s="208"/>
      <c r="L2" s="208"/>
      <c r="M2" s="208"/>
      <c r="N2" s="208"/>
      <c r="O2" s="208"/>
      <c r="P2" s="208"/>
      <c r="Q2" s="208"/>
      <c r="T2" s="208"/>
      <c r="U2" s="208"/>
      <c r="V2" s="208"/>
      <c r="W2" s="208"/>
      <c r="X2" s="208"/>
      <c r="Y2" s="208"/>
      <c r="Z2" s="208"/>
      <c r="AA2" s="208"/>
      <c r="AB2" s="208"/>
      <c r="AC2" s="208"/>
      <c r="AD2" s="208"/>
      <c r="AE2" s="208"/>
      <c r="AF2" s="208"/>
      <c r="AG2" s="208"/>
      <c r="AH2" s="208"/>
      <c r="AI2" s="209"/>
    </row>
    <row r="3" spans="2:35" ht="14.25">
      <c r="B3" s="88"/>
      <c r="C3" s="71"/>
      <c r="D3" s="71" t="s">
        <v>916</v>
      </c>
      <c r="E3" s="71"/>
      <c r="F3" s="71"/>
      <c r="G3" s="72"/>
      <c r="H3" s="72"/>
      <c r="I3" s="72"/>
      <c r="J3" s="72"/>
      <c r="K3" s="72"/>
      <c r="L3" s="72"/>
      <c r="M3" s="72"/>
      <c r="N3" s="72"/>
      <c r="O3" s="72"/>
      <c r="P3" s="72"/>
      <c r="Q3" s="72"/>
      <c r="T3" s="72"/>
      <c r="U3" s="72"/>
      <c r="V3" s="72"/>
      <c r="W3" s="72"/>
      <c r="X3" s="72"/>
      <c r="Y3" s="72"/>
      <c r="Z3" s="72"/>
      <c r="AA3" s="72"/>
      <c r="AB3" s="72"/>
      <c r="AC3" s="72"/>
      <c r="AD3" s="72"/>
      <c r="AE3" s="72"/>
      <c r="AF3" s="72"/>
      <c r="AG3" s="72"/>
      <c r="AH3" s="72"/>
      <c r="AI3" s="88"/>
    </row>
    <row r="4" ht="14.25" thickBot="1"/>
    <row r="5" spans="2:36" ht="19.5" customHeight="1" thickBot="1">
      <c r="B5" s="834" t="s">
        <v>452</v>
      </c>
      <c r="C5" s="835"/>
      <c r="D5" s="835"/>
      <c r="E5" s="835"/>
      <c r="F5" s="835"/>
      <c r="G5" s="835"/>
      <c r="H5" s="835"/>
      <c r="I5" s="836"/>
      <c r="J5" s="816" t="str">
        <f>'表紙'!D48</f>
        <v>○○学園</v>
      </c>
      <c r="K5" s="817"/>
      <c r="L5" s="817"/>
      <c r="M5" s="817"/>
      <c r="N5" s="817"/>
      <c r="O5" s="817"/>
      <c r="P5" s="817"/>
      <c r="Q5" s="817"/>
      <c r="R5" s="817"/>
      <c r="S5" s="817"/>
      <c r="T5" s="817"/>
      <c r="U5" s="818"/>
      <c r="W5" s="834" t="s">
        <v>45</v>
      </c>
      <c r="X5" s="835"/>
      <c r="Y5" s="835"/>
      <c r="Z5" s="836"/>
      <c r="AA5" s="837">
        <f>'資金収支（学校）'!J5</f>
        <v>0</v>
      </c>
      <c r="AB5" s="838"/>
      <c r="AC5" s="838"/>
      <c r="AD5" s="838"/>
      <c r="AE5" s="838"/>
      <c r="AF5" s="838"/>
      <c r="AG5" s="838"/>
      <c r="AH5" s="839"/>
      <c r="AI5" s="210"/>
      <c r="AJ5" s="211"/>
    </row>
    <row r="6" spans="2:36" ht="19.5" customHeight="1" thickBot="1">
      <c r="B6" s="819" t="s">
        <v>44</v>
      </c>
      <c r="C6" s="820"/>
      <c r="D6" s="820"/>
      <c r="E6" s="820"/>
      <c r="F6" s="820"/>
      <c r="G6" s="820"/>
      <c r="H6" s="820"/>
      <c r="I6" s="821"/>
      <c r="J6" s="825" t="str">
        <f>'表紙'!D49</f>
        <v>○○高等学校</v>
      </c>
      <c r="K6" s="826"/>
      <c r="L6" s="826"/>
      <c r="M6" s="826"/>
      <c r="N6" s="826"/>
      <c r="O6" s="826"/>
      <c r="P6" s="826"/>
      <c r="Q6" s="826"/>
      <c r="R6" s="826"/>
      <c r="S6" s="826"/>
      <c r="T6" s="826"/>
      <c r="U6" s="827"/>
      <c r="W6" s="834" t="s">
        <v>46</v>
      </c>
      <c r="X6" s="835"/>
      <c r="Y6" s="835"/>
      <c r="Z6" s="836"/>
      <c r="AA6" s="837">
        <f>'表紙'!K3</f>
        <v>0</v>
      </c>
      <c r="AB6" s="838"/>
      <c r="AC6" s="838"/>
      <c r="AD6" s="838"/>
      <c r="AE6" s="838"/>
      <c r="AF6" s="838"/>
      <c r="AG6" s="838"/>
      <c r="AH6" s="839"/>
      <c r="AI6" s="210"/>
      <c r="AJ6" s="211"/>
    </row>
    <row r="7" spans="2:36" ht="19.5" customHeight="1" thickBot="1">
      <c r="B7" s="822"/>
      <c r="C7" s="823"/>
      <c r="D7" s="823"/>
      <c r="E7" s="823"/>
      <c r="F7" s="823"/>
      <c r="G7" s="823"/>
      <c r="H7" s="823"/>
      <c r="I7" s="824"/>
      <c r="J7" s="828"/>
      <c r="K7" s="829"/>
      <c r="L7" s="829"/>
      <c r="M7" s="829"/>
      <c r="N7" s="829"/>
      <c r="O7" s="829"/>
      <c r="P7" s="829"/>
      <c r="Q7" s="829"/>
      <c r="R7" s="829"/>
      <c r="S7" s="829"/>
      <c r="T7" s="829"/>
      <c r="U7" s="830"/>
      <c r="W7" s="834" t="s">
        <v>47</v>
      </c>
      <c r="X7" s="835"/>
      <c r="Y7" s="835"/>
      <c r="Z7" s="836"/>
      <c r="AA7" s="837">
        <f>'表紙'!P49</f>
        <v>0</v>
      </c>
      <c r="AB7" s="838"/>
      <c r="AC7" s="838"/>
      <c r="AD7" s="838"/>
      <c r="AE7" s="838"/>
      <c r="AF7" s="838"/>
      <c r="AG7" s="838"/>
      <c r="AH7" s="839"/>
      <c r="AI7" s="210"/>
      <c r="AJ7" s="211"/>
    </row>
    <row r="8" ht="8.25" customHeight="1"/>
    <row r="9" spans="25:39" ht="14.25" thickBot="1">
      <c r="Y9" s="197"/>
      <c r="Z9" s="197"/>
      <c r="AA9" s="197"/>
      <c r="AB9" s="197"/>
      <c r="AC9" s="197"/>
      <c r="AD9" s="197"/>
      <c r="AE9" s="197"/>
      <c r="AF9" s="261"/>
      <c r="AG9" s="197"/>
      <c r="AH9" s="262"/>
      <c r="AM9" s="261" t="s">
        <v>638</v>
      </c>
    </row>
    <row r="10" spans="2:42" ht="19.5" customHeight="1" thickBot="1">
      <c r="B10" s="595" t="s">
        <v>639</v>
      </c>
      <c r="C10" s="596"/>
      <c r="D10" s="596"/>
      <c r="E10" s="596"/>
      <c r="F10" s="596"/>
      <c r="G10" s="596"/>
      <c r="H10" s="596"/>
      <c r="I10" s="596"/>
      <c r="J10" s="596"/>
      <c r="K10" s="596"/>
      <c r="L10" s="596"/>
      <c r="M10" s="597"/>
      <c r="N10" s="595" t="s">
        <v>24</v>
      </c>
      <c r="O10" s="596"/>
      <c r="P10" s="596"/>
      <c r="Q10" s="596"/>
      <c r="R10" s="596"/>
      <c r="S10" s="596"/>
      <c r="T10" s="596"/>
      <c r="U10" s="597"/>
      <c r="V10" s="227"/>
      <c r="W10" s="595" t="s">
        <v>639</v>
      </c>
      <c r="X10" s="596"/>
      <c r="Y10" s="596"/>
      <c r="Z10" s="596"/>
      <c r="AA10" s="596"/>
      <c r="AB10" s="596"/>
      <c r="AC10" s="596"/>
      <c r="AD10" s="596"/>
      <c r="AE10" s="596"/>
      <c r="AF10" s="596"/>
      <c r="AG10" s="596"/>
      <c r="AH10" s="597"/>
      <c r="AI10" s="595" t="s">
        <v>671</v>
      </c>
      <c r="AJ10" s="596"/>
      <c r="AK10" s="596"/>
      <c r="AL10" s="596"/>
      <c r="AM10" s="596"/>
      <c r="AN10" s="596"/>
      <c r="AO10" s="596"/>
      <c r="AP10" s="597"/>
    </row>
    <row r="11" spans="2:42" ht="19.5" customHeight="1">
      <c r="B11" s="865" t="s">
        <v>667</v>
      </c>
      <c r="C11" s="868" t="s">
        <v>642</v>
      </c>
      <c r="D11" s="782" t="s">
        <v>193</v>
      </c>
      <c r="E11" s="783"/>
      <c r="F11" s="783"/>
      <c r="G11" s="783"/>
      <c r="H11" s="783"/>
      <c r="I11" s="783"/>
      <c r="J11" s="783"/>
      <c r="K11" s="783"/>
      <c r="L11" s="783"/>
      <c r="M11" s="784"/>
      <c r="N11" s="813">
        <f>N12+N19+N26+N27+N28+N32</f>
        <v>0</v>
      </c>
      <c r="O11" s="814"/>
      <c r="P11" s="814"/>
      <c r="Q11" s="814"/>
      <c r="R11" s="814"/>
      <c r="S11" s="814"/>
      <c r="T11" s="814"/>
      <c r="U11" s="815"/>
      <c r="V11" s="229"/>
      <c r="W11" s="865" t="s">
        <v>668</v>
      </c>
      <c r="X11" s="868" t="s">
        <v>666</v>
      </c>
      <c r="Y11" s="782" t="s">
        <v>645</v>
      </c>
      <c r="Z11" s="783"/>
      <c r="AA11" s="783"/>
      <c r="AB11" s="783"/>
      <c r="AC11" s="783"/>
      <c r="AD11" s="783"/>
      <c r="AE11" s="783"/>
      <c r="AF11" s="783"/>
      <c r="AG11" s="783"/>
      <c r="AH11" s="784"/>
      <c r="AI11" s="840">
        <f>SUM(AI12:AI29)</f>
        <v>0</v>
      </c>
      <c r="AJ11" s="841"/>
      <c r="AK11" s="841"/>
      <c r="AL11" s="841"/>
      <c r="AM11" s="841"/>
      <c r="AN11" s="841"/>
      <c r="AO11" s="841"/>
      <c r="AP11" s="842"/>
    </row>
    <row r="12" spans="2:42" ht="19.5" customHeight="1">
      <c r="B12" s="866"/>
      <c r="C12" s="869"/>
      <c r="D12" s="263"/>
      <c r="E12" s="881" t="s">
        <v>55</v>
      </c>
      <c r="F12" s="882"/>
      <c r="G12" s="882"/>
      <c r="H12" s="882"/>
      <c r="I12" s="882"/>
      <c r="J12" s="882"/>
      <c r="K12" s="882"/>
      <c r="L12" s="882"/>
      <c r="M12" s="883"/>
      <c r="N12" s="871">
        <f>N13+N18</f>
        <v>0</v>
      </c>
      <c r="O12" s="872"/>
      <c r="P12" s="872"/>
      <c r="Q12" s="872"/>
      <c r="R12" s="872"/>
      <c r="S12" s="872"/>
      <c r="T12" s="872"/>
      <c r="U12" s="873"/>
      <c r="V12" s="229"/>
      <c r="W12" s="866"/>
      <c r="X12" s="869"/>
      <c r="Y12" s="264"/>
      <c r="Z12" s="797" t="s">
        <v>72</v>
      </c>
      <c r="AA12" s="798"/>
      <c r="AB12" s="798"/>
      <c r="AC12" s="798"/>
      <c r="AD12" s="798"/>
      <c r="AE12" s="798"/>
      <c r="AF12" s="798"/>
      <c r="AG12" s="798"/>
      <c r="AH12" s="799"/>
      <c r="AI12" s="853">
        <v>0</v>
      </c>
      <c r="AJ12" s="854"/>
      <c r="AK12" s="854"/>
      <c r="AL12" s="854"/>
      <c r="AM12" s="854"/>
      <c r="AN12" s="854"/>
      <c r="AO12" s="854"/>
      <c r="AP12" s="855"/>
    </row>
    <row r="13" spans="2:42" ht="19.5" customHeight="1">
      <c r="B13" s="866"/>
      <c r="C13" s="869"/>
      <c r="D13" s="263"/>
      <c r="E13" s="265"/>
      <c r="F13" s="881" t="s">
        <v>56</v>
      </c>
      <c r="G13" s="882"/>
      <c r="H13" s="882"/>
      <c r="I13" s="882"/>
      <c r="J13" s="882"/>
      <c r="K13" s="882"/>
      <c r="L13" s="882"/>
      <c r="M13" s="883"/>
      <c r="N13" s="871">
        <f>SUM(N14:N17)</f>
        <v>0</v>
      </c>
      <c r="O13" s="872"/>
      <c r="P13" s="872"/>
      <c r="Q13" s="872"/>
      <c r="R13" s="872"/>
      <c r="S13" s="872"/>
      <c r="T13" s="872"/>
      <c r="U13" s="873"/>
      <c r="V13" s="229"/>
      <c r="W13" s="866"/>
      <c r="X13" s="869"/>
      <c r="Y13" s="264"/>
      <c r="Z13" s="797" t="s">
        <v>73</v>
      </c>
      <c r="AA13" s="798"/>
      <c r="AB13" s="798"/>
      <c r="AC13" s="798"/>
      <c r="AD13" s="798"/>
      <c r="AE13" s="798"/>
      <c r="AF13" s="798"/>
      <c r="AG13" s="798"/>
      <c r="AH13" s="799"/>
      <c r="AI13" s="853">
        <v>0</v>
      </c>
      <c r="AJ13" s="854"/>
      <c r="AK13" s="854"/>
      <c r="AL13" s="854"/>
      <c r="AM13" s="854"/>
      <c r="AN13" s="854"/>
      <c r="AO13" s="854"/>
      <c r="AP13" s="855"/>
    </row>
    <row r="14" spans="2:42" ht="19.5" customHeight="1">
      <c r="B14" s="866"/>
      <c r="C14" s="869"/>
      <c r="D14" s="263"/>
      <c r="E14" s="265"/>
      <c r="F14" s="265"/>
      <c r="G14" s="797" t="s">
        <v>57</v>
      </c>
      <c r="H14" s="798"/>
      <c r="I14" s="798"/>
      <c r="J14" s="798"/>
      <c r="K14" s="798"/>
      <c r="L14" s="798"/>
      <c r="M14" s="799"/>
      <c r="N14" s="853">
        <v>0</v>
      </c>
      <c r="O14" s="854"/>
      <c r="P14" s="854"/>
      <c r="Q14" s="854"/>
      <c r="R14" s="854"/>
      <c r="S14" s="854"/>
      <c r="T14" s="854"/>
      <c r="U14" s="855"/>
      <c r="V14" s="229"/>
      <c r="W14" s="866"/>
      <c r="X14" s="869"/>
      <c r="Y14" s="264"/>
      <c r="Z14" s="797" t="s">
        <v>74</v>
      </c>
      <c r="AA14" s="798"/>
      <c r="AB14" s="798"/>
      <c r="AC14" s="798"/>
      <c r="AD14" s="798"/>
      <c r="AE14" s="798"/>
      <c r="AF14" s="798"/>
      <c r="AG14" s="798"/>
      <c r="AH14" s="799"/>
      <c r="AI14" s="853">
        <v>0</v>
      </c>
      <c r="AJ14" s="854"/>
      <c r="AK14" s="854"/>
      <c r="AL14" s="854"/>
      <c r="AM14" s="854"/>
      <c r="AN14" s="854"/>
      <c r="AO14" s="854"/>
      <c r="AP14" s="855"/>
    </row>
    <row r="15" spans="2:42" ht="19.5" customHeight="1">
      <c r="B15" s="866"/>
      <c r="C15" s="869"/>
      <c r="D15" s="263"/>
      <c r="E15" s="265"/>
      <c r="F15" s="265"/>
      <c r="G15" s="797" t="s">
        <v>58</v>
      </c>
      <c r="H15" s="798"/>
      <c r="I15" s="798"/>
      <c r="J15" s="798"/>
      <c r="K15" s="798"/>
      <c r="L15" s="798"/>
      <c r="M15" s="799"/>
      <c r="N15" s="853">
        <v>0</v>
      </c>
      <c r="O15" s="854"/>
      <c r="P15" s="854"/>
      <c r="Q15" s="854"/>
      <c r="R15" s="854"/>
      <c r="S15" s="854"/>
      <c r="T15" s="854"/>
      <c r="U15" s="855"/>
      <c r="V15" s="229"/>
      <c r="W15" s="866"/>
      <c r="X15" s="869"/>
      <c r="Y15" s="264"/>
      <c r="Z15" s="797" t="s">
        <v>75</v>
      </c>
      <c r="AA15" s="798"/>
      <c r="AB15" s="798"/>
      <c r="AC15" s="798"/>
      <c r="AD15" s="798"/>
      <c r="AE15" s="798"/>
      <c r="AF15" s="798"/>
      <c r="AG15" s="798"/>
      <c r="AH15" s="799"/>
      <c r="AI15" s="853">
        <v>0</v>
      </c>
      <c r="AJ15" s="854"/>
      <c r="AK15" s="854"/>
      <c r="AL15" s="854"/>
      <c r="AM15" s="854"/>
      <c r="AN15" s="854"/>
      <c r="AO15" s="854"/>
      <c r="AP15" s="855"/>
    </row>
    <row r="16" spans="2:42" ht="19.5" customHeight="1">
      <c r="B16" s="866"/>
      <c r="C16" s="869"/>
      <c r="D16" s="263"/>
      <c r="E16" s="265"/>
      <c r="F16" s="265"/>
      <c r="G16" s="797" t="s">
        <v>59</v>
      </c>
      <c r="H16" s="798"/>
      <c r="I16" s="798"/>
      <c r="J16" s="798"/>
      <c r="K16" s="798"/>
      <c r="L16" s="798"/>
      <c r="M16" s="799"/>
      <c r="N16" s="853">
        <v>0</v>
      </c>
      <c r="O16" s="854"/>
      <c r="P16" s="854"/>
      <c r="Q16" s="854"/>
      <c r="R16" s="854"/>
      <c r="S16" s="854"/>
      <c r="T16" s="854"/>
      <c r="U16" s="855"/>
      <c r="V16" s="229"/>
      <c r="W16" s="866"/>
      <c r="X16" s="869"/>
      <c r="Y16" s="264"/>
      <c r="Z16" s="797" t="s">
        <v>76</v>
      </c>
      <c r="AA16" s="798"/>
      <c r="AB16" s="798"/>
      <c r="AC16" s="798"/>
      <c r="AD16" s="798"/>
      <c r="AE16" s="798"/>
      <c r="AF16" s="798"/>
      <c r="AG16" s="798"/>
      <c r="AH16" s="799"/>
      <c r="AI16" s="853">
        <v>0</v>
      </c>
      <c r="AJ16" s="854"/>
      <c r="AK16" s="854"/>
      <c r="AL16" s="854"/>
      <c r="AM16" s="854"/>
      <c r="AN16" s="854"/>
      <c r="AO16" s="854"/>
      <c r="AP16" s="855"/>
    </row>
    <row r="17" spans="2:42" ht="19.5" customHeight="1">
      <c r="B17" s="866"/>
      <c r="C17" s="869"/>
      <c r="D17" s="263"/>
      <c r="E17" s="265"/>
      <c r="F17" s="265"/>
      <c r="G17" s="797" t="s">
        <v>60</v>
      </c>
      <c r="H17" s="798"/>
      <c r="I17" s="798"/>
      <c r="J17" s="798"/>
      <c r="K17" s="798"/>
      <c r="L17" s="798"/>
      <c r="M17" s="799"/>
      <c r="N17" s="853">
        <v>0</v>
      </c>
      <c r="O17" s="854"/>
      <c r="P17" s="854"/>
      <c r="Q17" s="854"/>
      <c r="R17" s="854"/>
      <c r="S17" s="854"/>
      <c r="T17" s="854"/>
      <c r="U17" s="855"/>
      <c r="V17" s="229"/>
      <c r="W17" s="866"/>
      <c r="X17" s="869"/>
      <c r="Y17" s="264"/>
      <c r="Z17" s="797" t="s">
        <v>77</v>
      </c>
      <c r="AA17" s="798"/>
      <c r="AB17" s="798"/>
      <c r="AC17" s="798"/>
      <c r="AD17" s="798"/>
      <c r="AE17" s="798"/>
      <c r="AF17" s="798"/>
      <c r="AG17" s="798"/>
      <c r="AH17" s="799"/>
      <c r="AI17" s="853">
        <v>0</v>
      </c>
      <c r="AJ17" s="854"/>
      <c r="AK17" s="854"/>
      <c r="AL17" s="854"/>
      <c r="AM17" s="854"/>
      <c r="AN17" s="854"/>
      <c r="AO17" s="854"/>
      <c r="AP17" s="855"/>
    </row>
    <row r="18" spans="2:42" ht="19.5" customHeight="1">
      <c r="B18" s="866"/>
      <c r="C18" s="869"/>
      <c r="D18" s="263"/>
      <c r="E18" s="265"/>
      <c r="F18" s="797" t="s">
        <v>61</v>
      </c>
      <c r="G18" s="798"/>
      <c r="H18" s="798"/>
      <c r="I18" s="798"/>
      <c r="J18" s="798"/>
      <c r="K18" s="798"/>
      <c r="L18" s="798"/>
      <c r="M18" s="799"/>
      <c r="N18" s="853">
        <v>0</v>
      </c>
      <c r="O18" s="854"/>
      <c r="P18" s="854"/>
      <c r="Q18" s="854"/>
      <c r="R18" s="854"/>
      <c r="S18" s="854"/>
      <c r="T18" s="854"/>
      <c r="U18" s="855"/>
      <c r="V18" s="229"/>
      <c r="W18" s="866"/>
      <c r="X18" s="869"/>
      <c r="Y18" s="264"/>
      <c r="Z18" s="797" t="s">
        <v>78</v>
      </c>
      <c r="AA18" s="798"/>
      <c r="AB18" s="798"/>
      <c r="AC18" s="798"/>
      <c r="AD18" s="798"/>
      <c r="AE18" s="798"/>
      <c r="AF18" s="798"/>
      <c r="AG18" s="798"/>
      <c r="AH18" s="799"/>
      <c r="AI18" s="853">
        <v>0</v>
      </c>
      <c r="AJ18" s="854"/>
      <c r="AK18" s="854"/>
      <c r="AL18" s="854"/>
      <c r="AM18" s="854"/>
      <c r="AN18" s="854"/>
      <c r="AO18" s="854"/>
      <c r="AP18" s="855"/>
    </row>
    <row r="19" spans="2:42" ht="19.5" customHeight="1">
      <c r="B19" s="866"/>
      <c r="C19" s="869"/>
      <c r="D19" s="263"/>
      <c r="E19" s="881" t="s">
        <v>62</v>
      </c>
      <c r="F19" s="882"/>
      <c r="G19" s="882"/>
      <c r="H19" s="882"/>
      <c r="I19" s="882"/>
      <c r="J19" s="882"/>
      <c r="K19" s="882"/>
      <c r="L19" s="882"/>
      <c r="M19" s="883"/>
      <c r="N19" s="871">
        <f>N20+N25</f>
        <v>0</v>
      </c>
      <c r="O19" s="872"/>
      <c r="P19" s="872"/>
      <c r="Q19" s="872"/>
      <c r="R19" s="872"/>
      <c r="S19" s="872"/>
      <c r="T19" s="872"/>
      <c r="U19" s="873"/>
      <c r="V19" s="229"/>
      <c r="W19" s="866"/>
      <c r="X19" s="869"/>
      <c r="Y19" s="264"/>
      <c r="Z19" s="797" t="s">
        <v>79</v>
      </c>
      <c r="AA19" s="798"/>
      <c r="AB19" s="798"/>
      <c r="AC19" s="798"/>
      <c r="AD19" s="798"/>
      <c r="AE19" s="798"/>
      <c r="AF19" s="798"/>
      <c r="AG19" s="798"/>
      <c r="AH19" s="799"/>
      <c r="AI19" s="853">
        <v>0</v>
      </c>
      <c r="AJ19" s="854"/>
      <c r="AK19" s="854"/>
      <c r="AL19" s="854"/>
      <c r="AM19" s="854"/>
      <c r="AN19" s="854"/>
      <c r="AO19" s="854"/>
      <c r="AP19" s="855"/>
    </row>
    <row r="20" spans="2:42" ht="19.5" customHeight="1">
      <c r="B20" s="866"/>
      <c r="C20" s="869"/>
      <c r="D20" s="263"/>
      <c r="E20" s="265"/>
      <c r="F20" s="881" t="s">
        <v>63</v>
      </c>
      <c r="G20" s="882"/>
      <c r="H20" s="882"/>
      <c r="I20" s="882"/>
      <c r="J20" s="882"/>
      <c r="K20" s="882"/>
      <c r="L20" s="882"/>
      <c r="M20" s="883"/>
      <c r="N20" s="871">
        <f>SUM(N21:N24)</f>
        <v>0</v>
      </c>
      <c r="O20" s="872"/>
      <c r="P20" s="872"/>
      <c r="Q20" s="872"/>
      <c r="R20" s="872"/>
      <c r="S20" s="872"/>
      <c r="T20" s="872"/>
      <c r="U20" s="873"/>
      <c r="V20" s="229"/>
      <c r="W20" s="866"/>
      <c r="X20" s="869"/>
      <c r="Y20" s="264"/>
      <c r="Z20" s="797" t="s">
        <v>80</v>
      </c>
      <c r="AA20" s="798"/>
      <c r="AB20" s="798"/>
      <c r="AC20" s="798"/>
      <c r="AD20" s="798"/>
      <c r="AE20" s="798"/>
      <c r="AF20" s="798"/>
      <c r="AG20" s="798"/>
      <c r="AH20" s="799"/>
      <c r="AI20" s="853">
        <v>0</v>
      </c>
      <c r="AJ20" s="854"/>
      <c r="AK20" s="854"/>
      <c r="AL20" s="854"/>
      <c r="AM20" s="854"/>
      <c r="AN20" s="854"/>
      <c r="AO20" s="854"/>
      <c r="AP20" s="855"/>
    </row>
    <row r="21" spans="2:42" ht="19.5" customHeight="1">
      <c r="B21" s="866"/>
      <c r="C21" s="869"/>
      <c r="D21" s="263"/>
      <c r="E21" s="265"/>
      <c r="F21" s="265"/>
      <c r="G21" s="797" t="s">
        <v>57</v>
      </c>
      <c r="H21" s="798"/>
      <c r="I21" s="798"/>
      <c r="J21" s="798"/>
      <c r="K21" s="798"/>
      <c r="L21" s="798"/>
      <c r="M21" s="799"/>
      <c r="N21" s="853">
        <v>0</v>
      </c>
      <c r="O21" s="854"/>
      <c r="P21" s="854"/>
      <c r="Q21" s="854"/>
      <c r="R21" s="854"/>
      <c r="S21" s="854"/>
      <c r="T21" s="854"/>
      <c r="U21" s="855"/>
      <c r="V21" s="229"/>
      <c r="W21" s="866"/>
      <c r="X21" s="869"/>
      <c r="Y21" s="264"/>
      <c r="Z21" s="797" t="s">
        <v>81</v>
      </c>
      <c r="AA21" s="798"/>
      <c r="AB21" s="798"/>
      <c r="AC21" s="798"/>
      <c r="AD21" s="798"/>
      <c r="AE21" s="798"/>
      <c r="AF21" s="798"/>
      <c r="AG21" s="798"/>
      <c r="AH21" s="799"/>
      <c r="AI21" s="853">
        <v>0</v>
      </c>
      <c r="AJ21" s="854"/>
      <c r="AK21" s="854"/>
      <c r="AL21" s="854"/>
      <c r="AM21" s="854"/>
      <c r="AN21" s="854"/>
      <c r="AO21" s="854"/>
      <c r="AP21" s="855"/>
    </row>
    <row r="22" spans="2:42" ht="19.5" customHeight="1">
      <c r="B22" s="866"/>
      <c r="C22" s="869"/>
      <c r="D22" s="263"/>
      <c r="E22" s="265"/>
      <c r="F22" s="265"/>
      <c r="G22" s="797" t="s">
        <v>58</v>
      </c>
      <c r="H22" s="798"/>
      <c r="I22" s="798"/>
      <c r="J22" s="798"/>
      <c r="K22" s="798"/>
      <c r="L22" s="798"/>
      <c r="M22" s="799"/>
      <c r="N22" s="853">
        <v>0</v>
      </c>
      <c r="O22" s="854"/>
      <c r="P22" s="854"/>
      <c r="Q22" s="854"/>
      <c r="R22" s="854"/>
      <c r="S22" s="854"/>
      <c r="T22" s="854"/>
      <c r="U22" s="855"/>
      <c r="V22" s="229"/>
      <c r="W22" s="866"/>
      <c r="X22" s="869"/>
      <c r="Y22" s="264"/>
      <c r="Z22" s="878" t="s">
        <v>82</v>
      </c>
      <c r="AA22" s="879"/>
      <c r="AB22" s="879"/>
      <c r="AC22" s="879"/>
      <c r="AD22" s="879"/>
      <c r="AE22" s="879"/>
      <c r="AF22" s="879"/>
      <c r="AG22" s="879"/>
      <c r="AH22" s="880"/>
      <c r="AI22" s="853">
        <v>0</v>
      </c>
      <c r="AJ22" s="854"/>
      <c r="AK22" s="854"/>
      <c r="AL22" s="854"/>
      <c r="AM22" s="854"/>
      <c r="AN22" s="854"/>
      <c r="AO22" s="854"/>
      <c r="AP22" s="855"/>
    </row>
    <row r="23" spans="2:42" ht="19.5" customHeight="1">
      <c r="B23" s="866"/>
      <c r="C23" s="869"/>
      <c r="D23" s="263"/>
      <c r="E23" s="265"/>
      <c r="F23" s="265"/>
      <c r="G23" s="797" t="s">
        <v>59</v>
      </c>
      <c r="H23" s="798"/>
      <c r="I23" s="798"/>
      <c r="J23" s="798"/>
      <c r="K23" s="798"/>
      <c r="L23" s="798"/>
      <c r="M23" s="799"/>
      <c r="N23" s="853">
        <v>0</v>
      </c>
      <c r="O23" s="854"/>
      <c r="P23" s="854"/>
      <c r="Q23" s="854"/>
      <c r="R23" s="854"/>
      <c r="S23" s="854"/>
      <c r="T23" s="854"/>
      <c r="U23" s="855"/>
      <c r="V23" s="229"/>
      <c r="W23" s="866"/>
      <c r="X23" s="869"/>
      <c r="Y23" s="264"/>
      <c r="Z23" s="797" t="s">
        <v>83</v>
      </c>
      <c r="AA23" s="798"/>
      <c r="AB23" s="798"/>
      <c r="AC23" s="798"/>
      <c r="AD23" s="798"/>
      <c r="AE23" s="798"/>
      <c r="AF23" s="798"/>
      <c r="AG23" s="798"/>
      <c r="AH23" s="799"/>
      <c r="AI23" s="853">
        <v>0</v>
      </c>
      <c r="AJ23" s="854"/>
      <c r="AK23" s="854"/>
      <c r="AL23" s="854"/>
      <c r="AM23" s="854"/>
      <c r="AN23" s="854"/>
      <c r="AO23" s="854"/>
      <c r="AP23" s="855"/>
    </row>
    <row r="24" spans="2:42" ht="19.5" customHeight="1">
      <c r="B24" s="866"/>
      <c r="C24" s="869"/>
      <c r="D24" s="263"/>
      <c r="E24" s="265"/>
      <c r="F24" s="266"/>
      <c r="G24" s="797" t="s">
        <v>60</v>
      </c>
      <c r="H24" s="798"/>
      <c r="I24" s="798"/>
      <c r="J24" s="798"/>
      <c r="K24" s="798"/>
      <c r="L24" s="798"/>
      <c r="M24" s="799"/>
      <c r="N24" s="853">
        <v>0</v>
      </c>
      <c r="O24" s="854"/>
      <c r="P24" s="854"/>
      <c r="Q24" s="854"/>
      <c r="R24" s="854"/>
      <c r="S24" s="854"/>
      <c r="T24" s="854"/>
      <c r="U24" s="855"/>
      <c r="V24" s="229"/>
      <c r="W24" s="866"/>
      <c r="X24" s="869"/>
      <c r="Y24" s="264"/>
      <c r="Z24" s="797" t="s">
        <v>84</v>
      </c>
      <c r="AA24" s="798"/>
      <c r="AB24" s="798"/>
      <c r="AC24" s="798"/>
      <c r="AD24" s="798"/>
      <c r="AE24" s="798"/>
      <c r="AF24" s="798"/>
      <c r="AG24" s="798"/>
      <c r="AH24" s="799"/>
      <c r="AI24" s="853">
        <v>0</v>
      </c>
      <c r="AJ24" s="854"/>
      <c r="AK24" s="854"/>
      <c r="AL24" s="854"/>
      <c r="AM24" s="854"/>
      <c r="AN24" s="854"/>
      <c r="AO24" s="854"/>
      <c r="AP24" s="855"/>
    </row>
    <row r="25" spans="2:42" ht="19.5" customHeight="1">
      <c r="B25" s="866"/>
      <c r="C25" s="869"/>
      <c r="D25" s="263"/>
      <c r="E25" s="266"/>
      <c r="F25" s="797" t="s">
        <v>64</v>
      </c>
      <c r="G25" s="798"/>
      <c r="H25" s="798"/>
      <c r="I25" s="798"/>
      <c r="J25" s="798"/>
      <c r="K25" s="798"/>
      <c r="L25" s="798"/>
      <c r="M25" s="799"/>
      <c r="N25" s="853">
        <v>0</v>
      </c>
      <c r="O25" s="854"/>
      <c r="P25" s="854"/>
      <c r="Q25" s="854"/>
      <c r="R25" s="854"/>
      <c r="S25" s="854"/>
      <c r="T25" s="854"/>
      <c r="U25" s="855"/>
      <c r="V25" s="229"/>
      <c r="W25" s="866"/>
      <c r="X25" s="869"/>
      <c r="Y25" s="264"/>
      <c r="Z25" s="875" t="s">
        <v>485</v>
      </c>
      <c r="AA25" s="876"/>
      <c r="AB25" s="876"/>
      <c r="AC25" s="876"/>
      <c r="AD25" s="876"/>
      <c r="AE25" s="876"/>
      <c r="AF25" s="876"/>
      <c r="AG25" s="876"/>
      <c r="AH25" s="877"/>
      <c r="AI25" s="853">
        <v>0</v>
      </c>
      <c r="AJ25" s="854"/>
      <c r="AK25" s="854"/>
      <c r="AL25" s="854"/>
      <c r="AM25" s="854"/>
      <c r="AN25" s="854"/>
      <c r="AO25" s="854"/>
      <c r="AP25" s="855"/>
    </row>
    <row r="26" spans="2:42" ht="19.5" customHeight="1">
      <c r="B26" s="866"/>
      <c r="C26" s="869"/>
      <c r="D26" s="263"/>
      <c r="E26" s="797" t="s">
        <v>65</v>
      </c>
      <c r="F26" s="798"/>
      <c r="G26" s="798"/>
      <c r="H26" s="798"/>
      <c r="I26" s="798"/>
      <c r="J26" s="798"/>
      <c r="K26" s="798"/>
      <c r="L26" s="798"/>
      <c r="M26" s="799"/>
      <c r="N26" s="853">
        <v>0</v>
      </c>
      <c r="O26" s="854"/>
      <c r="P26" s="854"/>
      <c r="Q26" s="854"/>
      <c r="R26" s="854"/>
      <c r="S26" s="854"/>
      <c r="T26" s="854"/>
      <c r="U26" s="855"/>
      <c r="V26" s="229"/>
      <c r="W26" s="866"/>
      <c r="X26" s="869"/>
      <c r="Y26" s="264"/>
      <c r="Z26" s="797" t="s">
        <v>85</v>
      </c>
      <c r="AA26" s="798"/>
      <c r="AB26" s="798"/>
      <c r="AC26" s="798"/>
      <c r="AD26" s="798"/>
      <c r="AE26" s="798"/>
      <c r="AF26" s="798"/>
      <c r="AG26" s="798"/>
      <c r="AH26" s="799"/>
      <c r="AI26" s="853">
        <v>0</v>
      </c>
      <c r="AJ26" s="854"/>
      <c r="AK26" s="854"/>
      <c r="AL26" s="854"/>
      <c r="AM26" s="854"/>
      <c r="AN26" s="854"/>
      <c r="AO26" s="854"/>
      <c r="AP26" s="855"/>
    </row>
    <row r="27" spans="2:42" ht="19.5" customHeight="1">
      <c r="B27" s="866"/>
      <c r="C27" s="869"/>
      <c r="D27" s="263"/>
      <c r="E27" s="797" t="s">
        <v>70</v>
      </c>
      <c r="F27" s="798"/>
      <c r="G27" s="798"/>
      <c r="H27" s="798"/>
      <c r="I27" s="798"/>
      <c r="J27" s="798"/>
      <c r="K27" s="798"/>
      <c r="L27" s="798"/>
      <c r="M27" s="799"/>
      <c r="N27" s="853">
        <v>0</v>
      </c>
      <c r="O27" s="854"/>
      <c r="P27" s="854"/>
      <c r="Q27" s="854"/>
      <c r="R27" s="854"/>
      <c r="S27" s="854"/>
      <c r="T27" s="854"/>
      <c r="U27" s="855"/>
      <c r="V27" s="229"/>
      <c r="W27" s="866"/>
      <c r="X27" s="869"/>
      <c r="Y27" s="264"/>
      <c r="Z27" s="797" t="s">
        <v>86</v>
      </c>
      <c r="AA27" s="798"/>
      <c r="AB27" s="798"/>
      <c r="AC27" s="798"/>
      <c r="AD27" s="798"/>
      <c r="AE27" s="798"/>
      <c r="AF27" s="798"/>
      <c r="AG27" s="798"/>
      <c r="AH27" s="799"/>
      <c r="AI27" s="853">
        <v>0</v>
      </c>
      <c r="AJ27" s="854"/>
      <c r="AK27" s="854"/>
      <c r="AL27" s="854"/>
      <c r="AM27" s="854"/>
      <c r="AN27" s="854"/>
      <c r="AO27" s="854"/>
      <c r="AP27" s="855"/>
    </row>
    <row r="28" spans="2:42" ht="19.5" customHeight="1">
      <c r="B28" s="866"/>
      <c r="C28" s="869"/>
      <c r="D28" s="263"/>
      <c r="E28" s="881" t="s">
        <v>66</v>
      </c>
      <c r="F28" s="882"/>
      <c r="G28" s="882"/>
      <c r="H28" s="882"/>
      <c r="I28" s="882"/>
      <c r="J28" s="882"/>
      <c r="K28" s="882"/>
      <c r="L28" s="882"/>
      <c r="M28" s="883"/>
      <c r="N28" s="871">
        <f>SUM(N29:N31)</f>
        <v>0</v>
      </c>
      <c r="O28" s="872"/>
      <c r="P28" s="872"/>
      <c r="Q28" s="872"/>
      <c r="R28" s="872"/>
      <c r="S28" s="872"/>
      <c r="T28" s="872"/>
      <c r="U28" s="873"/>
      <c r="V28" s="229"/>
      <c r="W28" s="866"/>
      <c r="X28" s="869"/>
      <c r="Y28" s="264"/>
      <c r="Z28" s="797" t="s">
        <v>798</v>
      </c>
      <c r="AA28" s="798"/>
      <c r="AB28" s="798"/>
      <c r="AC28" s="798"/>
      <c r="AD28" s="798"/>
      <c r="AE28" s="798"/>
      <c r="AF28" s="798"/>
      <c r="AG28" s="798"/>
      <c r="AH28" s="799"/>
      <c r="AI28" s="853">
        <v>0</v>
      </c>
      <c r="AJ28" s="854"/>
      <c r="AK28" s="854"/>
      <c r="AL28" s="854"/>
      <c r="AM28" s="854"/>
      <c r="AN28" s="854"/>
      <c r="AO28" s="854"/>
      <c r="AP28" s="855"/>
    </row>
    <row r="29" spans="2:42" ht="19.5" customHeight="1" thickBot="1">
      <c r="B29" s="866"/>
      <c r="C29" s="869"/>
      <c r="D29" s="263"/>
      <c r="E29" s="265"/>
      <c r="F29" s="797" t="s">
        <v>67</v>
      </c>
      <c r="G29" s="798"/>
      <c r="H29" s="798"/>
      <c r="I29" s="798"/>
      <c r="J29" s="798"/>
      <c r="K29" s="798"/>
      <c r="L29" s="798"/>
      <c r="M29" s="799"/>
      <c r="N29" s="853">
        <v>0</v>
      </c>
      <c r="O29" s="854"/>
      <c r="P29" s="854"/>
      <c r="Q29" s="854"/>
      <c r="R29" s="854"/>
      <c r="S29" s="854"/>
      <c r="T29" s="854"/>
      <c r="U29" s="855"/>
      <c r="V29" s="229"/>
      <c r="W29" s="866"/>
      <c r="X29" s="869"/>
      <c r="Y29" s="267"/>
      <c r="Z29" s="807" t="s">
        <v>87</v>
      </c>
      <c r="AA29" s="808"/>
      <c r="AB29" s="808"/>
      <c r="AC29" s="808"/>
      <c r="AD29" s="808"/>
      <c r="AE29" s="808"/>
      <c r="AF29" s="808"/>
      <c r="AG29" s="808"/>
      <c r="AH29" s="809"/>
      <c r="AI29" s="810">
        <v>0</v>
      </c>
      <c r="AJ29" s="811"/>
      <c r="AK29" s="811"/>
      <c r="AL29" s="811"/>
      <c r="AM29" s="811"/>
      <c r="AN29" s="811"/>
      <c r="AO29" s="811"/>
      <c r="AP29" s="812"/>
    </row>
    <row r="30" spans="2:42" ht="19.5" customHeight="1">
      <c r="B30" s="866"/>
      <c r="C30" s="869"/>
      <c r="D30" s="263"/>
      <c r="E30" s="265"/>
      <c r="F30" s="797" t="s">
        <v>68</v>
      </c>
      <c r="G30" s="798"/>
      <c r="H30" s="798"/>
      <c r="I30" s="798"/>
      <c r="J30" s="798"/>
      <c r="K30" s="798"/>
      <c r="L30" s="798"/>
      <c r="M30" s="799"/>
      <c r="N30" s="853">
        <v>0</v>
      </c>
      <c r="O30" s="854"/>
      <c r="P30" s="854"/>
      <c r="Q30" s="854"/>
      <c r="R30" s="854"/>
      <c r="S30" s="854"/>
      <c r="T30" s="854"/>
      <c r="U30" s="855"/>
      <c r="V30" s="229"/>
      <c r="W30" s="866"/>
      <c r="X30" s="869"/>
      <c r="Y30" s="782" t="s">
        <v>646</v>
      </c>
      <c r="Z30" s="783"/>
      <c r="AA30" s="783"/>
      <c r="AB30" s="783"/>
      <c r="AC30" s="783"/>
      <c r="AD30" s="783"/>
      <c r="AE30" s="783"/>
      <c r="AF30" s="783"/>
      <c r="AG30" s="783"/>
      <c r="AH30" s="784"/>
      <c r="AI30" s="840">
        <f>SUM(AI31:AI47)</f>
        <v>0</v>
      </c>
      <c r="AJ30" s="841"/>
      <c r="AK30" s="841"/>
      <c r="AL30" s="841"/>
      <c r="AM30" s="841"/>
      <c r="AN30" s="841"/>
      <c r="AO30" s="841"/>
      <c r="AP30" s="842"/>
    </row>
    <row r="31" spans="2:42" ht="19.5" customHeight="1">
      <c r="B31" s="866"/>
      <c r="C31" s="869"/>
      <c r="D31" s="263"/>
      <c r="E31" s="266"/>
      <c r="F31" s="797" t="s">
        <v>69</v>
      </c>
      <c r="G31" s="798"/>
      <c r="H31" s="798"/>
      <c r="I31" s="798"/>
      <c r="J31" s="798"/>
      <c r="K31" s="798"/>
      <c r="L31" s="798"/>
      <c r="M31" s="799"/>
      <c r="N31" s="853">
        <v>0</v>
      </c>
      <c r="O31" s="854"/>
      <c r="P31" s="854"/>
      <c r="Q31" s="854"/>
      <c r="R31" s="854"/>
      <c r="S31" s="854"/>
      <c r="T31" s="854"/>
      <c r="U31" s="855"/>
      <c r="V31" s="229"/>
      <c r="W31" s="866"/>
      <c r="X31" s="869"/>
      <c r="Y31" s="264"/>
      <c r="Z31" s="797" t="s">
        <v>72</v>
      </c>
      <c r="AA31" s="798"/>
      <c r="AB31" s="798"/>
      <c r="AC31" s="798"/>
      <c r="AD31" s="798"/>
      <c r="AE31" s="798"/>
      <c r="AF31" s="798"/>
      <c r="AG31" s="798"/>
      <c r="AH31" s="799"/>
      <c r="AI31" s="853">
        <v>0</v>
      </c>
      <c r="AJ31" s="854"/>
      <c r="AK31" s="854"/>
      <c r="AL31" s="854"/>
      <c r="AM31" s="854"/>
      <c r="AN31" s="854"/>
      <c r="AO31" s="854"/>
      <c r="AP31" s="855"/>
    </row>
    <row r="32" spans="2:42" ht="19.5" customHeight="1" thickBot="1">
      <c r="B32" s="867"/>
      <c r="C32" s="870"/>
      <c r="D32" s="267"/>
      <c r="E32" s="807" t="s">
        <v>71</v>
      </c>
      <c r="F32" s="808"/>
      <c r="G32" s="808"/>
      <c r="H32" s="808"/>
      <c r="I32" s="808"/>
      <c r="J32" s="808"/>
      <c r="K32" s="808"/>
      <c r="L32" s="808"/>
      <c r="M32" s="809"/>
      <c r="N32" s="810">
        <v>0</v>
      </c>
      <c r="O32" s="811"/>
      <c r="P32" s="811"/>
      <c r="Q32" s="811"/>
      <c r="R32" s="811"/>
      <c r="S32" s="811"/>
      <c r="T32" s="811"/>
      <c r="U32" s="812"/>
      <c r="V32" s="229"/>
      <c r="W32" s="866"/>
      <c r="X32" s="869"/>
      <c r="Y32" s="264"/>
      <c r="Z32" s="797" t="s">
        <v>74</v>
      </c>
      <c r="AA32" s="798"/>
      <c r="AB32" s="798"/>
      <c r="AC32" s="798"/>
      <c r="AD32" s="798"/>
      <c r="AE32" s="798"/>
      <c r="AF32" s="798"/>
      <c r="AG32" s="798"/>
      <c r="AH32" s="799"/>
      <c r="AI32" s="853">
        <v>0</v>
      </c>
      <c r="AJ32" s="854"/>
      <c r="AK32" s="854"/>
      <c r="AL32" s="854"/>
      <c r="AM32" s="854"/>
      <c r="AN32" s="854"/>
      <c r="AO32" s="854"/>
      <c r="AP32" s="855"/>
    </row>
    <row r="33" spans="2:42" ht="19.5" customHeight="1">
      <c r="B33" s="233"/>
      <c r="C33" s="234"/>
      <c r="D33" s="231"/>
      <c r="E33" s="231"/>
      <c r="F33" s="231"/>
      <c r="G33" s="231"/>
      <c r="H33" s="231"/>
      <c r="I33" s="231"/>
      <c r="J33" s="231"/>
      <c r="K33" s="231"/>
      <c r="L33" s="231"/>
      <c r="M33" s="231"/>
      <c r="N33" s="303"/>
      <c r="O33" s="303"/>
      <c r="P33" s="303"/>
      <c r="Q33" s="303"/>
      <c r="R33" s="303"/>
      <c r="S33" s="303"/>
      <c r="T33" s="303"/>
      <c r="U33" s="303"/>
      <c r="V33" s="229"/>
      <c r="W33" s="866"/>
      <c r="X33" s="869"/>
      <c r="Y33" s="264"/>
      <c r="Z33" s="797" t="s">
        <v>75</v>
      </c>
      <c r="AA33" s="798"/>
      <c r="AB33" s="798"/>
      <c r="AC33" s="798"/>
      <c r="AD33" s="798"/>
      <c r="AE33" s="798"/>
      <c r="AF33" s="798"/>
      <c r="AG33" s="798"/>
      <c r="AH33" s="799"/>
      <c r="AI33" s="853">
        <v>0</v>
      </c>
      <c r="AJ33" s="854"/>
      <c r="AK33" s="854"/>
      <c r="AL33" s="854"/>
      <c r="AM33" s="854"/>
      <c r="AN33" s="854"/>
      <c r="AO33" s="854"/>
      <c r="AP33" s="855"/>
    </row>
    <row r="34" spans="2:42" ht="19.5" customHeight="1">
      <c r="B34" s="233"/>
      <c r="C34" s="234"/>
      <c r="D34" s="235"/>
      <c r="E34" s="227"/>
      <c r="F34" s="227"/>
      <c r="G34" s="227"/>
      <c r="H34" s="227"/>
      <c r="I34" s="227"/>
      <c r="J34" s="227"/>
      <c r="K34" s="227"/>
      <c r="L34" s="227"/>
      <c r="M34" s="227"/>
      <c r="N34" s="229"/>
      <c r="O34" s="229"/>
      <c r="P34" s="229"/>
      <c r="Q34" s="229"/>
      <c r="R34" s="229"/>
      <c r="S34" s="229"/>
      <c r="T34" s="229"/>
      <c r="U34" s="229"/>
      <c r="V34" s="229"/>
      <c r="W34" s="866"/>
      <c r="X34" s="869"/>
      <c r="Y34" s="264"/>
      <c r="Z34" s="797" t="s">
        <v>81</v>
      </c>
      <c r="AA34" s="798"/>
      <c r="AB34" s="798"/>
      <c r="AC34" s="798"/>
      <c r="AD34" s="798"/>
      <c r="AE34" s="798"/>
      <c r="AF34" s="798"/>
      <c r="AG34" s="798"/>
      <c r="AH34" s="799"/>
      <c r="AI34" s="853">
        <v>0</v>
      </c>
      <c r="AJ34" s="854"/>
      <c r="AK34" s="854"/>
      <c r="AL34" s="854"/>
      <c r="AM34" s="854"/>
      <c r="AN34" s="854"/>
      <c r="AO34" s="854"/>
      <c r="AP34" s="855"/>
    </row>
    <row r="35" spans="2:42" ht="19.5" customHeight="1" thickBot="1">
      <c r="B35" s="70" t="s">
        <v>792</v>
      </c>
      <c r="C35" s="133"/>
      <c r="D35" s="133"/>
      <c r="E35" s="133"/>
      <c r="F35" s="133"/>
      <c r="G35" s="133"/>
      <c r="H35" s="227"/>
      <c r="I35" s="227"/>
      <c r="J35" s="227"/>
      <c r="K35" s="227"/>
      <c r="L35" s="227"/>
      <c r="M35" s="227"/>
      <c r="N35" s="229"/>
      <c r="O35" s="229"/>
      <c r="P35" s="229"/>
      <c r="Q35" s="229"/>
      <c r="R35" s="229"/>
      <c r="S35" s="229"/>
      <c r="T35" s="229"/>
      <c r="U35" s="229"/>
      <c r="V35" s="229"/>
      <c r="W35" s="866"/>
      <c r="X35" s="869"/>
      <c r="Y35" s="264"/>
      <c r="Z35" s="797" t="s">
        <v>79</v>
      </c>
      <c r="AA35" s="798"/>
      <c r="AB35" s="798"/>
      <c r="AC35" s="798"/>
      <c r="AD35" s="798"/>
      <c r="AE35" s="798"/>
      <c r="AF35" s="798"/>
      <c r="AG35" s="798"/>
      <c r="AH35" s="799"/>
      <c r="AI35" s="853">
        <v>0</v>
      </c>
      <c r="AJ35" s="854"/>
      <c r="AK35" s="854"/>
      <c r="AL35" s="854"/>
      <c r="AM35" s="854"/>
      <c r="AN35" s="854"/>
      <c r="AO35" s="854"/>
      <c r="AP35" s="855"/>
    </row>
    <row r="36" spans="2:42" ht="19.5" customHeight="1" thickBot="1">
      <c r="B36" s="304" t="s">
        <v>793</v>
      </c>
      <c r="C36" s="899" t="s">
        <v>794</v>
      </c>
      <c r="D36" s="899"/>
      <c r="E36" s="899"/>
      <c r="F36" s="899"/>
      <c r="G36" s="899"/>
      <c r="H36" s="899"/>
      <c r="I36" s="899"/>
      <c r="J36" s="899"/>
      <c r="K36" s="899"/>
      <c r="L36" s="899"/>
      <c r="M36" s="900"/>
      <c r="N36" s="901">
        <v>0</v>
      </c>
      <c r="O36" s="902"/>
      <c r="P36" s="902"/>
      <c r="Q36" s="902"/>
      <c r="R36" s="902"/>
      <c r="S36" s="902"/>
      <c r="T36" s="902"/>
      <c r="U36" s="903"/>
      <c r="V36" s="229"/>
      <c r="W36" s="866"/>
      <c r="X36" s="869"/>
      <c r="Y36" s="264"/>
      <c r="Z36" s="797" t="s">
        <v>77</v>
      </c>
      <c r="AA36" s="798"/>
      <c r="AB36" s="798"/>
      <c r="AC36" s="798"/>
      <c r="AD36" s="798"/>
      <c r="AE36" s="798"/>
      <c r="AF36" s="798"/>
      <c r="AG36" s="798"/>
      <c r="AH36" s="799"/>
      <c r="AI36" s="853">
        <v>0</v>
      </c>
      <c r="AJ36" s="854"/>
      <c r="AK36" s="854"/>
      <c r="AL36" s="854"/>
      <c r="AM36" s="854"/>
      <c r="AN36" s="854"/>
      <c r="AO36" s="854"/>
      <c r="AP36" s="855"/>
    </row>
    <row r="37" spans="2:42" ht="19.5" customHeight="1">
      <c r="B37" s="233"/>
      <c r="V37" s="229"/>
      <c r="W37" s="866"/>
      <c r="X37" s="869"/>
      <c r="Y37" s="264"/>
      <c r="Z37" s="797" t="s">
        <v>80</v>
      </c>
      <c r="AA37" s="798"/>
      <c r="AB37" s="798"/>
      <c r="AC37" s="798"/>
      <c r="AD37" s="798"/>
      <c r="AE37" s="798"/>
      <c r="AF37" s="798"/>
      <c r="AG37" s="798"/>
      <c r="AH37" s="799"/>
      <c r="AI37" s="853">
        <v>0</v>
      </c>
      <c r="AJ37" s="854"/>
      <c r="AK37" s="854"/>
      <c r="AL37" s="854"/>
      <c r="AM37" s="854"/>
      <c r="AN37" s="854"/>
      <c r="AO37" s="854"/>
      <c r="AP37" s="855"/>
    </row>
    <row r="38" spans="2:42" ht="19.5" customHeight="1">
      <c r="B38" s="233"/>
      <c r="C38" s="268"/>
      <c r="D38" s="269"/>
      <c r="E38" s="269"/>
      <c r="F38" s="269"/>
      <c r="G38" s="269"/>
      <c r="H38" s="269"/>
      <c r="I38" s="269"/>
      <c r="J38" s="269"/>
      <c r="K38" s="269"/>
      <c r="L38" s="269"/>
      <c r="M38" s="269"/>
      <c r="N38" s="269"/>
      <c r="O38" s="269"/>
      <c r="P38" s="269"/>
      <c r="Q38" s="269"/>
      <c r="R38" s="269"/>
      <c r="S38" s="269"/>
      <c r="T38" s="269"/>
      <c r="U38" s="269"/>
      <c r="V38" s="229"/>
      <c r="W38" s="866"/>
      <c r="X38" s="869"/>
      <c r="Y38" s="264"/>
      <c r="Z38" s="797" t="s">
        <v>85</v>
      </c>
      <c r="AA38" s="798"/>
      <c r="AB38" s="798"/>
      <c r="AC38" s="798"/>
      <c r="AD38" s="798"/>
      <c r="AE38" s="798"/>
      <c r="AF38" s="798"/>
      <c r="AG38" s="798"/>
      <c r="AH38" s="799"/>
      <c r="AI38" s="853">
        <v>0</v>
      </c>
      <c r="AJ38" s="854"/>
      <c r="AK38" s="854"/>
      <c r="AL38" s="854"/>
      <c r="AM38" s="854"/>
      <c r="AN38" s="854"/>
      <c r="AO38" s="854"/>
      <c r="AP38" s="855"/>
    </row>
    <row r="39" spans="2:42" ht="19.5" customHeight="1">
      <c r="B39" s="233"/>
      <c r="C39" s="234"/>
      <c r="D39" s="269"/>
      <c r="E39" s="269"/>
      <c r="F39" s="269"/>
      <c r="G39" s="269"/>
      <c r="H39" s="269"/>
      <c r="I39" s="269"/>
      <c r="J39" s="269"/>
      <c r="K39" s="269"/>
      <c r="L39" s="269"/>
      <c r="M39" s="269"/>
      <c r="N39" s="269"/>
      <c r="O39" s="269"/>
      <c r="P39" s="269"/>
      <c r="Q39" s="269"/>
      <c r="R39" s="269"/>
      <c r="S39" s="269"/>
      <c r="T39" s="269"/>
      <c r="U39" s="269"/>
      <c r="V39" s="229"/>
      <c r="W39" s="866"/>
      <c r="X39" s="869"/>
      <c r="Y39" s="264"/>
      <c r="Z39" s="797" t="s">
        <v>82</v>
      </c>
      <c r="AA39" s="798"/>
      <c r="AB39" s="798"/>
      <c r="AC39" s="798"/>
      <c r="AD39" s="798"/>
      <c r="AE39" s="798"/>
      <c r="AF39" s="798"/>
      <c r="AG39" s="798"/>
      <c r="AH39" s="799"/>
      <c r="AI39" s="853">
        <v>0</v>
      </c>
      <c r="AJ39" s="854"/>
      <c r="AK39" s="854"/>
      <c r="AL39" s="854"/>
      <c r="AM39" s="854"/>
      <c r="AN39" s="854"/>
      <c r="AO39" s="854"/>
      <c r="AP39" s="855"/>
    </row>
    <row r="40" spans="2:42" ht="19.5" customHeight="1">
      <c r="B40" s="233"/>
      <c r="C40" s="70" t="s">
        <v>154</v>
      </c>
      <c r="D40" s="235"/>
      <c r="E40" s="227"/>
      <c r="F40" s="227"/>
      <c r="G40" s="227"/>
      <c r="H40" s="227"/>
      <c r="I40" s="227"/>
      <c r="J40" s="227"/>
      <c r="K40" s="227"/>
      <c r="L40" s="227"/>
      <c r="M40" s="227"/>
      <c r="N40" s="229"/>
      <c r="O40" s="229"/>
      <c r="P40" s="229"/>
      <c r="Q40" s="229"/>
      <c r="R40" s="229"/>
      <c r="S40" s="229"/>
      <c r="T40" s="229"/>
      <c r="U40" s="229"/>
      <c r="V40" s="229"/>
      <c r="W40" s="866"/>
      <c r="X40" s="869"/>
      <c r="Y40" s="264"/>
      <c r="Z40" s="797" t="s">
        <v>83</v>
      </c>
      <c r="AA40" s="798"/>
      <c r="AB40" s="798"/>
      <c r="AC40" s="798"/>
      <c r="AD40" s="798"/>
      <c r="AE40" s="798"/>
      <c r="AF40" s="798"/>
      <c r="AG40" s="798"/>
      <c r="AH40" s="799"/>
      <c r="AI40" s="853">
        <v>0</v>
      </c>
      <c r="AJ40" s="854"/>
      <c r="AK40" s="854"/>
      <c r="AL40" s="854"/>
      <c r="AM40" s="854"/>
      <c r="AN40" s="854"/>
      <c r="AO40" s="854"/>
      <c r="AP40" s="855"/>
    </row>
    <row r="41" spans="2:42" ht="19.5" customHeight="1">
      <c r="B41" s="233"/>
      <c r="C41" s="305" t="s">
        <v>207</v>
      </c>
      <c r="D41" s="874" t="s">
        <v>672</v>
      </c>
      <c r="E41" s="874"/>
      <c r="F41" s="874"/>
      <c r="G41" s="874"/>
      <c r="H41" s="874"/>
      <c r="I41" s="874"/>
      <c r="J41" s="874"/>
      <c r="K41" s="874"/>
      <c r="L41" s="874"/>
      <c r="M41" s="874"/>
      <c r="N41" s="874"/>
      <c r="O41" s="874"/>
      <c r="P41" s="874"/>
      <c r="Q41" s="874"/>
      <c r="R41" s="874"/>
      <c r="S41" s="874"/>
      <c r="T41" s="874"/>
      <c r="U41" s="874"/>
      <c r="V41" s="229"/>
      <c r="W41" s="866"/>
      <c r="X41" s="869"/>
      <c r="Y41" s="264"/>
      <c r="Z41" s="797" t="s">
        <v>88</v>
      </c>
      <c r="AA41" s="798"/>
      <c r="AB41" s="798"/>
      <c r="AC41" s="798"/>
      <c r="AD41" s="798"/>
      <c r="AE41" s="798"/>
      <c r="AF41" s="798"/>
      <c r="AG41" s="798"/>
      <c r="AH41" s="799"/>
      <c r="AI41" s="853">
        <v>0</v>
      </c>
      <c r="AJ41" s="854"/>
      <c r="AK41" s="854"/>
      <c r="AL41" s="854"/>
      <c r="AM41" s="854"/>
      <c r="AN41" s="854"/>
      <c r="AO41" s="854"/>
      <c r="AP41" s="855"/>
    </row>
    <row r="42" spans="2:42" ht="19.5" customHeight="1">
      <c r="B42" s="233"/>
      <c r="C42" s="306"/>
      <c r="D42" s="874"/>
      <c r="E42" s="874"/>
      <c r="F42" s="874"/>
      <c r="G42" s="874"/>
      <c r="H42" s="874"/>
      <c r="I42" s="874"/>
      <c r="J42" s="874"/>
      <c r="K42" s="874"/>
      <c r="L42" s="874"/>
      <c r="M42" s="874"/>
      <c r="N42" s="874"/>
      <c r="O42" s="874"/>
      <c r="P42" s="874"/>
      <c r="Q42" s="874"/>
      <c r="R42" s="874"/>
      <c r="S42" s="874"/>
      <c r="T42" s="874"/>
      <c r="U42" s="874"/>
      <c r="V42" s="229"/>
      <c r="W42" s="866"/>
      <c r="X42" s="869"/>
      <c r="Y42" s="264"/>
      <c r="Z42" s="797" t="s">
        <v>89</v>
      </c>
      <c r="AA42" s="798"/>
      <c r="AB42" s="798"/>
      <c r="AC42" s="798"/>
      <c r="AD42" s="798"/>
      <c r="AE42" s="798"/>
      <c r="AF42" s="798"/>
      <c r="AG42" s="798"/>
      <c r="AH42" s="799"/>
      <c r="AI42" s="853">
        <v>0</v>
      </c>
      <c r="AJ42" s="854"/>
      <c r="AK42" s="854"/>
      <c r="AL42" s="854"/>
      <c r="AM42" s="854"/>
      <c r="AN42" s="854"/>
      <c r="AO42" s="854"/>
      <c r="AP42" s="855"/>
    </row>
    <row r="43" spans="2:42" ht="19.5" customHeight="1">
      <c r="B43" s="233"/>
      <c r="C43" s="305" t="s">
        <v>209</v>
      </c>
      <c r="D43" s="904" t="s">
        <v>795</v>
      </c>
      <c r="E43" s="904"/>
      <c r="F43" s="904"/>
      <c r="G43" s="904"/>
      <c r="H43" s="904"/>
      <c r="I43" s="904"/>
      <c r="J43" s="904"/>
      <c r="K43" s="904"/>
      <c r="L43" s="904"/>
      <c r="M43" s="904"/>
      <c r="N43" s="904"/>
      <c r="O43" s="904"/>
      <c r="P43" s="904"/>
      <c r="Q43" s="904"/>
      <c r="R43" s="904"/>
      <c r="S43" s="904"/>
      <c r="T43" s="904"/>
      <c r="U43" s="904"/>
      <c r="V43" s="229"/>
      <c r="W43" s="866"/>
      <c r="X43" s="869"/>
      <c r="Y43" s="264"/>
      <c r="Z43" s="797" t="s">
        <v>565</v>
      </c>
      <c r="AA43" s="798"/>
      <c r="AB43" s="798"/>
      <c r="AC43" s="798"/>
      <c r="AD43" s="798"/>
      <c r="AE43" s="798"/>
      <c r="AF43" s="798"/>
      <c r="AG43" s="798"/>
      <c r="AH43" s="799"/>
      <c r="AI43" s="853">
        <v>0</v>
      </c>
      <c r="AJ43" s="854"/>
      <c r="AK43" s="854"/>
      <c r="AL43" s="854"/>
      <c r="AM43" s="854"/>
      <c r="AN43" s="854"/>
      <c r="AO43" s="854"/>
      <c r="AP43" s="855"/>
    </row>
    <row r="44" spans="2:42" ht="19.5" customHeight="1">
      <c r="B44" s="233"/>
      <c r="C44" s="306"/>
      <c r="D44" s="904"/>
      <c r="E44" s="904"/>
      <c r="F44" s="904"/>
      <c r="G44" s="904"/>
      <c r="H44" s="904"/>
      <c r="I44" s="904"/>
      <c r="J44" s="904"/>
      <c r="K44" s="904"/>
      <c r="L44" s="904"/>
      <c r="M44" s="904"/>
      <c r="N44" s="904"/>
      <c r="O44" s="904"/>
      <c r="P44" s="904"/>
      <c r="Q44" s="904"/>
      <c r="R44" s="904"/>
      <c r="S44" s="904"/>
      <c r="T44" s="904"/>
      <c r="U44" s="904"/>
      <c r="V44" s="229"/>
      <c r="W44" s="866"/>
      <c r="X44" s="869"/>
      <c r="Y44" s="264"/>
      <c r="Z44" s="797" t="s">
        <v>155</v>
      </c>
      <c r="AA44" s="798"/>
      <c r="AB44" s="798"/>
      <c r="AC44" s="798"/>
      <c r="AD44" s="798"/>
      <c r="AE44" s="798"/>
      <c r="AF44" s="798"/>
      <c r="AG44" s="798"/>
      <c r="AH44" s="799"/>
      <c r="AI44" s="853">
        <v>0</v>
      </c>
      <c r="AJ44" s="854"/>
      <c r="AK44" s="854"/>
      <c r="AL44" s="854"/>
      <c r="AM44" s="854"/>
      <c r="AN44" s="854"/>
      <c r="AO44" s="854"/>
      <c r="AP44" s="855"/>
    </row>
    <row r="45" spans="2:42" ht="19.5" customHeight="1">
      <c r="B45" s="233"/>
      <c r="C45" s="306"/>
      <c r="D45" s="307"/>
      <c r="E45" s="307"/>
      <c r="F45" s="307"/>
      <c r="G45" s="307"/>
      <c r="H45" s="307"/>
      <c r="I45" s="307"/>
      <c r="J45" s="307"/>
      <c r="K45" s="307"/>
      <c r="L45" s="307"/>
      <c r="M45" s="307"/>
      <c r="N45" s="307"/>
      <c r="O45" s="307"/>
      <c r="P45" s="307"/>
      <c r="Q45" s="307"/>
      <c r="R45" s="307"/>
      <c r="S45" s="307"/>
      <c r="T45" s="307"/>
      <c r="U45" s="307"/>
      <c r="V45" s="229"/>
      <c r="W45" s="866"/>
      <c r="X45" s="869"/>
      <c r="Y45" s="264"/>
      <c r="Z45" s="797" t="s">
        <v>86</v>
      </c>
      <c r="AA45" s="798"/>
      <c r="AB45" s="798"/>
      <c r="AC45" s="798"/>
      <c r="AD45" s="798"/>
      <c r="AE45" s="798"/>
      <c r="AF45" s="798"/>
      <c r="AG45" s="798"/>
      <c r="AH45" s="799"/>
      <c r="AI45" s="853">
        <v>0</v>
      </c>
      <c r="AJ45" s="854"/>
      <c r="AK45" s="854"/>
      <c r="AL45" s="854"/>
      <c r="AM45" s="854"/>
      <c r="AN45" s="854"/>
      <c r="AO45" s="854"/>
      <c r="AP45" s="855"/>
    </row>
    <row r="46" spans="2:42" ht="19.5" customHeight="1">
      <c r="B46" s="233"/>
      <c r="C46" s="234"/>
      <c r="D46" s="235"/>
      <c r="E46" s="227"/>
      <c r="F46" s="227"/>
      <c r="G46" s="227"/>
      <c r="H46" s="227"/>
      <c r="I46" s="227"/>
      <c r="J46" s="227"/>
      <c r="K46" s="227"/>
      <c r="L46" s="227"/>
      <c r="M46" s="227"/>
      <c r="N46" s="229"/>
      <c r="O46" s="229"/>
      <c r="P46" s="229"/>
      <c r="Q46" s="229"/>
      <c r="R46" s="229"/>
      <c r="S46" s="229"/>
      <c r="T46" s="229"/>
      <c r="U46" s="229"/>
      <c r="V46" s="229"/>
      <c r="W46" s="866"/>
      <c r="X46" s="869"/>
      <c r="Y46" s="264"/>
      <c r="Z46" s="797" t="s">
        <v>798</v>
      </c>
      <c r="AA46" s="798"/>
      <c r="AB46" s="798"/>
      <c r="AC46" s="798"/>
      <c r="AD46" s="798"/>
      <c r="AE46" s="798"/>
      <c r="AF46" s="798"/>
      <c r="AG46" s="798"/>
      <c r="AH46" s="799"/>
      <c r="AI46" s="853">
        <v>0</v>
      </c>
      <c r="AJ46" s="854"/>
      <c r="AK46" s="854"/>
      <c r="AL46" s="854"/>
      <c r="AM46" s="854"/>
      <c r="AN46" s="854"/>
      <c r="AO46" s="854"/>
      <c r="AP46" s="855"/>
    </row>
    <row r="47" spans="2:42" ht="19.5" customHeight="1" thickBot="1">
      <c r="B47" s="233"/>
      <c r="C47" s="234"/>
      <c r="D47" s="235"/>
      <c r="E47" s="240"/>
      <c r="F47" s="240"/>
      <c r="G47" s="240"/>
      <c r="H47" s="240"/>
      <c r="I47" s="240"/>
      <c r="J47" s="240"/>
      <c r="K47" s="240"/>
      <c r="L47" s="240"/>
      <c r="M47" s="240"/>
      <c r="N47" s="229"/>
      <c r="O47" s="229"/>
      <c r="P47" s="229"/>
      <c r="Q47" s="229"/>
      <c r="R47" s="229"/>
      <c r="S47" s="229"/>
      <c r="T47" s="229"/>
      <c r="U47" s="229"/>
      <c r="V47" s="229"/>
      <c r="W47" s="866"/>
      <c r="X47" s="869"/>
      <c r="Y47" s="267"/>
      <c r="Z47" s="807" t="s">
        <v>87</v>
      </c>
      <c r="AA47" s="808"/>
      <c r="AB47" s="808"/>
      <c r="AC47" s="808"/>
      <c r="AD47" s="808"/>
      <c r="AE47" s="808"/>
      <c r="AF47" s="808"/>
      <c r="AG47" s="808"/>
      <c r="AH47" s="809"/>
      <c r="AI47" s="810">
        <v>0</v>
      </c>
      <c r="AJ47" s="811"/>
      <c r="AK47" s="811"/>
      <c r="AL47" s="811"/>
      <c r="AM47" s="811"/>
      <c r="AN47" s="811"/>
      <c r="AO47" s="811"/>
      <c r="AP47" s="812"/>
    </row>
    <row r="48" spans="2:42" ht="19.5" customHeight="1">
      <c r="B48" s="233"/>
      <c r="C48" s="234"/>
      <c r="D48" s="235"/>
      <c r="E48" s="227"/>
      <c r="F48" s="227"/>
      <c r="G48" s="227"/>
      <c r="H48" s="227"/>
      <c r="I48" s="227"/>
      <c r="J48" s="227"/>
      <c r="K48" s="227"/>
      <c r="L48" s="227"/>
      <c r="M48" s="227"/>
      <c r="N48" s="229"/>
      <c r="O48" s="229"/>
      <c r="P48" s="229"/>
      <c r="Q48" s="229"/>
      <c r="R48" s="229"/>
      <c r="S48" s="229"/>
      <c r="T48" s="229"/>
      <c r="U48" s="229"/>
      <c r="V48" s="229"/>
      <c r="W48" s="866"/>
      <c r="X48" s="869"/>
      <c r="Y48" s="569" t="s">
        <v>564</v>
      </c>
      <c r="Z48" s="570"/>
      <c r="AA48" s="570"/>
      <c r="AB48" s="570"/>
      <c r="AC48" s="570"/>
      <c r="AD48" s="570"/>
      <c r="AE48" s="570"/>
      <c r="AF48" s="570"/>
      <c r="AG48" s="570"/>
      <c r="AH48" s="590"/>
      <c r="AI48" s="840">
        <f>SUM(AI49:AI50)</f>
        <v>0</v>
      </c>
      <c r="AJ48" s="841"/>
      <c r="AK48" s="841"/>
      <c r="AL48" s="841"/>
      <c r="AM48" s="841"/>
      <c r="AN48" s="841"/>
      <c r="AO48" s="841"/>
      <c r="AP48" s="842"/>
    </row>
    <row r="49" spans="2:42" ht="19.5" customHeight="1">
      <c r="B49" s="233"/>
      <c r="C49" s="234"/>
      <c r="D49" s="235"/>
      <c r="E49" s="227"/>
      <c r="F49" s="227"/>
      <c r="G49" s="227"/>
      <c r="H49" s="227"/>
      <c r="I49" s="227"/>
      <c r="J49" s="227"/>
      <c r="K49" s="227"/>
      <c r="L49" s="227"/>
      <c r="M49" s="227"/>
      <c r="N49" s="229"/>
      <c r="O49" s="229"/>
      <c r="P49" s="229"/>
      <c r="Q49" s="229"/>
      <c r="R49" s="229"/>
      <c r="S49" s="229"/>
      <c r="T49" s="229"/>
      <c r="U49" s="229"/>
      <c r="V49" s="229"/>
      <c r="W49" s="866"/>
      <c r="X49" s="869"/>
      <c r="Y49" s="264"/>
      <c r="Z49" s="797" t="s">
        <v>566</v>
      </c>
      <c r="AA49" s="798"/>
      <c r="AB49" s="798"/>
      <c r="AC49" s="798"/>
      <c r="AD49" s="798"/>
      <c r="AE49" s="798"/>
      <c r="AF49" s="798"/>
      <c r="AG49" s="798"/>
      <c r="AH49" s="799"/>
      <c r="AI49" s="853">
        <v>0</v>
      </c>
      <c r="AJ49" s="854"/>
      <c r="AK49" s="854"/>
      <c r="AL49" s="854"/>
      <c r="AM49" s="854"/>
      <c r="AN49" s="854"/>
      <c r="AO49" s="854"/>
      <c r="AP49" s="855"/>
    </row>
    <row r="50" spans="2:42" ht="19.5" customHeight="1" thickBot="1">
      <c r="B50" s="233"/>
      <c r="C50" s="234"/>
      <c r="D50" s="235"/>
      <c r="E50" s="227"/>
      <c r="F50" s="227"/>
      <c r="G50" s="227"/>
      <c r="H50" s="227"/>
      <c r="I50" s="227"/>
      <c r="J50" s="227"/>
      <c r="K50" s="227"/>
      <c r="L50" s="227"/>
      <c r="M50" s="227"/>
      <c r="N50" s="229"/>
      <c r="O50" s="229"/>
      <c r="P50" s="229"/>
      <c r="Q50" s="229"/>
      <c r="R50" s="229"/>
      <c r="S50" s="229"/>
      <c r="T50" s="229"/>
      <c r="U50" s="229"/>
      <c r="V50" s="229"/>
      <c r="W50" s="866"/>
      <c r="X50" s="869"/>
      <c r="Y50" s="264"/>
      <c r="Z50" s="801" t="s">
        <v>563</v>
      </c>
      <c r="AA50" s="802"/>
      <c r="AB50" s="802"/>
      <c r="AC50" s="802"/>
      <c r="AD50" s="802"/>
      <c r="AE50" s="802"/>
      <c r="AF50" s="802"/>
      <c r="AG50" s="802"/>
      <c r="AH50" s="803"/>
      <c r="AI50" s="890">
        <v>0</v>
      </c>
      <c r="AJ50" s="891"/>
      <c r="AK50" s="891"/>
      <c r="AL50" s="891"/>
      <c r="AM50" s="891"/>
      <c r="AN50" s="891"/>
      <c r="AO50" s="891"/>
      <c r="AP50" s="892"/>
    </row>
    <row r="51" spans="2:42" ht="19.5" customHeight="1" thickBot="1" thickTop="1">
      <c r="B51" s="233"/>
      <c r="C51" s="234"/>
      <c r="D51" s="235"/>
      <c r="E51" s="227"/>
      <c r="F51" s="227"/>
      <c r="G51" s="227"/>
      <c r="H51" s="227"/>
      <c r="I51" s="227"/>
      <c r="J51" s="227"/>
      <c r="K51" s="227"/>
      <c r="L51" s="227"/>
      <c r="M51" s="227"/>
      <c r="N51" s="229"/>
      <c r="O51" s="229"/>
      <c r="P51" s="229"/>
      <c r="Q51" s="229"/>
      <c r="R51" s="229"/>
      <c r="S51" s="229"/>
      <c r="T51" s="229"/>
      <c r="U51" s="229"/>
      <c r="V51" s="229"/>
      <c r="W51" s="866"/>
      <c r="X51" s="870"/>
      <c r="Y51" s="887" t="s">
        <v>640</v>
      </c>
      <c r="Z51" s="888"/>
      <c r="AA51" s="888"/>
      <c r="AB51" s="888"/>
      <c r="AC51" s="888"/>
      <c r="AD51" s="888"/>
      <c r="AE51" s="888"/>
      <c r="AF51" s="888"/>
      <c r="AG51" s="888"/>
      <c r="AH51" s="889"/>
      <c r="AI51" s="893">
        <f>N11+AI11+AI30+AI48</f>
        <v>0</v>
      </c>
      <c r="AJ51" s="894"/>
      <c r="AK51" s="894"/>
      <c r="AL51" s="894"/>
      <c r="AM51" s="894"/>
      <c r="AN51" s="894"/>
      <c r="AO51" s="894"/>
      <c r="AP51" s="895"/>
    </row>
    <row r="52" spans="2:42" ht="19.5" customHeight="1" thickBot="1">
      <c r="B52" s="270"/>
      <c r="C52" s="271"/>
      <c r="D52" s="272"/>
      <c r="E52" s="272"/>
      <c r="F52" s="272"/>
      <c r="G52" s="272"/>
      <c r="H52" s="272"/>
      <c r="I52" s="272"/>
      <c r="J52" s="272"/>
      <c r="K52" s="272"/>
      <c r="L52" s="272"/>
      <c r="M52" s="272"/>
      <c r="N52" s="272"/>
      <c r="O52" s="272"/>
      <c r="P52" s="272"/>
      <c r="Q52" s="272"/>
      <c r="R52" s="272"/>
      <c r="S52" s="272"/>
      <c r="T52" s="272"/>
      <c r="U52" s="272"/>
      <c r="V52" s="272"/>
      <c r="W52" s="867"/>
      <c r="X52" s="884" t="s">
        <v>644</v>
      </c>
      <c r="Y52" s="885"/>
      <c r="Z52" s="885"/>
      <c r="AA52" s="885"/>
      <c r="AB52" s="885"/>
      <c r="AC52" s="885"/>
      <c r="AD52" s="885"/>
      <c r="AE52" s="885"/>
      <c r="AF52" s="885"/>
      <c r="AG52" s="885"/>
      <c r="AH52" s="886"/>
      <c r="AI52" s="896">
        <f>'事業活動収入（学校）'!U35-AI51</f>
        <v>0</v>
      </c>
      <c r="AJ52" s="897"/>
      <c r="AK52" s="897"/>
      <c r="AL52" s="897"/>
      <c r="AM52" s="897"/>
      <c r="AN52" s="897"/>
      <c r="AO52" s="897"/>
      <c r="AP52" s="898"/>
    </row>
    <row r="53" spans="23:34" ht="14.25">
      <c r="W53" s="272"/>
      <c r="X53" s="272"/>
      <c r="Y53" s="273"/>
      <c r="Z53" s="273"/>
      <c r="AA53" s="273"/>
      <c r="AB53" s="273"/>
      <c r="AC53" s="273"/>
      <c r="AD53" s="273"/>
      <c r="AE53" s="273"/>
      <c r="AF53" s="273"/>
      <c r="AG53" s="273"/>
      <c r="AH53" s="273"/>
    </row>
  </sheetData>
  <sheetProtection/>
  <mergeCells count="150">
    <mergeCell ref="AI45:AP45"/>
    <mergeCell ref="AI41:AP41"/>
    <mergeCell ref="AI39:AP39"/>
    <mergeCell ref="AI36:AP36"/>
    <mergeCell ref="AI40:AP40"/>
    <mergeCell ref="C36:M36"/>
    <mergeCell ref="N36:U36"/>
    <mergeCell ref="D43:U44"/>
    <mergeCell ref="AI38:AP38"/>
    <mergeCell ref="Z45:AH45"/>
    <mergeCell ref="AI18:AP18"/>
    <mergeCell ref="AI19:AP19"/>
    <mergeCell ref="AI20:AP20"/>
    <mergeCell ref="AI34:AP34"/>
    <mergeCell ref="AI35:AP35"/>
    <mergeCell ref="AI37:AP37"/>
    <mergeCell ref="AI33:AP33"/>
    <mergeCell ref="AI21:AP21"/>
    <mergeCell ref="AI22:AP22"/>
    <mergeCell ref="AI23:AP23"/>
    <mergeCell ref="N18:U18"/>
    <mergeCell ref="AI50:AP50"/>
    <mergeCell ref="AI51:AP51"/>
    <mergeCell ref="AI52:AP52"/>
    <mergeCell ref="AI43:AP43"/>
    <mergeCell ref="AI44:AP44"/>
    <mergeCell ref="AI46:AP46"/>
    <mergeCell ref="AI47:AP47"/>
    <mergeCell ref="AI48:AP48"/>
    <mergeCell ref="AI49:AP49"/>
    <mergeCell ref="B10:M10"/>
    <mergeCell ref="Z31:AH31"/>
    <mergeCell ref="Y30:AH30"/>
    <mergeCell ref="AI30:AP30"/>
    <mergeCell ref="AI31:AP31"/>
    <mergeCell ref="AI32:AP32"/>
    <mergeCell ref="AI10:AP10"/>
    <mergeCell ref="N17:U17"/>
    <mergeCell ref="N27:U27"/>
    <mergeCell ref="W10:AH10"/>
    <mergeCell ref="X52:AH52"/>
    <mergeCell ref="Y51:AH51"/>
    <mergeCell ref="Z32:AH32"/>
    <mergeCell ref="N22:U22"/>
    <mergeCell ref="N23:U23"/>
    <mergeCell ref="N24:U24"/>
    <mergeCell ref="Z39:AH39"/>
    <mergeCell ref="Z40:AH40"/>
    <mergeCell ref="Z29:AH29"/>
    <mergeCell ref="Z43:AH43"/>
    <mergeCell ref="E28:M28"/>
    <mergeCell ref="Z44:AH44"/>
    <mergeCell ref="N19:U19"/>
    <mergeCell ref="N20:U20"/>
    <mergeCell ref="N21:U21"/>
    <mergeCell ref="N28:U28"/>
    <mergeCell ref="N29:U29"/>
    <mergeCell ref="N30:U30"/>
    <mergeCell ref="N25:U25"/>
    <mergeCell ref="N26:U26"/>
    <mergeCell ref="Z35:AH35"/>
    <mergeCell ref="Z34:AH34"/>
    <mergeCell ref="Z33:AH33"/>
    <mergeCell ref="D11:M11"/>
    <mergeCell ref="E12:M12"/>
    <mergeCell ref="F13:M13"/>
    <mergeCell ref="G17:M17"/>
    <mergeCell ref="F18:M18"/>
    <mergeCell ref="E19:M19"/>
    <mergeCell ref="F20:M20"/>
    <mergeCell ref="Z24:AH24"/>
    <mergeCell ref="W5:Z5"/>
    <mergeCell ref="B6:I7"/>
    <mergeCell ref="B5:I5"/>
    <mergeCell ref="J5:U5"/>
    <mergeCell ref="J6:U7"/>
    <mergeCell ref="G21:M21"/>
    <mergeCell ref="G15:M15"/>
    <mergeCell ref="G22:M22"/>
    <mergeCell ref="G23:M23"/>
    <mergeCell ref="AI29:AP29"/>
    <mergeCell ref="AA5:AH5"/>
    <mergeCell ref="AA6:AH6"/>
    <mergeCell ref="AA7:AH7"/>
    <mergeCell ref="Z38:AH38"/>
    <mergeCell ref="Z37:AH37"/>
    <mergeCell ref="Z36:AH36"/>
    <mergeCell ref="Z14:AH14"/>
    <mergeCell ref="Z18:AH18"/>
    <mergeCell ref="Z19:AH19"/>
    <mergeCell ref="AI16:AP16"/>
    <mergeCell ref="AI17:AP17"/>
    <mergeCell ref="Z47:AH47"/>
    <mergeCell ref="Z46:AH46"/>
    <mergeCell ref="AI42:AP42"/>
    <mergeCell ref="AI24:AP24"/>
    <mergeCell ref="AI25:AP25"/>
    <mergeCell ref="AI26:AP26"/>
    <mergeCell ref="AI27:AP27"/>
    <mergeCell ref="AI28:AP28"/>
    <mergeCell ref="Z20:AH20"/>
    <mergeCell ref="Z21:AH21"/>
    <mergeCell ref="Z22:AH22"/>
    <mergeCell ref="Z23:AH23"/>
    <mergeCell ref="Y48:AH48"/>
    <mergeCell ref="AI11:AP11"/>
    <mergeCell ref="AI12:AP12"/>
    <mergeCell ref="AI13:AP13"/>
    <mergeCell ref="AI14:AP14"/>
    <mergeCell ref="AI15:AP15"/>
    <mergeCell ref="N13:U13"/>
    <mergeCell ref="N15:U15"/>
    <mergeCell ref="N16:U16"/>
    <mergeCell ref="B11:B32"/>
    <mergeCell ref="C11:C32"/>
    <mergeCell ref="G14:M14"/>
    <mergeCell ref="G24:M24"/>
    <mergeCell ref="F25:M25"/>
    <mergeCell ref="E26:M26"/>
    <mergeCell ref="E27:M27"/>
    <mergeCell ref="D41:U42"/>
    <mergeCell ref="Z25:AH25"/>
    <mergeCell ref="E32:M32"/>
    <mergeCell ref="N31:U31"/>
    <mergeCell ref="N32:U32"/>
    <mergeCell ref="F29:M29"/>
    <mergeCell ref="F30:M30"/>
    <mergeCell ref="F31:M31"/>
    <mergeCell ref="Z42:AH42"/>
    <mergeCell ref="Z41:AH41"/>
    <mergeCell ref="G16:M16"/>
    <mergeCell ref="W6:Z6"/>
    <mergeCell ref="W7:Z7"/>
    <mergeCell ref="Y11:AH11"/>
    <mergeCell ref="Z12:AH12"/>
    <mergeCell ref="Z13:AH13"/>
    <mergeCell ref="N11:U11"/>
    <mergeCell ref="N10:U10"/>
    <mergeCell ref="N14:U14"/>
    <mergeCell ref="N12:U12"/>
    <mergeCell ref="W11:W52"/>
    <mergeCell ref="X11:X51"/>
    <mergeCell ref="Z50:AH50"/>
    <mergeCell ref="Z49:AH49"/>
    <mergeCell ref="Z15:AH15"/>
    <mergeCell ref="Z16:AH16"/>
    <mergeCell ref="Z17:AH17"/>
    <mergeCell ref="Z26:AH26"/>
    <mergeCell ref="Z27:AH27"/>
    <mergeCell ref="Z28:AH28"/>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B2:V51"/>
  <sheetViews>
    <sheetView view="pageBreakPreview" zoomScaleSheetLayoutView="100" workbookViewId="0" topLeftCell="A1">
      <selection activeCell="A1" sqref="A1"/>
    </sheetView>
  </sheetViews>
  <sheetFormatPr defaultColWidth="8.796875" defaultRowHeight="14.25"/>
  <cols>
    <col min="1" max="1" width="4.69921875" style="274" customWidth="1"/>
    <col min="2" max="4" width="2.59765625" style="274" customWidth="1"/>
    <col min="5" max="10" width="2.8984375" style="274" customWidth="1"/>
    <col min="11" max="13" width="20.59765625" style="274" customWidth="1"/>
    <col min="14" max="14" width="14.3984375" style="274" customWidth="1"/>
    <col min="15" max="17" width="2.59765625" style="274" customWidth="1"/>
    <col min="18" max="19" width="9" style="274" customWidth="1"/>
    <col min="20" max="22" width="15.19921875" style="274" customWidth="1"/>
    <col min="23" max="16384" width="9" style="274" customWidth="1"/>
  </cols>
  <sheetData>
    <row r="2" spans="2:11" s="70" customFormat="1" ht="22.5" customHeight="1">
      <c r="B2" s="207" t="s">
        <v>886</v>
      </c>
      <c r="C2" s="208"/>
      <c r="D2" s="208"/>
      <c r="E2" s="208"/>
      <c r="F2" s="208"/>
      <c r="G2" s="208"/>
      <c r="H2" s="208"/>
      <c r="I2" s="208"/>
      <c r="J2" s="208"/>
      <c r="K2" s="72"/>
    </row>
    <row r="3" spans="3:11" s="70" customFormat="1" ht="14.25">
      <c r="C3" s="71" t="s">
        <v>924</v>
      </c>
      <c r="D3" s="72"/>
      <c r="E3" s="72"/>
      <c r="F3" s="72"/>
      <c r="G3" s="72"/>
      <c r="H3" s="72"/>
      <c r="I3" s="72"/>
      <c r="J3" s="72"/>
      <c r="K3" s="72"/>
    </row>
    <row r="4" spans="3:11" s="70" customFormat="1" ht="15" thickBot="1">
      <c r="C4" s="71"/>
      <c r="D4" s="72"/>
      <c r="E4" s="72"/>
      <c r="F4" s="72"/>
      <c r="G4" s="72"/>
      <c r="H4" s="72"/>
      <c r="I4" s="72"/>
      <c r="J4" s="72"/>
      <c r="K4" s="72"/>
    </row>
    <row r="5" spans="2:16" s="70" customFormat="1" ht="19.5" customHeight="1" thickBot="1">
      <c r="B5" s="595" t="s">
        <v>43</v>
      </c>
      <c r="C5" s="596"/>
      <c r="D5" s="596"/>
      <c r="E5" s="596"/>
      <c r="F5" s="596"/>
      <c r="G5" s="596"/>
      <c r="H5" s="596"/>
      <c r="I5" s="596"/>
      <c r="J5" s="939" t="str">
        <f>'表紙'!D48</f>
        <v>○○学園</v>
      </c>
      <c r="K5" s="940"/>
      <c r="M5" s="76" t="s">
        <v>45</v>
      </c>
      <c r="N5" s="321">
        <f>'資金収支（学校）'!J5</f>
        <v>0</v>
      </c>
      <c r="O5" s="905"/>
      <c r="P5" s="906"/>
    </row>
    <row r="6" spans="2:16" s="70" customFormat="1" ht="19.5" customHeight="1" thickBot="1">
      <c r="B6" s="933" t="s">
        <v>44</v>
      </c>
      <c r="C6" s="934"/>
      <c r="D6" s="934"/>
      <c r="E6" s="934"/>
      <c r="F6" s="934"/>
      <c r="G6" s="934"/>
      <c r="H6" s="934"/>
      <c r="I6" s="935"/>
      <c r="J6" s="941" t="str">
        <f>'表紙'!D49</f>
        <v>○○高等学校</v>
      </c>
      <c r="K6" s="942"/>
      <c r="M6" s="76" t="s">
        <v>46</v>
      </c>
      <c r="N6" s="321">
        <f>'表紙'!K3</f>
        <v>0</v>
      </c>
      <c r="O6" s="905"/>
      <c r="P6" s="906"/>
    </row>
    <row r="7" spans="2:16" s="70" customFormat="1" ht="19.5" customHeight="1" thickBot="1">
      <c r="B7" s="936"/>
      <c r="C7" s="937"/>
      <c r="D7" s="937"/>
      <c r="E7" s="937"/>
      <c r="F7" s="937"/>
      <c r="G7" s="937"/>
      <c r="H7" s="937"/>
      <c r="I7" s="938"/>
      <c r="J7" s="943"/>
      <c r="K7" s="944"/>
      <c r="M7" s="76" t="s">
        <v>47</v>
      </c>
      <c r="N7" s="321">
        <f>'表紙'!P49</f>
        <v>0</v>
      </c>
      <c r="O7" s="905"/>
      <c r="P7" s="906"/>
    </row>
    <row r="8" s="70" customFormat="1" ht="13.5"/>
    <row r="9" ht="15.75" thickBot="1">
      <c r="B9" s="276" t="s">
        <v>528</v>
      </c>
    </row>
    <row r="10" spans="2:22" ht="13.5">
      <c r="B10" s="909" t="s">
        <v>493</v>
      </c>
      <c r="C10" s="910"/>
      <c r="D10" s="910"/>
      <c r="E10" s="910"/>
      <c r="F10" s="910"/>
      <c r="G10" s="910"/>
      <c r="H10" s="910"/>
      <c r="I10" s="910"/>
      <c r="J10" s="910"/>
      <c r="K10" s="913" t="s">
        <v>494</v>
      </c>
      <c r="L10" s="277"/>
      <c r="M10" s="278"/>
      <c r="O10" s="929" t="s">
        <v>780</v>
      </c>
      <c r="P10" s="929"/>
      <c r="Q10" s="929"/>
      <c r="R10" s="929"/>
      <c r="S10" s="929"/>
      <c r="T10" s="929"/>
      <c r="U10" s="279"/>
      <c r="V10" s="279"/>
    </row>
    <row r="11" spans="2:22" ht="27.75" thickBot="1">
      <c r="B11" s="911"/>
      <c r="C11" s="912"/>
      <c r="D11" s="912"/>
      <c r="E11" s="912"/>
      <c r="F11" s="912"/>
      <c r="G11" s="912"/>
      <c r="H11" s="912"/>
      <c r="I11" s="912"/>
      <c r="J11" s="912"/>
      <c r="K11" s="914"/>
      <c r="L11" s="280" t="s">
        <v>495</v>
      </c>
      <c r="M11" s="281" t="s">
        <v>496</v>
      </c>
      <c r="O11" s="930"/>
      <c r="P11" s="930"/>
      <c r="Q11" s="930"/>
      <c r="R11" s="930"/>
      <c r="S11" s="930"/>
      <c r="T11" s="930"/>
      <c r="U11" s="282"/>
      <c r="V11" s="282"/>
    </row>
    <row r="12" spans="2:22" ht="13.5" customHeight="1">
      <c r="B12" s="931" t="s">
        <v>497</v>
      </c>
      <c r="C12" s="932"/>
      <c r="D12" s="932"/>
      <c r="E12" s="932"/>
      <c r="F12" s="932"/>
      <c r="G12" s="932"/>
      <c r="H12" s="932"/>
      <c r="I12" s="932"/>
      <c r="J12" s="932"/>
      <c r="K12" s="322">
        <f>K13+K20+K27+K29+K28+K33</f>
        <v>0</v>
      </c>
      <c r="L12" s="323">
        <f>L13+L20+L27+L29+L28+L33</f>
        <v>0</v>
      </c>
      <c r="M12" s="324">
        <f>M13+M20+M27+M29+M28+M33</f>
        <v>0</v>
      </c>
      <c r="O12" s="459">
        <f>IF(K12=0,"",IF(K12='事業活動支出（学校）'!N11,"←【値一致：ＯＫ】","←【不一致です】「金額」欄は、５　事業活動収支計算書 支出の部（学校分）その１の人件費の金額と一致させてください。"))</f>
      </c>
      <c r="P12" s="283"/>
      <c r="Q12" s="283"/>
      <c r="R12" s="283"/>
      <c r="S12" s="283"/>
      <c r="T12" s="43"/>
      <c r="U12" s="43"/>
      <c r="V12" s="43"/>
    </row>
    <row r="13" spans="2:22" ht="12.75" customHeight="1">
      <c r="B13" s="284"/>
      <c r="C13" s="924" t="s">
        <v>498</v>
      </c>
      <c r="D13" s="921"/>
      <c r="E13" s="921"/>
      <c r="F13" s="921"/>
      <c r="G13" s="921"/>
      <c r="H13" s="921"/>
      <c r="I13" s="921"/>
      <c r="J13" s="921"/>
      <c r="K13" s="325">
        <f>K14+K19</f>
        <v>0</v>
      </c>
      <c r="L13" s="326">
        <f>L14+L19</f>
        <v>0</v>
      </c>
      <c r="M13" s="327">
        <f>M14+M19</f>
        <v>0</v>
      </c>
      <c r="O13" s="283"/>
      <c r="P13" s="283"/>
      <c r="Q13" s="283"/>
      <c r="R13" s="283"/>
      <c r="S13" s="283"/>
      <c r="T13" s="43"/>
      <c r="U13" s="43"/>
      <c r="V13" s="43"/>
    </row>
    <row r="14" spans="2:22" ht="13.5">
      <c r="B14" s="284"/>
      <c r="C14" s="285"/>
      <c r="D14" s="928" t="s">
        <v>499</v>
      </c>
      <c r="E14" s="928"/>
      <c r="F14" s="928"/>
      <c r="G14" s="928"/>
      <c r="H14" s="928"/>
      <c r="I14" s="928"/>
      <c r="J14" s="928"/>
      <c r="K14" s="325">
        <f>SUM(K15:K18)</f>
        <v>0</v>
      </c>
      <c r="L14" s="326">
        <f>SUM(L15:L18)</f>
        <v>0</v>
      </c>
      <c r="M14" s="327">
        <f>SUM(M15:M18)</f>
        <v>0</v>
      </c>
      <c r="O14" s="283"/>
      <c r="P14" s="283"/>
      <c r="Q14" s="283"/>
      <c r="R14" s="283"/>
      <c r="S14" s="283"/>
      <c r="T14" s="43"/>
      <c r="U14" s="43"/>
      <c r="V14" s="43"/>
    </row>
    <row r="15" spans="2:22" ht="13.5">
      <c r="B15" s="284"/>
      <c r="C15" s="285"/>
      <c r="D15" s="285"/>
      <c r="E15" s="925" t="s">
        <v>500</v>
      </c>
      <c r="F15" s="926"/>
      <c r="G15" s="926"/>
      <c r="H15" s="926"/>
      <c r="I15" s="926"/>
      <c r="J15" s="927"/>
      <c r="K15" s="49">
        <v>0</v>
      </c>
      <c r="L15" s="50">
        <v>0</v>
      </c>
      <c r="M15" s="51">
        <v>0</v>
      </c>
      <c r="O15" s="283"/>
      <c r="P15" s="283"/>
      <c r="Q15" s="283"/>
      <c r="R15" s="283"/>
      <c r="S15" s="283"/>
      <c r="T15" s="43"/>
      <c r="U15" s="43"/>
      <c r="V15" s="43"/>
    </row>
    <row r="16" spans="2:22" ht="13.5">
      <c r="B16" s="284"/>
      <c r="C16" s="285"/>
      <c r="D16" s="285"/>
      <c r="E16" s="925" t="s">
        <v>501</v>
      </c>
      <c r="F16" s="926"/>
      <c r="G16" s="926"/>
      <c r="H16" s="926"/>
      <c r="I16" s="926"/>
      <c r="J16" s="927"/>
      <c r="K16" s="49">
        <v>0</v>
      </c>
      <c r="L16" s="50">
        <v>0</v>
      </c>
      <c r="M16" s="51">
        <v>0</v>
      </c>
      <c r="O16" s="283"/>
      <c r="P16" s="283"/>
      <c r="Q16" s="283"/>
      <c r="R16" s="283"/>
      <c r="S16" s="283"/>
      <c r="T16" s="43"/>
      <c r="U16" s="43"/>
      <c r="V16" s="43"/>
    </row>
    <row r="17" spans="2:22" ht="13.5">
      <c r="B17" s="284"/>
      <c r="C17" s="285"/>
      <c r="D17" s="285"/>
      <c r="E17" s="925" t="s">
        <v>502</v>
      </c>
      <c r="F17" s="926"/>
      <c r="G17" s="926"/>
      <c r="H17" s="926"/>
      <c r="I17" s="926"/>
      <c r="J17" s="927"/>
      <c r="K17" s="49">
        <v>0</v>
      </c>
      <c r="L17" s="50">
        <v>0</v>
      </c>
      <c r="M17" s="51">
        <v>0</v>
      </c>
      <c r="O17" s="283"/>
      <c r="P17" s="283"/>
      <c r="Q17" s="283"/>
      <c r="R17" s="283"/>
      <c r="S17" s="283"/>
      <c r="T17" s="43"/>
      <c r="U17" s="43"/>
      <c r="V17" s="43"/>
    </row>
    <row r="18" spans="2:22" ht="13.5">
      <c r="B18" s="284"/>
      <c r="C18" s="285"/>
      <c r="D18" s="285"/>
      <c r="E18" s="925" t="s">
        <v>503</v>
      </c>
      <c r="F18" s="926"/>
      <c r="G18" s="926"/>
      <c r="H18" s="926"/>
      <c r="I18" s="926"/>
      <c r="J18" s="927"/>
      <c r="K18" s="49">
        <v>0</v>
      </c>
      <c r="L18" s="50">
        <v>0</v>
      </c>
      <c r="M18" s="51">
        <v>0</v>
      </c>
      <c r="O18" s="283"/>
      <c r="P18" s="283"/>
      <c r="Q18" s="283"/>
      <c r="R18" s="283"/>
      <c r="S18" s="283"/>
      <c r="T18" s="43"/>
      <c r="U18" s="43"/>
      <c r="V18" s="43"/>
    </row>
    <row r="19" spans="2:22" ht="13.5">
      <c r="B19" s="284"/>
      <c r="C19" s="285"/>
      <c r="D19" s="924" t="s">
        <v>504</v>
      </c>
      <c r="E19" s="928"/>
      <c r="F19" s="928"/>
      <c r="G19" s="928"/>
      <c r="H19" s="928"/>
      <c r="I19" s="928"/>
      <c r="J19" s="928"/>
      <c r="K19" s="49">
        <v>0</v>
      </c>
      <c r="L19" s="50">
        <v>0</v>
      </c>
      <c r="M19" s="51">
        <v>0</v>
      </c>
      <c r="O19" s="283"/>
      <c r="P19" s="283"/>
      <c r="Q19" s="283"/>
      <c r="R19" s="283"/>
      <c r="S19" s="283"/>
      <c r="T19" s="43"/>
      <c r="U19" s="43"/>
      <c r="V19" s="43"/>
    </row>
    <row r="20" spans="2:22" ht="13.5">
      <c r="B20" s="284"/>
      <c r="C20" s="924" t="s">
        <v>505</v>
      </c>
      <c r="D20" s="921"/>
      <c r="E20" s="921"/>
      <c r="F20" s="921"/>
      <c r="G20" s="921"/>
      <c r="H20" s="921"/>
      <c r="I20" s="921"/>
      <c r="J20" s="921"/>
      <c r="K20" s="325">
        <f>K21+K26</f>
        <v>0</v>
      </c>
      <c r="L20" s="326">
        <f>L21+L26</f>
        <v>0</v>
      </c>
      <c r="M20" s="327">
        <f>M21+M26</f>
        <v>0</v>
      </c>
      <c r="O20" s="286"/>
      <c r="P20" s="922"/>
      <c r="Q20" s="922"/>
      <c r="R20" s="922"/>
      <c r="S20" s="922"/>
      <c r="T20" s="43"/>
      <c r="U20" s="43"/>
      <c r="V20" s="43"/>
    </row>
    <row r="21" spans="2:22" ht="13.5">
      <c r="B21" s="284"/>
      <c r="C21" s="285"/>
      <c r="D21" s="928" t="s">
        <v>506</v>
      </c>
      <c r="E21" s="928"/>
      <c r="F21" s="928"/>
      <c r="G21" s="928"/>
      <c r="H21" s="928"/>
      <c r="I21" s="928"/>
      <c r="J21" s="928"/>
      <c r="K21" s="325">
        <f>SUM(K22:K25)</f>
        <v>0</v>
      </c>
      <c r="L21" s="326">
        <f>SUM(L22:L25)</f>
        <v>0</v>
      </c>
      <c r="M21" s="328">
        <f>SUM(M22:M25)</f>
        <v>0</v>
      </c>
      <c r="O21" s="286"/>
      <c r="P21" s="286"/>
      <c r="Q21" s="922"/>
      <c r="R21" s="922"/>
      <c r="S21" s="922"/>
      <c r="T21" s="43"/>
      <c r="U21" s="43"/>
      <c r="V21" s="43"/>
    </row>
    <row r="22" spans="2:22" ht="13.5">
      <c r="B22" s="284"/>
      <c r="C22" s="285"/>
      <c r="D22" s="285"/>
      <c r="E22" s="925" t="s">
        <v>500</v>
      </c>
      <c r="F22" s="926"/>
      <c r="G22" s="926"/>
      <c r="H22" s="926"/>
      <c r="I22" s="926"/>
      <c r="J22" s="927"/>
      <c r="K22" s="49">
        <v>0</v>
      </c>
      <c r="L22" s="50">
        <v>0</v>
      </c>
      <c r="M22" s="52">
        <v>0</v>
      </c>
      <c r="O22" s="286"/>
      <c r="P22" s="286"/>
      <c r="Q22" s="286"/>
      <c r="R22" s="922"/>
      <c r="S22" s="922"/>
      <c r="T22" s="43"/>
      <c r="U22" s="43"/>
      <c r="V22" s="43"/>
    </row>
    <row r="23" spans="2:22" ht="13.5">
      <c r="B23" s="284"/>
      <c r="C23" s="285"/>
      <c r="D23" s="285"/>
      <c r="E23" s="925" t="s">
        <v>501</v>
      </c>
      <c r="F23" s="926"/>
      <c r="G23" s="926"/>
      <c r="H23" s="926"/>
      <c r="I23" s="926"/>
      <c r="J23" s="927"/>
      <c r="K23" s="49">
        <v>0</v>
      </c>
      <c r="L23" s="50">
        <v>0</v>
      </c>
      <c r="M23" s="52">
        <v>0</v>
      </c>
      <c r="O23" s="286"/>
      <c r="P23" s="286"/>
      <c r="Q23" s="286"/>
      <c r="R23" s="922"/>
      <c r="S23" s="922"/>
      <c r="T23" s="43"/>
      <c r="U23" s="43"/>
      <c r="V23" s="43"/>
    </row>
    <row r="24" spans="2:22" ht="13.5">
      <c r="B24" s="284"/>
      <c r="C24" s="285"/>
      <c r="D24" s="285"/>
      <c r="E24" s="925" t="s">
        <v>502</v>
      </c>
      <c r="F24" s="926"/>
      <c r="G24" s="926"/>
      <c r="H24" s="926"/>
      <c r="I24" s="926"/>
      <c r="J24" s="927"/>
      <c r="K24" s="49">
        <v>0</v>
      </c>
      <c r="L24" s="50">
        <v>0</v>
      </c>
      <c r="M24" s="52">
        <v>0</v>
      </c>
      <c r="O24" s="286"/>
      <c r="P24" s="286"/>
      <c r="Q24" s="286"/>
      <c r="R24" s="922"/>
      <c r="S24" s="922"/>
      <c r="T24" s="43"/>
      <c r="U24" s="43"/>
      <c r="V24" s="43"/>
    </row>
    <row r="25" spans="2:22" ht="13.5">
      <c r="B25" s="284"/>
      <c r="C25" s="285"/>
      <c r="D25" s="287"/>
      <c r="E25" s="925" t="s">
        <v>503</v>
      </c>
      <c r="F25" s="926"/>
      <c r="G25" s="926"/>
      <c r="H25" s="926"/>
      <c r="I25" s="926"/>
      <c r="J25" s="927"/>
      <c r="K25" s="49">
        <v>0</v>
      </c>
      <c r="L25" s="50">
        <v>0</v>
      </c>
      <c r="M25" s="52">
        <v>0</v>
      </c>
      <c r="O25" s="286"/>
      <c r="P25" s="286"/>
      <c r="Q25" s="286"/>
      <c r="R25" s="922"/>
      <c r="S25" s="922"/>
      <c r="T25" s="43"/>
      <c r="U25" s="43"/>
      <c r="V25" s="43"/>
    </row>
    <row r="26" spans="2:22" ht="13.5">
      <c r="B26" s="284"/>
      <c r="C26" s="287"/>
      <c r="D26" s="921" t="s">
        <v>507</v>
      </c>
      <c r="E26" s="921"/>
      <c r="F26" s="921"/>
      <c r="G26" s="921"/>
      <c r="H26" s="921"/>
      <c r="I26" s="921"/>
      <c r="J26" s="921"/>
      <c r="K26" s="49">
        <v>0</v>
      </c>
      <c r="L26" s="50">
        <v>0</v>
      </c>
      <c r="M26" s="52">
        <v>0</v>
      </c>
      <c r="O26" s="286"/>
      <c r="P26" s="286"/>
      <c r="Q26" s="922"/>
      <c r="R26" s="922"/>
      <c r="S26" s="922"/>
      <c r="T26" s="43"/>
      <c r="U26" s="43"/>
      <c r="V26" s="43"/>
    </row>
    <row r="27" spans="2:22" ht="13.5">
      <c r="B27" s="284"/>
      <c r="C27" s="917" t="s">
        <v>508</v>
      </c>
      <c r="D27" s="921"/>
      <c r="E27" s="921"/>
      <c r="F27" s="921"/>
      <c r="G27" s="921"/>
      <c r="H27" s="921"/>
      <c r="I27" s="921"/>
      <c r="J27" s="921"/>
      <c r="K27" s="57">
        <v>0</v>
      </c>
      <c r="L27" s="58">
        <v>0</v>
      </c>
      <c r="M27" s="44">
        <v>0</v>
      </c>
      <c r="O27" s="286"/>
      <c r="P27" s="922"/>
      <c r="Q27" s="922"/>
      <c r="R27" s="922"/>
      <c r="S27" s="923"/>
      <c r="T27" s="43"/>
      <c r="U27" s="43"/>
      <c r="V27" s="43"/>
    </row>
    <row r="28" spans="2:22" ht="13.5">
      <c r="B28" s="284"/>
      <c r="C28" s="917" t="s">
        <v>513</v>
      </c>
      <c r="D28" s="921"/>
      <c r="E28" s="921"/>
      <c r="F28" s="921"/>
      <c r="G28" s="921"/>
      <c r="H28" s="921"/>
      <c r="I28" s="921"/>
      <c r="J28" s="921"/>
      <c r="K28" s="49">
        <v>0</v>
      </c>
      <c r="L28" s="50">
        <v>0</v>
      </c>
      <c r="M28" s="52">
        <v>0</v>
      </c>
      <c r="O28" s="286"/>
      <c r="P28" s="922"/>
      <c r="Q28" s="922"/>
      <c r="R28" s="922"/>
      <c r="S28" s="923"/>
      <c r="T28" s="43"/>
      <c r="U28" s="43"/>
      <c r="V28" s="43"/>
    </row>
    <row r="29" spans="2:22" ht="13.5">
      <c r="B29" s="284"/>
      <c r="C29" s="924" t="s">
        <v>509</v>
      </c>
      <c r="D29" s="921"/>
      <c r="E29" s="921"/>
      <c r="F29" s="921"/>
      <c r="G29" s="921"/>
      <c r="H29" s="921"/>
      <c r="I29" s="921"/>
      <c r="J29" s="921"/>
      <c r="K29" s="325">
        <f>SUM(K30:K32)</f>
        <v>0</v>
      </c>
      <c r="L29" s="326">
        <f>SUM(L30:L32)</f>
        <v>0</v>
      </c>
      <c r="M29" s="328">
        <f>SUM(M30:M32)</f>
        <v>0</v>
      </c>
      <c r="O29" s="286"/>
      <c r="P29" s="286"/>
      <c r="Q29" s="922"/>
      <c r="R29" s="922"/>
      <c r="S29" s="922"/>
      <c r="T29" s="43"/>
      <c r="U29" s="43"/>
      <c r="V29" s="43"/>
    </row>
    <row r="30" spans="2:22" ht="13.5">
      <c r="B30" s="284"/>
      <c r="C30" s="285"/>
      <c r="D30" s="921" t="s">
        <v>510</v>
      </c>
      <c r="E30" s="921"/>
      <c r="F30" s="921"/>
      <c r="G30" s="921"/>
      <c r="H30" s="921"/>
      <c r="I30" s="921"/>
      <c r="J30" s="921"/>
      <c r="K30" s="49">
        <v>0</v>
      </c>
      <c r="L30" s="50">
        <v>0</v>
      </c>
      <c r="M30" s="52">
        <v>0</v>
      </c>
      <c r="O30" s="286"/>
      <c r="P30" s="286"/>
      <c r="Q30" s="922"/>
      <c r="R30" s="922"/>
      <c r="S30" s="922"/>
      <c r="T30" s="43"/>
      <c r="U30" s="43"/>
      <c r="V30" s="43"/>
    </row>
    <row r="31" spans="2:22" ht="13.5">
      <c r="B31" s="284"/>
      <c r="C31" s="285"/>
      <c r="D31" s="921" t="s">
        <v>511</v>
      </c>
      <c r="E31" s="921"/>
      <c r="F31" s="921"/>
      <c r="G31" s="921"/>
      <c r="H31" s="921"/>
      <c r="I31" s="921"/>
      <c r="J31" s="921"/>
      <c r="K31" s="49">
        <v>0</v>
      </c>
      <c r="L31" s="50">
        <v>0</v>
      </c>
      <c r="M31" s="52">
        <v>0</v>
      </c>
      <c r="O31" s="286"/>
      <c r="P31" s="286"/>
      <c r="Q31" s="922"/>
      <c r="R31" s="922"/>
      <c r="S31" s="922"/>
      <c r="T31" s="43"/>
      <c r="U31" s="43"/>
      <c r="V31" s="43"/>
    </row>
    <row r="32" spans="2:22" ht="13.5">
      <c r="B32" s="284"/>
      <c r="C32" s="287"/>
      <c r="D32" s="921" t="s">
        <v>512</v>
      </c>
      <c r="E32" s="921"/>
      <c r="F32" s="921"/>
      <c r="G32" s="921"/>
      <c r="H32" s="921"/>
      <c r="I32" s="921"/>
      <c r="J32" s="921"/>
      <c r="K32" s="57">
        <v>0</v>
      </c>
      <c r="L32" s="58">
        <v>0</v>
      </c>
      <c r="M32" s="44">
        <v>0</v>
      </c>
      <c r="O32" s="286"/>
      <c r="P32" s="922"/>
      <c r="Q32" s="922"/>
      <c r="R32" s="922"/>
      <c r="S32" s="923"/>
      <c r="T32" s="43"/>
      <c r="U32" s="43"/>
      <c r="V32" s="43"/>
    </row>
    <row r="33" spans="2:22" ht="14.25" thickBot="1">
      <c r="B33" s="288"/>
      <c r="C33" s="919" t="s">
        <v>514</v>
      </c>
      <c r="D33" s="920"/>
      <c r="E33" s="920"/>
      <c r="F33" s="920"/>
      <c r="G33" s="920"/>
      <c r="H33" s="920"/>
      <c r="I33" s="920"/>
      <c r="J33" s="920"/>
      <c r="K33" s="53">
        <v>0</v>
      </c>
      <c r="L33" s="54">
        <v>0</v>
      </c>
      <c r="M33" s="55">
        <v>0</v>
      </c>
      <c r="O33" s="286"/>
      <c r="P33" s="922"/>
      <c r="Q33" s="922"/>
      <c r="R33" s="922"/>
      <c r="S33" s="923"/>
      <c r="T33" s="43"/>
      <c r="U33" s="43"/>
      <c r="V33" s="43"/>
    </row>
    <row r="34" ht="10.5" customHeight="1"/>
    <row r="35" spans="2:21" ht="15">
      <c r="B35" s="275"/>
      <c r="C35" s="289" t="s">
        <v>530</v>
      </c>
      <c r="D35" s="290" t="s">
        <v>544</v>
      </c>
      <c r="E35" s="290"/>
      <c r="F35" s="290"/>
      <c r="G35" s="290"/>
      <c r="H35" s="290"/>
      <c r="I35" s="290"/>
      <c r="J35" s="290"/>
      <c r="K35" s="290"/>
      <c r="L35" s="290"/>
      <c r="M35" s="290"/>
      <c r="N35" s="290"/>
      <c r="O35" s="291"/>
      <c r="P35" s="291"/>
      <c r="Q35" s="291"/>
      <c r="R35" s="291"/>
      <c r="S35" s="291"/>
      <c r="T35" s="291"/>
      <c r="U35" s="291"/>
    </row>
    <row r="36" spans="2:21" ht="14.25" customHeight="1">
      <c r="B36" s="292"/>
      <c r="C36" s="289" t="s">
        <v>531</v>
      </c>
      <c r="D36" s="908" t="s">
        <v>745</v>
      </c>
      <c r="E36" s="908"/>
      <c r="F36" s="908"/>
      <c r="G36" s="908"/>
      <c r="H36" s="908"/>
      <c r="I36" s="908"/>
      <c r="J36" s="908"/>
      <c r="K36" s="908"/>
      <c r="L36" s="908"/>
      <c r="M36" s="908"/>
      <c r="N36" s="293"/>
      <c r="O36" s="294"/>
      <c r="P36" s="294"/>
      <c r="Q36" s="294"/>
      <c r="R36" s="294"/>
      <c r="S36" s="294"/>
      <c r="T36" s="294"/>
      <c r="U36" s="294"/>
    </row>
    <row r="37" spans="2:21" ht="57" customHeight="1">
      <c r="B37" s="292"/>
      <c r="C37" s="289" t="s">
        <v>532</v>
      </c>
      <c r="D37" s="908" t="s">
        <v>534</v>
      </c>
      <c r="E37" s="908"/>
      <c r="F37" s="908"/>
      <c r="G37" s="908"/>
      <c r="H37" s="908"/>
      <c r="I37" s="908"/>
      <c r="J37" s="908"/>
      <c r="K37" s="908"/>
      <c r="L37" s="908"/>
      <c r="M37" s="908"/>
      <c r="N37" s="293"/>
      <c r="O37" s="295"/>
      <c r="P37" s="295"/>
      <c r="Q37" s="295"/>
      <c r="R37" s="295"/>
      <c r="S37" s="295"/>
      <c r="T37" s="295"/>
      <c r="U37" s="295"/>
    </row>
    <row r="38" spans="2:21" ht="42.75" customHeight="1">
      <c r="B38" s="292"/>
      <c r="C38" s="289" t="s">
        <v>533</v>
      </c>
      <c r="D38" s="908" t="s">
        <v>535</v>
      </c>
      <c r="E38" s="908"/>
      <c r="F38" s="908"/>
      <c r="G38" s="908"/>
      <c r="H38" s="908"/>
      <c r="I38" s="908"/>
      <c r="J38" s="908"/>
      <c r="K38" s="908"/>
      <c r="L38" s="908"/>
      <c r="M38" s="908"/>
      <c r="N38" s="293"/>
      <c r="O38" s="295"/>
      <c r="P38" s="295"/>
      <c r="Q38" s="295"/>
      <c r="R38" s="295"/>
      <c r="S38" s="295"/>
      <c r="T38" s="295"/>
      <c r="U38" s="295"/>
    </row>
    <row r="39" spans="2:21" ht="15">
      <c r="B39" s="296"/>
      <c r="C39" s="297"/>
      <c r="D39" s="298"/>
      <c r="E39" s="298"/>
      <c r="F39" s="298"/>
      <c r="G39" s="298"/>
      <c r="H39" s="298"/>
      <c r="I39" s="298"/>
      <c r="J39" s="298"/>
      <c r="K39" s="298"/>
      <c r="L39" s="298"/>
      <c r="M39" s="298"/>
      <c r="N39" s="298"/>
      <c r="O39" s="295"/>
      <c r="P39" s="295"/>
      <c r="Q39" s="295"/>
      <c r="R39" s="295"/>
      <c r="S39" s="295"/>
      <c r="T39" s="295"/>
      <c r="U39" s="295"/>
    </row>
    <row r="40" ht="17.25" customHeight="1" thickBot="1">
      <c r="B40" s="276" t="s">
        <v>529</v>
      </c>
    </row>
    <row r="41" spans="2:13" ht="13.5" customHeight="1">
      <c r="B41" s="909" t="s">
        <v>493</v>
      </c>
      <c r="C41" s="910"/>
      <c r="D41" s="910"/>
      <c r="E41" s="910"/>
      <c r="F41" s="910"/>
      <c r="G41" s="910"/>
      <c r="H41" s="910"/>
      <c r="I41" s="910"/>
      <c r="J41" s="910"/>
      <c r="K41" s="913" t="s">
        <v>494</v>
      </c>
      <c r="L41" s="277"/>
      <c r="M41" s="278"/>
    </row>
    <row r="42" spans="2:13" ht="41.25" thickBot="1">
      <c r="B42" s="911"/>
      <c r="C42" s="912"/>
      <c r="D42" s="912"/>
      <c r="E42" s="912"/>
      <c r="F42" s="912"/>
      <c r="G42" s="912"/>
      <c r="H42" s="912"/>
      <c r="I42" s="912"/>
      <c r="J42" s="912"/>
      <c r="K42" s="914"/>
      <c r="L42" s="280" t="s">
        <v>515</v>
      </c>
      <c r="M42" s="281" t="s">
        <v>516</v>
      </c>
    </row>
    <row r="43" spans="2:13" ht="13.5">
      <c r="B43" s="915" t="s">
        <v>517</v>
      </c>
      <c r="C43" s="916"/>
      <c r="D43" s="916"/>
      <c r="E43" s="916"/>
      <c r="F43" s="916"/>
      <c r="G43" s="916"/>
      <c r="H43" s="916"/>
      <c r="I43" s="916"/>
      <c r="J43" s="916"/>
      <c r="K43" s="396">
        <v>0</v>
      </c>
      <c r="L43" s="397"/>
      <c r="M43" s="299"/>
    </row>
    <row r="44" spans="2:15" ht="14.25" thickBot="1">
      <c r="B44" s="284"/>
      <c r="C44" s="917" t="s">
        <v>518</v>
      </c>
      <c r="D44" s="918"/>
      <c r="E44" s="918"/>
      <c r="F44" s="918"/>
      <c r="G44" s="918"/>
      <c r="H44" s="918"/>
      <c r="I44" s="918"/>
      <c r="J44" s="918"/>
      <c r="K44" s="49">
        <v>0</v>
      </c>
      <c r="L44" s="50">
        <v>0</v>
      </c>
      <c r="M44" s="329">
        <f>+K44-L44</f>
        <v>0</v>
      </c>
      <c r="O44" s="459">
        <f>IF(K44=0,"",IF(K44='事業活動支出（学校）'!AI28,"←【値一致：ＯＫ】","←【不一致です】「金額」欄は、５　事業活動収支計算書 支出の部（学校分）その１の減価償却費の金額と一致させてください。"))</f>
      </c>
    </row>
    <row r="45" spans="2:15" ht="13.5">
      <c r="B45" s="915" t="s">
        <v>519</v>
      </c>
      <c r="C45" s="916"/>
      <c r="D45" s="916"/>
      <c r="E45" s="916"/>
      <c r="F45" s="916"/>
      <c r="G45" s="916"/>
      <c r="H45" s="916"/>
      <c r="I45" s="916"/>
      <c r="J45" s="916"/>
      <c r="K45" s="396">
        <v>0</v>
      </c>
      <c r="L45" s="397"/>
      <c r="M45" s="300"/>
      <c r="O45" s="460"/>
    </row>
    <row r="46" spans="2:15" ht="14.25" thickBot="1">
      <c r="B46" s="288"/>
      <c r="C46" s="919" t="s">
        <v>518</v>
      </c>
      <c r="D46" s="920"/>
      <c r="E46" s="920"/>
      <c r="F46" s="920"/>
      <c r="G46" s="920"/>
      <c r="H46" s="920"/>
      <c r="I46" s="920"/>
      <c r="J46" s="920"/>
      <c r="K46" s="53">
        <v>0</v>
      </c>
      <c r="L46" s="54">
        <v>0</v>
      </c>
      <c r="M46" s="330">
        <f>+K46-L46</f>
        <v>0</v>
      </c>
      <c r="O46" s="459">
        <f>IF(K46=0,"",IF(K46='事業活動支出（学校）'!AI46,"←【値一致：ＯＫ】","←【不一致です】「金額」欄は、５　事業活動収支計算書 支出の部（学校分）その１の減価償却費の金額と一致させてください。"))</f>
      </c>
    </row>
    <row r="47" spans="2:15" ht="13.5">
      <c r="B47" s="286"/>
      <c r="C47" s="286"/>
      <c r="D47" s="286"/>
      <c r="E47" s="286"/>
      <c r="F47" s="286"/>
      <c r="G47" s="286"/>
      <c r="H47" s="286"/>
      <c r="I47" s="286"/>
      <c r="J47" s="286"/>
      <c r="K47" s="43"/>
      <c r="L47" s="43"/>
      <c r="M47" s="43"/>
      <c r="O47" s="460"/>
    </row>
    <row r="48" spans="2:21" ht="14.25" customHeight="1">
      <c r="B48" s="291"/>
      <c r="C48" s="301" t="s">
        <v>530</v>
      </c>
      <c r="D48" s="907" t="s">
        <v>540</v>
      </c>
      <c r="E48" s="907"/>
      <c r="F48" s="907"/>
      <c r="G48" s="907"/>
      <c r="H48" s="907"/>
      <c r="I48" s="907"/>
      <c r="J48" s="907"/>
      <c r="K48" s="907"/>
      <c r="L48" s="907"/>
      <c r="M48" s="907"/>
      <c r="N48" s="293"/>
      <c r="O48" s="291"/>
      <c r="P48" s="291"/>
      <c r="Q48" s="291"/>
      <c r="R48" s="291"/>
      <c r="S48" s="291"/>
      <c r="T48" s="291"/>
      <c r="U48" s="291"/>
    </row>
    <row r="49" spans="2:21" ht="17.25" customHeight="1">
      <c r="B49" s="291"/>
      <c r="C49" s="301" t="s">
        <v>531</v>
      </c>
      <c r="D49" s="908" t="s">
        <v>746</v>
      </c>
      <c r="E49" s="908"/>
      <c r="F49" s="908"/>
      <c r="G49" s="908"/>
      <c r="H49" s="908"/>
      <c r="I49" s="908"/>
      <c r="J49" s="908"/>
      <c r="K49" s="908"/>
      <c r="L49" s="908"/>
      <c r="M49" s="908"/>
      <c r="N49" s="293"/>
      <c r="O49" s="294"/>
      <c r="P49" s="294"/>
      <c r="Q49" s="294"/>
      <c r="R49" s="294"/>
      <c r="S49" s="294"/>
      <c r="T49" s="294"/>
      <c r="U49" s="294"/>
    </row>
    <row r="50" spans="2:21" ht="28.5" customHeight="1">
      <c r="B50" s="291"/>
      <c r="C50" s="301" t="s">
        <v>532</v>
      </c>
      <c r="D50" s="908" t="s">
        <v>926</v>
      </c>
      <c r="E50" s="908"/>
      <c r="F50" s="908"/>
      <c r="G50" s="908"/>
      <c r="H50" s="908"/>
      <c r="I50" s="908"/>
      <c r="J50" s="908"/>
      <c r="K50" s="908"/>
      <c r="L50" s="908"/>
      <c r="M50" s="908"/>
      <c r="N50" s="293"/>
      <c r="O50" s="294"/>
      <c r="P50" s="294"/>
      <c r="Q50" s="294"/>
      <c r="R50" s="294"/>
      <c r="S50" s="294"/>
      <c r="T50" s="294"/>
      <c r="U50" s="294"/>
    </row>
    <row r="51" spans="2:22" ht="15" customHeight="1">
      <c r="B51" s="302"/>
      <c r="C51" s="302"/>
      <c r="D51" s="302"/>
      <c r="E51" s="302"/>
      <c r="F51" s="302"/>
      <c r="G51" s="302"/>
      <c r="H51" s="302"/>
      <c r="I51" s="302"/>
      <c r="J51" s="302"/>
      <c r="K51" s="302"/>
      <c r="L51" s="302"/>
      <c r="M51" s="302"/>
      <c r="N51" s="302"/>
      <c r="O51" s="302"/>
      <c r="P51" s="302"/>
      <c r="Q51" s="302"/>
      <c r="R51" s="302"/>
      <c r="S51" s="302"/>
      <c r="T51" s="302"/>
      <c r="U51" s="302"/>
      <c r="V51" s="302"/>
    </row>
  </sheetData>
  <sheetProtection/>
  <mergeCells count="59">
    <mergeCell ref="E15:J15"/>
    <mergeCell ref="E16:J16"/>
    <mergeCell ref="D19:J19"/>
    <mergeCell ref="C20:J20"/>
    <mergeCell ref="B5:I5"/>
    <mergeCell ref="B6:I7"/>
    <mergeCell ref="J5:K5"/>
    <mergeCell ref="J6:K7"/>
    <mergeCell ref="E17:J17"/>
    <mergeCell ref="E18:J18"/>
    <mergeCell ref="T10:T11"/>
    <mergeCell ref="B12:J12"/>
    <mergeCell ref="C13:J13"/>
    <mergeCell ref="D14:J14"/>
    <mergeCell ref="B10:J11"/>
    <mergeCell ref="K10:K11"/>
    <mergeCell ref="O10:S11"/>
    <mergeCell ref="P20:S20"/>
    <mergeCell ref="D21:J21"/>
    <mergeCell ref="Q21:S21"/>
    <mergeCell ref="R22:S22"/>
    <mergeCell ref="R23:S23"/>
    <mergeCell ref="R24:S24"/>
    <mergeCell ref="E22:J22"/>
    <mergeCell ref="E23:J23"/>
    <mergeCell ref="E24:J24"/>
    <mergeCell ref="Q30:S30"/>
    <mergeCell ref="R25:S25"/>
    <mergeCell ref="D26:J26"/>
    <mergeCell ref="Q26:S26"/>
    <mergeCell ref="C27:J27"/>
    <mergeCell ref="P27:S27"/>
    <mergeCell ref="E25:J25"/>
    <mergeCell ref="Q31:S31"/>
    <mergeCell ref="C28:J28"/>
    <mergeCell ref="P32:S32"/>
    <mergeCell ref="C33:J33"/>
    <mergeCell ref="P33:S33"/>
    <mergeCell ref="C29:J29"/>
    <mergeCell ref="P28:S28"/>
    <mergeCell ref="D30:J30"/>
    <mergeCell ref="Q29:S29"/>
    <mergeCell ref="D31:J31"/>
    <mergeCell ref="K41:K42"/>
    <mergeCell ref="B43:J43"/>
    <mergeCell ref="C44:J44"/>
    <mergeCell ref="B45:J45"/>
    <mergeCell ref="C46:J46"/>
    <mergeCell ref="D32:J32"/>
    <mergeCell ref="O5:P5"/>
    <mergeCell ref="O6:P6"/>
    <mergeCell ref="O7:P7"/>
    <mergeCell ref="D48:M48"/>
    <mergeCell ref="D49:M49"/>
    <mergeCell ref="D50:M50"/>
    <mergeCell ref="D36:M36"/>
    <mergeCell ref="D37:M37"/>
    <mergeCell ref="D38:M38"/>
    <mergeCell ref="B41:J42"/>
  </mergeCells>
  <dataValidations count="1">
    <dataValidation type="whole" allowBlank="1" showInputMessage="1" showErrorMessage="1" imeMode="disabled" sqref="T12:V33 K43:M47 K12:M33">
      <formula1>-9999999999999</formula1>
      <formula2>9999999999999</formula2>
    </dataValidation>
  </dataValidations>
  <printOptions horizontalCentered="1"/>
  <pageMargins left="0.4724409448818898" right="0.4724409448818898" top="0.6692913385826772" bottom="0.6692913385826772" header="0.3937007874015748" footer="0.3937007874015748"/>
  <pageSetup fitToHeight="0"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N90"/>
  <sheetViews>
    <sheetView view="pageBreakPreview" zoomScaleSheetLayoutView="100" workbookViewId="0" topLeftCell="A1">
      <selection activeCell="M18" sqref="M18"/>
    </sheetView>
  </sheetViews>
  <sheetFormatPr defaultColWidth="8.796875" defaultRowHeight="14.25"/>
  <cols>
    <col min="1" max="1" width="4.59765625" style="415" customWidth="1"/>
    <col min="2" max="3" width="9.69921875" style="415" customWidth="1"/>
    <col min="4" max="8" width="9.59765625" style="415" customWidth="1"/>
    <col min="9" max="9" width="4.69921875" style="415" bestFit="1" customWidth="1"/>
    <col min="10" max="11" width="4.8984375" style="415" customWidth="1"/>
    <col min="12" max="12" width="2.3984375" style="415" customWidth="1"/>
    <col min="13" max="13" width="4.8984375" style="415" customWidth="1"/>
    <col min="14" max="16384" width="9" style="415" customWidth="1"/>
  </cols>
  <sheetData>
    <row r="1" spans="1:9" ht="24.75" customHeight="1">
      <c r="A1" s="411" t="s">
        <v>843</v>
      </c>
      <c r="B1" s="412"/>
      <c r="C1" s="412"/>
      <c r="D1" s="412"/>
      <c r="E1" s="412"/>
      <c r="F1" s="413"/>
      <c r="G1" s="414"/>
      <c r="H1" s="414"/>
      <c r="I1" s="414"/>
    </row>
    <row r="2" spans="1:9" ht="18.75">
      <c r="A2" s="416" t="s">
        <v>925</v>
      </c>
      <c r="B2" s="417"/>
      <c r="C2" s="417"/>
      <c r="D2" s="417"/>
      <c r="E2" s="417"/>
      <c r="F2" s="417"/>
      <c r="G2" s="417"/>
      <c r="H2" s="417"/>
      <c r="I2" s="417"/>
    </row>
    <row r="3" s="418" customFormat="1" ht="29.25" customHeight="1">
      <c r="I3" s="419" t="s">
        <v>809</v>
      </c>
    </row>
    <row r="4" spans="2:8" ht="13.5">
      <c r="B4" s="429"/>
      <c r="C4" s="429"/>
      <c r="D4" s="458"/>
      <c r="G4" s="420"/>
      <c r="H4" s="320" t="s">
        <v>810</v>
      </c>
    </row>
    <row r="5" spans="6:13" ht="9" customHeight="1">
      <c r="F5" s="421"/>
      <c r="G5" s="422"/>
      <c r="H5" s="423"/>
      <c r="I5" s="421"/>
      <c r="J5" s="421"/>
      <c r="K5" s="421"/>
      <c r="L5" s="421"/>
      <c r="M5" s="421"/>
    </row>
    <row r="6" spans="2:9" s="424" customFormat="1" ht="18" customHeight="1">
      <c r="B6" s="952"/>
      <c r="C6" s="952"/>
      <c r="D6" s="470"/>
      <c r="F6" s="425" t="s">
        <v>811</v>
      </c>
      <c r="G6" s="948" t="str">
        <f>+'表紙'!D49</f>
        <v>○○高等学校</v>
      </c>
      <c r="H6" s="948"/>
      <c r="I6" s="948"/>
    </row>
    <row r="7" spans="3:9" s="424" customFormat="1" ht="18" customHeight="1">
      <c r="C7" s="471" t="s">
        <v>943</v>
      </c>
      <c r="D7" s="457">
        <v>600000</v>
      </c>
      <c r="F7" s="426" t="s">
        <v>812</v>
      </c>
      <c r="G7" s="949">
        <f>+'表紙'!D51</f>
        <v>0</v>
      </c>
      <c r="H7" s="949"/>
      <c r="I7" s="949"/>
    </row>
    <row r="8" spans="6:9" s="424" customFormat="1" ht="18" customHeight="1">
      <c r="F8" s="425" t="s">
        <v>813</v>
      </c>
      <c r="G8" s="949">
        <f>+'表紙'!D52</f>
        <v>0</v>
      </c>
      <c r="H8" s="949"/>
      <c r="I8" s="949"/>
    </row>
    <row r="9" s="424" customFormat="1" ht="30" customHeight="1">
      <c r="A9" s="424" t="s">
        <v>814</v>
      </c>
    </row>
    <row r="10" spans="4:8" s="424" customFormat="1" ht="15.75" customHeight="1">
      <c r="D10" s="427" t="s">
        <v>815</v>
      </c>
      <c r="E10" s="427" t="s">
        <v>816</v>
      </c>
      <c r="F10" s="427" t="s">
        <v>817</v>
      </c>
      <c r="H10" s="427" t="s">
        <v>818</v>
      </c>
    </row>
    <row r="11" spans="1:8" ht="13.5">
      <c r="A11" s="428" t="s">
        <v>819</v>
      </c>
      <c r="D11" s="398">
        <v>0</v>
      </c>
      <c r="E11" s="398">
        <v>0</v>
      </c>
      <c r="F11" s="398">
        <v>0</v>
      </c>
      <c r="G11" s="429"/>
      <c r="H11" s="410">
        <f>IF(SUM(D11:F11)&gt;0,SUM(D11:F11),"")</f>
      </c>
    </row>
    <row r="12" ht="3.75" customHeight="1">
      <c r="A12" s="428"/>
    </row>
    <row r="13" spans="1:8" ht="13.5">
      <c r="A13" s="428" t="s">
        <v>820</v>
      </c>
      <c r="D13" s="399">
        <v>0</v>
      </c>
      <c r="E13" s="399">
        <v>0</v>
      </c>
      <c r="F13" s="399">
        <v>0</v>
      </c>
      <c r="H13" s="331">
        <f>IF(SUM(D13:F13)&gt;0,SUM(D13:F13),"")</f>
      </c>
    </row>
    <row r="14" spans="4:6" s="424" customFormat="1" ht="21.75" customHeight="1">
      <c r="D14" s="427" t="s">
        <v>815</v>
      </c>
      <c r="E14" s="427" t="s">
        <v>816</v>
      </c>
      <c r="F14" s="427" t="s">
        <v>817</v>
      </c>
    </row>
    <row r="15" spans="1:6" ht="13.5">
      <c r="A15" s="415" t="s">
        <v>821</v>
      </c>
      <c r="D15" s="400">
        <v>600000</v>
      </c>
      <c r="E15" s="469">
        <f>+D15</f>
        <v>600000</v>
      </c>
      <c r="F15" s="469">
        <f>+E15</f>
        <v>600000</v>
      </c>
    </row>
    <row r="16" spans="1:6" ht="18" customHeight="1">
      <c r="A16" s="430" t="s">
        <v>822</v>
      </c>
      <c r="D16" s="431"/>
      <c r="E16" s="431"/>
      <c r="F16" s="431"/>
    </row>
    <row r="17" spans="1:6" ht="13.5">
      <c r="A17" s="415" t="s">
        <v>823</v>
      </c>
      <c r="D17" s="332">
        <f>+D15-$D$7</f>
        <v>0</v>
      </c>
      <c r="E17" s="332">
        <f>+E15-$D$7</f>
        <v>0</v>
      </c>
      <c r="F17" s="332">
        <f>+F15-$D$7</f>
        <v>0</v>
      </c>
    </row>
    <row r="18" s="424" customFormat="1" ht="27" customHeight="1">
      <c r="A18" s="424" t="s">
        <v>824</v>
      </c>
    </row>
    <row r="19" s="432" customFormat="1" ht="16.5" customHeight="1">
      <c r="A19" s="432" t="s">
        <v>825</v>
      </c>
    </row>
    <row r="20" ht="14.25" thickBot="1">
      <c r="H20" s="433" t="s">
        <v>463</v>
      </c>
    </row>
    <row r="21" spans="1:8" s="424" customFormat="1" ht="18" customHeight="1">
      <c r="A21" s="427"/>
      <c r="B21" s="434" t="s">
        <v>826</v>
      </c>
      <c r="C21" s="435" t="s">
        <v>827</v>
      </c>
      <c r="D21" s="950" t="s">
        <v>828</v>
      </c>
      <c r="E21" s="951"/>
      <c r="F21" s="951"/>
      <c r="G21" s="951"/>
      <c r="H21" s="435" t="s">
        <v>829</v>
      </c>
    </row>
    <row r="22" spans="1:8" ht="13.5">
      <c r="A22" s="436"/>
      <c r="B22" s="437" t="s">
        <v>830</v>
      </c>
      <c r="C22" s="438" t="s">
        <v>831</v>
      </c>
      <c r="D22" s="439" t="s">
        <v>815</v>
      </c>
      <c r="E22" s="440" t="s">
        <v>816</v>
      </c>
      <c r="F22" s="440" t="s">
        <v>817</v>
      </c>
      <c r="G22" s="440" t="s">
        <v>468</v>
      </c>
      <c r="H22" s="441"/>
    </row>
    <row r="23" spans="2:8" ht="14.25" thickBot="1">
      <c r="B23" s="442" t="s">
        <v>832</v>
      </c>
      <c r="C23" s="443" t="s">
        <v>833</v>
      </c>
      <c r="D23" s="444"/>
      <c r="E23" s="445"/>
      <c r="F23" s="445"/>
      <c r="G23" s="445" t="s">
        <v>834</v>
      </c>
      <c r="H23" s="443" t="s">
        <v>835</v>
      </c>
    </row>
    <row r="24" spans="1:8" ht="15.75" customHeight="1">
      <c r="A24" s="446"/>
      <c r="B24" s="401">
        <v>12</v>
      </c>
      <c r="C24" s="336">
        <f>IF(B24="","",ROUNDDOWN(($D$15-$D$7)/12*B24,0))</f>
        <v>0</v>
      </c>
      <c r="D24" s="404">
        <v>0</v>
      </c>
      <c r="E24" s="405">
        <v>0</v>
      </c>
      <c r="F24" s="405">
        <v>0</v>
      </c>
      <c r="G24" s="333">
        <f>IF(SUM(D24:F24)&gt;0,SUM(D24:F24),"")</f>
      </c>
      <c r="H24" s="334">
        <f>IF(SUM(D24:F24)&gt;0,C24*G24,"")</f>
      </c>
    </row>
    <row r="25" spans="1:8" ht="15.75" customHeight="1">
      <c r="A25" s="446"/>
      <c r="B25" s="402">
        <v>11</v>
      </c>
      <c r="C25" s="337">
        <f>IF(B25="","",ROUNDDOWN(($D$15-$D$7)/12*B25,0))</f>
        <v>0</v>
      </c>
      <c r="D25" s="406">
        <v>0</v>
      </c>
      <c r="E25" s="399">
        <v>0</v>
      </c>
      <c r="F25" s="399">
        <v>0</v>
      </c>
      <c r="G25" s="331">
        <f aca="true" t="shared" si="0" ref="G25:G38">IF(SUM(D25:F25)&gt;0,SUM(D25:F25),"")</f>
      </c>
      <c r="H25" s="335">
        <f aca="true" t="shared" si="1" ref="H25:H37">IF(SUM(D25:F25)&gt;0,C25*G25,"")</f>
      </c>
    </row>
    <row r="26" spans="1:8" ht="15.75" customHeight="1">
      <c r="A26" s="446"/>
      <c r="B26" s="402">
        <v>10</v>
      </c>
      <c r="C26" s="337">
        <f>IF(B26="","",ROUNDDOWN(($D$15-$D$7)/12*B26,0))</f>
        <v>0</v>
      </c>
      <c r="D26" s="406">
        <v>0</v>
      </c>
      <c r="E26" s="399">
        <v>0</v>
      </c>
      <c r="F26" s="399">
        <v>0</v>
      </c>
      <c r="G26" s="331">
        <f t="shared" si="0"/>
      </c>
      <c r="H26" s="335">
        <f t="shared" si="1"/>
      </c>
    </row>
    <row r="27" spans="1:8" ht="15.75" customHeight="1">
      <c r="A27" s="446"/>
      <c r="B27" s="402">
        <v>9</v>
      </c>
      <c r="C27" s="337">
        <f aca="true" t="shared" si="2" ref="C27:C36">IF(B27="","",ROUNDDOWN(($D$15-$D$7)/12*B27,0))</f>
        <v>0</v>
      </c>
      <c r="D27" s="406">
        <v>0</v>
      </c>
      <c r="E27" s="399">
        <v>0</v>
      </c>
      <c r="F27" s="399">
        <v>0</v>
      </c>
      <c r="G27" s="331">
        <f t="shared" si="0"/>
      </c>
      <c r="H27" s="335">
        <f t="shared" si="1"/>
      </c>
    </row>
    <row r="28" spans="1:8" ht="15.75" customHeight="1">
      <c r="A28" s="446"/>
      <c r="B28" s="402">
        <v>8</v>
      </c>
      <c r="C28" s="337">
        <f t="shared" si="2"/>
        <v>0</v>
      </c>
      <c r="D28" s="406">
        <v>0</v>
      </c>
      <c r="E28" s="399">
        <v>0</v>
      </c>
      <c r="F28" s="399">
        <v>0</v>
      </c>
      <c r="G28" s="331">
        <f t="shared" si="0"/>
      </c>
      <c r="H28" s="335">
        <f t="shared" si="1"/>
      </c>
    </row>
    <row r="29" spans="1:8" ht="15.75" customHeight="1">
      <c r="A29" s="446"/>
      <c r="B29" s="402">
        <v>7</v>
      </c>
      <c r="C29" s="337">
        <f t="shared" si="2"/>
        <v>0</v>
      </c>
      <c r="D29" s="406">
        <v>0</v>
      </c>
      <c r="E29" s="399">
        <v>0</v>
      </c>
      <c r="F29" s="399">
        <v>0</v>
      </c>
      <c r="G29" s="331">
        <f t="shared" si="0"/>
      </c>
      <c r="H29" s="335">
        <f t="shared" si="1"/>
      </c>
    </row>
    <row r="30" spans="1:8" ht="15.75" customHeight="1">
      <c r="A30" s="446"/>
      <c r="B30" s="402">
        <v>6</v>
      </c>
      <c r="C30" s="337">
        <f t="shared" si="2"/>
        <v>0</v>
      </c>
      <c r="D30" s="406">
        <v>0</v>
      </c>
      <c r="E30" s="399">
        <v>0</v>
      </c>
      <c r="F30" s="399">
        <v>0</v>
      </c>
      <c r="G30" s="331">
        <f t="shared" si="0"/>
      </c>
      <c r="H30" s="335">
        <f t="shared" si="1"/>
      </c>
    </row>
    <row r="31" spans="1:8" ht="15.75" customHeight="1">
      <c r="A31" s="446"/>
      <c r="B31" s="402">
        <v>5</v>
      </c>
      <c r="C31" s="337">
        <f t="shared" si="2"/>
        <v>0</v>
      </c>
      <c r="D31" s="406">
        <v>0</v>
      </c>
      <c r="E31" s="399">
        <v>0</v>
      </c>
      <c r="F31" s="399">
        <v>0</v>
      </c>
      <c r="G31" s="331">
        <f t="shared" si="0"/>
      </c>
      <c r="H31" s="335">
        <f t="shared" si="1"/>
      </c>
    </row>
    <row r="32" spans="1:8" ht="15.75" customHeight="1">
      <c r="A32" s="446"/>
      <c r="B32" s="402">
        <v>4</v>
      </c>
      <c r="C32" s="337">
        <f t="shared" si="2"/>
        <v>0</v>
      </c>
      <c r="D32" s="406">
        <v>0</v>
      </c>
      <c r="E32" s="399">
        <v>0</v>
      </c>
      <c r="F32" s="399">
        <v>0</v>
      </c>
      <c r="G32" s="331">
        <f t="shared" si="0"/>
      </c>
      <c r="H32" s="335">
        <f t="shared" si="1"/>
      </c>
    </row>
    <row r="33" spans="2:8" ht="15.75" customHeight="1">
      <c r="B33" s="402">
        <v>3</v>
      </c>
      <c r="C33" s="337">
        <f t="shared" si="2"/>
        <v>0</v>
      </c>
      <c r="D33" s="406">
        <v>0</v>
      </c>
      <c r="E33" s="399">
        <v>0</v>
      </c>
      <c r="F33" s="399">
        <v>0</v>
      </c>
      <c r="G33" s="331">
        <f t="shared" si="0"/>
      </c>
      <c r="H33" s="335">
        <f t="shared" si="1"/>
      </c>
    </row>
    <row r="34" spans="2:8" ht="15.75" customHeight="1">
      <c r="B34" s="402">
        <v>2</v>
      </c>
      <c r="C34" s="337">
        <f t="shared" si="2"/>
        <v>0</v>
      </c>
      <c r="D34" s="406">
        <v>0</v>
      </c>
      <c r="E34" s="399">
        <v>0</v>
      </c>
      <c r="F34" s="399">
        <v>0</v>
      </c>
      <c r="G34" s="331">
        <f t="shared" si="0"/>
      </c>
      <c r="H34" s="335">
        <f t="shared" si="1"/>
      </c>
    </row>
    <row r="35" spans="2:8" ht="15.75" customHeight="1">
      <c r="B35" s="402">
        <v>1</v>
      </c>
      <c r="C35" s="337">
        <f t="shared" si="2"/>
        <v>0</v>
      </c>
      <c r="D35" s="406">
        <v>0</v>
      </c>
      <c r="E35" s="399">
        <v>0</v>
      </c>
      <c r="F35" s="399">
        <v>0</v>
      </c>
      <c r="G35" s="331">
        <f t="shared" si="0"/>
      </c>
      <c r="H35" s="335">
        <f t="shared" si="1"/>
      </c>
    </row>
    <row r="36" spans="2:10" ht="15.75" customHeight="1">
      <c r="B36" s="403"/>
      <c r="C36" s="337">
        <f t="shared" si="2"/>
      </c>
      <c r="D36" s="407"/>
      <c r="E36" s="408"/>
      <c r="F36" s="408"/>
      <c r="G36" s="339"/>
      <c r="H36" s="340"/>
      <c r="J36" s="447" t="s">
        <v>836</v>
      </c>
    </row>
    <row r="37" spans="2:10" ht="15.75" customHeight="1" thickBot="1">
      <c r="B37" s="403"/>
      <c r="C37" s="338">
        <f>IF(B37="","",ROUNDDOWN(($D$15-$D$7)/12*B37,0))</f>
      </c>
      <c r="D37" s="407"/>
      <c r="E37" s="408"/>
      <c r="F37" s="408"/>
      <c r="G37" s="339">
        <f t="shared" si="0"/>
      </c>
      <c r="H37" s="340">
        <f t="shared" si="1"/>
      </c>
      <c r="J37" s="447" t="s">
        <v>837</v>
      </c>
    </row>
    <row r="38" spans="2:8" ht="15.75" customHeight="1" thickBot="1">
      <c r="B38" s="448"/>
      <c r="C38" s="449" t="s">
        <v>468</v>
      </c>
      <c r="D38" s="341">
        <f>SUM(D24:D37)</f>
        <v>0</v>
      </c>
      <c r="E38" s="342">
        <f>SUM(E24:E37)</f>
        <v>0</v>
      </c>
      <c r="F38" s="342">
        <f>SUM(F24:F37)</f>
        <v>0</v>
      </c>
      <c r="G38" s="342">
        <f t="shared" si="0"/>
      </c>
      <c r="H38" s="343">
        <f>SUM(H24:H37)</f>
        <v>0</v>
      </c>
    </row>
    <row r="39" spans="2:14" s="320" customFormat="1" ht="18" customHeight="1">
      <c r="B39" s="320" t="str">
        <f>CONCATENATE(M39)</f>
        <v>【OK】就学支援費一致</v>
      </c>
      <c r="K39" s="344">
        <f>'事業活動支出（学校）'!N36</f>
        <v>0</v>
      </c>
      <c r="M39" s="345" t="str">
        <f>IF(K39=H38+H70+H90,"【OK】就学支援費一致","【要確認】「H列38行の金額」と「就学支援費」が不一致です。")</f>
        <v>【OK】就学支援費一致</v>
      </c>
      <c r="N39" s="320" t="s">
        <v>838</v>
      </c>
    </row>
    <row r="40" ht="13.5">
      <c r="K40" s="447"/>
    </row>
    <row r="41" ht="13.5">
      <c r="A41" s="415" t="s">
        <v>839</v>
      </c>
    </row>
    <row r="42" spans="1:9" s="424" customFormat="1" ht="18" customHeight="1">
      <c r="A42" s="945" t="s">
        <v>840</v>
      </c>
      <c r="B42" s="945"/>
      <c r="C42" s="945"/>
      <c r="D42" s="945"/>
      <c r="E42" s="945"/>
      <c r="F42" s="945"/>
      <c r="G42" s="945"/>
      <c r="H42" s="945"/>
      <c r="I42" s="945"/>
    </row>
    <row r="43" spans="1:9" s="424" customFormat="1" ht="13.5">
      <c r="A43" s="450" t="s">
        <v>879</v>
      </c>
      <c r="B43" s="450"/>
      <c r="C43" s="450"/>
      <c r="D43" s="450"/>
      <c r="E43" s="450"/>
      <c r="F43" s="450"/>
      <c r="G43" s="450"/>
      <c r="H43" s="450"/>
      <c r="I43" s="450"/>
    </row>
    <row r="44" spans="1:9" s="424" customFormat="1" ht="18" customHeight="1">
      <c r="A44" s="945" t="s">
        <v>841</v>
      </c>
      <c r="B44" s="945"/>
      <c r="C44" s="945"/>
      <c r="D44" s="945"/>
      <c r="E44" s="945"/>
      <c r="F44" s="945"/>
      <c r="G44" s="945"/>
      <c r="H44" s="945"/>
      <c r="I44" s="945"/>
    </row>
    <row r="45" spans="1:9" s="424" customFormat="1" ht="18" customHeight="1">
      <c r="A45" s="945" t="s">
        <v>880</v>
      </c>
      <c r="B45" s="945"/>
      <c r="C45" s="945"/>
      <c r="D45" s="945"/>
      <c r="E45" s="945"/>
      <c r="F45" s="945"/>
      <c r="G45" s="945"/>
      <c r="H45" s="945"/>
      <c r="I45" s="945"/>
    </row>
    <row r="52" ht="14.25" thickBot="1">
      <c r="B52" s="415" t="s">
        <v>944</v>
      </c>
    </row>
    <row r="53" spans="1:8" ht="13.5">
      <c r="A53" s="436"/>
      <c r="B53" s="451" t="s">
        <v>830</v>
      </c>
      <c r="C53" s="452" t="s">
        <v>827</v>
      </c>
      <c r="D53" s="946" t="s">
        <v>828</v>
      </c>
      <c r="E53" s="947"/>
      <c r="F53" s="947"/>
      <c r="G53" s="947"/>
      <c r="H53" s="452" t="s">
        <v>829</v>
      </c>
    </row>
    <row r="54" spans="1:8" ht="13.5">
      <c r="A54" s="436"/>
      <c r="B54" s="437" t="s">
        <v>832</v>
      </c>
      <c r="C54" s="441" t="s">
        <v>831</v>
      </c>
      <c r="D54" s="439" t="s">
        <v>815</v>
      </c>
      <c r="E54" s="440" t="s">
        <v>816</v>
      </c>
      <c r="F54" s="440" t="s">
        <v>817</v>
      </c>
      <c r="G54" s="440" t="s">
        <v>468</v>
      </c>
      <c r="H54" s="441"/>
    </row>
    <row r="55" spans="2:8" ht="14.25" thickBot="1">
      <c r="B55" s="453"/>
      <c r="C55" s="454" t="s">
        <v>833</v>
      </c>
      <c r="D55" s="455"/>
      <c r="E55" s="456"/>
      <c r="F55" s="456"/>
      <c r="G55" s="456" t="s">
        <v>834</v>
      </c>
      <c r="H55" s="454" t="s">
        <v>842</v>
      </c>
    </row>
    <row r="56" spans="1:8" ht="15.75" customHeight="1">
      <c r="A56" s="446"/>
      <c r="B56" s="401">
        <v>12</v>
      </c>
      <c r="C56" s="336">
        <f aca="true" t="shared" si="3" ref="C56:C68">IF(B56="","",ROUNDDOWN(($E$15-$D$7)/12*B56,0))</f>
        <v>0</v>
      </c>
      <c r="D56" s="404">
        <v>0</v>
      </c>
      <c r="E56" s="405">
        <v>0</v>
      </c>
      <c r="F56" s="405">
        <v>0</v>
      </c>
      <c r="G56" s="333">
        <f>IF(SUM(D56:F56)&gt;0,SUM(D56:F56),"")</f>
      </c>
      <c r="H56" s="334">
        <f>IF(SUM(D56:F56)&gt;0,C56*G56,"")</f>
      </c>
    </row>
    <row r="57" spans="1:8" ht="15.75" customHeight="1">
      <c r="A57" s="446"/>
      <c r="B57" s="402">
        <v>11</v>
      </c>
      <c r="C57" s="337">
        <f t="shared" si="3"/>
        <v>0</v>
      </c>
      <c r="D57" s="406">
        <v>0</v>
      </c>
      <c r="E57" s="399">
        <v>0</v>
      </c>
      <c r="F57" s="399">
        <v>0</v>
      </c>
      <c r="G57" s="331">
        <f aca="true" t="shared" si="4" ref="G57:G67">IF(SUM(D57:F57)&gt;0,SUM(D57:F57),"")</f>
      </c>
      <c r="H57" s="335">
        <f aca="true" t="shared" si="5" ref="H57:H69">IF(SUM(D57:F57)&gt;0,C57*G57,"")</f>
      </c>
    </row>
    <row r="58" spans="1:8" ht="15.75" customHeight="1">
      <c r="A58" s="446"/>
      <c r="B58" s="402">
        <v>10</v>
      </c>
      <c r="C58" s="337">
        <f t="shared" si="3"/>
        <v>0</v>
      </c>
      <c r="D58" s="406">
        <v>0</v>
      </c>
      <c r="E58" s="399">
        <v>0</v>
      </c>
      <c r="F58" s="399">
        <v>0</v>
      </c>
      <c r="G58" s="331">
        <f t="shared" si="4"/>
      </c>
      <c r="H58" s="335">
        <f t="shared" si="5"/>
      </c>
    </row>
    <row r="59" spans="1:8" ht="15.75" customHeight="1">
      <c r="A59" s="446"/>
      <c r="B59" s="402">
        <v>9</v>
      </c>
      <c r="C59" s="337">
        <f t="shared" si="3"/>
        <v>0</v>
      </c>
      <c r="D59" s="406">
        <v>0</v>
      </c>
      <c r="E59" s="399">
        <v>0</v>
      </c>
      <c r="F59" s="399">
        <v>0</v>
      </c>
      <c r="G59" s="331">
        <f t="shared" si="4"/>
      </c>
      <c r="H59" s="335">
        <f t="shared" si="5"/>
      </c>
    </row>
    <row r="60" spans="1:8" ht="15.75" customHeight="1">
      <c r="A60" s="446"/>
      <c r="B60" s="402">
        <v>8</v>
      </c>
      <c r="C60" s="337">
        <f t="shared" si="3"/>
        <v>0</v>
      </c>
      <c r="D60" s="406">
        <v>0</v>
      </c>
      <c r="E60" s="399">
        <v>0</v>
      </c>
      <c r="F60" s="399">
        <v>0</v>
      </c>
      <c r="G60" s="331">
        <f t="shared" si="4"/>
      </c>
      <c r="H60" s="335">
        <f t="shared" si="5"/>
      </c>
    </row>
    <row r="61" spans="1:8" ht="15.75" customHeight="1">
      <c r="A61" s="446"/>
      <c r="B61" s="402">
        <v>7</v>
      </c>
      <c r="C61" s="337">
        <f t="shared" si="3"/>
        <v>0</v>
      </c>
      <c r="D61" s="406">
        <v>0</v>
      </c>
      <c r="E61" s="399">
        <v>0</v>
      </c>
      <c r="F61" s="399">
        <v>0</v>
      </c>
      <c r="G61" s="331">
        <f t="shared" si="4"/>
      </c>
      <c r="H61" s="335">
        <f t="shared" si="5"/>
      </c>
    </row>
    <row r="62" spans="1:8" ht="15.75" customHeight="1">
      <c r="A62" s="446"/>
      <c r="B62" s="402">
        <v>6</v>
      </c>
      <c r="C62" s="337">
        <f t="shared" si="3"/>
        <v>0</v>
      </c>
      <c r="D62" s="406">
        <v>0</v>
      </c>
      <c r="E62" s="399">
        <v>0</v>
      </c>
      <c r="F62" s="399">
        <v>0</v>
      </c>
      <c r="G62" s="331">
        <f t="shared" si="4"/>
      </c>
      <c r="H62" s="335">
        <f t="shared" si="5"/>
      </c>
    </row>
    <row r="63" spans="1:8" ht="15.75" customHeight="1">
      <c r="A63" s="446"/>
      <c r="B63" s="402">
        <v>5</v>
      </c>
      <c r="C63" s="337">
        <f t="shared" si="3"/>
        <v>0</v>
      </c>
      <c r="D63" s="406">
        <v>0</v>
      </c>
      <c r="E63" s="399">
        <v>0</v>
      </c>
      <c r="F63" s="399">
        <v>0</v>
      </c>
      <c r="G63" s="331">
        <f t="shared" si="4"/>
      </c>
      <c r="H63" s="335">
        <f t="shared" si="5"/>
      </c>
    </row>
    <row r="64" spans="1:8" ht="15.75" customHeight="1">
      <c r="A64" s="446"/>
      <c r="B64" s="402">
        <v>4</v>
      </c>
      <c r="C64" s="337">
        <f t="shared" si="3"/>
        <v>0</v>
      </c>
      <c r="D64" s="406">
        <v>0</v>
      </c>
      <c r="E64" s="399">
        <v>0</v>
      </c>
      <c r="F64" s="399">
        <v>0</v>
      </c>
      <c r="G64" s="331">
        <f t="shared" si="4"/>
      </c>
      <c r="H64" s="335">
        <f t="shared" si="5"/>
      </c>
    </row>
    <row r="65" spans="2:8" ht="15.75" customHeight="1">
      <c r="B65" s="402">
        <v>3</v>
      </c>
      <c r="C65" s="337">
        <f t="shared" si="3"/>
        <v>0</v>
      </c>
      <c r="D65" s="406">
        <v>0</v>
      </c>
      <c r="E65" s="399">
        <v>0</v>
      </c>
      <c r="F65" s="399">
        <v>0</v>
      </c>
      <c r="G65" s="331">
        <f t="shared" si="4"/>
      </c>
      <c r="H65" s="335">
        <f t="shared" si="5"/>
      </c>
    </row>
    <row r="66" spans="2:8" ht="15.75" customHeight="1">
      <c r="B66" s="402">
        <v>2</v>
      </c>
      <c r="C66" s="337">
        <f t="shared" si="3"/>
        <v>0</v>
      </c>
      <c r="D66" s="406">
        <v>0</v>
      </c>
      <c r="E66" s="399">
        <v>0</v>
      </c>
      <c r="F66" s="399">
        <v>0</v>
      </c>
      <c r="G66" s="331">
        <f t="shared" si="4"/>
      </c>
      <c r="H66" s="335">
        <f t="shared" si="5"/>
      </c>
    </row>
    <row r="67" spans="2:8" ht="15.75" customHeight="1">
      <c r="B67" s="402">
        <v>1</v>
      </c>
      <c r="C67" s="337">
        <f t="shared" si="3"/>
        <v>0</v>
      </c>
      <c r="D67" s="406">
        <v>0</v>
      </c>
      <c r="E67" s="399">
        <v>0</v>
      </c>
      <c r="F67" s="399">
        <v>0</v>
      </c>
      <c r="G67" s="331">
        <f t="shared" si="4"/>
      </c>
      <c r="H67" s="335">
        <f t="shared" si="5"/>
      </c>
    </row>
    <row r="68" spans="2:10" ht="15.75" customHeight="1">
      <c r="B68" s="403"/>
      <c r="C68" s="337">
        <f t="shared" si="3"/>
      </c>
      <c r="D68" s="407"/>
      <c r="E68" s="408"/>
      <c r="F68" s="408"/>
      <c r="G68" s="339"/>
      <c r="H68" s="340"/>
      <c r="J68" s="447" t="s">
        <v>836</v>
      </c>
    </row>
    <row r="69" spans="2:10" ht="15.75" customHeight="1" thickBot="1">
      <c r="B69" s="403"/>
      <c r="C69" s="338">
        <f>IF(B69="","",ROUNDDOWN(($E$15-$D$7)/12*B69,0))</f>
      </c>
      <c r="D69" s="407"/>
      <c r="E69" s="408"/>
      <c r="F69" s="408"/>
      <c r="G69" s="339">
        <f>IF(SUM(D69:F69)&gt;0,SUM(D69:F69),"")</f>
      </c>
      <c r="H69" s="340">
        <f t="shared" si="5"/>
      </c>
      <c r="J69" s="447" t="s">
        <v>837</v>
      </c>
    </row>
    <row r="70" spans="2:8" ht="15.75" customHeight="1" thickBot="1">
      <c r="B70" s="448"/>
      <c r="C70" s="449" t="s">
        <v>468</v>
      </c>
      <c r="D70" s="341">
        <f>SUM(D56:D69)</f>
        <v>0</v>
      </c>
      <c r="E70" s="342">
        <f>SUM(E56:E69)</f>
        <v>0</v>
      </c>
      <c r="F70" s="342">
        <f>SUM(F56:F69)</f>
        <v>0</v>
      </c>
      <c r="G70" s="342">
        <f>IF(SUM(D70:F70)&gt;0,SUM(D70:F70),"")</f>
      </c>
      <c r="H70" s="343">
        <f>SUM(H56:H69)</f>
        <v>0</v>
      </c>
    </row>
    <row r="72" ht="14.25" thickBot="1">
      <c r="B72" s="415" t="s">
        <v>945</v>
      </c>
    </row>
    <row r="73" spans="1:8" ht="13.5">
      <c r="A73" s="436"/>
      <c r="B73" s="451" t="s">
        <v>830</v>
      </c>
      <c r="C73" s="452" t="s">
        <v>827</v>
      </c>
      <c r="D73" s="946" t="s">
        <v>828</v>
      </c>
      <c r="E73" s="947"/>
      <c r="F73" s="947"/>
      <c r="G73" s="947"/>
      <c r="H73" s="452" t="s">
        <v>829</v>
      </c>
    </row>
    <row r="74" spans="1:8" ht="13.5">
      <c r="A74" s="436"/>
      <c r="B74" s="437" t="s">
        <v>832</v>
      </c>
      <c r="C74" s="441" t="s">
        <v>831</v>
      </c>
      <c r="D74" s="439" t="s">
        <v>815</v>
      </c>
      <c r="E74" s="440" t="s">
        <v>816</v>
      </c>
      <c r="F74" s="440" t="s">
        <v>817</v>
      </c>
      <c r="G74" s="440" t="s">
        <v>468</v>
      </c>
      <c r="H74" s="441"/>
    </row>
    <row r="75" spans="2:8" ht="14.25" thickBot="1">
      <c r="B75" s="453"/>
      <c r="C75" s="454" t="s">
        <v>833</v>
      </c>
      <c r="D75" s="455"/>
      <c r="E75" s="456"/>
      <c r="F75" s="456"/>
      <c r="G75" s="456" t="s">
        <v>834</v>
      </c>
      <c r="H75" s="454" t="s">
        <v>842</v>
      </c>
    </row>
    <row r="76" spans="1:8" ht="15.75" customHeight="1">
      <c r="A76" s="446"/>
      <c r="B76" s="401">
        <v>12</v>
      </c>
      <c r="C76" s="336">
        <f>IF(B76="","",ROUNDDOWN(($F$15-$D$7)/12*B76,0))</f>
        <v>0</v>
      </c>
      <c r="D76" s="404">
        <v>0</v>
      </c>
      <c r="E76" s="405">
        <v>0</v>
      </c>
      <c r="F76" s="405">
        <v>0</v>
      </c>
      <c r="G76" s="333">
        <f>IF(SUM(D76:F76)&gt;0,SUM(D76:F76),"")</f>
      </c>
      <c r="H76" s="334">
        <f>IF(SUM(D76:F76)&gt;0,C76*G76,"")</f>
      </c>
    </row>
    <row r="77" spans="1:8" ht="15.75" customHeight="1">
      <c r="A77" s="446"/>
      <c r="B77" s="402">
        <v>11</v>
      </c>
      <c r="C77" s="337">
        <f>IF(B77="","",ROUNDDOWN(($F$15-$D$7)/12*B77,0))</f>
        <v>0</v>
      </c>
      <c r="D77" s="406">
        <v>0</v>
      </c>
      <c r="E77" s="399">
        <v>0</v>
      </c>
      <c r="F77" s="399">
        <v>0</v>
      </c>
      <c r="G77" s="331">
        <f aca="true" t="shared" si="6" ref="G77:G87">IF(SUM(D77:F77)&gt;0,SUM(D77:F77),"")</f>
      </c>
      <c r="H77" s="335">
        <f aca="true" t="shared" si="7" ref="H77:H89">IF(SUM(D77:F77)&gt;0,C77*G77,"")</f>
      </c>
    </row>
    <row r="78" spans="1:8" ht="15.75" customHeight="1">
      <c r="A78" s="446"/>
      <c r="B78" s="402">
        <v>10</v>
      </c>
      <c r="C78" s="337">
        <f>IF(B78="","",ROUNDDOWN(($F$15-$D$7)/12*B78,0))</f>
        <v>0</v>
      </c>
      <c r="D78" s="406">
        <v>0</v>
      </c>
      <c r="E78" s="399">
        <v>0</v>
      </c>
      <c r="F78" s="399">
        <v>0</v>
      </c>
      <c r="G78" s="331">
        <f t="shared" si="6"/>
      </c>
      <c r="H78" s="335">
        <f t="shared" si="7"/>
      </c>
    </row>
    <row r="79" spans="1:8" ht="15.75" customHeight="1">
      <c r="A79" s="446"/>
      <c r="B79" s="402">
        <v>9</v>
      </c>
      <c r="C79" s="337">
        <f aca="true" t="shared" si="8" ref="C79:C86">IF(B79="","",ROUNDDOWN(($F$15-$D$7)/12*B79,0))</f>
        <v>0</v>
      </c>
      <c r="D79" s="406">
        <v>0</v>
      </c>
      <c r="E79" s="399">
        <v>0</v>
      </c>
      <c r="F79" s="399">
        <v>0</v>
      </c>
      <c r="G79" s="331">
        <f t="shared" si="6"/>
      </c>
      <c r="H79" s="335">
        <f t="shared" si="7"/>
      </c>
    </row>
    <row r="80" spans="1:8" ht="15.75" customHeight="1">
      <c r="A80" s="446"/>
      <c r="B80" s="402">
        <v>8</v>
      </c>
      <c r="C80" s="337">
        <f t="shared" si="8"/>
        <v>0</v>
      </c>
      <c r="D80" s="406">
        <v>0</v>
      </c>
      <c r="E80" s="399">
        <v>0</v>
      </c>
      <c r="F80" s="399">
        <v>0</v>
      </c>
      <c r="G80" s="331">
        <f t="shared" si="6"/>
      </c>
      <c r="H80" s="335">
        <f t="shared" si="7"/>
      </c>
    </row>
    <row r="81" spans="1:8" ht="15.75" customHeight="1">
      <c r="A81" s="446"/>
      <c r="B81" s="402">
        <v>7</v>
      </c>
      <c r="C81" s="337">
        <f t="shared" si="8"/>
        <v>0</v>
      </c>
      <c r="D81" s="406">
        <v>0</v>
      </c>
      <c r="E81" s="399">
        <v>0</v>
      </c>
      <c r="F81" s="399">
        <v>0</v>
      </c>
      <c r="G81" s="331">
        <f t="shared" si="6"/>
      </c>
      <c r="H81" s="335">
        <f t="shared" si="7"/>
      </c>
    </row>
    <row r="82" spans="1:8" ht="15.75" customHeight="1">
      <c r="A82" s="446"/>
      <c r="B82" s="402">
        <v>6</v>
      </c>
      <c r="C82" s="337">
        <f t="shared" si="8"/>
        <v>0</v>
      </c>
      <c r="D82" s="406">
        <v>0</v>
      </c>
      <c r="E82" s="399">
        <v>0</v>
      </c>
      <c r="F82" s="399">
        <v>0</v>
      </c>
      <c r="G82" s="331">
        <f t="shared" si="6"/>
      </c>
      <c r="H82" s="335">
        <f t="shared" si="7"/>
      </c>
    </row>
    <row r="83" spans="1:8" ht="15.75" customHeight="1">
      <c r="A83" s="446"/>
      <c r="B83" s="402">
        <v>5</v>
      </c>
      <c r="C83" s="337">
        <f t="shared" si="8"/>
        <v>0</v>
      </c>
      <c r="D83" s="406">
        <v>0</v>
      </c>
      <c r="E83" s="399">
        <v>0</v>
      </c>
      <c r="F83" s="399">
        <v>0</v>
      </c>
      <c r="G83" s="331">
        <f t="shared" si="6"/>
      </c>
      <c r="H83" s="335">
        <f t="shared" si="7"/>
      </c>
    </row>
    <row r="84" spans="1:8" ht="15.75" customHeight="1">
      <c r="A84" s="446"/>
      <c r="B84" s="402">
        <v>4</v>
      </c>
      <c r="C84" s="337">
        <f t="shared" si="8"/>
        <v>0</v>
      </c>
      <c r="D84" s="406">
        <v>0</v>
      </c>
      <c r="E84" s="399">
        <v>0</v>
      </c>
      <c r="F84" s="399">
        <v>0</v>
      </c>
      <c r="G84" s="331">
        <f t="shared" si="6"/>
      </c>
      <c r="H84" s="335">
        <f t="shared" si="7"/>
      </c>
    </row>
    <row r="85" spans="2:8" ht="15.75" customHeight="1">
      <c r="B85" s="402">
        <v>3</v>
      </c>
      <c r="C85" s="337">
        <f t="shared" si="8"/>
        <v>0</v>
      </c>
      <c r="D85" s="406">
        <v>0</v>
      </c>
      <c r="E85" s="399">
        <v>0</v>
      </c>
      <c r="F85" s="399">
        <v>0</v>
      </c>
      <c r="G85" s="331">
        <f t="shared" si="6"/>
      </c>
      <c r="H85" s="335">
        <f t="shared" si="7"/>
      </c>
    </row>
    <row r="86" spans="2:8" ht="15.75" customHeight="1">
      <c r="B86" s="402">
        <v>2</v>
      </c>
      <c r="C86" s="337">
        <f t="shared" si="8"/>
        <v>0</v>
      </c>
      <c r="D86" s="406">
        <v>0</v>
      </c>
      <c r="E86" s="399">
        <v>0</v>
      </c>
      <c r="F86" s="399">
        <v>0</v>
      </c>
      <c r="G86" s="331">
        <f t="shared" si="6"/>
      </c>
      <c r="H86" s="335">
        <f t="shared" si="7"/>
      </c>
    </row>
    <row r="87" spans="2:8" ht="15.75" customHeight="1">
      <c r="B87" s="402">
        <v>1</v>
      </c>
      <c r="C87" s="337">
        <f>IF(B87="","",ROUNDDOWN(($F$15-$D$7)/12*B87,0))</f>
        <v>0</v>
      </c>
      <c r="D87" s="406">
        <v>0</v>
      </c>
      <c r="E87" s="399">
        <v>0</v>
      </c>
      <c r="F87" s="399">
        <v>0</v>
      </c>
      <c r="G87" s="331">
        <f t="shared" si="6"/>
      </c>
      <c r="H87" s="335">
        <f t="shared" si="7"/>
      </c>
    </row>
    <row r="88" spans="2:10" ht="15.75" customHeight="1">
      <c r="B88" s="403"/>
      <c r="C88" s="337">
        <f>IF(B88="","",ROUNDDOWN(($F$15-$D$7)/12*B88,0))</f>
      </c>
      <c r="D88" s="407"/>
      <c r="E88" s="408"/>
      <c r="F88" s="408"/>
      <c r="G88" s="339"/>
      <c r="H88" s="340"/>
      <c r="J88" s="447" t="s">
        <v>836</v>
      </c>
    </row>
    <row r="89" spans="2:10" ht="15.75" customHeight="1" thickBot="1">
      <c r="B89" s="403"/>
      <c r="C89" s="338">
        <f>IF(B89="","",ROUNDDOWN(($F$15-$D$7)/12*B89,0))</f>
      </c>
      <c r="D89" s="407"/>
      <c r="E89" s="408"/>
      <c r="F89" s="408"/>
      <c r="G89" s="339">
        <f>IF(SUM(D89:F89)&gt;0,SUM(D89:F89),"")</f>
      </c>
      <c r="H89" s="340">
        <f t="shared" si="7"/>
      </c>
      <c r="J89" s="447" t="s">
        <v>837</v>
      </c>
    </row>
    <row r="90" spans="2:8" ht="15.75" customHeight="1" thickBot="1">
      <c r="B90" s="448"/>
      <c r="C90" s="449" t="s">
        <v>468</v>
      </c>
      <c r="D90" s="341">
        <f>SUM(D76:D89)</f>
        <v>0</v>
      </c>
      <c r="E90" s="342">
        <f>SUM(E76:E89)</f>
        <v>0</v>
      </c>
      <c r="F90" s="342">
        <f>SUM(F76:F89)</f>
        <v>0</v>
      </c>
      <c r="G90" s="342">
        <f>IF(SUM(D90:F90)&gt;0,SUM(D90:F90),"")</f>
      </c>
      <c r="H90" s="343">
        <f>SUM(H76:H89)</f>
        <v>0</v>
      </c>
    </row>
  </sheetData>
  <sheetProtection/>
  <mergeCells count="10">
    <mergeCell ref="A45:I45"/>
    <mergeCell ref="D53:G53"/>
    <mergeCell ref="D73:G73"/>
    <mergeCell ref="G6:I6"/>
    <mergeCell ref="G7:I7"/>
    <mergeCell ref="G8:I8"/>
    <mergeCell ref="D21:G21"/>
    <mergeCell ref="A42:I42"/>
    <mergeCell ref="A44:I44"/>
    <mergeCell ref="B6:C6"/>
  </mergeCells>
  <printOptions/>
  <pageMargins left="0.7" right="0.7" top="0.75" bottom="0.75" header="0.3" footer="0.3"/>
  <pageSetup fitToHeight="0" fitToWidth="1" horizontalDpi="600" verticalDpi="600" orientation="portrait" paperSize="9"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私学第３係パンチ様式</dc:title>
  <dc:subject/>
  <dc:creator>生活文化部  私学課</dc:creator>
  <cp:keywords/>
  <dc:description/>
  <cp:lastModifiedBy>大阪府</cp:lastModifiedBy>
  <cp:lastPrinted>2022-05-30T05:02:59Z</cp:lastPrinted>
  <dcterms:created xsi:type="dcterms:W3CDTF">2000-04-11T01:48:47Z</dcterms:created>
  <dcterms:modified xsi:type="dcterms:W3CDTF">2022-05-30T05:07:34Z</dcterms:modified>
  <cp:category/>
  <cp:version/>
  <cp:contentType/>
  <cp:contentStatus/>
</cp:coreProperties>
</file>