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1412ss0033a\lib\s_小中高\30年度フォルダ\ち_30調査\★平成31年度全国学力・学習状況調査\310313_平成３１年度全国学力・学習状況調査「調査終了報告書」の提出について（依頼）\学校への依頼\HP\"/>
    </mc:Choice>
  </mc:AlternateContent>
  <bookViews>
    <workbookView xWindow="1200" yWindow="840" windowWidth="13980" windowHeight="7770"/>
  </bookViews>
  <sheets>
    <sheet name="学校送付用" sheetId="1" r:id="rId1"/>
    <sheet name="★集計用（○○市町村教育委員会）" sheetId="3" r:id="rId2"/>
  </sheets>
  <definedNames>
    <definedName name="_xlnm.Print_Area" localSheetId="0">学校送付用!$A$1:$G$26</definedName>
  </definedNames>
  <calcPr calcId="162913"/>
</workbook>
</file>

<file path=xl/calcChain.xml><?xml version="1.0" encoding="utf-8"?>
<calcChain xmlns="http://schemas.openxmlformats.org/spreadsheetml/2006/main">
  <c r="A10" i="1" l="1"/>
  <c r="AZ8" i="3" l="1"/>
  <c r="AX8" i="3"/>
  <c r="AV8" i="3"/>
  <c r="AT8" i="3"/>
  <c r="AR8" i="3"/>
  <c r="AP8" i="3"/>
  <c r="AN8" i="3"/>
  <c r="AL8" i="3"/>
  <c r="AJ8" i="3"/>
  <c r="AH8" i="3"/>
  <c r="AF8" i="3"/>
  <c r="AD8" i="3"/>
  <c r="AY8" i="3"/>
  <c r="AW8" i="3"/>
  <c r="AU8" i="3"/>
  <c r="AS8" i="3"/>
  <c r="AQ8" i="3"/>
  <c r="AO8" i="3"/>
  <c r="AM8" i="3"/>
  <c r="AK8" i="3"/>
  <c r="AI8" i="3"/>
  <c r="AG8" i="3"/>
  <c r="AE8" i="3"/>
  <c r="AC8" i="3"/>
  <c r="AB8" i="3"/>
  <c r="AA8" i="3"/>
  <c r="Z8" i="3"/>
  <c r="Y8" i="3"/>
  <c r="V8" i="3" l="1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8" i="3"/>
  <c r="BF8" i="3" l="1"/>
  <c r="BE8" i="3"/>
  <c r="BD8" i="3"/>
  <c r="BC8" i="3"/>
  <c r="BB8" i="3"/>
  <c r="BA8" i="3"/>
  <c r="X8" i="3" l="1"/>
  <c r="W8" i="3"/>
</calcChain>
</file>

<file path=xl/sharedStrings.xml><?xml version="1.0" encoding="utf-8"?>
<sst xmlns="http://schemas.openxmlformats.org/spreadsheetml/2006/main" count="104" uniqueCount="52">
  <si>
    <t>◆学校名を記入してください。</t>
    <rPh sb="1" eb="3">
      <t>ガッコウ</t>
    </rPh>
    <rPh sb="3" eb="4">
      <t>メイ</t>
    </rPh>
    <rPh sb="5" eb="7">
      <t>キニュウ</t>
    </rPh>
    <phoneticPr fontId="1"/>
  </si>
  <si>
    <t>（参考様式２　学校送付用）</t>
    <rPh sb="1" eb="3">
      <t>サンコウ</t>
    </rPh>
    <rPh sb="3" eb="5">
      <t>ヨウシキ</t>
    </rPh>
    <phoneticPr fontId="1"/>
  </si>
  <si>
    <t>平成３１年度全国学力・学習状況調査「調査終了報告書」</t>
    <rPh sb="0" eb="2">
      <t>ヘイセイ</t>
    </rPh>
    <rPh sb="4" eb="6">
      <t>ネンド</t>
    </rPh>
    <rPh sb="6" eb="8">
      <t>ゼンコク</t>
    </rPh>
    <rPh sb="8" eb="10">
      <t>ガクリョク</t>
    </rPh>
    <rPh sb="11" eb="13">
      <t>ガクシュウ</t>
    </rPh>
    <rPh sb="13" eb="15">
      <t>ジョウキョウ</t>
    </rPh>
    <rPh sb="15" eb="17">
      <t>チョウサ</t>
    </rPh>
    <rPh sb="18" eb="20">
      <t>チョウサ</t>
    </rPh>
    <rPh sb="20" eb="22">
      <t>シュウリョウ</t>
    </rPh>
    <rPh sb="22" eb="25">
      <t>ホウコクショ</t>
    </rPh>
    <phoneticPr fontId="1"/>
  </si>
  <si>
    <t>◆学校種を選択してください。</t>
    <rPh sb="1" eb="3">
      <t>ガッコウ</t>
    </rPh>
    <rPh sb="3" eb="4">
      <t>シュ</t>
    </rPh>
    <rPh sb="5" eb="7">
      <t>センタク</t>
    </rPh>
    <phoneticPr fontId="1"/>
  </si>
  <si>
    <t>（２）英語「話すこと」調査について</t>
    <rPh sb="3" eb="5">
      <t>エイゴ</t>
    </rPh>
    <rPh sb="6" eb="7">
      <t>ハナ</t>
    </rPh>
    <rPh sb="11" eb="13">
      <t>チョウサ</t>
    </rPh>
    <phoneticPr fontId="1"/>
  </si>
  <si>
    <t>（２）【英語「話すこと」調査】</t>
    <rPh sb="4" eb="6">
      <t>エイゴ</t>
    </rPh>
    <rPh sb="7" eb="8">
      <t>ハナ</t>
    </rPh>
    <rPh sb="12" eb="14">
      <t>チョウサ</t>
    </rPh>
    <phoneticPr fontId="1"/>
  </si>
  <si>
    <t>小学校</t>
    <rPh sb="0" eb="3">
      <t>ショウガッコウ</t>
    </rPh>
    <phoneticPr fontId="1"/>
  </si>
  <si>
    <t>義務教育学校
（前期課程）</t>
    <rPh sb="0" eb="2">
      <t>ギム</t>
    </rPh>
    <rPh sb="2" eb="4">
      <t>キョウイク</t>
    </rPh>
    <rPh sb="4" eb="6">
      <t>ガッコウ</t>
    </rPh>
    <rPh sb="8" eb="10">
      <t>ゼンキ</t>
    </rPh>
    <rPh sb="10" eb="12">
      <t>カテイ</t>
    </rPh>
    <phoneticPr fontId="13"/>
  </si>
  <si>
    <r>
      <t>特別支援学校</t>
    </r>
    <r>
      <rPr>
        <sz val="6"/>
        <rFont val="ＭＳ Ｐゴシック"/>
        <family val="3"/>
        <charset val="128"/>
      </rPr>
      <t>（小学部）</t>
    </r>
    <rPh sb="0" eb="2">
      <t>トクベツ</t>
    </rPh>
    <rPh sb="2" eb="4">
      <t>シエン</t>
    </rPh>
    <rPh sb="4" eb="6">
      <t>ガッコウ</t>
    </rPh>
    <rPh sb="7" eb="10">
      <t>ショウガクブ</t>
    </rPh>
    <phoneticPr fontId="1"/>
  </si>
  <si>
    <t>中学校</t>
    <rPh sb="0" eb="3">
      <t>チュウガッコウ</t>
    </rPh>
    <phoneticPr fontId="1"/>
  </si>
  <si>
    <t>義務教育学校
（後期課程）</t>
    <rPh sb="0" eb="2">
      <t>ギム</t>
    </rPh>
    <rPh sb="2" eb="4">
      <t>キョウイク</t>
    </rPh>
    <rPh sb="4" eb="6">
      <t>ガッコウ</t>
    </rPh>
    <rPh sb="8" eb="10">
      <t>コウキ</t>
    </rPh>
    <rPh sb="10" eb="12">
      <t>カテイ</t>
    </rPh>
    <phoneticPr fontId="13"/>
  </si>
  <si>
    <t>中等教育学校</t>
    <rPh sb="0" eb="2">
      <t>チュウトウ</t>
    </rPh>
    <rPh sb="2" eb="4">
      <t>キョウイク</t>
    </rPh>
    <rPh sb="4" eb="6">
      <t>ガッコウ</t>
    </rPh>
    <phoneticPr fontId="1"/>
  </si>
  <si>
    <r>
      <t>特別支援学校</t>
    </r>
    <r>
      <rPr>
        <sz val="6"/>
        <rFont val="ＭＳ Ｐゴシック"/>
        <family val="3"/>
        <charset val="128"/>
      </rPr>
      <t>（中学部）</t>
    </r>
    <rPh sb="0" eb="2">
      <t>トクベツ</t>
    </rPh>
    <rPh sb="2" eb="4">
      <t>シエン</t>
    </rPh>
    <rPh sb="4" eb="6">
      <t>ガッコウ</t>
    </rPh>
    <rPh sb="7" eb="10">
      <t>チュウガクブ</t>
    </rPh>
    <phoneticPr fontId="1"/>
  </si>
  <si>
    <t>（２）に記述あり
※実施はしたが、
　 支障があった</t>
    <rPh sb="4" eb="6">
      <t>キジュツ</t>
    </rPh>
    <rPh sb="10" eb="12">
      <t>ジッシ</t>
    </rPh>
    <rPh sb="20" eb="22">
      <t>シショウ</t>
    </rPh>
    <phoneticPr fontId="1"/>
  </si>
  <si>
    <t>（３）に記述あり
※実施する予定
　であったが、
　実施できなかった</t>
    <rPh sb="4" eb="6">
      <t>キジュツ</t>
    </rPh>
    <rPh sb="10" eb="12">
      <t>ジッシ</t>
    </rPh>
    <rPh sb="14" eb="16">
      <t>ヨテイ</t>
    </rPh>
    <rPh sb="26" eb="28">
      <t>ジッシ</t>
    </rPh>
    <phoneticPr fontId="1"/>
  </si>
  <si>
    <t>その他の詳細</t>
    <rPh sb="2" eb="3">
      <t>タ</t>
    </rPh>
    <rPh sb="4" eb="6">
      <t>ショウサイ</t>
    </rPh>
    <phoneticPr fontId="1"/>
  </si>
  <si>
    <t>学校数</t>
    <rPh sb="0" eb="2">
      <t>ガッコウ</t>
    </rPh>
    <rPh sb="2" eb="3">
      <t>スウ</t>
    </rPh>
    <phoneticPr fontId="1"/>
  </si>
  <si>
    <t>学校名</t>
    <rPh sb="0" eb="3">
      <t>ガッコウメイ</t>
    </rPh>
    <phoneticPr fontId="1"/>
  </si>
  <si>
    <t>４月１８日（木）に調査を実施する予定の学校</t>
    <phoneticPr fontId="1"/>
  </si>
  <si>
    <t>①４月１８日（木）に調査を
実施した学校</t>
    <phoneticPr fontId="1"/>
  </si>
  <si>
    <t>※このシートは○○市町村教育委員会の集計用です。編集・削除はしないでください。</t>
    <rPh sb="9" eb="12">
      <t>シチョウソン</t>
    </rPh>
    <rPh sb="12" eb="14">
      <t>キョウイク</t>
    </rPh>
    <rPh sb="14" eb="17">
      <t>イインカイ</t>
    </rPh>
    <rPh sb="18" eb="20">
      <t>シュウケイ</t>
    </rPh>
    <rPh sb="20" eb="21">
      <t>ヨウ</t>
    </rPh>
    <rPh sb="24" eb="26">
      <t>ヘンシュウ</t>
    </rPh>
    <rPh sb="27" eb="29">
      <t>サクジョ</t>
    </rPh>
    <phoneticPr fontId="1"/>
  </si>
  <si>
    <t>オ．その他</t>
    <phoneticPr fontId="1"/>
  </si>
  <si>
    <t>　　　　その他の理由について，記入してください。</t>
    <phoneticPr fontId="1"/>
  </si>
  <si>
    <t>◆４月１８日（木）に
・調査を実施した場合は「①」
・調査は実施したが，開始時間の遅延や調査途中の中断等，調査の実施に支障を及ぼす事態があった場合は「②」
・調査を実施しようとしたが，調査を全く実施できなかった場合は「③」
・当初から後日実施予定だった場合は「④」
　を選択してください。</t>
    <rPh sb="2" eb="3">
      <t>ガツ</t>
    </rPh>
    <rPh sb="5" eb="6">
      <t>ニチ</t>
    </rPh>
    <rPh sb="7" eb="8">
      <t>モク</t>
    </rPh>
    <rPh sb="12" eb="14">
      <t>チョウサ</t>
    </rPh>
    <rPh sb="15" eb="17">
      <t>ジッシ</t>
    </rPh>
    <rPh sb="19" eb="21">
      <t>バアイ</t>
    </rPh>
    <rPh sb="27" eb="29">
      <t>チョウサ</t>
    </rPh>
    <rPh sb="30" eb="32">
      <t>ジッシ</t>
    </rPh>
    <rPh sb="36" eb="38">
      <t>カイシ</t>
    </rPh>
    <rPh sb="38" eb="40">
      <t>ジカン</t>
    </rPh>
    <rPh sb="41" eb="43">
      <t>チエン</t>
    </rPh>
    <rPh sb="44" eb="46">
      <t>チョウサ</t>
    </rPh>
    <rPh sb="46" eb="48">
      <t>トチュウ</t>
    </rPh>
    <rPh sb="49" eb="51">
      <t>チュウダン</t>
    </rPh>
    <rPh sb="51" eb="52">
      <t>トウ</t>
    </rPh>
    <rPh sb="53" eb="55">
      <t>チョウサ</t>
    </rPh>
    <rPh sb="56" eb="58">
      <t>ジッシ</t>
    </rPh>
    <rPh sb="62" eb="63">
      <t>オヨ</t>
    </rPh>
    <rPh sb="65" eb="67">
      <t>ジタイ</t>
    </rPh>
    <rPh sb="71" eb="73">
      <t>バアイ</t>
    </rPh>
    <rPh sb="79" eb="81">
      <t>チョウサ</t>
    </rPh>
    <rPh sb="82" eb="84">
      <t>ジッシ</t>
    </rPh>
    <rPh sb="92" eb="94">
      <t>チョウサ</t>
    </rPh>
    <rPh sb="95" eb="96">
      <t>マッタ</t>
    </rPh>
    <rPh sb="97" eb="99">
      <t>ジッシ</t>
    </rPh>
    <rPh sb="105" eb="107">
      <t>バアイ</t>
    </rPh>
    <rPh sb="136" eb="138">
      <t>センタク</t>
    </rPh>
    <phoneticPr fontId="1"/>
  </si>
  <si>
    <t>◆（１）で「③」と回答した場合は，その理由を記入してください。</t>
    <rPh sb="9" eb="11">
      <t>カイトウ</t>
    </rPh>
    <rPh sb="13" eb="15">
      <t>バアイ</t>
    </rPh>
    <rPh sb="19" eb="21">
      <t>リユウ</t>
    </rPh>
    <phoneticPr fontId="1"/>
  </si>
  <si>
    <t>◆（１）で②と回答した場合は，その状況を記入してください。</t>
    <rPh sb="7" eb="9">
      <t>カイトウ</t>
    </rPh>
    <rPh sb="11" eb="13">
      <t>バアイ</t>
    </rPh>
    <phoneticPr fontId="1"/>
  </si>
  <si>
    <t>④その他（①，②，③に該当しない学校）</t>
    <rPh sb="3" eb="4">
      <t>タ</t>
    </rPh>
    <rPh sb="11" eb="13">
      <t>ガイトウ</t>
    </rPh>
    <rPh sb="16" eb="18">
      <t>ガッコウ</t>
    </rPh>
    <phoneticPr fontId="1"/>
  </si>
  <si>
    <t>（２）　③の理由</t>
    <rPh sb="6" eb="8">
      <t>リユウ</t>
    </rPh>
    <phoneticPr fontId="1"/>
  </si>
  <si>
    <t>※アの「推奨スペック」とは以下のとおりです。
　・ O　S　：　Windows７以上
　・ H D D ：  空き容量２GB以上
　・メ モ リ：　４GB以上
　・その他：　USBメモリ空きポート１ポート以上</t>
    <rPh sb="4" eb="6">
      <t>スイショウ</t>
    </rPh>
    <rPh sb="13" eb="15">
      <t>イカ</t>
    </rPh>
    <rPh sb="40" eb="42">
      <t>イジョウ</t>
    </rPh>
    <rPh sb="55" eb="56">
      <t>ア</t>
    </rPh>
    <rPh sb="57" eb="59">
      <t>ヨウリョウ</t>
    </rPh>
    <rPh sb="62" eb="64">
      <t>イジョウ</t>
    </rPh>
    <rPh sb="77" eb="79">
      <t>イジョウ</t>
    </rPh>
    <rPh sb="84" eb="85">
      <t>タ</t>
    </rPh>
    <rPh sb="93" eb="94">
      <t>ア</t>
    </rPh>
    <rPh sb="102" eb="104">
      <t>イジョウ</t>
    </rPh>
    <phoneticPr fontId="1"/>
  </si>
  <si>
    <t>学校</t>
    <rPh sb="0" eb="2">
      <t>ガッコウ</t>
    </rPh>
    <phoneticPr fontId="1"/>
  </si>
  <si>
    <t>【国，算・数，英「聞，書，読」，質】</t>
    <rPh sb="1" eb="2">
      <t>コク</t>
    </rPh>
    <rPh sb="3" eb="4">
      <t>サン</t>
    </rPh>
    <rPh sb="5" eb="6">
      <t>スウ</t>
    </rPh>
    <rPh sb="7" eb="8">
      <t>エイ</t>
    </rPh>
    <rPh sb="9" eb="10">
      <t>キ</t>
    </rPh>
    <rPh sb="11" eb="12">
      <t>カ</t>
    </rPh>
    <rPh sb="13" eb="14">
      <t>ヨ</t>
    </rPh>
    <rPh sb="16" eb="17">
      <t>シツ</t>
    </rPh>
    <phoneticPr fontId="1"/>
  </si>
  <si>
    <t>②当初から英語「話すこと」調査を後日実施する予定の学校</t>
    <rPh sb="1" eb="3">
      <t>トウショ</t>
    </rPh>
    <rPh sb="22" eb="24">
      <t>ヨテイ</t>
    </rPh>
    <phoneticPr fontId="1"/>
  </si>
  <si>
    <t>③実施要領７（１）に基づき，設置管理者の判断で，
英語「話すこと」調査を実施しなかった学校</t>
    <phoneticPr fontId="1"/>
  </si>
  <si>
    <t>◆４月１８日（木）に
・調査を実施した場合は「①」
・当初から英語「話すこと」調査を後日実施予定の場合は「②」
・実施要領７（１）に基づき，設置管理者の判断で，英語「話すこと」調査を実施しなかった場合は「③」
・①～③に該当しない場合は「④」
　を選択してください。</t>
    <rPh sb="2" eb="3">
      <t>ガツ</t>
    </rPh>
    <rPh sb="5" eb="6">
      <t>ニチ</t>
    </rPh>
    <rPh sb="7" eb="8">
      <t>モク</t>
    </rPh>
    <rPh sb="12" eb="14">
      <t>チョウサ</t>
    </rPh>
    <rPh sb="15" eb="17">
      <t>ジッシ</t>
    </rPh>
    <rPh sb="19" eb="21">
      <t>バアイ</t>
    </rPh>
    <rPh sb="27" eb="29">
      <t>トウショ</t>
    </rPh>
    <rPh sb="46" eb="48">
      <t>ヨテイ</t>
    </rPh>
    <rPh sb="111" eb="113">
      <t>ガイトウ</t>
    </rPh>
    <rPh sb="116" eb="118">
      <t>バアイ</t>
    </rPh>
    <rPh sb="125" eb="127">
      <t>センタク</t>
    </rPh>
    <phoneticPr fontId="1"/>
  </si>
  <si>
    <t>◆  （２）で③と回答した場合，「実施要領７（１）に基づき，設置管理者の判断で，英語「話すこと」調査を実施しなかった」理由として当てはまるものに○を選択してください。（複数選択可）　</t>
    <rPh sb="9" eb="11">
      <t>カイトウ</t>
    </rPh>
    <rPh sb="13" eb="15">
      <t>バアイ</t>
    </rPh>
    <rPh sb="74" eb="76">
      <t>センタク</t>
    </rPh>
    <rPh sb="84" eb="86">
      <t>フクスウ</t>
    </rPh>
    <rPh sb="86" eb="88">
      <t>センタク</t>
    </rPh>
    <rPh sb="88" eb="89">
      <t>カ</t>
    </rPh>
    <phoneticPr fontId="1"/>
  </si>
  <si>
    <t>ア．OSがWindowsであったが，推奨スペックを満たしていなかった。</t>
  </si>
  <si>
    <t>エ．OSがWindowsではなかった。</t>
  </si>
  <si>
    <t>イ．OSがWindowsで，推奨スペックを満たしていたが，事前検証ツールで動作確認
　　 したところ正常に動作せず，原因の究明・解決ができなかった。</t>
    <phoneticPr fontId="1"/>
  </si>
  <si>
    <t>ウ．OSがWindowsで，推奨スペックを満たしていたが，環境復元ソフト，シンクライ
　　 アント方式等の対応で財政措置ができなかった。</t>
    <phoneticPr fontId="1"/>
  </si>
  <si>
    <t>ア　推奨スペック　　　　</t>
  </si>
  <si>
    <t>イ　事前検証</t>
  </si>
  <si>
    <t>エ　OS</t>
  </si>
  <si>
    <t>オ　その他</t>
  </si>
  <si>
    <t>ウ　財政措置（環境復元ソフト、シンクライアント等）</t>
    <phoneticPr fontId="1"/>
  </si>
  <si>
    <t>※例えば，以下のような場合が該当します。
・問題用紙等の不足により，コピーで対応するため調査の実施を学校全体として遅らせた場合。
・交通機関の事故等の不測の事態により，調査の実施を遅らせたり，途中で中断したりした場合。</t>
    <phoneticPr fontId="1"/>
  </si>
  <si>
    <t>※例えば，以下のような場合が該当します。
・体調不良やインフルエンザ等による学年閉鎖により，調査対象の児童生徒全員が欠席した場合。
・天災等の不測の事態により，学校全体として調査を実施できなかった場合。</t>
    <phoneticPr fontId="1"/>
  </si>
  <si>
    <t>※①には，４月１８日中に調査の一部のみを実施した場合も該当します。
※③には，４月１８日（木）に調査を実施する予定であったが，調査対象となる児童生徒全員が欠席や体調不良等により，学校全体として調査を実施できなかった場合が該当します。
※④には，当初から４月１８日（木）に調査を実施する予定ではなかった学校が該当します。</t>
    <phoneticPr fontId="1"/>
  </si>
  <si>
    <t>①４月１８日（木）に調査を
実施した学校（①，②を選択）</t>
    <rPh sb="7" eb="8">
      <t>モク</t>
    </rPh>
    <rPh sb="25" eb="27">
      <t>センタク</t>
    </rPh>
    <phoneticPr fontId="1"/>
  </si>
  <si>
    <t>②４月１８（木）日に調査を実施
できなかった学校（③を選択）</t>
    <rPh sb="6" eb="7">
      <t>モク</t>
    </rPh>
    <rPh sb="27" eb="29">
      <t>センタク</t>
    </rPh>
    <phoneticPr fontId="1"/>
  </si>
  <si>
    <t>③当初から後日実施予定の学校（④を選択）</t>
    <rPh sb="1" eb="3">
      <t>トウショ</t>
    </rPh>
    <rPh sb="5" eb="7">
      <t>ゴジツ</t>
    </rPh>
    <rPh sb="7" eb="9">
      <t>ジッシ</t>
    </rPh>
    <rPh sb="9" eb="11">
      <t>ヨテイ</t>
    </rPh>
    <rPh sb="12" eb="14">
      <t>ガッコウ</t>
    </rPh>
    <rPh sb="17" eb="19">
      <t>センタク</t>
    </rPh>
    <phoneticPr fontId="1"/>
  </si>
  <si>
    <t xml:space="preserve">※①には，４月１８日に学校として「話すこと」調査を実施した場合を指します。（一部の生徒が「話すこと」調査を実施しなかった場合も①に該当します。）
※②には，他の教科も含めて調査全体を後日実施する学校も該当します。（その場合，別紙１－１③と別紙１－２②の両方に該当します。）
※③参考（実施要領７（１）抜粋）
　「話すこと」に関する問題については，設置管理者が各学校のICT環境の整備状況を把握し，各学校の状況を十分踏まえた上で，検討し，設置管理者の判断により学校単位で「話すこと」に関する問題を実施しないこととすることができる。
</t>
    <phoneticPr fontId="1"/>
  </si>
  <si>
    <r>
      <t xml:space="preserve">　 ４月１８日（木）の「平成３１年度全国学力・学習状況調査」の実施状況について，以下の項目に記入し，
</t>
    </r>
    <r>
      <rPr>
        <b/>
        <i/>
        <sz val="11"/>
        <rFont val="ＭＳ Ｐゴシック"/>
        <family val="3"/>
        <charset val="128"/>
      </rPr>
      <t>４月１９日（金）１０時まで</t>
    </r>
    <r>
      <rPr>
        <i/>
        <sz val="11"/>
        <rFont val="ＭＳ Ｐゴシック"/>
        <family val="3"/>
        <charset val="128"/>
      </rPr>
      <t>に，大阪府教育庁私学課：担当　橋本まで，電子メールにて提出してください。</t>
    </r>
    <rPh sb="3" eb="4">
      <t>ガツ</t>
    </rPh>
    <rPh sb="6" eb="7">
      <t>ニチ</t>
    </rPh>
    <rPh sb="8" eb="9">
      <t>モク</t>
    </rPh>
    <rPh sb="12" eb="14">
      <t>ヘイセイ</t>
    </rPh>
    <rPh sb="16" eb="18">
      <t>ネンド</t>
    </rPh>
    <rPh sb="18" eb="20">
      <t>ゼンコク</t>
    </rPh>
    <rPh sb="20" eb="22">
      <t>ガクリョク</t>
    </rPh>
    <rPh sb="23" eb="25">
      <t>ガクシュウ</t>
    </rPh>
    <rPh sb="25" eb="27">
      <t>ジョウキョウ</t>
    </rPh>
    <rPh sb="27" eb="29">
      <t>チョウサ</t>
    </rPh>
    <rPh sb="31" eb="33">
      <t>ジッシ</t>
    </rPh>
    <rPh sb="33" eb="35">
      <t>ジョウキョウ</t>
    </rPh>
    <rPh sb="40" eb="42">
      <t>イカ</t>
    </rPh>
    <rPh sb="43" eb="45">
      <t>コウモク</t>
    </rPh>
    <rPh sb="46" eb="48">
      <t>キニュウ</t>
    </rPh>
    <rPh sb="52" eb="53">
      <t>ガツ</t>
    </rPh>
    <rPh sb="55" eb="56">
      <t>ニチ</t>
    </rPh>
    <rPh sb="57" eb="58">
      <t>キン</t>
    </rPh>
    <rPh sb="61" eb="62">
      <t>ジ</t>
    </rPh>
    <rPh sb="66" eb="69">
      <t>オオサカフ</t>
    </rPh>
    <rPh sb="69" eb="72">
      <t>キョウイクチョウ</t>
    </rPh>
    <rPh sb="72" eb="74">
      <t>シガク</t>
    </rPh>
    <rPh sb="74" eb="75">
      <t>カ</t>
    </rPh>
    <rPh sb="76" eb="78">
      <t>タントウ</t>
    </rPh>
    <rPh sb="79" eb="81">
      <t>ハシモト</t>
    </rPh>
    <rPh sb="84" eb="86">
      <t>デンシ</t>
    </rPh>
    <rPh sb="91" eb="93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</si>
</sst>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24"/>
      <color theme="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0" fontId="11" fillId="0" borderId="30" xfId="0" applyFont="1" applyFill="1" applyBorder="1" applyAlignment="1" applyProtection="1">
      <alignment horizontal="center" vertical="center"/>
    </xf>
    <xf numFmtId="0" fontId="14" fillId="0" borderId="36" xfId="0" applyFont="1" applyFill="1" applyBorder="1" applyAlignment="1" applyProtection="1">
      <alignment horizontal="left" vertical="top" wrapText="1"/>
    </xf>
    <xf numFmtId="176" fontId="2" fillId="0" borderId="33" xfId="0" applyNumberFormat="1" applyFont="1" applyFill="1" applyBorder="1" applyAlignment="1" applyProtection="1">
      <alignment horizontal="right" vertical="center"/>
    </xf>
    <xf numFmtId="176" fontId="2" fillId="0" borderId="34" xfId="0" applyNumberFormat="1" applyFont="1" applyFill="1" applyBorder="1" applyAlignment="1" applyProtection="1">
      <alignment horizontal="right" vertical="center"/>
    </xf>
    <xf numFmtId="176" fontId="2" fillId="0" borderId="35" xfId="0" applyNumberFormat="1" applyFont="1" applyFill="1" applyBorder="1" applyAlignment="1" applyProtection="1">
      <alignment horizontal="right" vertical="center"/>
    </xf>
    <xf numFmtId="0" fontId="14" fillId="0" borderId="38" xfId="0" applyFont="1" applyFill="1" applyBorder="1" applyAlignment="1" applyProtection="1">
      <alignment horizontal="left" vertical="top" wrapText="1"/>
    </xf>
    <xf numFmtId="0" fontId="15" fillId="2" borderId="0" xfId="0" applyFont="1" applyFill="1" applyAlignment="1" applyProtection="1">
      <alignment horizontal="left" vertical="center"/>
    </xf>
    <xf numFmtId="0" fontId="9" fillId="2" borderId="0" xfId="0" applyFont="1" applyFill="1" applyProtection="1">
      <alignment vertical="center"/>
    </xf>
    <xf numFmtId="176" fontId="2" fillId="0" borderId="31" xfId="0" applyNumberFormat="1" applyFont="1" applyFill="1" applyBorder="1" applyAlignment="1" applyProtection="1">
      <alignment horizontal="right" vertical="center"/>
    </xf>
    <xf numFmtId="176" fontId="2" fillId="0" borderId="32" xfId="0" applyNumberFormat="1" applyFont="1" applyFill="1" applyBorder="1" applyAlignment="1" applyProtection="1">
      <alignment horizontal="right" vertical="center"/>
    </xf>
    <xf numFmtId="176" fontId="2" fillId="0" borderId="31" xfId="0" applyNumberFormat="1" applyFont="1" applyFill="1" applyBorder="1" applyAlignment="1" applyProtection="1">
      <alignment vertical="center"/>
    </xf>
    <xf numFmtId="176" fontId="2" fillId="0" borderId="32" xfId="0" applyNumberFormat="1" applyFont="1" applyFill="1" applyBorder="1" applyAlignment="1" applyProtection="1">
      <alignment vertical="center"/>
    </xf>
    <xf numFmtId="176" fontId="2" fillId="0" borderId="33" xfId="0" applyNumberFormat="1" applyFont="1" applyFill="1" applyBorder="1" applyAlignment="1" applyProtection="1">
      <alignment vertical="center"/>
    </xf>
    <xf numFmtId="176" fontId="2" fillId="0" borderId="34" xfId="0" applyNumberFormat="1" applyFont="1" applyFill="1" applyBorder="1" applyAlignment="1" applyProtection="1">
      <alignment vertical="center"/>
    </xf>
    <xf numFmtId="176" fontId="2" fillId="0" borderId="35" xfId="0" applyNumberFormat="1" applyFont="1" applyFill="1" applyBorder="1" applyAlignment="1" applyProtection="1">
      <alignment vertical="center"/>
    </xf>
    <xf numFmtId="0" fontId="11" fillId="9" borderId="63" xfId="0" applyFont="1" applyFill="1" applyBorder="1" applyAlignment="1" applyProtection="1">
      <alignment horizontal="center" vertical="center" wrapText="1"/>
    </xf>
    <xf numFmtId="0" fontId="11" fillId="9" borderId="23" xfId="0" applyFont="1" applyFill="1" applyBorder="1" applyAlignment="1" applyProtection="1">
      <alignment horizontal="center" vertical="center" wrapText="1"/>
    </xf>
    <xf numFmtId="0" fontId="11" fillId="9" borderId="64" xfId="0" applyFont="1" applyFill="1" applyBorder="1" applyAlignment="1" applyProtection="1">
      <alignment horizontal="center" vertical="center" wrapText="1"/>
    </xf>
    <xf numFmtId="0" fontId="11" fillId="9" borderId="29" xfId="0" applyFont="1" applyFill="1" applyBorder="1" applyAlignment="1" applyProtection="1">
      <alignment horizontal="center" vertical="center" wrapText="1"/>
    </xf>
    <xf numFmtId="0" fontId="11" fillId="9" borderId="22" xfId="0" applyFont="1" applyFill="1" applyBorder="1" applyAlignment="1" applyProtection="1">
      <alignment horizontal="center" vertical="center" wrapText="1"/>
    </xf>
    <xf numFmtId="0" fontId="11" fillId="9" borderId="65" xfId="0" applyFont="1" applyFill="1" applyBorder="1" applyAlignment="1" applyProtection="1">
      <alignment horizontal="center" vertical="center" wrapText="1"/>
    </xf>
    <xf numFmtId="0" fontId="11" fillId="3" borderId="40" xfId="0" applyFont="1" applyFill="1" applyBorder="1" applyAlignment="1" applyProtection="1">
      <alignment horizontal="center" vertical="center" textRotation="255" wrapText="1"/>
    </xf>
    <xf numFmtId="176" fontId="14" fillId="0" borderId="32" xfId="0" applyNumberFormat="1" applyFont="1" applyFill="1" applyBorder="1" applyAlignment="1" applyProtection="1">
      <alignment horizontal="left" vertical="center" wrapText="1"/>
    </xf>
    <xf numFmtId="176" fontId="14" fillId="0" borderId="33" xfId="0" applyNumberFormat="1" applyFont="1" applyFill="1" applyBorder="1" applyAlignment="1" applyProtection="1">
      <alignment horizontal="left" vertical="center" wrapText="1"/>
    </xf>
    <xf numFmtId="176" fontId="14" fillId="0" borderId="34" xfId="0" applyNumberFormat="1" applyFont="1" applyFill="1" applyBorder="1" applyAlignment="1" applyProtection="1">
      <alignment horizontal="left" vertical="center" wrapText="1"/>
    </xf>
    <xf numFmtId="176" fontId="14" fillId="0" borderId="66" xfId="0" applyNumberFormat="1" applyFont="1" applyFill="1" applyBorder="1" applyAlignment="1" applyProtection="1">
      <alignment horizontal="left" vertical="center" wrapText="1"/>
    </xf>
    <xf numFmtId="176" fontId="14" fillId="0" borderId="37" xfId="0" applyNumberFormat="1" applyFont="1" applyFill="1" applyBorder="1" applyAlignment="1" applyProtection="1">
      <alignment horizontal="left" vertical="center" wrapText="1"/>
    </xf>
    <xf numFmtId="176" fontId="14" fillId="0" borderId="67" xfId="0" applyNumberFormat="1" applyFont="1" applyFill="1" applyBorder="1" applyAlignment="1" applyProtection="1">
      <alignment horizontal="left" vertical="center" wrapText="1"/>
    </xf>
    <xf numFmtId="0" fontId="14" fillId="0" borderId="68" xfId="0" applyFont="1" applyFill="1" applyBorder="1" applyAlignment="1" applyProtection="1">
      <alignment horizontal="right" vertical="center" wrapText="1"/>
    </xf>
    <xf numFmtId="0" fontId="14" fillId="0" borderId="33" xfId="0" applyFont="1" applyFill="1" applyBorder="1" applyAlignment="1" applyProtection="1">
      <alignment horizontal="right" vertical="center" wrapText="1"/>
    </xf>
    <xf numFmtId="0" fontId="14" fillId="0" borderId="38" xfId="0" applyFont="1" applyFill="1" applyBorder="1" applyAlignment="1" applyProtection="1">
      <alignment horizontal="right" vertical="center" wrapText="1"/>
    </xf>
    <xf numFmtId="0" fontId="14" fillId="0" borderId="33" xfId="0" applyFont="1" applyFill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vertical="center"/>
    </xf>
    <xf numFmtId="0" fontId="16" fillId="0" borderId="0" xfId="0" applyFont="1" applyAlignment="1">
      <alignment vertical="top"/>
    </xf>
    <xf numFmtId="0" fontId="0" fillId="2" borderId="0" xfId="0" applyFill="1" applyProtection="1">
      <alignment vertical="center"/>
    </xf>
    <xf numFmtId="0" fontId="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1" fillId="0" borderId="30" xfId="0" applyFont="1" applyFill="1" applyBorder="1" applyAlignment="1" applyProtection="1">
      <alignment horizontal="left" vertical="top"/>
    </xf>
    <xf numFmtId="0" fontId="11" fillId="3" borderId="50" xfId="0" applyFont="1" applyFill="1" applyBorder="1" applyAlignment="1" applyProtection="1">
      <alignment horizontal="center" vertical="top" textRotation="255" wrapText="1"/>
    </xf>
    <xf numFmtId="0" fontId="11" fillId="3" borderId="49" xfId="0" applyFont="1" applyFill="1" applyBorder="1" applyAlignment="1" applyProtection="1">
      <alignment horizontal="center" vertical="top" textRotation="255" wrapText="1"/>
    </xf>
    <xf numFmtId="0" fontId="16" fillId="0" borderId="48" xfId="0" applyFont="1" applyBorder="1" applyAlignment="1">
      <alignment horizontal="left" vertical="top" wrapText="1"/>
    </xf>
    <xf numFmtId="0" fontId="16" fillId="0" borderId="48" xfId="0" applyFont="1" applyBorder="1" applyAlignment="1">
      <alignment horizontal="left" vertical="top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9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2" fillId="0" borderId="18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69" xfId="0" applyFont="1" applyBorder="1" applyAlignment="1">
      <alignment horizontal="left" vertical="top" wrapText="1"/>
    </xf>
    <xf numFmtId="0" fontId="2" fillId="0" borderId="5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11" fillId="3" borderId="19" xfId="0" applyFont="1" applyFill="1" applyBorder="1" applyAlignment="1" applyProtection="1">
      <alignment horizontal="center" vertical="top" textRotation="255" wrapText="1"/>
    </xf>
    <xf numFmtId="0" fontId="11" fillId="3" borderId="50" xfId="0" applyFont="1" applyFill="1" applyBorder="1" applyAlignment="1" applyProtection="1">
      <alignment horizontal="center" vertical="top" textRotation="255" wrapText="1"/>
    </xf>
    <xf numFmtId="0" fontId="11" fillId="3" borderId="40" xfId="0" applyFont="1" applyFill="1" applyBorder="1" applyAlignment="1" applyProtection="1">
      <alignment horizontal="center" vertical="center" textRotation="255" wrapText="1"/>
    </xf>
    <xf numFmtId="0" fontId="11" fillId="3" borderId="47" xfId="0" applyFont="1" applyFill="1" applyBorder="1" applyAlignment="1" applyProtection="1">
      <alignment horizontal="center" vertical="center" wrapText="1"/>
    </xf>
    <xf numFmtId="0" fontId="11" fillId="3" borderId="46" xfId="0" applyFont="1" applyFill="1" applyBorder="1" applyAlignment="1" applyProtection="1">
      <alignment horizontal="center" vertical="center" wrapText="1"/>
    </xf>
    <xf numFmtId="0" fontId="11" fillId="3" borderId="57" xfId="0" applyFont="1" applyFill="1" applyBorder="1" applyAlignment="1" applyProtection="1">
      <alignment horizontal="center" vertical="center" wrapText="1"/>
    </xf>
    <xf numFmtId="0" fontId="11" fillId="3" borderId="56" xfId="0" applyFont="1" applyFill="1" applyBorder="1" applyAlignment="1" applyProtection="1">
      <alignment horizontal="center" vertical="center" wrapText="1"/>
    </xf>
    <xf numFmtId="0" fontId="11" fillId="7" borderId="3" xfId="0" applyFont="1" applyFill="1" applyBorder="1" applyAlignment="1" applyProtection="1">
      <alignment horizontal="center" vertical="center" wrapText="1"/>
    </xf>
    <xf numFmtId="0" fontId="11" fillId="7" borderId="4" xfId="0" applyFont="1" applyFill="1" applyBorder="1" applyAlignment="1" applyProtection="1">
      <alignment horizontal="center" vertical="center" wrapText="1"/>
    </xf>
    <xf numFmtId="0" fontId="11" fillId="7" borderId="5" xfId="0" applyFont="1" applyFill="1" applyBorder="1" applyAlignment="1" applyProtection="1">
      <alignment horizontal="center" vertical="center" wrapText="1"/>
    </xf>
    <xf numFmtId="0" fontId="11" fillId="3" borderId="25" xfId="0" applyFont="1" applyFill="1" applyBorder="1" applyAlignment="1" applyProtection="1">
      <alignment horizontal="center" vertical="top" textRotation="255" wrapText="1"/>
    </xf>
    <xf numFmtId="0" fontId="11" fillId="3" borderId="44" xfId="0" applyFont="1" applyFill="1" applyBorder="1" applyAlignment="1" applyProtection="1">
      <alignment horizontal="center" vertical="top" textRotation="255" wrapText="1"/>
    </xf>
    <xf numFmtId="0" fontId="11" fillId="3" borderId="53" xfId="0" applyFont="1" applyFill="1" applyBorder="1" applyAlignment="1" applyProtection="1">
      <alignment horizontal="center" vertical="top" textRotation="255" wrapText="1"/>
    </xf>
    <xf numFmtId="0" fontId="11" fillId="3" borderId="20" xfId="0" applyFont="1" applyFill="1" applyBorder="1" applyAlignment="1" applyProtection="1">
      <alignment horizontal="center" vertical="center" wrapText="1"/>
    </xf>
    <xf numFmtId="0" fontId="11" fillId="3" borderId="58" xfId="0" applyFont="1" applyFill="1" applyBorder="1" applyAlignment="1" applyProtection="1">
      <alignment horizontal="center" vertical="center" wrapText="1"/>
    </xf>
    <xf numFmtId="0" fontId="11" fillId="3" borderId="18" xfId="0" applyFont="1" applyFill="1" applyBorder="1" applyAlignment="1" applyProtection="1">
      <alignment horizontal="center" vertical="center" wrapText="1"/>
    </xf>
    <xf numFmtId="0" fontId="11" fillId="3" borderId="55" xfId="0" applyFont="1" applyFill="1" applyBorder="1" applyAlignment="1" applyProtection="1">
      <alignment horizontal="center" vertical="center" wrapText="1"/>
    </xf>
    <xf numFmtId="0" fontId="11" fillId="3" borderId="21" xfId="0" applyFont="1" applyFill="1" applyBorder="1" applyAlignment="1" applyProtection="1">
      <alignment horizontal="center" vertical="center" wrapText="1"/>
    </xf>
    <xf numFmtId="0" fontId="11" fillId="3" borderId="15" xfId="0" applyFont="1" applyFill="1" applyBorder="1" applyAlignment="1" applyProtection="1">
      <alignment horizontal="center" vertical="center" wrapText="1"/>
    </xf>
    <xf numFmtId="0" fontId="11" fillId="3" borderId="48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45" xfId="0" applyFont="1" applyFill="1" applyBorder="1" applyAlignment="1" applyProtection="1">
      <alignment horizontal="center" vertical="center" wrapText="1"/>
    </xf>
    <xf numFmtId="0" fontId="11" fillId="3" borderId="54" xfId="0" applyFont="1" applyFill="1" applyBorder="1" applyAlignment="1" applyProtection="1">
      <alignment horizontal="center" vertical="center" wrapText="1"/>
    </xf>
    <xf numFmtId="0" fontId="11" fillId="3" borderId="60" xfId="0" applyFont="1" applyFill="1" applyBorder="1" applyAlignment="1" applyProtection="1">
      <alignment horizontal="center" vertical="center" wrapText="1"/>
    </xf>
    <xf numFmtId="0" fontId="11" fillId="3" borderId="19" xfId="0" applyFont="1" applyFill="1" applyBorder="1" applyAlignment="1" applyProtection="1">
      <alignment horizontal="center" vertical="center" wrapText="1"/>
    </xf>
    <xf numFmtId="0" fontId="11" fillId="3" borderId="25" xfId="0" applyFont="1" applyFill="1" applyBorder="1" applyAlignment="1" applyProtection="1">
      <alignment horizontal="center" vertical="center" wrapText="1"/>
    </xf>
    <xf numFmtId="0" fontId="11" fillId="7" borderId="17" xfId="0" applyFont="1" applyFill="1" applyBorder="1" applyAlignment="1" applyProtection="1">
      <alignment horizontal="center" vertical="center" wrapText="1"/>
    </xf>
    <xf numFmtId="0" fontId="11" fillId="3" borderId="50" xfId="0" applyFont="1" applyFill="1" applyBorder="1" applyAlignment="1" applyProtection="1">
      <alignment horizontal="center" vertical="center" wrapText="1"/>
    </xf>
    <xf numFmtId="0" fontId="11" fillId="3" borderId="39" xfId="0" applyFont="1" applyFill="1" applyBorder="1" applyAlignment="1" applyProtection="1">
      <alignment horizontal="center" vertical="center" wrapText="1"/>
    </xf>
    <xf numFmtId="0" fontId="11" fillId="3" borderId="40" xfId="0" applyFont="1" applyFill="1" applyBorder="1" applyAlignment="1" applyProtection="1">
      <alignment horizontal="center" vertical="center" wrapText="1"/>
    </xf>
    <xf numFmtId="0" fontId="11" fillId="3" borderId="26" xfId="0" applyFont="1" applyFill="1" applyBorder="1" applyAlignment="1" applyProtection="1">
      <alignment horizontal="center" vertical="center" wrapText="1"/>
    </xf>
    <xf numFmtId="0" fontId="11" fillId="5" borderId="6" xfId="0" applyFont="1" applyFill="1" applyBorder="1" applyAlignment="1" applyProtection="1">
      <alignment horizontal="center" vertical="center" wrapText="1"/>
    </xf>
    <xf numFmtId="0" fontId="11" fillId="5" borderId="7" xfId="0" applyFont="1" applyFill="1" applyBorder="1" applyAlignment="1" applyProtection="1">
      <alignment horizontal="center" vertical="center" wrapText="1"/>
    </xf>
    <xf numFmtId="0" fontId="11" fillId="5" borderId="8" xfId="0" applyFont="1" applyFill="1" applyBorder="1" applyAlignment="1" applyProtection="1">
      <alignment horizontal="center" vertical="center" wrapText="1"/>
    </xf>
    <xf numFmtId="0" fontId="11" fillId="3" borderId="41" xfId="0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center" vertical="center" wrapText="1"/>
    </xf>
    <xf numFmtId="0" fontId="11" fillId="3" borderId="42" xfId="0" applyFont="1" applyFill="1" applyBorder="1" applyAlignment="1" applyProtection="1">
      <alignment horizontal="center" vertical="center" wrapText="1"/>
    </xf>
    <xf numFmtId="0" fontId="11" fillId="3" borderId="14" xfId="0" applyFont="1" applyFill="1" applyBorder="1" applyAlignment="1" applyProtection="1">
      <alignment horizontal="center" vertical="center" wrapText="1"/>
    </xf>
    <xf numFmtId="0" fontId="11" fillId="3" borderId="28" xfId="0" applyFont="1" applyFill="1" applyBorder="1" applyAlignment="1" applyProtection="1">
      <alignment horizontal="center" vertical="center" wrapText="1"/>
    </xf>
    <xf numFmtId="0" fontId="11" fillId="7" borderId="16" xfId="0" applyFont="1" applyFill="1" applyBorder="1" applyAlignment="1" applyProtection="1">
      <alignment horizontal="center" vertical="center" wrapText="1"/>
    </xf>
    <xf numFmtId="0" fontId="11" fillId="8" borderId="17" xfId="0" applyFont="1" applyFill="1" applyBorder="1" applyAlignment="1" applyProtection="1">
      <alignment horizontal="center" vertical="center" wrapText="1"/>
    </xf>
    <xf numFmtId="0" fontId="11" fillId="8" borderId="4" xfId="0" applyFont="1" applyFill="1" applyBorder="1" applyAlignment="1" applyProtection="1">
      <alignment horizontal="center" vertical="center" wrapText="1"/>
    </xf>
    <xf numFmtId="0" fontId="11" fillId="8" borderId="16" xfId="0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24" xfId="0" applyFont="1" applyFill="1" applyBorder="1" applyAlignment="1" applyProtection="1">
      <alignment horizontal="center" vertical="center" wrapText="1"/>
    </xf>
    <xf numFmtId="0" fontId="11" fillId="3" borderId="44" xfId="0" applyFont="1" applyFill="1" applyBorder="1" applyAlignment="1" applyProtection="1">
      <alignment horizontal="center" vertical="center" wrapText="1"/>
    </xf>
    <xf numFmtId="0" fontId="11" fillId="3" borderId="53" xfId="0" applyFont="1" applyFill="1" applyBorder="1" applyAlignment="1" applyProtection="1">
      <alignment horizontal="center" vertical="center" wrapText="1"/>
    </xf>
    <xf numFmtId="0" fontId="11" fillId="3" borderId="59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horizontal="center" vertical="center" wrapText="1"/>
    </xf>
    <xf numFmtId="0" fontId="11" fillId="4" borderId="7" xfId="0" applyFont="1" applyFill="1" applyBorder="1" applyAlignment="1" applyProtection="1">
      <alignment horizontal="center" vertical="center" wrapText="1"/>
    </xf>
    <xf numFmtId="0" fontId="11" fillId="4" borderId="8" xfId="0" applyFont="1" applyFill="1" applyBorder="1" applyAlignment="1" applyProtection="1">
      <alignment horizontal="center" vertical="center" wrapText="1"/>
    </xf>
    <xf numFmtId="0" fontId="11" fillId="6" borderId="10" xfId="0" applyFont="1" applyFill="1" applyBorder="1" applyAlignment="1" applyProtection="1">
      <alignment horizontal="center" vertical="center" wrapText="1"/>
    </xf>
    <xf numFmtId="0" fontId="11" fillId="6" borderId="11" xfId="0" applyFont="1" applyFill="1" applyBorder="1" applyAlignment="1" applyProtection="1">
      <alignment horizontal="center" vertical="center" wrapText="1"/>
    </xf>
    <xf numFmtId="0" fontId="12" fillId="7" borderId="11" xfId="0" applyFont="1" applyFill="1" applyBorder="1" applyAlignment="1" applyProtection="1">
      <alignment horizontal="center" vertical="center"/>
    </xf>
    <xf numFmtId="0" fontId="12" fillId="7" borderId="12" xfId="0" applyFont="1" applyFill="1" applyBorder="1" applyAlignment="1" applyProtection="1">
      <alignment horizontal="center" vertical="center"/>
    </xf>
    <xf numFmtId="0" fontId="11" fillId="3" borderId="43" xfId="0" applyFont="1" applyFill="1" applyBorder="1" applyAlignment="1" applyProtection="1">
      <alignment horizontal="center" vertical="center" wrapText="1"/>
    </xf>
    <xf numFmtId="0" fontId="11" fillId="3" borderId="52" xfId="0" applyFont="1" applyFill="1" applyBorder="1" applyAlignment="1" applyProtection="1">
      <alignment horizontal="center" vertical="center" wrapText="1"/>
    </xf>
    <xf numFmtId="0" fontId="11" fillId="3" borderId="62" xfId="0" applyFont="1" applyFill="1" applyBorder="1" applyAlignment="1" applyProtection="1">
      <alignment horizontal="center" vertical="center" wrapText="1"/>
    </xf>
    <xf numFmtId="0" fontId="11" fillId="3" borderId="51" xfId="0" applyFont="1" applyFill="1" applyBorder="1" applyAlignment="1" applyProtection="1">
      <alignment horizontal="center" vertical="center" wrapText="1"/>
    </xf>
    <xf numFmtId="0" fontId="11" fillId="3" borderId="61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22">
    <dxf>
      <font>
        <color theme="1"/>
      </font>
    </dxf>
    <dxf>
      <font>
        <color auto="1"/>
      </font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</dxf>
    <dxf>
      <fill>
        <patternFill>
          <bgColor rgb="FFFFFFCC"/>
        </patternFill>
      </fill>
    </dxf>
    <dxf>
      <fill>
        <patternFill patternType="solid">
          <bgColor theme="0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1"/>
      </font>
    </dxf>
    <dxf>
      <font>
        <color theme="1"/>
      </font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FF33CC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6"/>
  <sheetViews>
    <sheetView tabSelected="1" view="pageBreakPreview" zoomScale="85" zoomScaleNormal="115" zoomScaleSheetLayoutView="85" workbookViewId="0">
      <selection activeCell="A7" sqref="A7:C7"/>
    </sheetView>
  </sheetViews>
  <sheetFormatPr defaultRowHeight="19.5" customHeight="1" x14ac:dyDescent="0.15"/>
  <cols>
    <col min="1" max="1" width="26.375" style="2" customWidth="1"/>
    <col min="2" max="2" width="47.5" style="1" customWidth="1"/>
    <col min="3" max="3" width="13.125" style="1" customWidth="1"/>
    <col min="4" max="4" width="2.125" style="1" customWidth="1"/>
    <col min="5" max="5" width="26.375" style="2" customWidth="1"/>
    <col min="6" max="6" width="47.5" style="1" customWidth="1"/>
    <col min="7" max="7" width="13.125" style="1" customWidth="1"/>
    <col min="8" max="16384" width="9" style="1"/>
  </cols>
  <sheetData>
    <row r="1" spans="1:7" ht="19.5" customHeight="1" x14ac:dyDescent="0.15">
      <c r="A1" s="84" t="s">
        <v>1</v>
      </c>
      <c r="B1" s="84"/>
      <c r="C1" s="84"/>
      <c r="D1" s="84"/>
      <c r="E1" s="84"/>
      <c r="F1" s="84"/>
      <c r="G1" s="84"/>
    </row>
    <row r="2" spans="1:7" ht="9.9499999999999993" customHeight="1" x14ac:dyDescent="0.15">
      <c r="C2" s="4"/>
      <c r="G2" s="4"/>
    </row>
    <row r="3" spans="1:7" ht="31.5" customHeight="1" x14ac:dyDescent="0.15">
      <c r="A3" s="85" t="s">
        <v>51</v>
      </c>
      <c r="B3" s="85"/>
      <c r="C3" s="85"/>
      <c r="D3" s="85"/>
      <c r="E3" s="85"/>
      <c r="F3" s="85"/>
      <c r="G3" s="85"/>
    </row>
    <row r="4" spans="1:7" ht="9.9499999999999993" customHeight="1" x14ac:dyDescent="0.15"/>
    <row r="5" spans="1:7" ht="28.5" customHeight="1" x14ac:dyDescent="0.15">
      <c r="A5" s="86" t="s">
        <v>2</v>
      </c>
      <c r="B5" s="86"/>
      <c r="C5" s="86"/>
      <c r="D5" s="86"/>
      <c r="E5" s="86"/>
      <c r="F5" s="86"/>
      <c r="G5" s="86"/>
    </row>
    <row r="6" spans="1:7" ht="9.9499999999999993" customHeight="1" x14ac:dyDescent="0.15"/>
    <row r="7" spans="1:7" ht="19.5" customHeight="1" x14ac:dyDescent="0.15">
      <c r="A7" s="59" t="s">
        <v>0</v>
      </c>
      <c r="B7" s="59"/>
      <c r="C7" s="59"/>
      <c r="E7" s="59" t="s">
        <v>3</v>
      </c>
      <c r="F7" s="59"/>
      <c r="G7" s="59"/>
    </row>
    <row r="8" spans="1:7" ht="20.25" customHeight="1" x14ac:dyDescent="0.15">
      <c r="A8" s="88"/>
      <c r="B8" s="89"/>
      <c r="C8" s="90"/>
      <c r="E8" s="88"/>
      <c r="F8" s="89"/>
      <c r="G8" s="90"/>
    </row>
    <row r="9" spans="1:7" ht="9.9499999999999993" customHeight="1" x14ac:dyDescent="0.15"/>
    <row r="10" spans="1:7" ht="19.5" customHeight="1" x14ac:dyDescent="0.15">
      <c r="A10" s="60" t="str">
        <f>IF(OR(E8="小学校",E8="義務教育学校（前期課程）",E8="特別支援学校（小学部）"),"（１）国語，算数，児童質問紙調査について",IF(OR(E8="中学校",E8="義務教育学校（後期課程）",E8="中等教育学校",E8="特別支援学校（中学部）"),"（１）国語，数学，英語「聞くこと，書くこと，読むこと」，生徒質問紙調査について",""))</f>
        <v/>
      </c>
      <c r="B10" s="60"/>
      <c r="C10" s="60"/>
      <c r="E10" s="92" t="s">
        <v>4</v>
      </c>
      <c r="F10" s="92"/>
      <c r="G10" s="6"/>
    </row>
    <row r="11" spans="1:7" ht="58.5" customHeight="1" x14ac:dyDescent="0.15">
      <c r="A11" s="78" t="s">
        <v>23</v>
      </c>
      <c r="B11" s="78"/>
      <c r="C11" s="9"/>
      <c r="E11" s="91" t="s">
        <v>33</v>
      </c>
      <c r="F11" s="91"/>
      <c r="G11" s="49"/>
    </row>
    <row r="12" spans="1:7" ht="86.25" customHeight="1" x14ac:dyDescent="0.15">
      <c r="A12" s="78"/>
      <c r="B12" s="78"/>
      <c r="C12" s="3"/>
      <c r="E12" s="91"/>
      <c r="F12" s="91"/>
      <c r="G12" s="7"/>
    </row>
    <row r="13" spans="1:7" ht="105" customHeight="1" x14ac:dyDescent="0.15">
      <c r="A13" s="71" t="s">
        <v>46</v>
      </c>
      <c r="B13" s="71"/>
      <c r="C13" s="71"/>
      <c r="D13" s="46"/>
      <c r="E13" s="87" t="s">
        <v>50</v>
      </c>
      <c r="F13" s="87"/>
      <c r="G13" s="87"/>
    </row>
    <row r="14" spans="1:7" ht="9.9499999999999993" customHeight="1" x14ac:dyDescent="0.15">
      <c r="A14" s="5"/>
      <c r="B14" s="5"/>
      <c r="C14" s="3"/>
      <c r="E14" s="8"/>
      <c r="F14" s="8"/>
      <c r="G14" s="7"/>
    </row>
    <row r="15" spans="1:7" ht="19.5" customHeight="1" x14ac:dyDescent="0.15">
      <c r="A15" s="57" t="s">
        <v>25</v>
      </c>
      <c r="B15" s="58"/>
      <c r="C15" s="58"/>
      <c r="E15" s="55" t="s">
        <v>34</v>
      </c>
      <c r="F15" s="55"/>
      <c r="G15" s="55"/>
    </row>
    <row r="16" spans="1:7" ht="19.5" customHeight="1" x14ac:dyDescent="0.15">
      <c r="A16" s="62"/>
      <c r="B16" s="63"/>
      <c r="C16" s="64"/>
      <c r="E16" s="56"/>
      <c r="F16" s="56"/>
      <c r="G16" s="56"/>
    </row>
    <row r="17" spans="1:7" ht="31.5" customHeight="1" x14ac:dyDescent="0.15">
      <c r="A17" s="65"/>
      <c r="B17" s="66"/>
      <c r="C17" s="67"/>
      <c r="E17" s="61" t="s">
        <v>35</v>
      </c>
      <c r="F17" s="61"/>
      <c r="G17" s="48"/>
    </row>
    <row r="18" spans="1:7" ht="31.5" customHeight="1" x14ac:dyDescent="0.15">
      <c r="A18" s="68"/>
      <c r="B18" s="69"/>
      <c r="C18" s="70"/>
      <c r="E18" s="56" t="s">
        <v>37</v>
      </c>
      <c r="F18" s="61"/>
      <c r="G18" s="48"/>
    </row>
    <row r="19" spans="1:7" ht="31.5" customHeight="1" x14ac:dyDescent="0.15">
      <c r="A19" s="71" t="s">
        <v>44</v>
      </c>
      <c r="B19" s="71"/>
      <c r="C19" s="71"/>
      <c r="E19" s="56" t="s">
        <v>38</v>
      </c>
      <c r="F19" s="61"/>
      <c r="G19" s="48"/>
    </row>
    <row r="20" spans="1:7" ht="31.5" customHeight="1" x14ac:dyDescent="0.15">
      <c r="A20" s="71"/>
      <c r="B20" s="71"/>
      <c r="C20" s="71"/>
      <c r="E20" s="61" t="s">
        <v>36</v>
      </c>
      <c r="F20" s="61"/>
      <c r="G20" s="48"/>
    </row>
    <row r="21" spans="1:7" ht="31.5" customHeight="1" x14ac:dyDescent="0.15">
      <c r="A21" s="59" t="s">
        <v>24</v>
      </c>
      <c r="B21" s="59"/>
      <c r="C21" s="59"/>
      <c r="E21" s="61" t="s">
        <v>21</v>
      </c>
      <c r="F21" s="61"/>
      <c r="G21" s="48"/>
    </row>
    <row r="22" spans="1:7" ht="20.100000000000001" customHeight="1" x14ac:dyDescent="0.15">
      <c r="A22" s="74"/>
      <c r="B22" s="75"/>
      <c r="C22" s="76"/>
      <c r="E22" s="61" t="s">
        <v>22</v>
      </c>
      <c r="F22" s="61"/>
      <c r="G22" s="61"/>
    </row>
    <row r="23" spans="1:7" ht="20.100000000000001" customHeight="1" x14ac:dyDescent="0.15">
      <c r="A23" s="77"/>
      <c r="B23" s="78"/>
      <c r="C23" s="79"/>
      <c r="E23" s="83"/>
      <c r="F23" s="83"/>
      <c r="G23" s="83"/>
    </row>
    <row r="24" spans="1:7" ht="20.100000000000001" customHeight="1" x14ac:dyDescent="0.15">
      <c r="A24" s="77"/>
      <c r="B24" s="78"/>
      <c r="C24" s="79"/>
      <c r="E24" s="83"/>
      <c r="F24" s="83"/>
      <c r="G24" s="83"/>
    </row>
    <row r="25" spans="1:7" ht="20.100000000000001" customHeight="1" x14ac:dyDescent="0.15">
      <c r="A25" s="80"/>
      <c r="B25" s="81"/>
      <c r="C25" s="82"/>
      <c r="E25" s="83"/>
      <c r="F25" s="83"/>
      <c r="G25" s="83"/>
    </row>
    <row r="26" spans="1:7" ht="81" customHeight="1" x14ac:dyDescent="0.15">
      <c r="A26" s="53" t="s">
        <v>45</v>
      </c>
      <c r="B26" s="54"/>
      <c r="C26" s="54"/>
      <c r="E26" s="72" t="s">
        <v>28</v>
      </c>
      <c r="F26" s="73"/>
      <c r="G26" s="73"/>
    </row>
  </sheetData>
  <mergeCells count="28">
    <mergeCell ref="A1:G1"/>
    <mergeCell ref="A3:G3"/>
    <mergeCell ref="A5:G5"/>
    <mergeCell ref="E13:G13"/>
    <mergeCell ref="A7:C7"/>
    <mergeCell ref="A8:C8"/>
    <mergeCell ref="E7:G7"/>
    <mergeCell ref="E8:G8"/>
    <mergeCell ref="E11:F12"/>
    <mergeCell ref="E10:F10"/>
    <mergeCell ref="A11:B12"/>
    <mergeCell ref="A13:C13"/>
    <mergeCell ref="A26:C26"/>
    <mergeCell ref="E15:G16"/>
    <mergeCell ref="A15:C15"/>
    <mergeCell ref="A21:C21"/>
    <mergeCell ref="A10:C10"/>
    <mergeCell ref="E21:F21"/>
    <mergeCell ref="A16:C18"/>
    <mergeCell ref="A19:C20"/>
    <mergeCell ref="E22:G22"/>
    <mergeCell ref="E20:F20"/>
    <mergeCell ref="E17:F17"/>
    <mergeCell ref="E18:F18"/>
    <mergeCell ref="E19:F19"/>
    <mergeCell ref="E26:G26"/>
    <mergeCell ref="A22:C25"/>
    <mergeCell ref="E23:G25"/>
  </mergeCells>
  <phoneticPr fontId="1"/>
  <conditionalFormatting sqref="E10:F10">
    <cfRule type="expression" dxfId="21" priority="34">
      <formula>OR($E$8="中学校",$E$8="義務教育学校（後期課程）",$E$8="中等教育学校",$E$8="特別支援学校（中学部）")</formula>
    </cfRule>
  </conditionalFormatting>
  <conditionalFormatting sqref="G11">
    <cfRule type="expression" dxfId="20" priority="21">
      <formula>OR($G$11="①",$G$11="②",$G$11="③",$G$11="④")</formula>
    </cfRule>
    <cfRule type="expression" dxfId="19" priority="22">
      <formula>OR($E$8="中学校",$E$8="義務教育学校（後期課程）",$E$8="中等教育学校",$E$8="特別支援学校（中学部）")</formula>
    </cfRule>
    <cfRule type="expression" dxfId="18" priority="32">
      <formula>OR($E$8="中学校",$E$8="義務教育学校（後期課程）",$E$8="中等教育学校",$E$8="特別支援学校（中学部）")</formula>
    </cfRule>
  </conditionalFormatting>
  <conditionalFormatting sqref="E11:F12">
    <cfRule type="expression" dxfId="17" priority="30">
      <formula>OR($E$8="中学校",$E$8="義務教育学校（後期課程）",$E$8="中等教育学校",$E$8="特別支援学校（中学部）")</formula>
    </cfRule>
  </conditionalFormatting>
  <conditionalFormatting sqref="E13:G13">
    <cfRule type="expression" dxfId="16" priority="29">
      <formula>OR($E$8="中学校",$E$8="義務教育学校（後期課程）",$E$8="中等教育学校",$E$8="特別支援学校（中学部）")</formula>
    </cfRule>
  </conditionalFormatting>
  <conditionalFormatting sqref="E8:G8">
    <cfRule type="notContainsBlanks" dxfId="15" priority="25">
      <formula>LEN(TRIM(E8))&gt;0</formula>
    </cfRule>
  </conditionalFormatting>
  <conditionalFormatting sqref="A8:C8">
    <cfRule type="notContainsBlanks" dxfId="14" priority="24">
      <formula>LEN(TRIM(A8))&gt;0</formula>
    </cfRule>
  </conditionalFormatting>
  <conditionalFormatting sqref="C11">
    <cfRule type="notContainsBlanks" dxfId="13" priority="23">
      <formula>LEN(TRIM(C11))&gt;0</formula>
    </cfRule>
  </conditionalFormatting>
  <conditionalFormatting sqref="A16">
    <cfRule type="notContainsBlanks" dxfId="12" priority="14">
      <formula>LEN(TRIM(A16))&gt;0</formula>
    </cfRule>
    <cfRule type="expression" dxfId="11" priority="16">
      <formula>$C$11="②"</formula>
    </cfRule>
  </conditionalFormatting>
  <conditionalFormatting sqref="A22">
    <cfRule type="notContainsBlanks" dxfId="10" priority="15">
      <formula>LEN(TRIM(A22))&gt;0</formula>
    </cfRule>
    <cfRule type="expression" dxfId="9" priority="35">
      <formula>$C$11="③"</formula>
    </cfRule>
  </conditionalFormatting>
  <conditionalFormatting sqref="E23:G25">
    <cfRule type="expression" dxfId="8" priority="2">
      <formula>OR($E$8="中学校",$E$8="義務教育学校（後期課程）",$E$8="中等教育学校",$E$8="特別支援学校（中学部）")</formula>
    </cfRule>
    <cfRule type="notContainsBlanks" dxfId="7" priority="6">
      <formula>LEN(TRIM(E23))&gt;0</formula>
    </cfRule>
    <cfRule type="expression" dxfId="6" priority="7">
      <formula>$G$21="○"</formula>
    </cfRule>
  </conditionalFormatting>
  <conditionalFormatting sqref="G17:G21">
    <cfRule type="expression" dxfId="5" priority="39">
      <formula>OR($G$17:$G$21="○")</formula>
    </cfRule>
    <cfRule type="expression" dxfId="4" priority="40">
      <formula>$G$11="③"</formula>
    </cfRule>
  </conditionalFormatting>
  <conditionalFormatting sqref="E15:G16">
    <cfRule type="expression" dxfId="3" priority="5">
      <formula>OR($E$8="中学校",$E$8="義務教育学校（後期課程）",$E$8="中等教育学校",$E$8="特別支援学校（中学部）")</formula>
    </cfRule>
  </conditionalFormatting>
  <conditionalFormatting sqref="E17:G21">
    <cfRule type="expression" dxfId="2" priority="4">
      <formula>OR($E$8="中学校",$E$8="義務教育学校（後期課程）",$E$8="中等教育学校",$E$8="特別支援学校（中学部）")</formula>
    </cfRule>
  </conditionalFormatting>
  <conditionalFormatting sqref="E22:G22">
    <cfRule type="expression" dxfId="1" priority="3">
      <formula>OR($E$8="中学校",$E$8="義務教育学校（後期課程）",$E$8="中等教育学校",$E$8="特別支援学校（中学部）")</formula>
    </cfRule>
  </conditionalFormatting>
  <conditionalFormatting sqref="E26:G26">
    <cfRule type="expression" dxfId="0" priority="1">
      <formula>OR($E$8="中学校",$E$8="義務教育学校（後期課程）",$E$8="中等教育学校",$E$8="特別支援学校（中学部）")</formula>
    </cfRule>
  </conditionalFormatting>
  <dataValidations count="3">
    <dataValidation type="list" allowBlank="1" showInputMessage="1" showErrorMessage="1" sqref="G11 C11">
      <formula1>"①,②,③,④"</formula1>
    </dataValidation>
    <dataValidation type="list" allowBlank="1" showInputMessage="1" showErrorMessage="1" sqref="E8:G8">
      <formula1>"小学校,義務教育学校（前期課程）,特別支援学校（小学部）,中学校,義務教育学校（後期課程）,中等教育学校,特別支援学校（中学部）"</formula1>
    </dataValidation>
    <dataValidation type="list" allowBlank="1" showInputMessage="1" showErrorMessage="1" sqref="G17:G21">
      <formula1>"○"</formula1>
    </dataValidation>
  </dataValidations>
  <printOptions horizontalCentered="1"/>
  <pageMargins left="0.78740157480314965" right="0.78740157480314965" top="0.39370078740157483" bottom="0.39370078740157483" header="0.51181102362204722" footer="0.51181102362204722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F9"/>
  <sheetViews>
    <sheetView workbookViewId="0">
      <selection activeCell="A8" sqref="A8"/>
    </sheetView>
  </sheetViews>
  <sheetFormatPr defaultRowHeight="10.5" x14ac:dyDescent="0.15"/>
  <cols>
    <col min="1" max="1" width="10.875" style="11" customWidth="1"/>
    <col min="2" max="22" width="5.125" style="12" customWidth="1"/>
    <col min="23" max="23" width="30" style="12" customWidth="1"/>
    <col min="24" max="24" width="32.625" style="12" customWidth="1"/>
    <col min="25" max="29" width="5.125" style="12" customWidth="1"/>
    <col min="30" max="30" width="10.625" style="12" customWidth="1"/>
    <col min="31" max="31" width="5.125" style="12" customWidth="1"/>
    <col min="32" max="32" width="10.625" style="12" customWidth="1"/>
    <col min="33" max="33" width="5.125" style="12" customWidth="1"/>
    <col min="34" max="34" width="10.625" style="12" customWidth="1"/>
    <col min="35" max="35" width="5.125" style="12" customWidth="1"/>
    <col min="36" max="36" width="10.625" style="12" customWidth="1"/>
    <col min="37" max="37" width="5.125" style="12" customWidth="1"/>
    <col min="38" max="38" width="10.625" style="12" customWidth="1"/>
    <col min="39" max="39" width="5.125" style="12" customWidth="1"/>
    <col min="40" max="40" width="10.625" style="12" customWidth="1"/>
    <col min="41" max="41" width="5.125" style="12" customWidth="1"/>
    <col min="42" max="42" width="10.625" style="12" customWidth="1"/>
    <col min="43" max="43" width="5.125" style="12" customWidth="1"/>
    <col min="44" max="44" width="10.625" style="12" customWidth="1"/>
    <col min="45" max="45" width="5.125" style="12" customWidth="1"/>
    <col min="46" max="46" width="10.625" style="12" customWidth="1"/>
    <col min="47" max="47" width="5.125" style="12" customWidth="1"/>
    <col min="48" max="48" width="10.625" style="12" customWidth="1"/>
    <col min="49" max="49" width="5.125" style="12" customWidth="1"/>
    <col min="50" max="50" width="10.625" style="12" customWidth="1"/>
    <col min="51" max="51" width="5.125" style="12" customWidth="1"/>
    <col min="52" max="52" width="10.625" style="12" customWidth="1"/>
    <col min="53" max="57" width="5.125" style="12" customWidth="1"/>
    <col min="58" max="58" width="17.875" style="12" customWidth="1"/>
    <col min="59" max="16384" width="9" style="12"/>
  </cols>
  <sheetData>
    <row r="1" spans="1:58" s="10" customFormat="1" ht="24" x14ac:dyDescent="0.15">
      <c r="A1" s="19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47"/>
    </row>
    <row r="2" spans="1:58" ht="11.25" thickBot="1" x14ac:dyDescent="0.2"/>
    <row r="3" spans="1:58" ht="10.5" customHeight="1" x14ac:dyDescent="0.15">
      <c r="A3" s="121" t="s">
        <v>29</v>
      </c>
      <c r="B3" s="142" t="s">
        <v>30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4"/>
      <c r="Y3" s="124" t="s">
        <v>5</v>
      </c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6"/>
    </row>
    <row r="4" spans="1:58" ht="24.75" customHeight="1" x14ac:dyDescent="0.15">
      <c r="A4" s="122"/>
      <c r="B4" s="145" t="s">
        <v>18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7" t="s">
        <v>49</v>
      </c>
      <c r="Q4" s="147"/>
      <c r="R4" s="147"/>
      <c r="S4" s="147"/>
      <c r="T4" s="147"/>
      <c r="U4" s="147"/>
      <c r="V4" s="148"/>
      <c r="W4" s="127" t="s">
        <v>13</v>
      </c>
      <c r="X4" s="130" t="s">
        <v>14</v>
      </c>
      <c r="Y4" s="119" t="s">
        <v>19</v>
      </c>
      <c r="Z4" s="101"/>
      <c r="AA4" s="101"/>
      <c r="AB4" s="101"/>
      <c r="AC4" s="100" t="s">
        <v>31</v>
      </c>
      <c r="AD4" s="101"/>
      <c r="AE4" s="101"/>
      <c r="AF4" s="101"/>
      <c r="AG4" s="101"/>
      <c r="AH4" s="101"/>
      <c r="AI4" s="101"/>
      <c r="AJ4" s="102"/>
      <c r="AK4" s="100" t="s">
        <v>32</v>
      </c>
      <c r="AL4" s="101"/>
      <c r="AM4" s="101"/>
      <c r="AN4" s="101"/>
      <c r="AO4" s="101"/>
      <c r="AP4" s="101"/>
      <c r="AQ4" s="101"/>
      <c r="AR4" s="102"/>
      <c r="AS4" s="100" t="s">
        <v>26</v>
      </c>
      <c r="AT4" s="101"/>
      <c r="AU4" s="101"/>
      <c r="AV4" s="101"/>
      <c r="AW4" s="101"/>
      <c r="AX4" s="101"/>
      <c r="AY4" s="101"/>
      <c r="AZ4" s="133"/>
      <c r="BA4" s="134" t="s">
        <v>27</v>
      </c>
      <c r="BB4" s="135"/>
      <c r="BC4" s="135"/>
      <c r="BD4" s="135"/>
      <c r="BE4" s="135"/>
      <c r="BF4" s="136"/>
    </row>
    <row r="5" spans="1:58" ht="19.5" customHeight="1" x14ac:dyDescent="0.15">
      <c r="A5" s="122"/>
      <c r="B5" s="119" t="s">
        <v>47</v>
      </c>
      <c r="C5" s="101"/>
      <c r="D5" s="101"/>
      <c r="E5" s="101"/>
      <c r="F5" s="101"/>
      <c r="G5" s="101"/>
      <c r="H5" s="102"/>
      <c r="I5" s="100" t="s">
        <v>48</v>
      </c>
      <c r="J5" s="101"/>
      <c r="K5" s="101"/>
      <c r="L5" s="101"/>
      <c r="M5" s="101"/>
      <c r="N5" s="101"/>
      <c r="O5" s="102"/>
      <c r="P5" s="108" t="s">
        <v>6</v>
      </c>
      <c r="Q5" s="117" t="s">
        <v>7</v>
      </c>
      <c r="R5" s="117" t="s">
        <v>8</v>
      </c>
      <c r="S5" s="117" t="s">
        <v>9</v>
      </c>
      <c r="T5" s="117" t="s">
        <v>10</v>
      </c>
      <c r="U5" s="117" t="s">
        <v>11</v>
      </c>
      <c r="V5" s="149" t="s">
        <v>12</v>
      </c>
      <c r="W5" s="128"/>
      <c r="X5" s="131"/>
      <c r="Y5" s="139" t="s">
        <v>9</v>
      </c>
      <c r="Z5" s="117" t="s">
        <v>10</v>
      </c>
      <c r="AA5" s="117" t="s">
        <v>11</v>
      </c>
      <c r="AB5" s="114" t="s">
        <v>12</v>
      </c>
      <c r="AC5" s="108" t="s">
        <v>9</v>
      </c>
      <c r="AD5" s="97"/>
      <c r="AE5" s="96" t="s">
        <v>10</v>
      </c>
      <c r="AF5" s="97"/>
      <c r="AG5" s="96" t="s">
        <v>11</v>
      </c>
      <c r="AH5" s="97"/>
      <c r="AI5" s="96" t="s">
        <v>12</v>
      </c>
      <c r="AJ5" s="110"/>
      <c r="AK5" s="108" t="s">
        <v>9</v>
      </c>
      <c r="AL5" s="97"/>
      <c r="AM5" s="96" t="s">
        <v>10</v>
      </c>
      <c r="AN5" s="97"/>
      <c r="AO5" s="96" t="s">
        <v>11</v>
      </c>
      <c r="AP5" s="112"/>
      <c r="AQ5" s="96" t="s">
        <v>12</v>
      </c>
      <c r="AR5" s="110"/>
      <c r="AS5" s="108" t="s">
        <v>9</v>
      </c>
      <c r="AT5" s="97"/>
      <c r="AU5" s="96" t="s">
        <v>10</v>
      </c>
      <c r="AV5" s="97"/>
      <c r="AW5" s="96" t="s">
        <v>11</v>
      </c>
      <c r="AX5" s="97"/>
      <c r="AY5" s="96" t="s">
        <v>12</v>
      </c>
      <c r="AZ5" s="106"/>
      <c r="BA5" s="104" t="s">
        <v>39</v>
      </c>
      <c r="BB5" s="93" t="s">
        <v>40</v>
      </c>
      <c r="BC5" s="93" t="s">
        <v>43</v>
      </c>
      <c r="BD5" s="93" t="s">
        <v>41</v>
      </c>
      <c r="BE5" s="93" t="s">
        <v>42</v>
      </c>
      <c r="BF5" s="95" t="s">
        <v>15</v>
      </c>
    </row>
    <row r="6" spans="1:58" ht="111.75" customHeight="1" x14ac:dyDescent="0.15">
      <c r="A6" s="122"/>
      <c r="B6" s="139" t="s">
        <v>6</v>
      </c>
      <c r="C6" s="117" t="s">
        <v>7</v>
      </c>
      <c r="D6" s="117" t="s">
        <v>8</v>
      </c>
      <c r="E6" s="117" t="s">
        <v>9</v>
      </c>
      <c r="F6" s="117" t="s">
        <v>10</v>
      </c>
      <c r="G6" s="117" t="s">
        <v>11</v>
      </c>
      <c r="H6" s="114" t="s">
        <v>12</v>
      </c>
      <c r="I6" s="152" t="s">
        <v>6</v>
      </c>
      <c r="J6" s="117" t="s">
        <v>7</v>
      </c>
      <c r="K6" s="117" t="s">
        <v>8</v>
      </c>
      <c r="L6" s="117" t="s">
        <v>9</v>
      </c>
      <c r="M6" s="117" t="s">
        <v>10</v>
      </c>
      <c r="N6" s="117" t="s">
        <v>11</v>
      </c>
      <c r="O6" s="114" t="s">
        <v>12</v>
      </c>
      <c r="P6" s="137"/>
      <c r="Q6" s="120"/>
      <c r="R6" s="120"/>
      <c r="S6" s="120"/>
      <c r="T6" s="120"/>
      <c r="U6" s="120"/>
      <c r="V6" s="150"/>
      <c r="W6" s="128"/>
      <c r="X6" s="131"/>
      <c r="Y6" s="140"/>
      <c r="Z6" s="120"/>
      <c r="AA6" s="120"/>
      <c r="AB6" s="115"/>
      <c r="AC6" s="109"/>
      <c r="AD6" s="99"/>
      <c r="AE6" s="98"/>
      <c r="AF6" s="99"/>
      <c r="AG6" s="98"/>
      <c r="AH6" s="99"/>
      <c r="AI6" s="98"/>
      <c r="AJ6" s="111"/>
      <c r="AK6" s="109"/>
      <c r="AL6" s="99"/>
      <c r="AM6" s="98"/>
      <c r="AN6" s="99"/>
      <c r="AO6" s="98"/>
      <c r="AP6" s="113"/>
      <c r="AQ6" s="98"/>
      <c r="AR6" s="111"/>
      <c r="AS6" s="109"/>
      <c r="AT6" s="99"/>
      <c r="AU6" s="98"/>
      <c r="AV6" s="99"/>
      <c r="AW6" s="98"/>
      <c r="AX6" s="99"/>
      <c r="AY6" s="98"/>
      <c r="AZ6" s="107"/>
      <c r="BA6" s="105"/>
      <c r="BB6" s="94"/>
      <c r="BC6" s="94"/>
      <c r="BD6" s="94"/>
      <c r="BE6" s="94"/>
      <c r="BF6" s="95"/>
    </row>
    <row r="7" spans="1:58" ht="11.25" thickBot="1" x14ac:dyDescent="0.2">
      <c r="A7" s="123"/>
      <c r="B7" s="141"/>
      <c r="C7" s="118"/>
      <c r="D7" s="118"/>
      <c r="E7" s="118"/>
      <c r="F7" s="118"/>
      <c r="G7" s="118"/>
      <c r="H7" s="116"/>
      <c r="I7" s="153"/>
      <c r="J7" s="118"/>
      <c r="K7" s="118"/>
      <c r="L7" s="118"/>
      <c r="M7" s="118"/>
      <c r="N7" s="118"/>
      <c r="O7" s="116"/>
      <c r="P7" s="138"/>
      <c r="Q7" s="118"/>
      <c r="R7" s="118"/>
      <c r="S7" s="118"/>
      <c r="T7" s="118"/>
      <c r="U7" s="118"/>
      <c r="V7" s="151"/>
      <c r="W7" s="129"/>
      <c r="X7" s="132"/>
      <c r="Y7" s="141"/>
      <c r="Z7" s="118"/>
      <c r="AA7" s="118"/>
      <c r="AB7" s="116"/>
      <c r="AC7" s="28" t="s">
        <v>16</v>
      </c>
      <c r="AD7" s="29" t="s">
        <v>17</v>
      </c>
      <c r="AE7" s="29" t="s">
        <v>16</v>
      </c>
      <c r="AF7" s="29" t="s">
        <v>17</v>
      </c>
      <c r="AG7" s="29" t="s">
        <v>16</v>
      </c>
      <c r="AH7" s="30" t="s">
        <v>17</v>
      </c>
      <c r="AI7" s="29" t="s">
        <v>16</v>
      </c>
      <c r="AJ7" s="31" t="s">
        <v>17</v>
      </c>
      <c r="AK7" s="32" t="s">
        <v>16</v>
      </c>
      <c r="AL7" s="32" t="s">
        <v>17</v>
      </c>
      <c r="AM7" s="29" t="s">
        <v>16</v>
      </c>
      <c r="AN7" s="29" t="s">
        <v>17</v>
      </c>
      <c r="AO7" s="29" t="s">
        <v>16</v>
      </c>
      <c r="AP7" s="30" t="s">
        <v>17</v>
      </c>
      <c r="AQ7" s="29" t="s">
        <v>16</v>
      </c>
      <c r="AR7" s="31" t="s">
        <v>17</v>
      </c>
      <c r="AS7" s="32" t="s">
        <v>16</v>
      </c>
      <c r="AT7" s="32" t="s">
        <v>17</v>
      </c>
      <c r="AU7" s="29" t="s">
        <v>16</v>
      </c>
      <c r="AV7" s="29" t="s">
        <v>17</v>
      </c>
      <c r="AW7" s="29" t="s">
        <v>16</v>
      </c>
      <c r="AX7" s="30" t="s">
        <v>17</v>
      </c>
      <c r="AY7" s="29" t="s">
        <v>16</v>
      </c>
      <c r="AZ7" s="33" t="s">
        <v>17</v>
      </c>
      <c r="BA7" s="52"/>
      <c r="BB7" s="51"/>
      <c r="BC7" s="103"/>
      <c r="BD7" s="51"/>
      <c r="BE7" s="51"/>
      <c r="BF7" s="34"/>
    </row>
    <row r="8" spans="1:58" s="11" customFormat="1" ht="31.5" customHeight="1" thickTop="1" thickBot="1" x14ac:dyDescent="0.2">
      <c r="A8" s="13">
        <f>学校送付用!A8</f>
        <v>0</v>
      </c>
      <c r="B8" s="23" t="str">
        <f>IF(AND(学校送付用!$E$8="小学校",OR(学校送付用!$C$11="①",学校送付用!$C$11="②")),"1","")</f>
        <v/>
      </c>
      <c r="C8" s="24" t="str">
        <f>IF(AND(学校送付用!$E$8="義務教育学校（前期課程）",OR(学校送付用!$C$11="①",学校送付用!$C$11="②")),"1","")</f>
        <v/>
      </c>
      <c r="D8" s="25" t="str">
        <f>IF(AND(学校送付用!$E$8="特別支援学校（小学部）",OR(学校送付用!$C$11="①",学校送付用!$C$11="②")),"1","")</f>
        <v/>
      </c>
      <c r="E8" s="25" t="str">
        <f>IF(AND(学校送付用!$E$8="中学校",OR(学校送付用!$C$11="①",学校送付用!$C$11="②")),"1","")</f>
        <v/>
      </c>
      <c r="F8" s="25" t="str">
        <f>IF(AND(学校送付用!$E$8="義務教育学校（後期課程）",OR(学校送付用!$C$11="①",学校送付用!$C$11="②")),"1","")</f>
        <v/>
      </c>
      <c r="G8" s="25" t="str">
        <f>IF(AND(学校送付用!$E$8="中等教育学校",OR(学校送付用!$C$11="①",学校送付用!$C$11="②")),"1","")</f>
        <v/>
      </c>
      <c r="H8" s="26" t="str">
        <f>IF(AND(学校送付用!$E$8="特別支援学校（中学部）",OR(学校送付用!$C$11="①",学校送付用!$C$11="②")),"1","")</f>
        <v/>
      </c>
      <c r="I8" s="27" t="str">
        <f>IF(AND(学校送付用!$E$8="小学校",学校送付用!$C$11="③"),"1","")</f>
        <v/>
      </c>
      <c r="J8" s="24" t="str">
        <f>IF(AND(学校送付用!$E$8="義務教育学校（前期課程）",学校送付用!$C$11="③"),"1","")</f>
        <v/>
      </c>
      <c r="K8" s="25" t="str">
        <f>IF(AND(学校送付用!$E$8="特別支援学校（小学部）",学校送付用!$C$11="③"),"1","")</f>
        <v/>
      </c>
      <c r="L8" s="25" t="str">
        <f>IF(AND(学校送付用!$E$8="中学校",学校送付用!$C$11="③"),"1","")</f>
        <v/>
      </c>
      <c r="M8" s="25" t="str">
        <f>IF(AND(学校送付用!$E$8="義務教育学校（後期課程）",学校送付用!$C$11="③"),"1","")</f>
        <v/>
      </c>
      <c r="N8" s="25" t="str">
        <f>IF(AND(学校送付用!$E$8="中等教育学校",学校送付用!$C$11="③"),"1","")</f>
        <v/>
      </c>
      <c r="O8" s="26" t="str">
        <f>IF(AND(学校送付用!$E$8="特別支援学校（中学部）",学校送付用!$C$11="③"),"1","")</f>
        <v/>
      </c>
      <c r="P8" s="27" t="str">
        <f>IF(AND(学校送付用!$E$8="小学校",学校送付用!$C$11="④"),"1","")</f>
        <v/>
      </c>
      <c r="Q8" s="24" t="str">
        <f>IF(AND(学校送付用!$E$8="義務教育学校（前期課程）",学校送付用!$C$11="④"),"1","")</f>
        <v/>
      </c>
      <c r="R8" s="25" t="str">
        <f>IF(AND(学校送付用!$E$8="特別支援学校（小学部）",学校送付用!$C$11="④"),"1","")</f>
        <v/>
      </c>
      <c r="S8" s="25" t="str">
        <f>IF(AND(学校送付用!$E$8="中学校",学校送付用!$C$11="④"),"1","")</f>
        <v/>
      </c>
      <c r="T8" s="25" t="str">
        <f>IF(AND(学校送付用!$E$8="義務教育学校（後期課程）",学校送付用!$C$11="④"),"1","")</f>
        <v/>
      </c>
      <c r="U8" s="25" t="str">
        <f>IF(AND(学校送付用!$E$8="中等教育学校",学校送付用!$C$11="④"),"1","")</f>
        <v/>
      </c>
      <c r="V8" s="26" t="str">
        <f>IF(AND(学校送付用!$E$8="特別支援学校（中学部）",学校送付用!$C$11="④"),"1","")</f>
        <v/>
      </c>
      <c r="W8" s="14">
        <f>学校送付用!A16</f>
        <v>0</v>
      </c>
      <c r="X8" s="18">
        <f>学校送付用!A22</f>
        <v>0</v>
      </c>
      <c r="Y8" s="21" t="str">
        <f>IF(AND(学校送付用!$E$8="中学校",学校送付用!$G$11="①"),"1","")</f>
        <v/>
      </c>
      <c r="Z8" s="15" t="str">
        <f>IF(AND(学校送付用!$E$8="義務教育学校（後期課程）",学校送付用!$G$11="①"),"1","")</f>
        <v/>
      </c>
      <c r="AA8" s="15" t="str">
        <f>IF(AND(学校送付用!$E$8="中等教育学校",学校送付用!$G$11="①"),"1","")</f>
        <v/>
      </c>
      <c r="AB8" s="16" t="str">
        <f>IF(AND(学校送付用!$E$8="特別支援学校（中学部）",学校送付用!$G$11="①"),"1","")</f>
        <v/>
      </c>
      <c r="AC8" s="17" t="str">
        <f>IF(AND(学校送付用!$E$8="中学校",学校送付用!$G$11="②"),"1","")</f>
        <v/>
      </c>
      <c r="AD8" s="35" t="str">
        <f>IF(AND(学校送付用!$E$8="中学校",学校送付用!$G$11="②"),学校送付用!A8,"")</f>
        <v/>
      </c>
      <c r="AE8" s="15" t="str">
        <f>IF(AND(学校送付用!$E$8="義務教育学校（後期課程）",学校送付用!$G$11="②"),"1","")</f>
        <v/>
      </c>
      <c r="AF8" s="36" t="str">
        <f>IF(AND(学校送付用!$E$8="義務教育学校（後期課程）",学校送付用!$G$11="②"),学校送付用!A8,"")</f>
        <v/>
      </c>
      <c r="AG8" s="15" t="str">
        <f>IF(AND(学校送付用!$E$8="中等教育学校",学校送付用!$G$11="②"),"1","")</f>
        <v/>
      </c>
      <c r="AH8" s="37" t="str">
        <f>IF(AND(学校送付用!$E$8="中等教育学校",学校送付用!$G$11="②"),学校送付用!A8,"")</f>
        <v/>
      </c>
      <c r="AI8" s="15" t="str">
        <f>IF(AND(学校送付用!$E$8="特別支援学校（中学部）",学校送付用!$G$11="②"),"1","")</f>
        <v/>
      </c>
      <c r="AJ8" s="38" t="str">
        <f>IF(AND(学校送付用!$E$8="特別支援学校（中学部）",学校送付用!$G$11="②"),学校送付用!A8,"")</f>
        <v/>
      </c>
      <c r="AK8" s="22" t="str">
        <f>IF(AND(学校送付用!$E$8="中学校",学校送付用!$G$11="③"),"1","")</f>
        <v/>
      </c>
      <c r="AL8" s="35" t="str">
        <f>IF(AND(学校送付用!$E$8="中学校",学校送付用!$G$11="③"),学校送付用!A8,"")</f>
        <v/>
      </c>
      <c r="AM8" s="15" t="str">
        <f>IF(AND(学校送付用!$E$8="義務教育学校（後期課程）",学校送付用!$G$11="③"),"1","")</f>
        <v/>
      </c>
      <c r="AN8" s="36" t="str">
        <f>IF(AND(学校送付用!$E$8="義務教育学校（後期課程）",学校送付用!$G$11="③"),学校送付用!A8,"")</f>
        <v/>
      </c>
      <c r="AO8" s="15" t="str">
        <f>IF(AND(学校送付用!$E$8="中等教育学校",学校送付用!$G$11="③"),"1","")</f>
        <v/>
      </c>
      <c r="AP8" s="37" t="str">
        <f>IF(AND(学校送付用!$E$8="中等教育学校",学校送付用!$G$11="③"),学校送付用!A8,"")</f>
        <v/>
      </c>
      <c r="AQ8" s="15" t="str">
        <f>IF(AND(学校送付用!$E$8="特別支援学校（中学部）",学校送付用!$G$11="③"),"1","")</f>
        <v/>
      </c>
      <c r="AR8" s="39" t="str">
        <f>IF(AND(学校送付用!$E$8="特別支援学校（中学部）",学校送付用!$G$11="③"),学校送付用!A8,"")</f>
        <v/>
      </c>
      <c r="AS8" s="22" t="str">
        <f>IF(AND(学校送付用!$E$8="中学校",学校送付用!$G$11="④"),"1","")</f>
        <v/>
      </c>
      <c r="AT8" s="35" t="str">
        <f>IF(AND(学校送付用!$E$8="中学校",学校送付用!$G$11="④"),学校送付用!A8,"")</f>
        <v/>
      </c>
      <c r="AU8" s="15" t="str">
        <f>IF(AND(学校送付用!$E$8="義務教育学校（後期課程）",学校送付用!$G$11="④"),"1","")</f>
        <v/>
      </c>
      <c r="AV8" s="36" t="str">
        <f>IF(AND(学校送付用!$E$8="義務教育学校（後期課程）",学校送付用!$G$11="④"),学校送付用!A8,"")</f>
        <v/>
      </c>
      <c r="AW8" s="15" t="str">
        <f>IF(AND(学校送付用!$E$8="中等教育学校",学校送付用!$G$11="④"),"1","")</f>
        <v/>
      </c>
      <c r="AX8" s="37" t="str">
        <f>IF(AND(学校送付用!$E$8="中等教育学校",学校送付用!$G$11="④"),学校送付用!A8,"")</f>
        <v/>
      </c>
      <c r="AY8" s="15" t="str">
        <f>IF(AND(学校送付用!$E$8="特別支援学校（中学部）",学校送付用!$G$11="④"),"1","")</f>
        <v/>
      </c>
      <c r="AZ8" s="40" t="str">
        <f>IF(AND(学校送付用!$E$8="特別支援学校（中学部）",学校送付用!$G$11="④"),学校送付用!A8,"")</f>
        <v/>
      </c>
      <c r="BA8" s="41">
        <f>学校送付用!G17</f>
        <v>0</v>
      </c>
      <c r="BB8" s="42">
        <f>学校送付用!G18</f>
        <v>0</v>
      </c>
      <c r="BC8" s="43">
        <f>学校送付用!G19</f>
        <v>0</v>
      </c>
      <c r="BD8" s="44">
        <f>学校送付用!G20</f>
        <v>0</v>
      </c>
      <c r="BE8" s="44">
        <f>学校送付用!G21</f>
        <v>0</v>
      </c>
      <c r="BF8" s="50">
        <f>学校送付用!E23</f>
        <v>0</v>
      </c>
    </row>
    <row r="9" spans="1:58" x14ac:dyDescent="0.15">
      <c r="AJ9" s="45"/>
    </row>
  </sheetData>
  <mergeCells count="57">
    <mergeCell ref="B3:X3"/>
    <mergeCell ref="B4:O4"/>
    <mergeCell ref="P4:V4"/>
    <mergeCell ref="V5:V7"/>
    <mergeCell ref="R5:R7"/>
    <mergeCell ref="S5:S7"/>
    <mergeCell ref="T5:T7"/>
    <mergeCell ref="U5:U7"/>
    <mergeCell ref="N6:N7"/>
    <mergeCell ref="O6:O7"/>
    <mergeCell ref="H6:H7"/>
    <mergeCell ref="I6:I7"/>
    <mergeCell ref="B6:B7"/>
    <mergeCell ref="AQ5:AR6"/>
    <mergeCell ref="AS5:AT6"/>
    <mergeCell ref="AU5:AV6"/>
    <mergeCell ref="A3:A7"/>
    <mergeCell ref="Y3:BF3"/>
    <mergeCell ref="W4:W7"/>
    <mergeCell ref="X4:X7"/>
    <mergeCell ref="Y4:AB4"/>
    <mergeCell ref="AC4:AJ4"/>
    <mergeCell ref="AK4:AR4"/>
    <mergeCell ref="AS4:AZ4"/>
    <mergeCell ref="BA4:BF4"/>
    <mergeCell ref="P5:P7"/>
    <mergeCell ref="Y5:Y7"/>
    <mergeCell ref="Z5:Z7"/>
    <mergeCell ref="AA5:AA7"/>
    <mergeCell ref="AB5:AB7"/>
    <mergeCell ref="C6:C7"/>
    <mergeCell ref="D6:D7"/>
    <mergeCell ref="E6:E7"/>
    <mergeCell ref="F6:F7"/>
    <mergeCell ref="M6:M7"/>
    <mergeCell ref="K6:K7"/>
    <mergeCell ref="L6:L7"/>
    <mergeCell ref="G6:G7"/>
    <mergeCell ref="J6:J7"/>
    <mergeCell ref="B5:H5"/>
    <mergeCell ref="Q5:Q7"/>
    <mergeCell ref="BE5:BE6"/>
    <mergeCell ref="BF5:BF6"/>
    <mergeCell ref="AW5:AX6"/>
    <mergeCell ref="I5:O5"/>
    <mergeCell ref="BC5:BC7"/>
    <mergeCell ref="BA5:BA6"/>
    <mergeCell ref="BB5:BB6"/>
    <mergeCell ref="BD5:BD6"/>
    <mergeCell ref="AY5:AZ6"/>
    <mergeCell ref="AC5:AD6"/>
    <mergeCell ref="AE5:AF6"/>
    <mergeCell ref="AG5:AH6"/>
    <mergeCell ref="AI5:AJ6"/>
    <mergeCell ref="AK5:AL6"/>
    <mergeCell ref="AM5:AN6"/>
    <mergeCell ref="AO5:AP6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学校送付用</vt:lpstr>
      <vt:lpstr>★集計用（○○市町村教育委員会）</vt:lpstr>
      <vt:lpstr>学校送付用!Print_Area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n-kadono</dc:creator>
  <cp:lastModifiedBy>大阪府</cp:lastModifiedBy>
  <cp:lastPrinted>2019-03-13T05:14:23Z</cp:lastPrinted>
  <dcterms:created xsi:type="dcterms:W3CDTF">2007-03-27T04:10:06Z</dcterms:created>
  <dcterms:modified xsi:type="dcterms:W3CDTF">2019-03-15T06:32:36Z</dcterms:modified>
</cp:coreProperties>
</file>