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6.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7.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8.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9.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drawings/drawing10.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268$\doc\■感染症対策T\令和3年度\01-1 ★★★サービス提供体制確保事業\97 ★施設内療養の拡充\04 新様式\【加瀬作業用】令和5年度の様式\R05.05.07まで\PWあり\"/>
    </mc:Choice>
  </mc:AlternateContent>
  <workbookProtection workbookAlgorithmName="SHA-512" workbookHashValue="nRHhWE29V88xEAcGPRdyKERBZ58f548p2Pj2clVTLX0ZjPgankcIgOwElLwZToePCx4Lq/YuUkXsbCHWUURjwg==" workbookSaltValue="mugdu2LHfXoFVonAZVuRNw==" workbookSpinCount="100000" lockStructure="1"/>
  <bookViews>
    <workbookView xWindow="0" yWindow="0" windowWidth="20490" windowHeight="7680" tabRatio="789"/>
  </bookViews>
  <sheets>
    <sheet name="総括表（申請書）" sheetId="2" r:id="rId1"/>
    <sheet name="個票1" sheetId="210" r:id="rId2"/>
    <sheet name="個票2" sheetId="231" r:id="rId3"/>
    <sheet name="個票3" sheetId="232" r:id="rId4"/>
    <sheet name="個票4" sheetId="233" r:id="rId5"/>
    <sheet name="個票5" sheetId="234" r:id="rId6"/>
    <sheet name="個票6" sheetId="235" r:id="rId7"/>
    <sheet name="個票7" sheetId="236" r:id="rId8"/>
    <sheet name="個票8" sheetId="237" r:id="rId9"/>
    <sheet name="個票9" sheetId="238" r:id="rId10"/>
    <sheet name="個票10" sheetId="239" r:id="rId11"/>
  </sheets>
  <definedNames>
    <definedName name="_xlnm.Print_Area" localSheetId="1">個票1!$A$1:$AE$72</definedName>
    <definedName name="_xlnm.Print_Area" localSheetId="10">個票10!$A$1:$AE$72</definedName>
    <definedName name="_xlnm.Print_Area" localSheetId="2">個票2!$A$1:$AE$72</definedName>
    <definedName name="_xlnm.Print_Area" localSheetId="3">個票3!$A$1:$AE$72</definedName>
    <definedName name="_xlnm.Print_Area" localSheetId="4">個票4!$A$1:$AE$72</definedName>
    <definedName name="_xlnm.Print_Area" localSheetId="5">個票5!$A$1:$AE$72</definedName>
    <definedName name="_xlnm.Print_Area" localSheetId="6">個票6!$A$1:$AE$72</definedName>
    <definedName name="_xlnm.Print_Area" localSheetId="7">個票7!$A$1:$AE$72</definedName>
    <definedName name="_xlnm.Print_Area" localSheetId="8">個票8!$A$1:$AE$72</definedName>
    <definedName name="_xlnm.Print_Area" localSheetId="9">個票9!$A$1:$AE$72</definedName>
    <definedName name="_xlnm.Print_Area" localSheetId="0">'総括表（申請書）'!$A$1:$AW$63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1" i="2" l="1"/>
  <c r="T59" i="2"/>
  <c r="T63" i="2"/>
  <c r="Y107" i="2" l="1"/>
  <c r="X107" i="2"/>
  <c r="W107" i="2"/>
  <c r="Y106" i="2"/>
  <c r="X106" i="2"/>
  <c r="W106" i="2"/>
  <c r="Y105" i="2"/>
  <c r="X105" i="2"/>
  <c r="W105" i="2"/>
  <c r="Y104" i="2"/>
  <c r="X104" i="2"/>
  <c r="W104" i="2"/>
  <c r="Y103" i="2"/>
  <c r="X103" i="2"/>
  <c r="W103" i="2"/>
  <c r="Y102" i="2"/>
  <c r="X102" i="2"/>
  <c r="W102" i="2"/>
  <c r="Y101" i="2"/>
  <c r="X101" i="2"/>
  <c r="W101" i="2"/>
  <c r="Y100" i="2"/>
  <c r="X100" i="2"/>
  <c r="W100" i="2"/>
  <c r="Y99" i="2"/>
  <c r="X99" i="2"/>
  <c r="W99" i="2"/>
  <c r="Y98" i="2"/>
  <c r="X98" i="2"/>
  <c r="W98" i="2"/>
  <c r="T60" i="2" l="1"/>
  <c r="AT56" i="2"/>
  <c r="AR56" i="2"/>
  <c r="AT55" i="2"/>
  <c r="AR55" i="2"/>
  <c r="AT54" i="2"/>
  <c r="AR54" i="2"/>
  <c r="AT53" i="2"/>
  <c r="AR53" i="2"/>
  <c r="AT52" i="2"/>
  <c r="AR52" i="2"/>
  <c r="AT51" i="2"/>
  <c r="AR51" i="2"/>
  <c r="AT50" i="2"/>
  <c r="AR50" i="2"/>
  <c r="AT49" i="2"/>
  <c r="AR49" i="2"/>
  <c r="AT48" i="2"/>
  <c r="AR48" i="2"/>
  <c r="AT47" i="2"/>
  <c r="AR47" i="2"/>
  <c r="AT46" i="2"/>
  <c r="AR46" i="2"/>
  <c r="AT45" i="2"/>
  <c r="AR45" i="2"/>
  <c r="AT44" i="2"/>
  <c r="AR44" i="2"/>
  <c r="AT43" i="2"/>
  <c r="AR43" i="2"/>
  <c r="AT42" i="2"/>
  <c r="AR42" i="2"/>
  <c r="AT41" i="2"/>
  <c r="AR41" i="2"/>
  <c r="AT40" i="2"/>
  <c r="AR40" i="2"/>
  <c r="AT39" i="2"/>
  <c r="AR39" i="2"/>
  <c r="AT38" i="2"/>
  <c r="AR38" i="2"/>
  <c r="AT37" i="2"/>
  <c r="AR37" i="2"/>
  <c r="AT36" i="2"/>
  <c r="AR36" i="2"/>
  <c r="AT35" i="2"/>
  <c r="AR35" i="2"/>
  <c r="AT34" i="2"/>
  <c r="AR34" i="2"/>
  <c r="AT33" i="2"/>
  <c r="AR33" i="2"/>
  <c r="AT32" i="2"/>
  <c r="AR32" i="2"/>
  <c r="AT31" i="2"/>
  <c r="AR31" i="2"/>
  <c r="AT30" i="2"/>
  <c r="AR30" i="2"/>
  <c r="AT29" i="2"/>
  <c r="AR29" i="2"/>
  <c r="AT28" i="2"/>
  <c r="AR28" i="2"/>
  <c r="AT27" i="2"/>
  <c r="AR27" i="2"/>
  <c r="AT26" i="2"/>
  <c r="AR26" i="2"/>
  <c r="AT25" i="2"/>
  <c r="AR25" i="2"/>
  <c r="AT24" i="2"/>
  <c r="AR24" i="2"/>
  <c r="AT23" i="2"/>
  <c r="AR23" i="2"/>
  <c r="AN56" i="2"/>
  <c r="AN55" i="2"/>
  <c r="AN54" i="2"/>
  <c r="AN53" i="2"/>
  <c r="AN52" i="2"/>
  <c r="AN51" i="2"/>
  <c r="AN50" i="2"/>
  <c r="AN49" i="2"/>
  <c r="AN48" i="2"/>
  <c r="AN47" i="2"/>
  <c r="AN46" i="2"/>
  <c r="AN45" i="2"/>
  <c r="AN44" i="2"/>
  <c r="AN43" i="2"/>
  <c r="AN42" i="2"/>
  <c r="AN41" i="2"/>
  <c r="AN40" i="2"/>
  <c r="AN39" i="2"/>
  <c r="AN38" i="2"/>
  <c r="AN37" i="2"/>
  <c r="AN36" i="2"/>
  <c r="AN35" i="2"/>
  <c r="AN34" i="2"/>
  <c r="AN33" i="2"/>
  <c r="AN32" i="2"/>
  <c r="AN31" i="2"/>
  <c r="AN30" i="2"/>
  <c r="AN29" i="2"/>
  <c r="AN28" i="2"/>
  <c r="AN27" i="2"/>
  <c r="AN26" i="2"/>
  <c r="AN25" i="2"/>
  <c r="AN24" i="2"/>
  <c r="AN23" i="2"/>
  <c r="AJ29" i="2"/>
  <c r="AH29" i="2"/>
  <c r="AJ28" i="2"/>
  <c r="AH28" i="2"/>
  <c r="AJ27" i="2"/>
  <c r="AH27" i="2"/>
  <c r="AJ26" i="2"/>
  <c r="AH26" i="2"/>
  <c r="AJ25" i="2"/>
  <c r="AH25" i="2"/>
  <c r="AJ24" i="2"/>
  <c r="AH24" i="2"/>
  <c r="AJ23" i="2"/>
  <c r="AH23" i="2"/>
  <c r="AD29" i="2"/>
  <c r="AD28" i="2"/>
  <c r="AD27" i="2"/>
  <c r="AD26" i="2"/>
  <c r="AD25" i="2"/>
  <c r="AD24" i="2"/>
  <c r="AD23" i="2"/>
  <c r="Z56" i="2"/>
  <c r="X56" i="2"/>
  <c r="Z55" i="2"/>
  <c r="X55" i="2"/>
  <c r="Z54" i="2"/>
  <c r="X54" i="2"/>
  <c r="Z53" i="2"/>
  <c r="X53" i="2"/>
  <c r="Z52" i="2"/>
  <c r="X52" i="2"/>
  <c r="Z51" i="2"/>
  <c r="X51" i="2"/>
  <c r="Z50" i="2"/>
  <c r="X50" i="2"/>
  <c r="Z49" i="2"/>
  <c r="X49" i="2"/>
  <c r="Z48" i="2"/>
  <c r="X48" i="2"/>
  <c r="Z47" i="2"/>
  <c r="X47" i="2"/>
  <c r="Z46" i="2"/>
  <c r="X46" i="2"/>
  <c r="Z45" i="2"/>
  <c r="X45" i="2"/>
  <c r="Z44" i="2"/>
  <c r="X44" i="2"/>
  <c r="Z43" i="2"/>
  <c r="X43" i="2"/>
  <c r="Z42" i="2"/>
  <c r="X42" i="2"/>
  <c r="Z41" i="2"/>
  <c r="X41" i="2"/>
  <c r="Z40" i="2"/>
  <c r="X40" i="2"/>
  <c r="Z38" i="2"/>
  <c r="X38" i="2"/>
  <c r="Z37" i="2"/>
  <c r="X37" i="2"/>
  <c r="Z36" i="2"/>
  <c r="X36" i="2"/>
  <c r="Z35" i="2"/>
  <c r="X35" i="2"/>
  <c r="Z34" i="2"/>
  <c r="X34" i="2"/>
  <c r="Z33" i="2"/>
  <c r="X33" i="2"/>
  <c r="Z32" i="2"/>
  <c r="X32" i="2"/>
  <c r="Z31" i="2"/>
  <c r="X31" i="2"/>
  <c r="Z30" i="2"/>
  <c r="X30" i="2"/>
  <c r="Z29" i="2"/>
  <c r="X29" i="2"/>
  <c r="Z28" i="2"/>
  <c r="X28" i="2"/>
  <c r="Z27" i="2"/>
  <c r="X27" i="2"/>
  <c r="Z26" i="2"/>
  <c r="X26" i="2"/>
  <c r="Z25" i="2"/>
  <c r="X25" i="2"/>
  <c r="Z24" i="2"/>
  <c r="X24" i="2"/>
  <c r="Z23" i="2"/>
  <c r="X23" i="2"/>
  <c r="T56" i="2"/>
  <c r="T55" i="2"/>
  <c r="T54" i="2"/>
  <c r="T53" i="2"/>
  <c r="T52" i="2"/>
  <c r="T51" i="2"/>
  <c r="T50" i="2"/>
  <c r="T49" i="2"/>
  <c r="T48" i="2"/>
  <c r="T47" i="2"/>
  <c r="T46" i="2"/>
  <c r="T45" i="2"/>
  <c r="T44" i="2"/>
  <c r="T43" i="2"/>
  <c r="T42" i="2"/>
  <c r="T41" i="2"/>
  <c r="T40" i="2"/>
  <c r="T38" i="2"/>
  <c r="T37" i="2"/>
  <c r="T36" i="2"/>
  <c r="T35" i="2"/>
  <c r="T34" i="2"/>
  <c r="T33" i="2"/>
  <c r="T32" i="2"/>
  <c r="T31" i="2"/>
  <c r="T30" i="2"/>
  <c r="T29" i="2"/>
  <c r="T28" i="2"/>
  <c r="T27" i="2"/>
  <c r="T26" i="2"/>
  <c r="T25" i="2"/>
  <c r="T24" i="2"/>
  <c r="T23" i="2"/>
  <c r="AR22" i="2"/>
  <c r="AN22" i="2"/>
  <c r="AH22" i="2"/>
  <c r="AD22" i="2"/>
  <c r="X22" i="2"/>
  <c r="T22" i="2"/>
  <c r="AE107" i="2" l="1"/>
  <c r="AD107" i="2"/>
  <c r="AC107" i="2"/>
  <c r="AB107" i="2"/>
  <c r="AA107" i="2"/>
  <c r="Z107" i="2"/>
  <c r="V107" i="2"/>
  <c r="U107" i="2"/>
  <c r="T107" i="2"/>
  <c r="S107" i="2"/>
  <c r="R107" i="2"/>
  <c r="Q107" i="2"/>
  <c r="P107" i="2"/>
  <c r="O107" i="2"/>
  <c r="N107" i="2"/>
  <c r="M107" i="2"/>
  <c r="L107" i="2"/>
  <c r="K107" i="2"/>
  <c r="J107" i="2"/>
  <c r="AE106" i="2"/>
  <c r="AD106" i="2"/>
  <c r="AC106" i="2"/>
  <c r="AB106" i="2"/>
  <c r="AA106" i="2"/>
  <c r="Z106" i="2"/>
  <c r="V106" i="2"/>
  <c r="U106" i="2"/>
  <c r="T106" i="2"/>
  <c r="S106" i="2"/>
  <c r="R106" i="2"/>
  <c r="Q106" i="2"/>
  <c r="P106" i="2"/>
  <c r="O106" i="2"/>
  <c r="N106" i="2"/>
  <c r="M106" i="2"/>
  <c r="L106" i="2"/>
  <c r="K106" i="2"/>
  <c r="J106" i="2"/>
  <c r="AE105" i="2"/>
  <c r="AD105" i="2"/>
  <c r="AC105" i="2"/>
  <c r="AB105" i="2"/>
  <c r="AA105" i="2"/>
  <c r="Z105" i="2"/>
  <c r="V105" i="2"/>
  <c r="U105" i="2"/>
  <c r="T105" i="2"/>
  <c r="S105" i="2"/>
  <c r="R105" i="2"/>
  <c r="Q105" i="2"/>
  <c r="P105" i="2"/>
  <c r="O105" i="2"/>
  <c r="N105" i="2"/>
  <c r="M105" i="2"/>
  <c r="L105" i="2"/>
  <c r="K105" i="2"/>
  <c r="J105" i="2"/>
  <c r="AE104" i="2"/>
  <c r="AD104" i="2"/>
  <c r="AC104" i="2"/>
  <c r="AB104" i="2"/>
  <c r="AA104" i="2"/>
  <c r="Z104" i="2"/>
  <c r="V104" i="2"/>
  <c r="U104" i="2"/>
  <c r="T104" i="2"/>
  <c r="S104" i="2"/>
  <c r="R104" i="2"/>
  <c r="Q104" i="2"/>
  <c r="P104" i="2"/>
  <c r="O104" i="2"/>
  <c r="N104" i="2"/>
  <c r="M104" i="2"/>
  <c r="L104" i="2"/>
  <c r="K104" i="2"/>
  <c r="J104" i="2"/>
  <c r="AE103" i="2"/>
  <c r="AD103" i="2"/>
  <c r="AC103" i="2"/>
  <c r="AB103" i="2"/>
  <c r="AA103" i="2"/>
  <c r="Z103" i="2"/>
  <c r="V103" i="2"/>
  <c r="U103" i="2"/>
  <c r="T103" i="2"/>
  <c r="S103" i="2"/>
  <c r="R103" i="2"/>
  <c r="Q103" i="2"/>
  <c r="P103" i="2"/>
  <c r="O103" i="2"/>
  <c r="N103" i="2"/>
  <c r="M103" i="2"/>
  <c r="L103" i="2"/>
  <c r="K103" i="2"/>
  <c r="J103" i="2"/>
  <c r="AE102" i="2"/>
  <c r="AD102" i="2"/>
  <c r="AC102" i="2"/>
  <c r="AB102" i="2"/>
  <c r="AA102" i="2"/>
  <c r="Z102" i="2"/>
  <c r="V102" i="2"/>
  <c r="U102" i="2"/>
  <c r="T102" i="2"/>
  <c r="S102" i="2"/>
  <c r="R102" i="2"/>
  <c r="Q102" i="2"/>
  <c r="P102" i="2"/>
  <c r="O102" i="2"/>
  <c r="N102" i="2"/>
  <c r="M102" i="2"/>
  <c r="L102" i="2"/>
  <c r="K102" i="2"/>
  <c r="J102" i="2"/>
  <c r="AE101" i="2"/>
  <c r="AD101" i="2"/>
  <c r="AC101" i="2"/>
  <c r="AB101" i="2"/>
  <c r="AA101" i="2"/>
  <c r="Z101" i="2"/>
  <c r="V101" i="2"/>
  <c r="U101" i="2"/>
  <c r="T101" i="2"/>
  <c r="S101" i="2"/>
  <c r="R101" i="2"/>
  <c r="Q101" i="2"/>
  <c r="P101" i="2"/>
  <c r="O101" i="2"/>
  <c r="N101" i="2"/>
  <c r="M101" i="2"/>
  <c r="L101" i="2"/>
  <c r="K101" i="2"/>
  <c r="J101" i="2"/>
  <c r="AE100" i="2"/>
  <c r="AD100" i="2"/>
  <c r="AC100" i="2"/>
  <c r="AB100" i="2"/>
  <c r="AA100" i="2"/>
  <c r="Z100" i="2"/>
  <c r="V100" i="2"/>
  <c r="U100" i="2"/>
  <c r="T100" i="2"/>
  <c r="S100" i="2"/>
  <c r="R100" i="2"/>
  <c r="Q100" i="2"/>
  <c r="P100" i="2"/>
  <c r="O100" i="2"/>
  <c r="N100" i="2"/>
  <c r="M100" i="2"/>
  <c r="L100" i="2"/>
  <c r="K100" i="2"/>
  <c r="J100" i="2"/>
  <c r="AE99" i="2"/>
  <c r="AD99" i="2"/>
  <c r="AC99" i="2"/>
  <c r="AB99" i="2"/>
  <c r="AA99" i="2"/>
  <c r="Z99" i="2"/>
  <c r="V99" i="2"/>
  <c r="U99" i="2"/>
  <c r="T99" i="2"/>
  <c r="S99" i="2"/>
  <c r="R99" i="2"/>
  <c r="Q99" i="2"/>
  <c r="P99" i="2"/>
  <c r="O99" i="2"/>
  <c r="N99" i="2"/>
  <c r="M99" i="2"/>
  <c r="L99" i="2"/>
  <c r="K99" i="2"/>
  <c r="J99" i="2"/>
  <c r="Y70" i="239"/>
  <c r="Y72" i="239" s="1"/>
  <c r="BJ112" i="239" s="1"/>
  <c r="Y55" i="239"/>
  <c r="Y57" i="239" s="1"/>
  <c r="AZ112" i="239" s="1"/>
  <c r="Y45" i="239"/>
  <c r="Y39" i="239"/>
  <c r="Z35" i="239"/>
  <c r="Y29" i="239"/>
  <c r="Y31" i="239" s="1"/>
  <c r="Y42" i="239" s="1"/>
  <c r="AB8" i="239"/>
  <c r="AB7" i="239"/>
  <c r="AB6" i="239"/>
  <c r="AC5" i="239"/>
  <c r="AB5" i="239"/>
  <c r="Y56" i="239" s="1"/>
  <c r="Y70" i="238"/>
  <c r="Y72" i="238" s="1"/>
  <c r="BJ112" i="238" s="1"/>
  <c r="Y55" i="238"/>
  <c r="Y57" i="238" s="1"/>
  <c r="AZ112" i="238" s="1"/>
  <c r="Y45" i="238"/>
  <c r="Y39" i="238"/>
  <c r="Z35" i="238"/>
  <c r="Y29" i="238"/>
  <c r="Y31" i="238" s="1"/>
  <c r="Y42" i="238" s="1"/>
  <c r="AB8" i="238"/>
  <c r="AB7" i="238"/>
  <c r="AB6" i="238"/>
  <c r="AC5" i="238"/>
  <c r="AB5" i="238"/>
  <c r="Y56" i="238" s="1"/>
  <c r="Y70" i="237"/>
  <c r="Y72" i="237" s="1"/>
  <c r="BJ112" i="237" s="1"/>
  <c r="Y55" i="237"/>
  <c r="Y57" i="237" s="1"/>
  <c r="AZ112" i="237" s="1"/>
  <c r="Y45" i="237"/>
  <c r="Y39" i="237"/>
  <c r="Z35" i="237"/>
  <c r="Y29" i="237"/>
  <c r="Y31" i="237" s="1"/>
  <c r="Y42" i="237" s="1"/>
  <c r="AB8" i="237"/>
  <c r="AB7" i="237"/>
  <c r="AB6" i="237"/>
  <c r="AC5" i="237"/>
  <c r="AB5" i="237"/>
  <c r="Y56" i="237" s="1"/>
  <c r="Y70" i="236"/>
  <c r="Y72" i="236" s="1"/>
  <c r="BJ112" i="236" s="1"/>
  <c r="Y55" i="236"/>
  <c r="Y57" i="236" s="1"/>
  <c r="AZ112" i="236" s="1"/>
  <c r="Y45" i="236"/>
  <c r="Y39" i="236"/>
  <c r="Z35" i="236"/>
  <c r="Y29" i="236"/>
  <c r="Y31" i="236" s="1"/>
  <c r="Y42" i="236" s="1"/>
  <c r="AB8" i="236"/>
  <c r="AB7" i="236"/>
  <c r="AB6" i="236"/>
  <c r="AC5" i="236"/>
  <c r="AB5" i="236"/>
  <c r="Y56" i="236" s="1"/>
  <c r="Y70" i="235"/>
  <c r="Y72" i="235" s="1"/>
  <c r="BJ112" i="235" s="1"/>
  <c r="Y57" i="235"/>
  <c r="AZ112" i="235" s="1"/>
  <c r="Y55" i="235"/>
  <c r="Y45" i="235"/>
  <c r="Y39" i="235"/>
  <c r="Z35" i="235"/>
  <c r="Y29" i="235"/>
  <c r="Y31" i="235" s="1"/>
  <c r="Y42" i="235" s="1"/>
  <c r="AB8" i="235"/>
  <c r="AB7" i="235"/>
  <c r="AB6" i="235"/>
  <c r="AC5" i="235"/>
  <c r="AB5" i="235"/>
  <c r="Y56" i="235" s="1"/>
  <c r="Y70" i="234"/>
  <c r="Y72" i="234" s="1"/>
  <c r="BJ112" i="234" s="1"/>
  <c r="Y55" i="234"/>
  <c r="Y57" i="234" s="1"/>
  <c r="AZ112" i="234" s="1"/>
  <c r="Y45" i="234"/>
  <c r="Y39" i="234"/>
  <c r="Z35" i="234"/>
  <c r="Y29" i="234"/>
  <c r="Y31" i="234" s="1"/>
  <c r="Y42" i="234" s="1"/>
  <c r="AB8" i="234"/>
  <c r="AB7" i="234"/>
  <c r="AB6" i="234"/>
  <c r="AC5" i="234"/>
  <c r="AB5" i="234"/>
  <c r="Y56" i="234" s="1"/>
  <c r="Y70" i="233"/>
  <c r="Y72" i="233" s="1"/>
  <c r="BJ112" i="233" s="1"/>
  <c r="Y55" i="233"/>
  <c r="Y57" i="233" s="1"/>
  <c r="AZ112" i="233" s="1"/>
  <c r="Y45" i="233"/>
  <c r="Y39" i="233"/>
  <c r="Z35" i="233"/>
  <c r="Y29" i="233"/>
  <c r="Y31" i="233" s="1"/>
  <c r="Y42" i="233" s="1"/>
  <c r="AB8" i="233"/>
  <c r="AB7" i="233"/>
  <c r="AB6" i="233"/>
  <c r="AC5" i="233"/>
  <c r="AB5" i="233"/>
  <c r="Y56" i="233" s="1"/>
  <c r="Y70" i="232"/>
  <c r="Y72" i="232" s="1"/>
  <c r="BJ112" i="232" s="1"/>
  <c r="Y55" i="232"/>
  <c r="Y57" i="232" s="1"/>
  <c r="AZ112" i="232" s="1"/>
  <c r="Y45" i="232"/>
  <c r="Y39" i="232"/>
  <c r="Z35" i="232"/>
  <c r="Y29" i="232"/>
  <c r="Y31" i="232" s="1"/>
  <c r="Y42" i="232" s="1"/>
  <c r="AB8" i="232"/>
  <c r="AB7" i="232"/>
  <c r="AB6" i="232"/>
  <c r="AC5" i="232"/>
  <c r="AB5" i="232"/>
  <c r="Y56" i="232" s="1"/>
  <c r="Y70" i="231"/>
  <c r="Y72" i="231" s="1"/>
  <c r="BJ112" i="231" s="1"/>
  <c r="Y55" i="231"/>
  <c r="Y57" i="231" s="1"/>
  <c r="AZ112" i="231" s="1"/>
  <c r="Y45" i="231"/>
  <c r="Y39" i="231"/>
  <c r="Z35" i="231"/>
  <c r="Y29" i="231"/>
  <c r="Y31" i="231" s="1"/>
  <c r="Y42" i="231" s="1"/>
  <c r="AB8" i="231"/>
  <c r="AB7" i="231"/>
  <c r="AB6" i="231"/>
  <c r="AC5" i="231"/>
  <c r="AB5" i="231"/>
  <c r="Y56" i="231" s="1"/>
  <c r="AP112" i="239" l="1"/>
  <c r="AV84" i="239"/>
  <c r="AZ84" i="239" s="1"/>
  <c r="AV82" i="239"/>
  <c r="AZ82" i="239" s="1"/>
  <c r="AV80" i="239"/>
  <c r="AZ80" i="239" s="1"/>
  <c r="AV78" i="239"/>
  <c r="AZ78" i="239" s="1"/>
  <c r="AV83" i="239"/>
  <c r="AZ83" i="239" s="1"/>
  <c r="AV81" i="239"/>
  <c r="AZ81" i="239" s="1"/>
  <c r="AV79" i="239"/>
  <c r="AZ79" i="239" s="1"/>
  <c r="AV77" i="239"/>
  <c r="AZ77" i="239" s="1"/>
  <c r="BF111" i="239"/>
  <c r="BJ111" i="239" s="1"/>
  <c r="BF110" i="239"/>
  <c r="BJ110" i="239" s="1"/>
  <c r="BF109" i="239"/>
  <c r="BJ109" i="239" s="1"/>
  <c r="BF108" i="239"/>
  <c r="BJ108" i="239" s="1"/>
  <c r="BF107" i="239"/>
  <c r="BJ107" i="239" s="1"/>
  <c r="BF106" i="239"/>
  <c r="BJ106" i="239" s="1"/>
  <c r="BF105" i="239"/>
  <c r="BJ105" i="239" s="1"/>
  <c r="BF104" i="239"/>
  <c r="BJ104" i="239" s="1"/>
  <c r="BF103" i="239"/>
  <c r="BJ103" i="239" s="1"/>
  <c r="BF102" i="239"/>
  <c r="BJ102" i="239" s="1"/>
  <c r="BF101" i="239"/>
  <c r="BJ101" i="239" s="1"/>
  <c r="BF100" i="239"/>
  <c r="BJ100" i="239" s="1"/>
  <c r="BF99" i="239"/>
  <c r="BJ99" i="239" s="1"/>
  <c r="BF98" i="239"/>
  <c r="BJ98" i="239" s="1"/>
  <c r="BF97" i="239"/>
  <c r="BJ97" i="239" s="1"/>
  <c r="BF96" i="239"/>
  <c r="BJ96" i="239" s="1"/>
  <c r="BF95" i="239"/>
  <c r="BJ95" i="239" s="1"/>
  <c r="BF94" i="239"/>
  <c r="BJ94" i="239" s="1"/>
  <c r="BF83" i="239"/>
  <c r="BJ83" i="239" s="1"/>
  <c r="BF81" i="239"/>
  <c r="BJ81" i="239" s="1"/>
  <c r="BF79" i="239"/>
  <c r="BJ79" i="239" s="1"/>
  <c r="BF77" i="239"/>
  <c r="BJ77" i="239" s="1"/>
  <c r="BF93" i="239"/>
  <c r="BJ93" i="239" s="1"/>
  <c r="BF92" i="239"/>
  <c r="BJ92" i="239" s="1"/>
  <c r="BF91" i="239"/>
  <c r="BJ91" i="239" s="1"/>
  <c r="BF90" i="239"/>
  <c r="BJ90" i="239" s="1"/>
  <c r="BF89" i="239"/>
  <c r="BJ89" i="239" s="1"/>
  <c r="BF88" i="239"/>
  <c r="BJ88" i="239" s="1"/>
  <c r="BF87" i="239"/>
  <c r="BJ87" i="239" s="1"/>
  <c r="BF86" i="239"/>
  <c r="BJ86" i="239" s="1"/>
  <c r="BF85" i="239"/>
  <c r="BJ85" i="239" s="1"/>
  <c r="BF84" i="239"/>
  <c r="BJ84" i="239" s="1"/>
  <c r="BF82" i="239"/>
  <c r="BJ82" i="239" s="1"/>
  <c r="BF80" i="239"/>
  <c r="BJ80" i="239" s="1"/>
  <c r="BF78" i="239"/>
  <c r="BJ78" i="239" s="1"/>
  <c r="Y30" i="239"/>
  <c r="Y41" i="239" s="1"/>
  <c r="AA40" i="239" s="1"/>
  <c r="Y71" i="239"/>
  <c r="AP112" i="238"/>
  <c r="AV84" i="238"/>
  <c r="AZ84" i="238" s="1"/>
  <c r="AV82" i="238"/>
  <c r="AZ82" i="238" s="1"/>
  <c r="AV80" i="238"/>
  <c r="AZ80" i="238" s="1"/>
  <c r="AV78" i="238"/>
  <c r="AZ78" i="238" s="1"/>
  <c r="AV83" i="238"/>
  <c r="AZ83" i="238" s="1"/>
  <c r="AV81" i="238"/>
  <c r="AZ81" i="238" s="1"/>
  <c r="AV79" i="238"/>
  <c r="AZ79" i="238" s="1"/>
  <c r="AV77" i="238"/>
  <c r="AZ77" i="238" s="1"/>
  <c r="BF111" i="238"/>
  <c r="BJ111" i="238" s="1"/>
  <c r="BF110" i="238"/>
  <c r="BJ110" i="238" s="1"/>
  <c r="BF109" i="238"/>
  <c r="BJ109" i="238" s="1"/>
  <c r="BF108" i="238"/>
  <c r="BJ108" i="238" s="1"/>
  <c r="BF107" i="238"/>
  <c r="BJ107" i="238" s="1"/>
  <c r="BF106" i="238"/>
  <c r="BJ106" i="238" s="1"/>
  <c r="BF105" i="238"/>
  <c r="BJ105" i="238" s="1"/>
  <c r="BF104" i="238"/>
  <c r="BJ104" i="238" s="1"/>
  <c r="BF103" i="238"/>
  <c r="BJ103" i="238" s="1"/>
  <c r="BF102" i="238"/>
  <c r="BJ102" i="238" s="1"/>
  <c r="BF101" i="238"/>
  <c r="BJ101" i="238" s="1"/>
  <c r="BF100" i="238"/>
  <c r="BJ100" i="238" s="1"/>
  <c r="BF99" i="238"/>
  <c r="BJ99" i="238" s="1"/>
  <c r="BF98" i="238"/>
  <c r="BJ98" i="238" s="1"/>
  <c r="BF97" i="238"/>
  <c r="BJ97" i="238" s="1"/>
  <c r="BF96" i="238"/>
  <c r="BJ96" i="238" s="1"/>
  <c r="BF95" i="238"/>
  <c r="BJ95" i="238" s="1"/>
  <c r="BF94" i="238"/>
  <c r="BJ94" i="238" s="1"/>
  <c r="BF83" i="238"/>
  <c r="BJ83" i="238" s="1"/>
  <c r="BF81" i="238"/>
  <c r="BJ81" i="238" s="1"/>
  <c r="BF79" i="238"/>
  <c r="BJ79" i="238" s="1"/>
  <c r="BF77" i="238"/>
  <c r="BJ77" i="238" s="1"/>
  <c r="BF93" i="238"/>
  <c r="BJ93" i="238" s="1"/>
  <c r="BF92" i="238"/>
  <c r="BJ92" i="238" s="1"/>
  <c r="BF91" i="238"/>
  <c r="BJ91" i="238" s="1"/>
  <c r="BF90" i="238"/>
  <c r="BJ90" i="238" s="1"/>
  <c r="BF89" i="238"/>
  <c r="BJ89" i="238" s="1"/>
  <c r="BF88" i="238"/>
  <c r="BJ88" i="238" s="1"/>
  <c r="BF87" i="238"/>
  <c r="BJ87" i="238" s="1"/>
  <c r="BF86" i="238"/>
  <c r="BJ86" i="238" s="1"/>
  <c r="BF85" i="238"/>
  <c r="BJ85" i="238" s="1"/>
  <c r="BF84" i="238"/>
  <c r="BJ84" i="238" s="1"/>
  <c r="BF82" i="238"/>
  <c r="BJ82" i="238" s="1"/>
  <c r="BF80" i="238"/>
  <c r="BJ80" i="238" s="1"/>
  <c r="BF78" i="238"/>
  <c r="BJ78" i="238" s="1"/>
  <c r="Y30" i="238"/>
  <c r="Y41" i="238" s="1"/>
  <c r="AA40" i="238" s="1"/>
  <c r="Y71" i="238"/>
  <c r="AP112" i="237"/>
  <c r="AV84" i="237"/>
  <c r="AZ84" i="237" s="1"/>
  <c r="AV82" i="237"/>
  <c r="AZ82" i="237" s="1"/>
  <c r="AV80" i="237"/>
  <c r="AZ80" i="237" s="1"/>
  <c r="AV78" i="237"/>
  <c r="AZ78" i="237" s="1"/>
  <c r="AV83" i="237"/>
  <c r="AZ83" i="237" s="1"/>
  <c r="AV81" i="237"/>
  <c r="AZ81" i="237" s="1"/>
  <c r="AV79" i="237"/>
  <c r="AZ79" i="237" s="1"/>
  <c r="AV77" i="237"/>
  <c r="AZ77" i="237" s="1"/>
  <c r="BF111" i="237"/>
  <c r="BJ111" i="237" s="1"/>
  <c r="BF110" i="237"/>
  <c r="BJ110" i="237" s="1"/>
  <c r="BF109" i="237"/>
  <c r="BJ109" i="237" s="1"/>
  <c r="BF108" i="237"/>
  <c r="BJ108" i="237" s="1"/>
  <c r="BF107" i="237"/>
  <c r="BJ107" i="237" s="1"/>
  <c r="BF106" i="237"/>
  <c r="BJ106" i="237" s="1"/>
  <c r="BF105" i="237"/>
  <c r="BJ105" i="237" s="1"/>
  <c r="BF104" i="237"/>
  <c r="BJ104" i="237" s="1"/>
  <c r="BF103" i="237"/>
  <c r="BJ103" i="237" s="1"/>
  <c r="BF102" i="237"/>
  <c r="BJ102" i="237" s="1"/>
  <c r="BF101" i="237"/>
  <c r="BJ101" i="237" s="1"/>
  <c r="BF100" i="237"/>
  <c r="BJ100" i="237" s="1"/>
  <c r="BF99" i="237"/>
  <c r="BJ99" i="237" s="1"/>
  <c r="BF98" i="237"/>
  <c r="BJ98" i="237" s="1"/>
  <c r="BF97" i="237"/>
  <c r="BJ97" i="237" s="1"/>
  <c r="BF96" i="237"/>
  <c r="BJ96" i="237" s="1"/>
  <c r="BF95" i="237"/>
  <c r="BJ95" i="237" s="1"/>
  <c r="BF94" i="237"/>
  <c r="BJ94" i="237" s="1"/>
  <c r="BF83" i="237"/>
  <c r="BJ83" i="237" s="1"/>
  <c r="BF81" i="237"/>
  <c r="BJ81" i="237" s="1"/>
  <c r="BF79" i="237"/>
  <c r="BJ79" i="237" s="1"/>
  <c r="BF77" i="237"/>
  <c r="BJ77" i="237" s="1"/>
  <c r="BF93" i="237"/>
  <c r="BJ93" i="237" s="1"/>
  <c r="BF92" i="237"/>
  <c r="BJ92" i="237" s="1"/>
  <c r="BF91" i="237"/>
  <c r="BJ91" i="237" s="1"/>
  <c r="BF90" i="237"/>
  <c r="BJ90" i="237" s="1"/>
  <c r="BF89" i="237"/>
  <c r="BJ89" i="237" s="1"/>
  <c r="BF88" i="237"/>
  <c r="BJ88" i="237" s="1"/>
  <c r="BF87" i="237"/>
  <c r="BJ87" i="237" s="1"/>
  <c r="BF86" i="237"/>
  <c r="BJ86" i="237" s="1"/>
  <c r="BF85" i="237"/>
  <c r="BJ85" i="237" s="1"/>
  <c r="BF84" i="237"/>
  <c r="BJ84" i="237" s="1"/>
  <c r="BF82" i="237"/>
  <c r="BJ82" i="237" s="1"/>
  <c r="BF80" i="237"/>
  <c r="BJ80" i="237" s="1"/>
  <c r="BF78" i="237"/>
  <c r="BJ78" i="237" s="1"/>
  <c r="Y30" i="237"/>
  <c r="Y41" i="237" s="1"/>
  <c r="AA40" i="237" s="1"/>
  <c r="Y71" i="237"/>
  <c r="AP112" i="236"/>
  <c r="AV84" i="236"/>
  <c r="AZ84" i="236" s="1"/>
  <c r="AV82" i="236"/>
  <c r="AZ82" i="236" s="1"/>
  <c r="AV80" i="236"/>
  <c r="AZ80" i="236" s="1"/>
  <c r="AV78" i="236"/>
  <c r="AZ78" i="236" s="1"/>
  <c r="AV83" i="236"/>
  <c r="AZ83" i="236" s="1"/>
  <c r="AV81" i="236"/>
  <c r="AZ81" i="236" s="1"/>
  <c r="AV79" i="236"/>
  <c r="AZ79" i="236" s="1"/>
  <c r="AV77" i="236"/>
  <c r="AZ77" i="236" s="1"/>
  <c r="BF111" i="236"/>
  <c r="BJ111" i="236" s="1"/>
  <c r="BF110" i="236"/>
  <c r="BJ110" i="236" s="1"/>
  <c r="BF109" i="236"/>
  <c r="BJ109" i="236" s="1"/>
  <c r="BF108" i="236"/>
  <c r="BJ108" i="236" s="1"/>
  <c r="BF107" i="236"/>
  <c r="BJ107" i="236" s="1"/>
  <c r="BF106" i="236"/>
  <c r="BJ106" i="236" s="1"/>
  <c r="BF105" i="236"/>
  <c r="BJ105" i="236" s="1"/>
  <c r="BF104" i="236"/>
  <c r="BJ104" i="236" s="1"/>
  <c r="BF103" i="236"/>
  <c r="BJ103" i="236" s="1"/>
  <c r="BF102" i="236"/>
  <c r="BJ102" i="236" s="1"/>
  <c r="BF101" i="236"/>
  <c r="BJ101" i="236" s="1"/>
  <c r="BF100" i="236"/>
  <c r="BJ100" i="236" s="1"/>
  <c r="BF99" i="236"/>
  <c r="BJ99" i="236" s="1"/>
  <c r="BF98" i="236"/>
  <c r="BJ98" i="236" s="1"/>
  <c r="BF97" i="236"/>
  <c r="BJ97" i="236" s="1"/>
  <c r="BF96" i="236"/>
  <c r="BJ96" i="236" s="1"/>
  <c r="BF95" i="236"/>
  <c r="BJ95" i="236" s="1"/>
  <c r="BF94" i="236"/>
  <c r="BJ94" i="236" s="1"/>
  <c r="BF83" i="236"/>
  <c r="BJ83" i="236" s="1"/>
  <c r="BF81" i="236"/>
  <c r="BJ81" i="236" s="1"/>
  <c r="BF79" i="236"/>
  <c r="BJ79" i="236" s="1"/>
  <c r="BF77" i="236"/>
  <c r="BJ77" i="236" s="1"/>
  <c r="BF93" i="236"/>
  <c r="BJ93" i="236" s="1"/>
  <c r="BF92" i="236"/>
  <c r="BJ92" i="236" s="1"/>
  <c r="BF91" i="236"/>
  <c r="BJ91" i="236" s="1"/>
  <c r="BF90" i="236"/>
  <c r="BJ90" i="236" s="1"/>
  <c r="BF89" i="236"/>
  <c r="BJ89" i="236" s="1"/>
  <c r="BF88" i="236"/>
  <c r="BJ88" i="236" s="1"/>
  <c r="BF87" i="236"/>
  <c r="BJ87" i="236" s="1"/>
  <c r="BF86" i="236"/>
  <c r="BJ86" i="236" s="1"/>
  <c r="BF85" i="236"/>
  <c r="BJ85" i="236" s="1"/>
  <c r="BF84" i="236"/>
  <c r="BJ84" i="236" s="1"/>
  <c r="BF82" i="236"/>
  <c r="BJ82" i="236" s="1"/>
  <c r="BF80" i="236"/>
  <c r="BJ80" i="236" s="1"/>
  <c r="BF78" i="236"/>
  <c r="BJ78" i="236" s="1"/>
  <c r="Y30" i="236"/>
  <c r="Y41" i="236" s="1"/>
  <c r="AA40" i="236" s="1"/>
  <c r="Y71" i="236"/>
  <c r="AP112" i="235"/>
  <c r="AV84" i="235"/>
  <c r="AZ84" i="235" s="1"/>
  <c r="AV82" i="235"/>
  <c r="AZ82" i="235" s="1"/>
  <c r="AV80" i="235"/>
  <c r="AZ80" i="235" s="1"/>
  <c r="AV78" i="235"/>
  <c r="AZ78" i="235" s="1"/>
  <c r="AV83" i="235"/>
  <c r="AZ83" i="235" s="1"/>
  <c r="AV81" i="235"/>
  <c r="AZ81" i="235" s="1"/>
  <c r="AV79" i="235"/>
  <c r="AZ79" i="235" s="1"/>
  <c r="AV77" i="235"/>
  <c r="AZ77" i="235" s="1"/>
  <c r="BF111" i="235"/>
  <c r="BJ111" i="235" s="1"/>
  <c r="BF110" i="235"/>
  <c r="BJ110" i="235" s="1"/>
  <c r="BF109" i="235"/>
  <c r="BJ109" i="235" s="1"/>
  <c r="BF108" i="235"/>
  <c r="BJ108" i="235" s="1"/>
  <c r="BF107" i="235"/>
  <c r="BJ107" i="235" s="1"/>
  <c r="BF106" i="235"/>
  <c r="BJ106" i="235" s="1"/>
  <c r="BF105" i="235"/>
  <c r="BJ105" i="235" s="1"/>
  <c r="BF104" i="235"/>
  <c r="BJ104" i="235" s="1"/>
  <c r="BF103" i="235"/>
  <c r="BJ103" i="235" s="1"/>
  <c r="BF102" i="235"/>
  <c r="BJ102" i="235" s="1"/>
  <c r="BF101" i="235"/>
  <c r="BJ101" i="235" s="1"/>
  <c r="BF100" i="235"/>
  <c r="BJ100" i="235" s="1"/>
  <c r="BF99" i="235"/>
  <c r="BJ99" i="235" s="1"/>
  <c r="BF98" i="235"/>
  <c r="BJ98" i="235" s="1"/>
  <c r="BF97" i="235"/>
  <c r="BJ97" i="235" s="1"/>
  <c r="BF96" i="235"/>
  <c r="BJ96" i="235" s="1"/>
  <c r="BF95" i="235"/>
  <c r="BJ95" i="235" s="1"/>
  <c r="BF94" i="235"/>
  <c r="BJ94" i="235" s="1"/>
  <c r="BF83" i="235"/>
  <c r="BJ83" i="235" s="1"/>
  <c r="BF81" i="235"/>
  <c r="BJ81" i="235" s="1"/>
  <c r="BF79" i="235"/>
  <c r="BJ79" i="235" s="1"/>
  <c r="BF77" i="235"/>
  <c r="BJ77" i="235" s="1"/>
  <c r="BF93" i="235"/>
  <c r="BJ93" i="235" s="1"/>
  <c r="BF92" i="235"/>
  <c r="BJ92" i="235" s="1"/>
  <c r="BF91" i="235"/>
  <c r="BJ91" i="235" s="1"/>
  <c r="BF90" i="235"/>
  <c r="BJ90" i="235" s="1"/>
  <c r="BF89" i="235"/>
  <c r="BJ89" i="235" s="1"/>
  <c r="BF88" i="235"/>
  <c r="BJ88" i="235" s="1"/>
  <c r="BF87" i="235"/>
  <c r="BJ87" i="235" s="1"/>
  <c r="BF86" i="235"/>
  <c r="BJ86" i="235" s="1"/>
  <c r="BF85" i="235"/>
  <c r="BJ85" i="235" s="1"/>
  <c r="BF84" i="235"/>
  <c r="BJ84" i="235" s="1"/>
  <c r="BF82" i="235"/>
  <c r="BJ82" i="235" s="1"/>
  <c r="BF80" i="235"/>
  <c r="BJ80" i="235" s="1"/>
  <c r="BF78" i="235"/>
  <c r="BJ78" i="235" s="1"/>
  <c r="Y30" i="235"/>
  <c r="Y41" i="235" s="1"/>
  <c r="AA40" i="235" s="1"/>
  <c r="Y71" i="235"/>
  <c r="AP112" i="234"/>
  <c r="AV84" i="234"/>
  <c r="AZ84" i="234" s="1"/>
  <c r="AV82" i="234"/>
  <c r="AZ82" i="234" s="1"/>
  <c r="AV80" i="234"/>
  <c r="AZ80" i="234" s="1"/>
  <c r="AV78" i="234"/>
  <c r="AZ78" i="234" s="1"/>
  <c r="AV83" i="234"/>
  <c r="AZ83" i="234" s="1"/>
  <c r="AV81" i="234"/>
  <c r="AZ81" i="234" s="1"/>
  <c r="AV79" i="234"/>
  <c r="AZ79" i="234" s="1"/>
  <c r="AV77" i="234"/>
  <c r="AZ77" i="234" s="1"/>
  <c r="BF111" i="234"/>
  <c r="BJ111" i="234" s="1"/>
  <c r="BF110" i="234"/>
  <c r="BJ110" i="234" s="1"/>
  <c r="BF109" i="234"/>
  <c r="BJ109" i="234" s="1"/>
  <c r="BF108" i="234"/>
  <c r="BJ108" i="234" s="1"/>
  <c r="BF107" i="234"/>
  <c r="BJ107" i="234" s="1"/>
  <c r="BF106" i="234"/>
  <c r="BJ106" i="234" s="1"/>
  <c r="BF105" i="234"/>
  <c r="BJ105" i="234" s="1"/>
  <c r="BF104" i="234"/>
  <c r="BJ104" i="234" s="1"/>
  <c r="BF103" i="234"/>
  <c r="BJ103" i="234" s="1"/>
  <c r="BF102" i="234"/>
  <c r="BJ102" i="234" s="1"/>
  <c r="BF101" i="234"/>
  <c r="BJ101" i="234" s="1"/>
  <c r="BF100" i="234"/>
  <c r="BJ100" i="234" s="1"/>
  <c r="BF99" i="234"/>
  <c r="BJ99" i="234" s="1"/>
  <c r="BF98" i="234"/>
  <c r="BJ98" i="234" s="1"/>
  <c r="BF97" i="234"/>
  <c r="BJ97" i="234" s="1"/>
  <c r="BF96" i="234"/>
  <c r="BJ96" i="234" s="1"/>
  <c r="BF95" i="234"/>
  <c r="BJ95" i="234" s="1"/>
  <c r="BF94" i="234"/>
  <c r="BJ94" i="234" s="1"/>
  <c r="BF83" i="234"/>
  <c r="BJ83" i="234" s="1"/>
  <c r="BF81" i="234"/>
  <c r="BJ81" i="234" s="1"/>
  <c r="BF79" i="234"/>
  <c r="BJ79" i="234" s="1"/>
  <c r="BF77" i="234"/>
  <c r="BJ77" i="234" s="1"/>
  <c r="BF93" i="234"/>
  <c r="BJ93" i="234" s="1"/>
  <c r="BF92" i="234"/>
  <c r="BJ92" i="234" s="1"/>
  <c r="BF91" i="234"/>
  <c r="BJ91" i="234" s="1"/>
  <c r="BF90" i="234"/>
  <c r="BJ90" i="234" s="1"/>
  <c r="BF89" i="234"/>
  <c r="BJ89" i="234" s="1"/>
  <c r="BF88" i="234"/>
  <c r="BJ88" i="234" s="1"/>
  <c r="BF87" i="234"/>
  <c r="BJ87" i="234" s="1"/>
  <c r="BF86" i="234"/>
  <c r="BJ86" i="234" s="1"/>
  <c r="BF85" i="234"/>
  <c r="BJ85" i="234" s="1"/>
  <c r="BF84" i="234"/>
  <c r="BJ84" i="234" s="1"/>
  <c r="BF82" i="234"/>
  <c r="BJ82" i="234" s="1"/>
  <c r="BF80" i="234"/>
  <c r="BJ80" i="234" s="1"/>
  <c r="BF78" i="234"/>
  <c r="BJ78" i="234" s="1"/>
  <c r="Y30" i="234"/>
  <c r="Y41" i="234" s="1"/>
  <c r="AA40" i="234" s="1"/>
  <c r="Y71" i="234"/>
  <c r="AV84" i="233"/>
  <c r="AZ84" i="233" s="1"/>
  <c r="AV82" i="233"/>
  <c r="AZ82" i="233" s="1"/>
  <c r="AV80" i="233"/>
  <c r="AZ80" i="233" s="1"/>
  <c r="AV78" i="233"/>
  <c r="AZ78" i="233" s="1"/>
  <c r="AV83" i="233"/>
  <c r="AZ83" i="233" s="1"/>
  <c r="AV81" i="233"/>
  <c r="AZ81" i="233" s="1"/>
  <c r="AV79" i="233"/>
  <c r="AZ79" i="233" s="1"/>
  <c r="AV77" i="233"/>
  <c r="AZ77" i="233" s="1"/>
  <c r="AP112" i="233"/>
  <c r="BF111" i="233"/>
  <c r="BJ111" i="233" s="1"/>
  <c r="BF110" i="233"/>
  <c r="BJ110" i="233" s="1"/>
  <c r="BF109" i="233"/>
  <c r="BJ109" i="233" s="1"/>
  <c r="BF108" i="233"/>
  <c r="BJ108" i="233" s="1"/>
  <c r="BF107" i="233"/>
  <c r="BJ107" i="233" s="1"/>
  <c r="BF106" i="233"/>
  <c r="BJ106" i="233" s="1"/>
  <c r="BF105" i="233"/>
  <c r="BJ105" i="233" s="1"/>
  <c r="BF104" i="233"/>
  <c r="BJ104" i="233" s="1"/>
  <c r="BF103" i="233"/>
  <c r="BJ103" i="233" s="1"/>
  <c r="BF102" i="233"/>
  <c r="BJ102" i="233" s="1"/>
  <c r="BF101" i="233"/>
  <c r="BJ101" i="233" s="1"/>
  <c r="BF100" i="233"/>
  <c r="BJ100" i="233" s="1"/>
  <c r="BF99" i="233"/>
  <c r="BJ99" i="233" s="1"/>
  <c r="BF98" i="233"/>
  <c r="BJ98" i="233" s="1"/>
  <c r="BF97" i="233"/>
  <c r="BJ97" i="233" s="1"/>
  <c r="BF96" i="233"/>
  <c r="BJ96" i="233" s="1"/>
  <c r="BF95" i="233"/>
  <c r="BJ95" i="233" s="1"/>
  <c r="BF94" i="233"/>
  <c r="BJ94" i="233" s="1"/>
  <c r="BF83" i="233"/>
  <c r="BJ83" i="233" s="1"/>
  <c r="BF81" i="233"/>
  <c r="BJ81" i="233" s="1"/>
  <c r="BF79" i="233"/>
  <c r="BJ79" i="233" s="1"/>
  <c r="BF77" i="233"/>
  <c r="BJ77" i="233" s="1"/>
  <c r="BF93" i="233"/>
  <c r="BJ93" i="233" s="1"/>
  <c r="BF92" i="233"/>
  <c r="BJ92" i="233" s="1"/>
  <c r="BF91" i="233"/>
  <c r="BJ91" i="233" s="1"/>
  <c r="BF90" i="233"/>
  <c r="BJ90" i="233" s="1"/>
  <c r="BF89" i="233"/>
  <c r="BJ89" i="233" s="1"/>
  <c r="BF88" i="233"/>
  <c r="BJ88" i="233" s="1"/>
  <c r="BF87" i="233"/>
  <c r="BJ87" i="233" s="1"/>
  <c r="BF86" i="233"/>
  <c r="BJ86" i="233" s="1"/>
  <c r="BF85" i="233"/>
  <c r="BJ85" i="233" s="1"/>
  <c r="BF84" i="233"/>
  <c r="BJ84" i="233" s="1"/>
  <c r="BF82" i="233"/>
  <c r="BJ82" i="233" s="1"/>
  <c r="BF80" i="233"/>
  <c r="BJ80" i="233" s="1"/>
  <c r="BF78" i="233"/>
  <c r="BJ78" i="233" s="1"/>
  <c r="Y30" i="233"/>
  <c r="Y41" i="233" s="1"/>
  <c r="AA40" i="233" s="1"/>
  <c r="Y71" i="233"/>
  <c r="AP112" i="232"/>
  <c r="AV84" i="232"/>
  <c r="AZ84" i="232" s="1"/>
  <c r="AV82" i="232"/>
  <c r="AZ82" i="232" s="1"/>
  <c r="AV80" i="232"/>
  <c r="AZ80" i="232" s="1"/>
  <c r="AV78" i="232"/>
  <c r="AZ78" i="232" s="1"/>
  <c r="AV83" i="232"/>
  <c r="AZ83" i="232" s="1"/>
  <c r="AV81" i="232"/>
  <c r="AZ81" i="232" s="1"/>
  <c r="AV79" i="232"/>
  <c r="AZ79" i="232" s="1"/>
  <c r="AV77" i="232"/>
  <c r="AZ77" i="232" s="1"/>
  <c r="BF111" i="232"/>
  <c r="BJ111" i="232" s="1"/>
  <c r="BF110" i="232"/>
  <c r="BJ110" i="232" s="1"/>
  <c r="BF109" i="232"/>
  <c r="BJ109" i="232" s="1"/>
  <c r="BF108" i="232"/>
  <c r="BJ108" i="232" s="1"/>
  <c r="BF107" i="232"/>
  <c r="BJ107" i="232" s="1"/>
  <c r="BF106" i="232"/>
  <c r="BJ106" i="232" s="1"/>
  <c r="BF105" i="232"/>
  <c r="BJ105" i="232" s="1"/>
  <c r="BF104" i="232"/>
  <c r="BJ104" i="232" s="1"/>
  <c r="BF103" i="232"/>
  <c r="BJ103" i="232" s="1"/>
  <c r="BF102" i="232"/>
  <c r="BJ102" i="232" s="1"/>
  <c r="BF101" i="232"/>
  <c r="BJ101" i="232" s="1"/>
  <c r="BF100" i="232"/>
  <c r="BJ100" i="232" s="1"/>
  <c r="BF99" i="232"/>
  <c r="BJ99" i="232" s="1"/>
  <c r="BF98" i="232"/>
  <c r="BJ98" i="232" s="1"/>
  <c r="BF97" i="232"/>
  <c r="BJ97" i="232" s="1"/>
  <c r="BF96" i="232"/>
  <c r="BJ96" i="232" s="1"/>
  <c r="BF95" i="232"/>
  <c r="BJ95" i="232" s="1"/>
  <c r="BF94" i="232"/>
  <c r="BJ94" i="232" s="1"/>
  <c r="BF83" i="232"/>
  <c r="BJ83" i="232" s="1"/>
  <c r="BF81" i="232"/>
  <c r="BJ81" i="232" s="1"/>
  <c r="BF79" i="232"/>
  <c r="BJ79" i="232" s="1"/>
  <c r="BF77" i="232"/>
  <c r="BJ77" i="232" s="1"/>
  <c r="BF93" i="232"/>
  <c r="BJ93" i="232" s="1"/>
  <c r="BF92" i="232"/>
  <c r="BJ92" i="232" s="1"/>
  <c r="BF91" i="232"/>
  <c r="BJ91" i="232" s="1"/>
  <c r="BF90" i="232"/>
  <c r="BJ90" i="232" s="1"/>
  <c r="BF89" i="232"/>
  <c r="BJ89" i="232" s="1"/>
  <c r="BF88" i="232"/>
  <c r="BJ88" i="232" s="1"/>
  <c r="BF87" i="232"/>
  <c r="BJ87" i="232" s="1"/>
  <c r="BF86" i="232"/>
  <c r="BJ86" i="232" s="1"/>
  <c r="BF85" i="232"/>
  <c r="BJ85" i="232" s="1"/>
  <c r="BF84" i="232"/>
  <c r="BJ84" i="232" s="1"/>
  <c r="BF82" i="232"/>
  <c r="BJ82" i="232" s="1"/>
  <c r="BF80" i="232"/>
  <c r="BJ80" i="232" s="1"/>
  <c r="BF78" i="232"/>
  <c r="BJ78" i="232" s="1"/>
  <c r="Y30" i="232"/>
  <c r="Y41" i="232" s="1"/>
  <c r="AA40" i="232" s="1"/>
  <c r="Y71" i="232"/>
  <c r="AV84" i="231"/>
  <c r="AZ84" i="231" s="1"/>
  <c r="AV82" i="231"/>
  <c r="AZ82" i="231" s="1"/>
  <c r="AV80" i="231"/>
  <c r="AZ80" i="231" s="1"/>
  <c r="AV78" i="231"/>
  <c r="AZ78" i="231" s="1"/>
  <c r="AV83" i="231"/>
  <c r="AZ83" i="231" s="1"/>
  <c r="AV81" i="231"/>
  <c r="AZ81" i="231" s="1"/>
  <c r="AV79" i="231"/>
  <c r="AZ79" i="231" s="1"/>
  <c r="AV77" i="231"/>
  <c r="AZ77" i="231" s="1"/>
  <c r="AP112" i="231"/>
  <c r="BF111" i="231"/>
  <c r="BJ111" i="231" s="1"/>
  <c r="BF110" i="231"/>
  <c r="BJ110" i="231" s="1"/>
  <c r="BF109" i="231"/>
  <c r="BJ109" i="231" s="1"/>
  <c r="BF108" i="231"/>
  <c r="BJ108" i="231" s="1"/>
  <c r="BF107" i="231"/>
  <c r="BJ107" i="231" s="1"/>
  <c r="BF106" i="231"/>
  <c r="BJ106" i="231" s="1"/>
  <c r="BF105" i="231"/>
  <c r="BJ105" i="231" s="1"/>
  <c r="BF104" i="231"/>
  <c r="BJ104" i="231" s="1"/>
  <c r="BF103" i="231"/>
  <c r="BJ103" i="231" s="1"/>
  <c r="BF102" i="231"/>
  <c r="BJ102" i="231" s="1"/>
  <c r="BF101" i="231"/>
  <c r="BJ101" i="231" s="1"/>
  <c r="BF100" i="231"/>
  <c r="BJ100" i="231" s="1"/>
  <c r="BF99" i="231"/>
  <c r="BJ99" i="231" s="1"/>
  <c r="BF98" i="231"/>
  <c r="BJ98" i="231" s="1"/>
  <c r="BF97" i="231"/>
  <c r="BJ97" i="231" s="1"/>
  <c r="BF96" i="231"/>
  <c r="BJ96" i="231" s="1"/>
  <c r="BF95" i="231"/>
  <c r="BJ95" i="231" s="1"/>
  <c r="BF94" i="231"/>
  <c r="BJ94" i="231" s="1"/>
  <c r="BF83" i="231"/>
  <c r="BJ83" i="231" s="1"/>
  <c r="BF81" i="231"/>
  <c r="BJ81" i="231" s="1"/>
  <c r="BF79" i="231"/>
  <c r="BJ79" i="231" s="1"/>
  <c r="BF77" i="231"/>
  <c r="BJ77" i="231" s="1"/>
  <c r="BF93" i="231"/>
  <c r="BJ93" i="231" s="1"/>
  <c r="BF92" i="231"/>
  <c r="BJ92" i="231" s="1"/>
  <c r="BF91" i="231"/>
  <c r="BJ91" i="231" s="1"/>
  <c r="BF90" i="231"/>
  <c r="BJ90" i="231" s="1"/>
  <c r="BF89" i="231"/>
  <c r="BJ89" i="231" s="1"/>
  <c r="BF88" i="231"/>
  <c r="BJ88" i="231" s="1"/>
  <c r="BF87" i="231"/>
  <c r="BJ87" i="231" s="1"/>
  <c r="BF86" i="231"/>
  <c r="BJ86" i="231" s="1"/>
  <c r="BF85" i="231"/>
  <c r="BJ85" i="231" s="1"/>
  <c r="BF84" i="231"/>
  <c r="BJ84" i="231" s="1"/>
  <c r="BF82" i="231"/>
  <c r="BJ82" i="231" s="1"/>
  <c r="BF80" i="231"/>
  <c r="BJ80" i="231" s="1"/>
  <c r="BF78" i="231"/>
  <c r="BJ78" i="231" s="1"/>
  <c r="Y30" i="231"/>
  <c r="Y41" i="231" s="1"/>
  <c r="AA40" i="231" s="1"/>
  <c r="Y71" i="231"/>
  <c r="Z35" i="210"/>
  <c r="AL93" i="239" l="1"/>
  <c r="AP93" i="239" s="1"/>
  <c r="AL92" i="239"/>
  <c r="AP92" i="239" s="1"/>
  <c r="AL91" i="239"/>
  <c r="AP91" i="239" s="1"/>
  <c r="AL90" i="239"/>
  <c r="AP90" i="239" s="1"/>
  <c r="AL89" i="239"/>
  <c r="AP89" i="239" s="1"/>
  <c r="AL88" i="239"/>
  <c r="AP88" i="239" s="1"/>
  <c r="AL87" i="239"/>
  <c r="AP87" i="239" s="1"/>
  <c r="AL86" i="239"/>
  <c r="AP86" i="239" s="1"/>
  <c r="AL85" i="239"/>
  <c r="AP85" i="239" s="1"/>
  <c r="AL83" i="239"/>
  <c r="AP83" i="239" s="1"/>
  <c r="AL81" i="239"/>
  <c r="AP81" i="239" s="1"/>
  <c r="AL79" i="239"/>
  <c r="AP79" i="239" s="1"/>
  <c r="AL77" i="239"/>
  <c r="AP77" i="239" s="1"/>
  <c r="AL111" i="239"/>
  <c r="AP111" i="239" s="1"/>
  <c r="AL110" i="239"/>
  <c r="AP110" i="239" s="1"/>
  <c r="AL109" i="239"/>
  <c r="AP109" i="239" s="1"/>
  <c r="AL108" i="239"/>
  <c r="AP108" i="239" s="1"/>
  <c r="AL107" i="239"/>
  <c r="AP107" i="239" s="1"/>
  <c r="AL106" i="239"/>
  <c r="AP106" i="239" s="1"/>
  <c r="AL105" i="239"/>
  <c r="AP105" i="239" s="1"/>
  <c r="AL104" i="239"/>
  <c r="AP104" i="239" s="1"/>
  <c r="AL103" i="239"/>
  <c r="AP103" i="239" s="1"/>
  <c r="AL102" i="239"/>
  <c r="AP102" i="239" s="1"/>
  <c r="AL101" i="239"/>
  <c r="AP101" i="239" s="1"/>
  <c r="AL100" i="239"/>
  <c r="AP100" i="239" s="1"/>
  <c r="AL99" i="239"/>
  <c r="AP99" i="239" s="1"/>
  <c r="AL98" i="239"/>
  <c r="AP98" i="239" s="1"/>
  <c r="AL97" i="239"/>
  <c r="AP97" i="239" s="1"/>
  <c r="AL96" i="239"/>
  <c r="AP96" i="239" s="1"/>
  <c r="AL95" i="239"/>
  <c r="AP95" i="239" s="1"/>
  <c r="AL84" i="239"/>
  <c r="AP84" i="239" s="1"/>
  <c r="AL82" i="239"/>
  <c r="AP82" i="239" s="1"/>
  <c r="AL80" i="239"/>
  <c r="AP80" i="239" s="1"/>
  <c r="AL78" i="239"/>
  <c r="AP78" i="239" s="1"/>
  <c r="AL93" i="238"/>
  <c r="AP93" i="238" s="1"/>
  <c r="AL92" i="238"/>
  <c r="AP92" i="238" s="1"/>
  <c r="AL91" i="238"/>
  <c r="AP91" i="238" s="1"/>
  <c r="AL90" i="238"/>
  <c r="AP90" i="238" s="1"/>
  <c r="AL89" i="238"/>
  <c r="AP89" i="238" s="1"/>
  <c r="AL88" i="238"/>
  <c r="AP88" i="238" s="1"/>
  <c r="AL87" i="238"/>
  <c r="AP87" i="238" s="1"/>
  <c r="AL86" i="238"/>
  <c r="AP86" i="238" s="1"/>
  <c r="AL85" i="238"/>
  <c r="AP85" i="238" s="1"/>
  <c r="AL83" i="238"/>
  <c r="AP83" i="238" s="1"/>
  <c r="AL81" i="238"/>
  <c r="AP81" i="238" s="1"/>
  <c r="AL79" i="238"/>
  <c r="AP79" i="238" s="1"/>
  <c r="AL77" i="238"/>
  <c r="AP77" i="238" s="1"/>
  <c r="AL111" i="238"/>
  <c r="AP111" i="238" s="1"/>
  <c r="AL110" i="238"/>
  <c r="AP110" i="238" s="1"/>
  <c r="AL109" i="238"/>
  <c r="AP109" i="238" s="1"/>
  <c r="AL108" i="238"/>
  <c r="AP108" i="238" s="1"/>
  <c r="AL107" i="238"/>
  <c r="AP107" i="238" s="1"/>
  <c r="AL106" i="238"/>
  <c r="AP106" i="238" s="1"/>
  <c r="AL105" i="238"/>
  <c r="AP105" i="238" s="1"/>
  <c r="AL104" i="238"/>
  <c r="AP104" i="238" s="1"/>
  <c r="AL103" i="238"/>
  <c r="AP103" i="238" s="1"/>
  <c r="AL102" i="238"/>
  <c r="AP102" i="238" s="1"/>
  <c r="AL101" i="238"/>
  <c r="AP101" i="238" s="1"/>
  <c r="AL100" i="238"/>
  <c r="AP100" i="238" s="1"/>
  <c r="AL99" i="238"/>
  <c r="AP99" i="238" s="1"/>
  <c r="AL98" i="238"/>
  <c r="AP98" i="238" s="1"/>
  <c r="AL97" i="238"/>
  <c r="AP97" i="238" s="1"/>
  <c r="AL96" i="238"/>
  <c r="AP96" i="238" s="1"/>
  <c r="AL95" i="238"/>
  <c r="AP95" i="238" s="1"/>
  <c r="AL84" i="238"/>
  <c r="AP84" i="238" s="1"/>
  <c r="AL82" i="238"/>
  <c r="AP82" i="238" s="1"/>
  <c r="AL80" i="238"/>
  <c r="AP80" i="238" s="1"/>
  <c r="AL78" i="238"/>
  <c r="AP78" i="238" s="1"/>
  <c r="AL93" i="237"/>
  <c r="AP93" i="237" s="1"/>
  <c r="AL92" i="237"/>
  <c r="AP92" i="237" s="1"/>
  <c r="AL91" i="237"/>
  <c r="AP91" i="237" s="1"/>
  <c r="AL90" i="237"/>
  <c r="AP90" i="237" s="1"/>
  <c r="AL89" i="237"/>
  <c r="AP89" i="237" s="1"/>
  <c r="AL88" i="237"/>
  <c r="AP88" i="237" s="1"/>
  <c r="AL87" i="237"/>
  <c r="AP87" i="237" s="1"/>
  <c r="AL86" i="237"/>
  <c r="AP86" i="237" s="1"/>
  <c r="AL85" i="237"/>
  <c r="AP85" i="237" s="1"/>
  <c r="AL83" i="237"/>
  <c r="AP83" i="237" s="1"/>
  <c r="AL81" i="237"/>
  <c r="AP81" i="237" s="1"/>
  <c r="AL79" i="237"/>
  <c r="AP79" i="237" s="1"/>
  <c r="AL77" i="237"/>
  <c r="AP77" i="237" s="1"/>
  <c r="AL111" i="237"/>
  <c r="AP111" i="237" s="1"/>
  <c r="AL110" i="237"/>
  <c r="AP110" i="237" s="1"/>
  <c r="AL109" i="237"/>
  <c r="AP109" i="237" s="1"/>
  <c r="AL108" i="237"/>
  <c r="AP108" i="237" s="1"/>
  <c r="AL107" i="237"/>
  <c r="AP107" i="237" s="1"/>
  <c r="AL106" i="237"/>
  <c r="AP106" i="237" s="1"/>
  <c r="AL105" i="237"/>
  <c r="AP105" i="237" s="1"/>
  <c r="AL104" i="237"/>
  <c r="AP104" i="237" s="1"/>
  <c r="AL103" i="237"/>
  <c r="AP103" i="237" s="1"/>
  <c r="AL102" i="237"/>
  <c r="AP102" i="237" s="1"/>
  <c r="AL101" i="237"/>
  <c r="AP101" i="237" s="1"/>
  <c r="AL100" i="237"/>
  <c r="AP100" i="237" s="1"/>
  <c r="AL99" i="237"/>
  <c r="AP99" i="237" s="1"/>
  <c r="AL98" i="237"/>
  <c r="AP98" i="237" s="1"/>
  <c r="AL97" i="237"/>
  <c r="AP97" i="237" s="1"/>
  <c r="AL96" i="237"/>
  <c r="AP96" i="237" s="1"/>
  <c r="AL95" i="237"/>
  <c r="AP95" i="237" s="1"/>
  <c r="AL84" i="237"/>
  <c r="AP84" i="237" s="1"/>
  <c r="AL82" i="237"/>
  <c r="AP82" i="237" s="1"/>
  <c r="AL80" i="237"/>
  <c r="AP80" i="237" s="1"/>
  <c r="AL78" i="237"/>
  <c r="AP78" i="237" s="1"/>
  <c r="AL93" i="236"/>
  <c r="AP93" i="236" s="1"/>
  <c r="AL92" i="236"/>
  <c r="AP92" i="236" s="1"/>
  <c r="AL91" i="236"/>
  <c r="AP91" i="236" s="1"/>
  <c r="AL90" i="236"/>
  <c r="AP90" i="236" s="1"/>
  <c r="AL89" i="236"/>
  <c r="AP89" i="236" s="1"/>
  <c r="AL88" i="236"/>
  <c r="AP88" i="236" s="1"/>
  <c r="AL87" i="236"/>
  <c r="AP87" i="236" s="1"/>
  <c r="AL86" i="236"/>
  <c r="AP86" i="236" s="1"/>
  <c r="AL85" i="236"/>
  <c r="AP85" i="236" s="1"/>
  <c r="AL83" i="236"/>
  <c r="AP83" i="236" s="1"/>
  <c r="AL81" i="236"/>
  <c r="AP81" i="236" s="1"/>
  <c r="AL79" i="236"/>
  <c r="AP79" i="236" s="1"/>
  <c r="AL77" i="236"/>
  <c r="AP77" i="236" s="1"/>
  <c r="AL111" i="236"/>
  <c r="AP111" i="236" s="1"/>
  <c r="AL110" i="236"/>
  <c r="AP110" i="236" s="1"/>
  <c r="AL109" i="236"/>
  <c r="AP109" i="236" s="1"/>
  <c r="AL108" i="236"/>
  <c r="AP108" i="236" s="1"/>
  <c r="AL107" i="236"/>
  <c r="AP107" i="236" s="1"/>
  <c r="AL106" i="236"/>
  <c r="AP106" i="236" s="1"/>
  <c r="AL105" i="236"/>
  <c r="AP105" i="236" s="1"/>
  <c r="AL104" i="236"/>
  <c r="AP104" i="236" s="1"/>
  <c r="AL103" i="236"/>
  <c r="AP103" i="236" s="1"/>
  <c r="AL102" i="236"/>
  <c r="AP102" i="236" s="1"/>
  <c r="AL101" i="236"/>
  <c r="AP101" i="236" s="1"/>
  <c r="AL100" i="236"/>
  <c r="AP100" i="236" s="1"/>
  <c r="AL99" i="236"/>
  <c r="AP99" i="236" s="1"/>
  <c r="AL98" i="236"/>
  <c r="AP98" i="236" s="1"/>
  <c r="AL97" i="236"/>
  <c r="AP97" i="236" s="1"/>
  <c r="AL96" i="236"/>
  <c r="AP96" i="236" s="1"/>
  <c r="AL95" i="236"/>
  <c r="AP95" i="236" s="1"/>
  <c r="AL84" i="236"/>
  <c r="AP84" i="236" s="1"/>
  <c r="AL82" i="236"/>
  <c r="AP82" i="236" s="1"/>
  <c r="AL80" i="236"/>
  <c r="AP80" i="236" s="1"/>
  <c r="AL78" i="236"/>
  <c r="AP78" i="236" s="1"/>
  <c r="AL93" i="235"/>
  <c r="AP93" i="235" s="1"/>
  <c r="AL92" i="235"/>
  <c r="AP92" i="235" s="1"/>
  <c r="AL91" i="235"/>
  <c r="AP91" i="235" s="1"/>
  <c r="AL90" i="235"/>
  <c r="AP90" i="235" s="1"/>
  <c r="AL89" i="235"/>
  <c r="AP89" i="235" s="1"/>
  <c r="AL88" i="235"/>
  <c r="AP88" i="235" s="1"/>
  <c r="AL87" i="235"/>
  <c r="AP87" i="235" s="1"/>
  <c r="AL86" i="235"/>
  <c r="AP86" i="235" s="1"/>
  <c r="AL85" i="235"/>
  <c r="AP85" i="235" s="1"/>
  <c r="AL83" i="235"/>
  <c r="AP83" i="235" s="1"/>
  <c r="AL81" i="235"/>
  <c r="AP81" i="235" s="1"/>
  <c r="AL79" i="235"/>
  <c r="AP79" i="235" s="1"/>
  <c r="AL77" i="235"/>
  <c r="AP77" i="235" s="1"/>
  <c r="AL111" i="235"/>
  <c r="AP111" i="235" s="1"/>
  <c r="AL110" i="235"/>
  <c r="AP110" i="235" s="1"/>
  <c r="AL109" i="235"/>
  <c r="AP109" i="235" s="1"/>
  <c r="AL108" i="235"/>
  <c r="AP108" i="235" s="1"/>
  <c r="AL107" i="235"/>
  <c r="AP107" i="235" s="1"/>
  <c r="AL106" i="235"/>
  <c r="AP106" i="235" s="1"/>
  <c r="AL105" i="235"/>
  <c r="AP105" i="235" s="1"/>
  <c r="AL104" i="235"/>
  <c r="AP104" i="235" s="1"/>
  <c r="AL103" i="235"/>
  <c r="AP103" i="235" s="1"/>
  <c r="AL102" i="235"/>
  <c r="AP102" i="235" s="1"/>
  <c r="AL101" i="235"/>
  <c r="AP101" i="235" s="1"/>
  <c r="AL100" i="235"/>
  <c r="AP100" i="235" s="1"/>
  <c r="AL99" i="235"/>
  <c r="AP99" i="235" s="1"/>
  <c r="AL98" i="235"/>
  <c r="AP98" i="235" s="1"/>
  <c r="AL97" i="235"/>
  <c r="AP97" i="235" s="1"/>
  <c r="AL96" i="235"/>
  <c r="AP96" i="235" s="1"/>
  <c r="AL95" i="235"/>
  <c r="AP95" i="235" s="1"/>
  <c r="AL84" i="235"/>
  <c r="AP84" i="235" s="1"/>
  <c r="AL82" i="235"/>
  <c r="AP82" i="235" s="1"/>
  <c r="AL80" i="235"/>
  <c r="AP80" i="235" s="1"/>
  <c r="AL78" i="235"/>
  <c r="AP78" i="235" s="1"/>
  <c r="AL93" i="234"/>
  <c r="AP93" i="234" s="1"/>
  <c r="AL92" i="234"/>
  <c r="AP92" i="234" s="1"/>
  <c r="AL91" i="234"/>
  <c r="AP91" i="234" s="1"/>
  <c r="AL90" i="234"/>
  <c r="AP90" i="234" s="1"/>
  <c r="AL89" i="234"/>
  <c r="AP89" i="234" s="1"/>
  <c r="AL88" i="234"/>
  <c r="AP88" i="234" s="1"/>
  <c r="AL87" i="234"/>
  <c r="AP87" i="234" s="1"/>
  <c r="AL86" i="234"/>
  <c r="AP86" i="234" s="1"/>
  <c r="AL85" i="234"/>
  <c r="AP85" i="234" s="1"/>
  <c r="AL83" i="234"/>
  <c r="AP83" i="234" s="1"/>
  <c r="AL81" i="234"/>
  <c r="AP81" i="234" s="1"/>
  <c r="AL79" i="234"/>
  <c r="AP79" i="234" s="1"/>
  <c r="AL77" i="234"/>
  <c r="AP77" i="234" s="1"/>
  <c r="AL111" i="234"/>
  <c r="AP111" i="234" s="1"/>
  <c r="AL110" i="234"/>
  <c r="AP110" i="234" s="1"/>
  <c r="AL109" i="234"/>
  <c r="AP109" i="234" s="1"/>
  <c r="AL108" i="234"/>
  <c r="AP108" i="234" s="1"/>
  <c r="AL107" i="234"/>
  <c r="AP107" i="234" s="1"/>
  <c r="AL106" i="234"/>
  <c r="AP106" i="234" s="1"/>
  <c r="AL105" i="234"/>
  <c r="AP105" i="234" s="1"/>
  <c r="AL104" i="234"/>
  <c r="AP104" i="234" s="1"/>
  <c r="AL103" i="234"/>
  <c r="AP103" i="234" s="1"/>
  <c r="AL102" i="234"/>
  <c r="AP102" i="234" s="1"/>
  <c r="AL101" i="234"/>
  <c r="AP101" i="234" s="1"/>
  <c r="AL100" i="234"/>
  <c r="AP100" i="234" s="1"/>
  <c r="AL99" i="234"/>
  <c r="AP99" i="234" s="1"/>
  <c r="AL98" i="234"/>
  <c r="AP98" i="234" s="1"/>
  <c r="AL97" i="234"/>
  <c r="AP97" i="234" s="1"/>
  <c r="AL96" i="234"/>
  <c r="AP96" i="234" s="1"/>
  <c r="AL95" i="234"/>
  <c r="AP95" i="234" s="1"/>
  <c r="AL84" i="234"/>
  <c r="AP84" i="234" s="1"/>
  <c r="AL82" i="234"/>
  <c r="AP82" i="234" s="1"/>
  <c r="AL80" i="234"/>
  <c r="AP80" i="234" s="1"/>
  <c r="AL78" i="234"/>
  <c r="AP78" i="234" s="1"/>
  <c r="AL93" i="233"/>
  <c r="AP93" i="233" s="1"/>
  <c r="AL92" i="233"/>
  <c r="AP92" i="233" s="1"/>
  <c r="AL91" i="233"/>
  <c r="AP91" i="233" s="1"/>
  <c r="AL90" i="233"/>
  <c r="AP90" i="233" s="1"/>
  <c r="AL89" i="233"/>
  <c r="AP89" i="233" s="1"/>
  <c r="AL88" i="233"/>
  <c r="AP88" i="233" s="1"/>
  <c r="AL87" i="233"/>
  <c r="AP87" i="233" s="1"/>
  <c r="AL86" i="233"/>
  <c r="AP86" i="233" s="1"/>
  <c r="AL85" i="233"/>
  <c r="AP85" i="233" s="1"/>
  <c r="AL83" i="233"/>
  <c r="AP83" i="233" s="1"/>
  <c r="AL81" i="233"/>
  <c r="AP81" i="233" s="1"/>
  <c r="AL79" i="233"/>
  <c r="AP79" i="233" s="1"/>
  <c r="AL77" i="233"/>
  <c r="AP77" i="233" s="1"/>
  <c r="AL111" i="233"/>
  <c r="AP111" i="233" s="1"/>
  <c r="AL110" i="233"/>
  <c r="AP110" i="233" s="1"/>
  <c r="AL109" i="233"/>
  <c r="AP109" i="233" s="1"/>
  <c r="AL108" i="233"/>
  <c r="AP108" i="233" s="1"/>
  <c r="AL107" i="233"/>
  <c r="AP107" i="233" s="1"/>
  <c r="AL106" i="233"/>
  <c r="AP106" i="233" s="1"/>
  <c r="AL105" i="233"/>
  <c r="AP105" i="233" s="1"/>
  <c r="AL104" i="233"/>
  <c r="AP104" i="233" s="1"/>
  <c r="AL103" i="233"/>
  <c r="AP103" i="233" s="1"/>
  <c r="AL102" i="233"/>
  <c r="AP102" i="233" s="1"/>
  <c r="AL101" i="233"/>
  <c r="AP101" i="233" s="1"/>
  <c r="AL100" i="233"/>
  <c r="AP100" i="233" s="1"/>
  <c r="AL99" i="233"/>
  <c r="AP99" i="233" s="1"/>
  <c r="AL98" i="233"/>
  <c r="AP98" i="233" s="1"/>
  <c r="AL97" i="233"/>
  <c r="AP97" i="233" s="1"/>
  <c r="AL96" i="233"/>
  <c r="AP96" i="233" s="1"/>
  <c r="AL95" i="233"/>
  <c r="AP95" i="233" s="1"/>
  <c r="AL84" i="233"/>
  <c r="AP84" i="233" s="1"/>
  <c r="AL82" i="233"/>
  <c r="AP82" i="233" s="1"/>
  <c r="AL80" i="233"/>
  <c r="AP80" i="233" s="1"/>
  <c r="AL78" i="233"/>
  <c r="AP78" i="233" s="1"/>
  <c r="AL93" i="232"/>
  <c r="AP93" i="232" s="1"/>
  <c r="AL92" i="232"/>
  <c r="AP92" i="232" s="1"/>
  <c r="AL91" i="232"/>
  <c r="AP91" i="232" s="1"/>
  <c r="AL90" i="232"/>
  <c r="AP90" i="232" s="1"/>
  <c r="AL89" i="232"/>
  <c r="AP89" i="232" s="1"/>
  <c r="AL88" i="232"/>
  <c r="AP88" i="232" s="1"/>
  <c r="AL87" i="232"/>
  <c r="AP87" i="232" s="1"/>
  <c r="AL86" i="232"/>
  <c r="AP86" i="232" s="1"/>
  <c r="AL85" i="232"/>
  <c r="AP85" i="232" s="1"/>
  <c r="AL83" i="232"/>
  <c r="AP83" i="232" s="1"/>
  <c r="AL81" i="232"/>
  <c r="AP81" i="232" s="1"/>
  <c r="AL79" i="232"/>
  <c r="AP79" i="232" s="1"/>
  <c r="AL77" i="232"/>
  <c r="AP77" i="232" s="1"/>
  <c r="AL111" i="232"/>
  <c r="AP111" i="232" s="1"/>
  <c r="AL110" i="232"/>
  <c r="AP110" i="232" s="1"/>
  <c r="AL109" i="232"/>
  <c r="AP109" i="232" s="1"/>
  <c r="AL108" i="232"/>
  <c r="AP108" i="232" s="1"/>
  <c r="AL107" i="232"/>
  <c r="AP107" i="232" s="1"/>
  <c r="AL106" i="232"/>
  <c r="AP106" i="232" s="1"/>
  <c r="AL105" i="232"/>
  <c r="AP105" i="232" s="1"/>
  <c r="AL104" i="232"/>
  <c r="AP104" i="232" s="1"/>
  <c r="AL103" i="232"/>
  <c r="AP103" i="232" s="1"/>
  <c r="AL102" i="232"/>
  <c r="AP102" i="232" s="1"/>
  <c r="AL101" i="232"/>
  <c r="AP101" i="232" s="1"/>
  <c r="AL100" i="232"/>
  <c r="AP100" i="232" s="1"/>
  <c r="AL99" i="232"/>
  <c r="AP99" i="232" s="1"/>
  <c r="AL98" i="232"/>
  <c r="AP98" i="232" s="1"/>
  <c r="AL97" i="232"/>
  <c r="AP97" i="232" s="1"/>
  <c r="AL96" i="232"/>
  <c r="AP96" i="232" s="1"/>
  <c r="AL95" i="232"/>
  <c r="AP95" i="232" s="1"/>
  <c r="AL84" i="232"/>
  <c r="AP84" i="232" s="1"/>
  <c r="AL82" i="232"/>
  <c r="AP82" i="232" s="1"/>
  <c r="AL80" i="232"/>
  <c r="AP80" i="232" s="1"/>
  <c r="AL78" i="232"/>
  <c r="AP78" i="232" s="1"/>
  <c r="AL93" i="231"/>
  <c r="AP93" i="231" s="1"/>
  <c r="AL92" i="231"/>
  <c r="AP92" i="231" s="1"/>
  <c r="AL91" i="231"/>
  <c r="AP91" i="231" s="1"/>
  <c r="AL90" i="231"/>
  <c r="AP90" i="231" s="1"/>
  <c r="AL89" i="231"/>
  <c r="AP89" i="231" s="1"/>
  <c r="AL88" i="231"/>
  <c r="AP88" i="231" s="1"/>
  <c r="AL87" i="231"/>
  <c r="AP87" i="231" s="1"/>
  <c r="AL86" i="231"/>
  <c r="AP86" i="231" s="1"/>
  <c r="AL85" i="231"/>
  <c r="AP85" i="231" s="1"/>
  <c r="AL83" i="231"/>
  <c r="AP83" i="231" s="1"/>
  <c r="AL81" i="231"/>
  <c r="AP81" i="231" s="1"/>
  <c r="AL79" i="231"/>
  <c r="AP79" i="231" s="1"/>
  <c r="AL77" i="231"/>
  <c r="AP77" i="231" s="1"/>
  <c r="AL111" i="231"/>
  <c r="AP111" i="231" s="1"/>
  <c r="AL110" i="231"/>
  <c r="AP110" i="231" s="1"/>
  <c r="AL109" i="231"/>
  <c r="AP109" i="231" s="1"/>
  <c r="AL108" i="231"/>
  <c r="AP108" i="231" s="1"/>
  <c r="AL107" i="231"/>
  <c r="AP107" i="231" s="1"/>
  <c r="AL106" i="231"/>
  <c r="AP106" i="231" s="1"/>
  <c r="AL105" i="231"/>
  <c r="AP105" i="231" s="1"/>
  <c r="AL104" i="231"/>
  <c r="AP104" i="231" s="1"/>
  <c r="AL103" i="231"/>
  <c r="AP103" i="231" s="1"/>
  <c r="AL102" i="231"/>
  <c r="AP102" i="231" s="1"/>
  <c r="AL101" i="231"/>
  <c r="AP101" i="231" s="1"/>
  <c r="AL100" i="231"/>
  <c r="AP100" i="231" s="1"/>
  <c r="AL99" i="231"/>
  <c r="AP99" i="231" s="1"/>
  <c r="AL98" i="231"/>
  <c r="AP98" i="231" s="1"/>
  <c r="AL97" i="231"/>
  <c r="AP97" i="231" s="1"/>
  <c r="AL96" i="231"/>
  <c r="AP96" i="231" s="1"/>
  <c r="AL95" i="231"/>
  <c r="AP95" i="231" s="1"/>
  <c r="AL84" i="231"/>
  <c r="AP84" i="231" s="1"/>
  <c r="AL82" i="231"/>
  <c r="AP82" i="231" s="1"/>
  <c r="AL80" i="231"/>
  <c r="AP80" i="231" s="1"/>
  <c r="AL78" i="231"/>
  <c r="AP78" i="231" s="1"/>
  <c r="Y70" i="210" l="1"/>
  <c r="Y72" i="210" s="1"/>
  <c r="Y55" i="210"/>
  <c r="Y57" i="210" s="1"/>
  <c r="Y45" i="210"/>
  <c r="Y39" i="210"/>
  <c r="Y29" i="210"/>
  <c r="AD98" i="2" l="1"/>
  <c r="S98" i="2"/>
  <c r="R98" i="2"/>
  <c r="Q98" i="2"/>
  <c r="P98" i="2"/>
  <c r="O98" i="2"/>
  <c r="N98" i="2"/>
  <c r="M98" i="2"/>
  <c r="L98" i="2"/>
  <c r="K98" i="2"/>
  <c r="J98" i="2"/>
  <c r="AB8" i="210" l="1"/>
  <c r="AB7" i="210"/>
  <c r="AB6" i="210"/>
  <c r="AB5" i="210"/>
  <c r="Y56" i="210" l="1"/>
  <c r="Z98" i="2" s="1"/>
  <c r="Y30" i="210"/>
  <c r="Y71" i="210"/>
  <c r="AC98" i="2" s="1"/>
  <c r="Y41" i="210" l="1"/>
  <c r="Y31" i="210"/>
  <c r="Y42" i="210" s="1"/>
  <c r="T98" i="2"/>
  <c r="AA40" i="210" l="1"/>
  <c r="A99" i="2" l="1"/>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C98" i="2"/>
  <c r="I98" i="2"/>
  <c r="H98" i="2"/>
  <c r="G98" i="2"/>
  <c r="F98" i="2"/>
  <c r="E98" i="2"/>
  <c r="D98" i="2"/>
  <c r="B98" i="2"/>
  <c r="A98" i="2"/>
  <c r="AA98" i="2" l="1"/>
  <c r="U98" i="2"/>
  <c r="AC5" i="210"/>
  <c r="AB98" i="2" l="1"/>
  <c r="AE98" i="2"/>
  <c r="V98" i="2" l="1"/>
  <c r="BJ112" i="210"/>
  <c r="AZ112" i="210"/>
  <c r="BF89" i="210" l="1"/>
  <c r="BJ89" i="210" s="1"/>
  <c r="BF88" i="210"/>
  <c r="BJ88" i="210" s="1"/>
  <c r="BF87" i="210"/>
  <c r="BJ87" i="210" s="1"/>
  <c r="BF86" i="210"/>
  <c r="BJ86" i="210" s="1"/>
  <c r="BF85" i="210"/>
  <c r="BJ85" i="210" s="1"/>
  <c r="BF84" i="210"/>
  <c r="BJ84" i="210" s="1"/>
  <c r="BF82" i="210"/>
  <c r="BJ82" i="210" s="1"/>
  <c r="BF80" i="210"/>
  <c r="BJ80" i="210" s="1"/>
  <c r="BF78" i="210"/>
  <c r="BJ78" i="210" s="1"/>
  <c r="BF83" i="210"/>
  <c r="BJ83" i="210" s="1"/>
  <c r="BF81" i="210"/>
  <c r="BJ81" i="210" s="1"/>
  <c r="BF79" i="210"/>
  <c r="BJ79" i="210" s="1"/>
  <c r="BF77" i="210"/>
  <c r="BJ77" i="210" s="1"/>
  <c r="AV83" i="210"/>
  <c r="AZ83" i="210" s="1"/>
  <c r="AV81" i="210"/>
  <c r="AZ81" i="210" s="1"/>
  <c r="AV79" i="210"/>
  <c r="AZ79" i="210" s="1"/>
  <c r="AV77" i="210"/>
  <c r="AZ77" i="210" s="1"/>
  <c r="AV84" i="210"/>
  <c r="AZ84" i="210" s="1"/>
  <c r="AV82" i="210"/>
  <c r="AZ82" i="210" s="1"/>
  <c r="AV80" i="210"/>
  <c r="AZ80" i="210" s="1"/>
  <c r="AV78" i="210"/>
  <c r="AZ78" i="210" s="1"/>
  <c r="AP112" i="210"/>
  <c r="BF103" i="210"/>
  <c r="BF91" i="210"/>
  <c r="BF105" i="210"/>
  <c r="BF100" i="210"/>
  <c r="BF98" i="210"/>
  <c r="BF99" i="210"/>
  <c r="BF101" i="210"/>
  <c r="BF96" i="210"/>
  <c r="BF110" i="210"/>
  <c r="BF94" i="210"/>
  <c r="BF111" i="210"/>
  <c r="BF95" i="210"/>
  <c r="BF97" i="210"/>
  <c r="BF106" i="210"/>
  <c r="BF93" i="210"/>
  <c r="BF107" i="210"/>
  <c r="BF109" i="210"/>
  <c r="BF104" i="210"/>
  <c r="BF92" i="210"/>
  <c r="BF102" i="210"/>
  <c r="BF90" i="210"/>
  <c r="BF108" i="210"/>
  <c r="AT22" i="2"/>
  <c r="AJ22" i="2"/>
  <c r="Z22" i="2"/>
  <c r="AL93" i="210" l="1"/>
  <c r="AL84" i="210"/>
  <c r="AP84" i="210" s="1"/>
  <c r="AL82" i="210"/>
  <c r="AP82" i="210" s="1"/>
  <c r="AL80" i="210"/>
  <c r="AP80" i="210" s="1"/>
  <c r="AL78" i="210"/>
  <c r="AP78" i="210" s="1"/>
  <c r="AL89" i="210"/>
  <c r="AP89" i="210" s="1"/>
  <c r="AL88" i="210"/>
  <c r="AP88" i="210" s="1"/>
  <c r="AL87" i="210"/>
  <c r="AP87" i="210" s="1"/>
  <c r="AL86" i="210"/>
  <c r="AP86" i="210" s="1"/>
  <c r="AL85" i="210"/>
  <c r="AP85" i="210" s="1"/>
  <c r="AL83" i="210"/>
  <c r="AP83" i="210" s="1"/>
  <c r="AL81" i="210"/>
  <c r="AP81" i="210" s="1"/>
  <c r="AL79" i="210"/>
  <c r="AP79" i="210" s="1"/>
  <c r="AL77" i="210"/>
  <c r="AP77" i="210" s="1"/>
  <c r="AL99" i="210"/>
  <c r="AL101" i="210"/>
  <c r="AL106" i="210"/>
  <c r="AL100" i="210"/>
  <c r="AL105" i="210"/>
  <c r="AL107" i="210"/>
  <c r="AL102" i="210"/>
  <c r="AL104" i="210"/>
  <c r="AL96" i="210"/>
  <c r="AL91" i="210"/>
  <c r="AL95" i="210"/>
  <c r="AL98" i="210"/>
  <c r="AL110" i="210"/>
  <c r="AL103" i="210"/>
  <c r="AL108" i="210"/>
  <c r="AL111" i="210"/>
  <c r="AL97" i="210"/>
  <c r="AL109" i="210"/>
  <c r="AL92" i="210"/>
  <c r="AL90" i="210"/>
  <c r="BJ92" i="210"/>
  <c r="BJ106" i="210"/>
  <c r="BJ94" i="210"/>
  <c r="BJ108" i="210"/>
  <c r="BJ104" i="210"/>
  <c r="BJ107" i="210"/>
  <c r="BJ95" i="210"/>
  <c r="BJ110" i="210"/>
  <c r="BJ98" i="210"/>
  <c r="BJ105" i="210"/>
  <c r="BJ90" i="210"/>
  <c r="BJ93" i="210"/>
  <c r="BJ111" i="210"/>
  <c r="BJ96" i="210"/>
  <c r="BJ99" i="210"/>
  <c r="BJ91" i="210"/>
  <c r="BJ101" i="210"/>
  <c r="BJ102" i="210"/>
  <c r="BJ109" i="210"/>
  <c r="BJ97" i="210"/>
  <c r="BJ100" i="210"/>
  <c r="BJ103" i="210"/>
  <c r="AP93" i="210" l="1"/>
  <c r="AP104" i="210"/>
  <c r="AP105" i="210"/>
  <c r="AP103" i="210"/>
  <c r="AP95" i="210"/>
  <c r="AP99" i="210"/>
  <c r="AP102" i="210"/>
  <c r="AP98" i="210"/>
  <c r="AP96" i="210"/>
  <c r="AP106" i="210"/>
  <c r="AP110" i="210"/>
  <c r="AP101" i="210"/>
  <c r="AP100" i="210"/>
  <c r="AP107" i="210"/>
  <c r="AP90" i="210"/>
  <c r="AP91" i="210"/>
  <c r="AP109" i="210"/>
  <c r="AP111" i="210"/>
  <c r="AP97" i="210"/>
  <c r="AP92" i="210"/>
  <c r="AP108" i="210"/>
  <c r="AN57" i="2"/>
  <c r="AT57" i="2"/>
  <c r="AJ57" i="2"/>
  <c r="Z57" i="2"/>
  <c r="AR57" i="2" l="1"/>
  <c r="AH57" i="2"/>
  <c r="T57" i="2"/>
  <c r="AD57" i="2"/>
  <c r="X57" i="2" l="1"/>
</calcChain>
</file>

<file path=xl/comments1.xml><?xml version="1.0" encoding="utf-8"?>
<comments xmlns="http://schemas.openxmlformats.org/spreadsheetml/2006/main">
  <authors>
    <author>大阪府</author>
  </authors>
  <commentList>
    <comment ref="AW1" authorId="0" shapeId="0">
      <text>
        <r>
          <rPr>
            <b/>
            <u/>
            <sz val="12"/>
            <color indexed="81"/>
            <rFont val="BIZ UDPゴシック"/>
            <family val="3"/>
            <charset val="128"/>
          </rPr>
          <t>水色セルのみご記入ください。</t>
        </r>
      </text>
    </comment>
    <comment ref="A11" authorId="0" shapeId="0">
      <text>
        <r>
          <rPr>
            <b/>
            <u/>
            <sz val="12"/>
            <color indexed="81"/>
            <rFont val="BIZ UDPゴシック"/>
            <family val="3"/>
            <charset val="128"/>
          </rPr>
          <t>事業者（法人本部）</t>
        </r>
        <r>
          <rPr>
            <sz val="12"/>
            <color indexed="81"/>
            <rFont val="BIZ UDPゴシック"/>
            <family val="3"/>
            <charset val="128"/>
          </rPr>
          <t>についてご記入ください。</t>
        </r>
      </text>
    </comment>
    <comment ref="AX11" authorId="0" shapeId="0">
      <text>
        <r>
          <rPr>
            <b/>
            <u/>
            <sz val="12"/>
            <color indexed="81"/>
            <rFont val="BIZ UDPゴシック"/>
            <family val="3"/>
            <charset val="128"/>
          </rPr>
          <t xml:space="preserve">事業所が複数ある場合は、個票２～１０を使用してください。
</t>
        </r>
        <r>
          <rPr>
            <u/>
            <sz val="12"/>
            <color indexed="81"/>
            <rFont val="BIZ UDPゴシック"/>
            <family val="3"/>
            <charset val="128"/>
          </rPr>
          <t xml:space="preserve">
</t>
        </r>
        <r>
          <rPr>
            <sz val="12"/>
            <color indexed="81"/>
            <rFont val="BIZ UDPゴシック"/>
            <family val="3"/>
            <charset val="128"/>
          </rPr>
          <t xml:space="preserve">同一事業所であって、サービス種別が異なる場合は、
</t>
        </r>
        <r>
          <rPr>
            <b/>
            <u/>
            <sz val="12"/>
            <color indexed="81"/>
            <rFont val="BIZ UDPゴシック"/>
            <family val="3"/>
            <charset val="128"/>
          </rPr>
          <t>提供サービスごとに個票を作成してください。</t>
        </r>
      </text>
    </comment>
    <comment ref="AR21" authorId="0" shapeId="0">
      <text>
        <r>
          <rPr>
            <b/>
            <u/>
            <sz val="12"/>
            <color indexed="81"/>
            <rFont val="BIZ UDPゴシック"/>
            <family val="3"/>
            <charset val="128"/>
          </rPr>
          <t xml:space="preserve">これより下の欄は、自動計算で入力されます。
</t>
        </r>
        <r>
          <rPr>
            <sz val="12"/>
            <color indexed="81"/>
            <rFont val="BIZ UDPゴシック"/>
            <family val="3"/>
            <charset val="128"/>
          </rPr>
          <t>正しく入力されているかご確認ください。</t>
        </r>
      </text>
    </comment>
  </commentList>
</comments>
</file>

<file path=xl/sharedStrings.xml><?xml version="1.0" encoding="utf-8"?>
<sst xmlns="http://schemas.openxmlformats.org/spreadsheetml/2006/main" count="3899" uniqueCount="214">
  <si>
    <t>E-mail</t>
    <phoneticPr fontId="2"/>
  </si>
  <si>
    <t xml:space="preserve"> </t>
    <phoneticPr fontId="2"/>
  </si>
  <si>
    <t>TEL</t>
    <phoneticPr fontId="2"/>
  </si>
  <si>
    <r>
      <t>/</t>
    </r>
    <r>
      <rPr>
        <sz val="11"/>
        <color theme="1"/>
        <rFont val="HG丸ｺﾞｼｯｸM-PRO"/>
        <family val="3"/>
        <charset val="128"/>
      </rPr>
      <t>事業所</t>
    </r>
    <rPh sb="1" eb="4">
      <t>ジギョウショ</t>
    </rPh>
    <phoneticPr fontId="1"/>
  </si>
  <si>
    <r>
      <t>/</t>
    </r>
    <r>
      <rPr>
        <sz val="11"/>
        <color theme="1"/>
        <rFont val="HG丸ｺﾞｼｯｸM-PRO"/>
        <family val="3"/>
        <charset val="128"/>
      </rPr>
      <t>定員</t>
    </r>
    <rPh sb="1" eb="3">
      <t>テイイン</t>
    </rPh>
    <phoneticPr fontId="1"/>
  </si>
  <si>
    <r>
      <rPr>
        <sz val="11"/>
        <color theme="1"/>
        <rFont val="HG丸ｺﾞｼｯｸM-PRO"/>
        <family val="3"/>
        <charset val="128"/>
      </rPr>
      <t>ア</t>
    </r>
    <phoneticPr fontId="3"/>
  </si>
  <si>
    <r>
      <rPr>
        <sz val="11"/>
        <color theme="1"/>
        <rFont val="HG丸ｺﾞｼｯｸM-PRO"/>
        <family val="3"/>
        <charset val="128"/>
      </rPr>
      <t>ウ</t>
    </r>
    <phoneticPr fontId="3"/>
  </si>
  <si>
    <r>
      <rPr>
        <sz val="11"/>
        <color theme="1"/>
        <rFont val="HG丸ｺﾞｼｯｸM-PRO"/>
        <family val="3"/>
        <charset val="128"/>
      </rPr>
      <t>イ</t>
    </r>
    <phoneticPr fontId="2"/>
  </si>
  <si>
    <t>E-mail</t>
    <phoneticPr fontId="3"/>
  </si>
  <si>
    <r>
      <rPr>
        <sz val="9"/>
        <rFont val="HG丸ｺﾞｼｯｸM-PRO"/>
        <family val="3"/>
        <charset val="128"/>
      </rPr>
      <t>か所</t>
    </r>
    <rPh sb="1" eb="2">
      <t>ショ</t>
    </rPh>
    <phoneticPr fontId="3"/>
  </si>
  <si>
    <r>
      <rPr>
        <sz val="9"/>
        <rFont val="HG丸ｺﾞｼｯｸM-PRO"/>
        <family val="3"/>
        <charset val="128"/>
      </rPr>
      <t>千円</t>
    </r>
  </si>
  <si>
    <t>か所</t>
  </si>
  <si>
    <t>円</t>
  </si>
  <si>
    <t>円</t>
    <phoneticPr fontId="2"/>
  </si>
  <si>
    <r>
      <t xml:space="preserve">定員
</t>
    </r>
    <r>
      <rPr>
        <sz val="6"/>
        <color theme="1"/>
        <rFont val="HG丸ｺﾞｼｯｸM-PRO"/>
        <family val="3"/>
        <charset val="128"/>
      </rPr>
      <t>（短期、入所、居住系のみ）</t>
    </r>
    <rPh sb="0" eb="2">
      <t>テイイン</t>
    </rPh>
    <rPh sb="4" eb="6">
      <t>タンキ</t>
    </rPh>
    <rPh sb="7" eb="9">
      <t>ニュウショ</t>
    </rPh>
    <rPh sb="10" eb="12">
      <t>キョジュウ</t>
    </rPh>
    <rPh sb="12" eb="13">
      <t>ケイ</t>
    </rPh>
    <phoneticPr fontId="2"/>
  </si>
  <si>
    <t>事業所・施設別個票</t>
    <rPh sb="0" eb="3">
      <t>ジギョウショ</t>
    </rPh>
    <rPh sb="4" eb="6">
      <t>シセツ</t>
    </rPh>
    <rPh sb="6" eb="7">
      <t>ベツ</t>
    </rPh>
    <rPh sb="7" eb="9">
      <t>コヒョウ</t>
    </rPh>
    <phoneticPr fontId="2"/>
  </si>
  <si>
    <t>事業所・施設の状況</t>
    <rPh sb="0" eb="3">
      <t>ジギョウショ</t>
    </rPh>
    <rPh sb="4" eb="6">
      <t>シセツ</t>
    </rPh>
    <rPh sb="7" eb="9">
      <t>ジョウキョウ</t>
    </rPh>
    <phoneticPr fontId="2"/>
  </si>
  <si>
    <t>フリガナ</t>
    <phoneticPr fontId="2"/>
  </si>
  <si>
    <t>介護保険事業所番号</t>
    <rPh sb="0" eb="2">
      <t>カイゴ</t>
    </rPh>
    <rPh sb="2" eb="4">
      <t>ホケン</t>
    </rPh>
    <rPh sb="4" eb="7">
      <t>ジギョウショ</t>
    </rPh>
    <rPh sb="7" eb="9">
      <t>バンゴウ</t>
    </rPh>
    <phoneticPr fontId="2"/>
  </si>
  <si>
    <t>事業所・施設名</t>
    <rPh sb="0" eb="3">
      <t>ジギョウショ</t>
    </rPh>
    <rPh sb="4" eb="6">
      <t>シセツ</t>
    </rPh>
    <rPh sb="6" eb="7">
      <t>メイ</t>
    </rPh>
    <phoneticPr fontId="2"/>
  </si>
  <si>
    <t>人</t>
    <rPh sb="0" eb="1">
      <t>ヒト</t>
    </rPh>
    <phoneticPr fontId="2"/>
  </si>
  <si>
    <t>所在地</t>
    <rPh sb="0" eb="3">
      <t>ショザイチ</t>
    </rPh>
    <phoneticPr fontId="2"/>
  </si>
  <si>
    <t>（〒</t>
    <phoneticPr fontId="2"/>
  </si>
  <si>
    <t>ー</t>
    <phoneticPr fontId="2"/>
  </si>
  <si>
    <t>担当者連絡先</t>
    <rPh sb="0" eb="3">
      <t>タントウシャ</t>
    </rPh>
    <rPh sb="3" eb="6">
      <t>レンラクサキ</t>
    </rPh>
    <phoneticPr fontId="2"/>
  </si>
  <si>
    <t>担当者氏名</t>
    <rPh sb="0" eb="3">
      <t>タントウシャ</t>
    </rPh>
    <rPh sb="3" eb="5">
      <t>シメイ</t>
    </rPh>
    <phoneticPr fontId="2"/>
  </si>
  <si>
    <t>用途、品目、数量等</t>
    <rPh sb="0" eb="2">
      <t>ヨウト</t>
    </rPh>
    <rPh sb="3" eb="5">
      <t>ヒンモク</t>
    </rPh>
    <rPh sb="6" eb="7">
      <t>スウ</t>
    </rPh>
    <rPh sb="7" eb="8">
      <t>リョウ</t>
    </rPh>
    <rPh sb="8" eb="9">
      <t>トウ</t>
    </rPh>
    <phoneticPr fontId="2"/>
  </si>
  <si>
    <t>所要額（円）</t>
    <rPh sb="0" eb="2">
      <t>ショヨウ</t>
    </rPh>
    <rPh sb="2" eb="3">
      <t>ガク</t>
    </rPh>
    <rPh sb="4" eb="5">
      <t>エン</t>
    </rPh>
    <phoneticPr fontId="2"/>
  </si>
  <si>
    <t>所要額計</t>
    <rPh sb="0" eb="2">
      <t>ショヨウ</t>
    </rPh>
    <rPh sb="2" eb="3">
      <t>ガク</t>
    </rPh>
    <rPh sb="3" eb="4">
      <t>ケイ</t>
    </rPh>
    <phoneticPr fontId="2"/>
  </si>
  <si>
    <t>補助基準額</t>
    <rPh sb="0" eb="2">
      <t>ホジョ</t>
    </rPh>
    <rPh sb="2" eb="4">
      <t>キジュン</t>
    </rPh>
    <rPh sb="4" eb="5">
      <t>ガク</t>
    </rPh>
    <phoneticPr fontId="2"/>
  </si>
  <si>
    <t>申請額</t>
    <rPh sb="0" eb="3">
      <t>シンセイガク</t>
    </rPh>
    <phoneticPr fontId="2"/>
  </si>
  <si>
    <t>（ウ）感染者が発生した介護サービス事業所・施設等の利用者の受け入れや応援職員の派遣を行う事業所・施設等</t>
    <phoneticPr fontId="2"/>
  </si>
  <si>
    <t>　</t>
  </si>
  <si>
    <r>
      <t xml:space="preserve">サービス種別
</t>
    </r>
    <r>
      <rPr>
        <sz val="6"/>
        <color theme="1"/>
        <rFont val="HG丸ｺﾞｼｯｸM-PRO"/>
        <family val="3"/>
        <charset val="128"/>
      </rPr>
      <t>（プルダウンから選択）</t>
    </r>
    <rPh sb="4" eb="6">
      <t>シュベツ</t>
    </rPh>
    <rPh sb="15" eb="17">
      <t>センタク</t>
    </rPh>
    <phoneticPr fontId="2"/>
  </si>
  <si>
    <t>）</t>
    <phoneticPr fontId="2"/>
  </si>
  <si>
    <t>入力欄がピンク色になった場合のみ、定員を入力してください。</t>
    <rPh sb="0" eb="2">
      <t>ニュウリョク</t>
    </rPh>
    <rPh sb="2" eb="3">
      <t>ラン</t>
    </rPh>
    <rPh sb="7" eb="8">
      <t>イロ</t>
    </rPh>
    <rPh sb="12" eb="14">
      <t>バアイ</t>
    </rPh>
    <rPh sb="17" eb="19">
      <t>テイイン</t>
    </rPh>
    <rPh sb="20" eb="22">
      <t>ニュウリョク</t>
    </rPh>
    <phoneticPr fontId="2"/>
  </si>
  <si>
    <r>
      <rPr>
        <sz val="10"/>
        <color theme="1"/>
        <rFont val="HG丸ｺﾞｼｯｸM-PRO"/>
        <family val="3"/>
        <charset val="128"/>
      </rPr>
      <t>対象区分</t>
    </r>
    <r>
      <rPr>
        <sz val="9"/>
        <color theme="1"/>
        <rFont val="HG丸ｺﾞｼｯｸM-PRO"/>
        <family val="3"/>
        <charset val="128"/>
      </rPr>
      <t xml:space="preserve">
（該当するものにチェックを入れてください。複数可）</t>
    </r>
    <rPh sb="0" eb="2">
      <t>タイショウ</t>
    </rPh>
    <rPh sb="2" eb="4">
      <t>クブン</t>
    </rPh>
    <phoneticPr fontId="2"/>
  </si>
  <si>
    <r>
      <t>（ア）感染者が発生又は濃厚接触者に対応した介護サービス事業所・施設等</t>
    </r>
    <r>
      <rPr>
        <b/>
        <sz val="9"/>
        <color theme="1"/>
        <rFont val="HG丸ｺﾞｼｯｸM-PRO"/>
        <family val="3"/>
        <charset val="128"/>
      </rPr>
      <t>（休業要請を受けた事業所・施設等を含む）</t>
    </r>
    <phoneticPr fontId="2"/>
  </si>
  <si>
    <t>介護老人保健施設</t>
  </si>
  <si>
    <t>補助金交付申請書</t>
    <rPh sb="0" eb="3">
      <t>ホジョキン</t>
    </rPh>
    <rPh sb="3" eb="5">
      <t>コウフ</t>
    </rPh>
    <rPh sb="5" eb="8">
      <t>シンセイショ</t>
    </rPh>
    <phoneticPr fontId="3"/>
  </si>
  <si>
    <t>（ア）感染者が発生又は濃厚接触者に対応した介護サービス事業所・施設等（休業要請を受けた事業所・施設等を含む）</t>
    <rPh sb="3" eb="6">
      <t>カンセンシャ</t>
    </rPh>
    <rPh sb="7" eb="9">
      <t>ハッセイ</t>
    </rPh>
    <rPh sb="9" eb="10">
      <t>マタ</t>
    </rPh>
    <rPh sb="11" eb="13">
      <t>ノウコウ</t>
    </rPh>
    <rPh sb="13" eb="16">
      <t>セッショクシャ</t>
    </rPh>
    <rPh sb="17" eb="19">
      <t>タイオウ</t>
    </rPh>
    <rPh sb="21" eb="23">
      <t>カイゴ</t>
    </rPh>
    <rPh sb="27" eb="30">
      <t>ジギョウショ</t>
    </rPh>
    <rPh sb="31" eb="33">
      <t>シセツ</t>
    </rPh>
    <rPh sb="33" eb="34">
      <t>トウ</t>
    </rPh>
    <rPh sb="35" eb="37">
      <t>キュウギョウ</t>
    </rPh>
    <rPh sb="37" eb="39">
      <t>ヨウセイ</t>
    </rPh>
    <rPh sb="40" eb="41">
      <t>ウ</t>
    </rPh>
    <rPh sb="43" eb="46">
      <t>ジギョウショ</t>
    </rPh>
    <rPh sb="47" eb="49">
      <t>シセツ</t>
    </rPh>
    <rPh sb="49" eb="50">
      <t>トウ</t>
    </rPh>
    <rPh sb="51" eb="52">
      <t>フク</t>
    </rPh>
    <phoneticPr fontId="3"/>
  </si>
  <si>
    <t>　　令和</t>
    <rPh sb="2" eb="4">
      <t>レイワ</t>
    </rPh>
    <phoneticPr fontId="3"/>
  </si>
  <si>
    <t>年</t>
    <rPh sb="0" eb="1">
      <t>ネン</t>
    </rPh>
    <phoneticPr fontId="3"/>
  </si>
  <si>
    <t>月</t>
    <rPh sb="0" eb="1">
      <t>ゲツ</t>
    </rPh>
    <phoneticPr fontId="3"/>
  </si>
  <si>
    <t>日</t>
    <rPh sb="0" eb="1">
      <t>ニチ</t>
    </rPh>
    <phoneticPr fontId="3"/>
  </si>
  <si>
    <t>大阪府知事</t>
    <rPh sb="0" eb="2">
      <t>オオサカ</t>
    </rPh>
    <rPh sb="2" eb="5">
      <t>フチジ</t>
    </rPh>
    <phoneticPr fontId="3"/>
  </si>
  <si>
    <t>様</t>
    <rPh sb="0" eb="1">
      <t>サマ</t>
    </rPh>
    <phoneticPr fontId="3"/>
  </si>
  <si>
    <t>　標記について、次のとおり申請します。</t>
    <rPh sb="1" eb="3">
      <t>ヒョウキ</t>
    </rPh>
    <rPh sb="8" eb="9">
      <t>ツギ</t>
    </rPh>
    <rPh sb="13" eb="15">
      <t>シンセイ</t>
    </rPh>
    <phoneticPr fontId="3"/>
  </si>
  <si>
    <t>申　請　者</t>
    <rPh sb="0" eb="1">
      <t>サル</t>
    </rPh>
    <rPh sb="2" eb="3">
      <t>ショウ</t>
    </rPh>
    <rPh sb="4" eb="5">
      <t>シャ</t>
    </rPh>
    <phoneticPr fontId="3"/>
  </si>
  <si>
    <t>フリガナ</t>
    <phoneticPr fontId="3"/>
  </si>
  <si>
    <t>名　　称</t>
    <rPh sb="0" eb="1">
      <t>ナ</t>
    </rPh>
    <rPh sb="3" eb="4">
      <t>ショウ</t>
    </rPh>
    <phoneticPr fontId="3"/>
  </si>
  <si>
    <t>（運営法人名）</t>
    <rPh sb="1" eb="3">
      <t>ウンエイ</t>
    </rPh>
    <rPh sb="3" eb="5">
      <t>ホウジン</t>
    </rPh>
    <rPh sb="5" eb="6">
      <t>メイ</t>
    </rPh>
    <phoneticPr fontId="2"/>
  </si>
  <si>
    <t>所在地　（運営法人所在地）</t>
    <rPh sb="0" eb="3">
      <t>ショザイチ</t>
    </rPh>
    <rPh sb="5" eb="7">
      <t>ウンエイ</t>
    </rPh>
    <rPh sb="7" eb="9">
      <t>ホウジン</t>
    </rPh>
    <rPh sb="9" eb="12">
      <t>ショザイチ</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</si>
  <si>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</si>
  <si>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</si>
  <si>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</si>
  <si>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</si>
  <si>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</si>
  <si>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</si>
  <si>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</si>
  <si>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</si>
  <si>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</si>
  <si>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申請内容</t>
    <rPh sb="0" eb="2">
      <t>シンセイ</t>
    </rPh>
    <rPh sb="2" eb="4">
      <t>ナイヨウ</t>
    </rPh>
    <phoneticPr fontId="3"/>
  </si>
  <si>
    <t>　　　　　　　　　　　　　　　　　　　　助成対象
　　サービス種別</t>
    <rPh sb="20" eb="22">
      <t>ジョセイ</t>
    </rPh>
    <rPh sb="22" eb="24">
      <t>タイショウ</t>
    </rPh>
    <rPh sb="32" eb="34">
      <t>シュベツ</t>
    </rPh>
    <phoneticPr fontId="3"/>
  </si>
  <si>
    <t>（イ）居宅でサービスを提供する通所系サービス事業所</t>
    <rPh sb="3" eb="5">
      <t>キョタク</t>
    </rPh>
    <rPh sb="11" eb="13">
      <t>テイキョウ</t>
    </rPh>
    <rPh sb="15" eb="17">
      <t>ツウショ</t>
    </rPh>
    <rPh sb="17" eb="18">
      <t>ケイ</t>
    </rPh>
    <rPh sb="22" eb="24">
      <t>ジギョウ</t>
    </rPh>
    <rPh sb="24" eb="25">
      <t>ジョ</t>
    </rPh>
    <phoneticPr fontId="3"/>
  </si>
  <si>
    <t>（ウ）感染者が発生した介護サービス事業所・施設等の利用者の受け入れや応援職員の派遣を行う事業所・施設等</t>
    <rPh sb="3" eb="6">
      <t>カンセンシャ</t>
    </rPh>
    <rPh sb="7" eb="9">
      <t>ハッセイ</t>
    </rPh>
    <rPh sb="11" eb="13">
      <t>カイゴ</t>
    </rPh>
    <rPh sb="17" eb="20">
      <t>ジギョウショ</t>
    </rPh>
    <rPh sb="21" eb="23">
      <t>シセツ</t>
    </rPh>
    <rPh sb="23" eb="24">
      <t>トウ</t>
    </rPh>
    <rPh sb="25" eb="28">
      <t>リヨウシャ</t>
    </rPh>
    <rPh sb="29" eb="30">
      <t>ウ</t>
    </rPh>
    <rPh sb="31" eb="32">
      <t>イ</t>
    </rPh>
    <rPh sb="34" eb="36">
      <t>オウエン</t>
    </rPh>
    <rPh sb="36" eb="38">
      <t>ショクイン</t>
    </rPh>
    <rPh sb="39" eb="41">
      <t>ハケン</t>
    </rPh>
    <rPh sb="42" eb="43">
      <t>オコナ</t>
    </rPh>
    <rPh sb="44" eb="47">
      <t>ジギョウショ</t>
    </rPh>
    <rPh sb="48" eb="50">
      <t>シセツ</t>
    </rPh>
    <rPh sb="50" eb="51">
      <t>トウ</t>
    </rPh>
    <phoneticPr fontId="3"/>
  </si>
  <si>
    <t>事業所･施設数</t>
    <rPh sb="0" eb="3">
      <t>ジギョウショ</t>
    </rPh>
    <rPh sb="4" eb="6">
      <t>シセツ</t>
    </rPh>
    <rPh sb="6" eb="7">
      <t>スウ</t>
    </rPh>
    <phoneticPr fontId="3"/>
  </si>
  <si>
    <t>申請額</t>
    <rPh sb="0" eb="3">
      <t>シンセイガク</t>
    </rPh>
    <phoneticPr fontId="3"/>
  </si>
  <si>
    <t>居宅系</t>
    <rPh sb="0" eb="2">
      <t>キョタク</t>
    </rPh>
    <rPh sb="2" eb="3">
      <t>ケイ</t>
    </rPh>
    <phoneticPr fontId="3"/>
  </si>
  <si>
    <t>通所介護事業所（通常規模型）</t>
    <rPh sb="0" eb="2">
      <t>ツウショ</t>
    </rPh>
    <rPh sb="2" eb="4">
      <t>カイゴ</t>
    </rPh>
    <rPh sb="4" eb="7">
      <t>ジギョウショ</t>
    </rPh>
    <phoneticPr fontId="3"/>
  </si>
  <si>
    <t>か所</t>
    <rPh sb="1" eb="2">
      <t>ショ</t>
    </rPh>
    <phoneticPr fontId="3"/>
  </si>
  <si>
    <t>千円</t>
  </si>
  <si>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</si>
  <si>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</si>
  <si>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</si>
  <si>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</si>
  <si>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</si>
  <si>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</si>
  <si>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</si>
  <si>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短期入所系</t>
    <rPh sb="0" eb="2">
      <t>タンキ</t>
    </rPh>
    <rPh sb="2" eb="4">
      <t>ニュウショ</t>
    </rPh>
    <rPh sb="4" eb="5">
      <t>ケイ</t>
    </rPh>
    <phoneticPr fontId="3"/>
  </si>
  <si>
    <t>短期入所生活介護事業所</t>
    <phoneticPr fontId="3"/>
  </si>
  <si>
    <t>短期入所療養介護事業所</t>
    <rPh sb="0" eb="2">
      <t>タンキ</t>
    </rPh>
    <rPh sb="2" eb="4">
      <t>ニュウショ</t>
    </rPh>
    <rPh sb="4" eb="6">
      <t>リョウヨウ</t>
    </rPh>
    <rPh sb="6" eb="8">
      <t>カイゴ</t>
    </rPh>
    <rPh sb="8" eb="11">
      <t>ジギョウショ</t>
    </rPh>
    <phoneticPr fontId="3"/>
  </si>
  <si>
    <t>訪問系</t>
    <rPh sb="0" eb="2">
      <t>ホウモン</t>
    </rPh>
    <rPh sb="2" eb="3">
      <t>ケイ</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</si>
  <si>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</si>
  <si>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</si>
  <si>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</si>
  <si>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</si>
  <si>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</si>
  <si>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</si>
  <si>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</si>
  <si>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</si>
  <si>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</si>
  <si>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多機能型</t>
    <rPh sb="0" eb="4">
      <t>タキノウガタ</t>
    </rPh>
    <phoneticPr fontId="3"/>
  </si>
  <si>
    <t>小規模多機能型居宅介護事業所</t>
  </si>
  <si>
    <t>看護小規模多機能型居宅介護事業所</t>
  </si>
  <si>
    <t>入所施設・居住系</t>
    <rPh sb="0" eb="2">
      <t>ニュウショ</t>
    </rPh>
    <rPh sb="2" eb="4">
      <t>シセツ</t>
    </rPh>
    <rPh sb="5" eb="7">
      <t>キョジュウ</t>
    </rPh>
    <rPh sb="7" eb="8">
      <t>ケイ</t>
    </rPh>
    <phoneticPr fontId="3"/>
  </si>
  <si>
    <t>介護老人福祉施設</t>
  </si>
  <si>
    <t>地域密着型介護老人福祉施設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</si>
  <si>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</si>
  <si>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</si>
  <si>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</si>
  <si>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</si>
  <si>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</si>
  <si>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</si>
  <si>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</si>
  <si>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</si>
  <si>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</si>
  <si>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</si>
  <si>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</si>
  <si>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　　計</t>
    <rPh sb="0" eb="1">
      <t>ショウ</t>
    </rPh>
    <rPh sb="3" eb="4">
      <t>ケイ</t>
    </rPh>
    <phoneticPr fontId="3"/>
  </si>
  <si>
    <t>補助対象経費の種別
（プルダウンから選択）</t>
    <rPh sb="0" eb="2">
      <t>ホジョ</t>
    </rPh>
    <rPh sb="2" eb="4">
      <t>タイショウ</t>
    </rPh>
    <rPh sb="4" eb="6">
      <t>ケイヒ</t>
    </rPh>
    <rPh sb="7" eb="9">
      <t>シュベツ</t>
    </rPh>
    <rPh sb="18" eb="20">
      <t>センタク</t>
    </rPh>
    <phoneticPr fontId="2"/>
  </si>
  <si>
    <t>（１）利用者又は職員に感染者が発生した介護サービス事業所・施設等</t>
    <rPh sb="3" eb="6">
      <t>リヨウシャ</t>
    </rPh>
    <rPh sb="6" eb="7">
      <t>マタ</t>
    </rPh>
    <rPh sb="8" eb="10">
      <t>ショクイン</t>
    </rPh>
    <rPh sb="11" eb="14">
      <t>カンセンシャ</t>
    </rPh>
    <rPh sb="15" eb="17">
      <t>ハッセイ</t>
    </rPh>
    <rPh sb="19" eb="21">
      <t>カイゴ</t>
    </rPh>
    <rPh sb="25" eb="28">
      <t>ジギョウショ</t>
    </rPh>
    <rPh sb="29" eb="31">
      <t>シセツ</t>
    </rPh>
    <rPh sb="31" eb="32">
      <t>トウ</t>
    </rPh>
    <phoneticPr fontId="2"/>
  </si>
  <si>
    <t>（２）濃厚接触者に対応した訪問系サービス事業所、短期入所系サービス事業所、介護施設等</t>
    <rPh sb="3" eb="5">
      <t>ノウコウ</t>
    </rPh>
    <rPh sb="5" eb="8">
      <t>セッショクシャ</t>
    </rPh>
    <rPh sb="9" eb="11">
      <t>タイオウ</t>
    </rPh>
    <rPh sb="13" eb="15">
      <t>ホウモン</t>
    </rPh>
    <rPh sb="15" eb="16">
      <t>ケイ</t>
    </rPh>
    <rPh sb="20" eb="23">
      <t>ジギョウショ</t>
    </rPh>
    <rPh sb="24" eb="26">
      <t>タンキ</t>
    </rPh>
    <rPh sb="26" eb="28">
      <t>ニュウショ</t>
    </rPh>
    <rPh sb="28" eb="29">
      <t>ケイ</t>
    </rPh>
    <rPh sb="33" eb="36">
      <t>ジギョウショ</t>
    </rPh>
    <rPh sb="37" eb="39">
      <t>カイゴ</t>
    </rPh>
    <rPh sb="39" eb="41">
      <t>シセツ</t>
    </rPh>
    <rPh sb="41" eb="42">
      <t>トウ</t>
    </rPh>
    <phoneticPr fontId="2"/>
  </si>
  <si>
    <r>
      <t xml:space="preserve">対象区分
</t>
    </r>
    <r>
      <rPr>
        <sz val="8"/>
        <color theme="1"/>
        <rFont val="HG丸ｺﾞｼｯｸM-PRO"/>
        <family val="3"/>
        <charset val="128"/>
      </rPr>
      <t>（該当するものにチェックを入れてください。複数可）</t>
    </r>
    <rPh sb="0" eb="2">
      <t>タイショウ</t>
    </rPh>
    <rPh sb="2" eb="4">
      <t>クブン</t>
    </rPh>
    <rPh sb="6" eb="8">
      <t>ガイトウ</t>
    </rPh>
    <rPh sb="18" eb="19">
      <t>イ</t>
    </rPh>
    <rPh sb="26" eb="28">
      <t>フクスウ</t>
    </rPh>
    <rPh sb="28" eb="29">
      <t>カ</t>
    </rPh>
    <phoneticPr fontId="2"/>
  </si>
  <si>
    <t>（様式第1号-1）総括表</t>
    <rPh sb="1" eb="3">
      <t>ヨウシキ</t>
    </rPh>
    <rPh sb="3" eb="4">
      <t>ダイ</t>
    </rPh>
    <rPh sb="5" eb="6">
      <t>ゴウ</t>
    </rPh>
    <rPh sb="9" eb="12">
      <t>ソウカツヒョウ</t>
    </rPh>
    <phoneticPr fontId="3"/>
  </si>
  <si>
    <t>(様式第1号-2)</t>
    <rPh sb="1" eb="3">
      <t>ヨウシキ</t>
    </rPh>
    <rPh sb="3" eb="4">
      <t>ダイ</t>
    </rPh>
    <rPh sb="5" eb="6">
      <t>ゴウ</t>
    </rPh>
    <phoneticPr fontId="2"/>
  </si>
  <si>
    <t>（イ）居宅でサービスを提供する通所系サービス事業所（（ア）の（１）、（３）以外の事業所・施設等）</t>
    <rPh sb="37" eb="39">
      <t>イガイ</t>
    </rPh>
    <rPh sb="40" eb="43">
      <t>ジギョウショ</t>
    </rPh>
    <rPh sb="44" eb="46">
      <t>シセツ</t>
    </rPh>
    <rPh sb="46" eb="47">
      <t>トウ</t>
    </rPh>
    <phoneticPr fontId="2"/>
  </si>
  <si>
    <t>新型コロナウイルス感染症に係る介護サービス事業所・施設等に対するサービス提供体制確保事業</t>
    <rPh sb="0" eb="2">
      <t>シンガタ</t>
    </rPh>
    <rPh sb="9" eb="12">
      <t>カンセンショウ</t>
    </rPh>
    <rPh sb="13" eb="14">
      <t>カカ</t>
    </rPh>
    <rPh sb="15" eb="17">
      <t>カイゴ</t>
    </rPh>
    <rPh sb="21" eb="24">
      <t>ジギョウショ</t>
    </rPh>
    <rPh sb="25" eb="27">
      <t>シセツ</t>
    </rPh>
    <rPh sb="27" eb="28">
      <t>トウ</t>
    </rPh>
    <rPh sb="29" eb="30">
      <t>タイ</t>
    </rPh>
    <rPh sb="36" eb="38">
      <t>テイキョウ</t>
    </rPh>
    <rPh sb="38" eb="40">
      <t>タイセイ</t>
    </rPh>
    <rPh sb="40" eb="42">
      <t>カクホ</t>
    </rPh>
    <rPh sb="42" eb="44">
      <t>ジギョウ</t>
    </rPh>
    <phoneticPr fontId="3"/>
  </si>
  <si>
    <t>（３）府、保健所を設置する市又は特別区から休業要請を受けた通所系サービス事業所、短期入所系サービス事業所</t>
    <rPh sb="3" eb="4">
      <t>フ</t>
    </rPh>
    <rPh sb="5" eb="8">
      <t>ホケンジョ</t>
    </rPh>
    <rPh sb="9" eb="11">
      <t>セッチ</t>
    </rPh>
    <rPh sb="13" eb="14">
      <t>シ</t>
    </rPh>
    <rPh sb="14" eb="15">
      <t>マタ</t>
    </rPh>
    <rPh sb="16" eb="19">
      <t>トクベツク</t>
    </rPh>
    <rPh sb="21" eb="23">
      <t>キュウギョウ</t>
    </rPh>
    <rPh sb="23" eb="25">
      <t>ヨウセイ</t>
    </rPh>
    <rPh sb="26" eb="27">
      <t>ウ</t>
    </rPh>
    <rPh sb="29" eb="31">
      <t>ツウショ</t>
    </rPh>
    <rPh sb="31" eb="32">
      <t>ケイ</t>
    </rPh>
    <rPh sb="36" eb="38">
      <t>ジギョウ</t>
    </rPh>
    <rPh sb="38" eb="39">
      <t>ショ</t>
    </rPh>
    <rPh sb="40" eb="42">
      <t>タンキ</t>
    </rPh>
    <rPh sb="42" eb="44">
      <t>ニュウショ</t>
    </rPh>
    <rPh sb="44" eb="45">
      <t>ケイ</t>
    </rPh>
    <rPh sb="49" eb="52">
      <t>ジギョウショ</t>
    </rPh>
    <phoneticPr fontId="2"/>
  </si>
  <si>
    <t>ア．施設内療養費（別紙チェックリストのとおり）</t>
    <rPh sb="2" eb="8">
      <t>シセツナイリョウヨウヒ</t>
    </rPh>
    <rPh sb="9" eb="11">
      <t>ベッシ</t>
    </rPh>
    <phoneticPr fontId="2"/>
  </si>
  <si>
    <t>イ．追加補助（国制度）（別紙チェックリストのとおり）</t>
    <rPh sb="2" eb="6">
      <t>ツイカホジョ</t>
    </rPh>
    <rPh sb="7" eb="10">
      <t>クニセイド</t>
    </rPh>
    <rPh sb="12" eb="14">
      <t>ベッシ</t>
    </rPh>
    <phoneticPr fontId="2"/>
  </si>
  <si>
    <t>ウ．追加補助（府独自）（別紙チェックリストのとおり）</t>
    <rPh sb="2" eb="4">
      <t>ツイカ</t>
    </rPh>
    <rPh sb="4" eb="6">
      <t>ホジョ</t>
    </rPh>
    <rPh sb="7" eb="8">
      <t>フ</t>
    </rPh>
    <rPh sb="8" eb="10">
      <t>ドクジ</t>
    </rPh>
    <rPh sb="12" eb="14">
      <t>ベッシ</t>
    </rPh>
    <phoneticPr fontId="2"/>
  </si>
  <si>
    <t>施設内療養費用【ウ．追加補助（府独自）】　申請額</t>
    <rPh sb="0" eb="7">
      <t>シセツナイリョウヨウヒヨウ</t>
    </rPh>
    <rPh sb="10" eb="14">
      <t>ツイカホジョ</t>
    </rPh>
    <rPh sb="15" eb="16">
      <t>フ</t>
    </rPh>
    <rPh sb="16" eb="18">
      <t>ドクジ</t>
    </rPh>
    <rPh sb="21" eb="24">
      <t>シンセイガク</t>
    </rPh>
    <phoneticPr fontId="2"/>
  </si>
  <si>
    <t>所要額（かかり増し経費）計</t>
    <rPh sb="0" eb="2">
      <t>ショヨウ</t>
    </rPh>
    <rPh sb="2" eb="3">
      <t>ガク</t>
    </rPh>
    <rPh sb="7" eb="8">
      <t>マ</t>
    </rPh>
    <rPh sb="9" eb="11">
      <t>ケイヒ</t>
    </rPh>
    <rPh sb="12" eb="13">
      <t>ケイ</t>
    </rPh>
    <phoneticPr fontId="2"/>
  </si>
  <si>
    <t>施設内療養費用（ア＋イ）　申請額</t>
    <rPh sb="0" eb="7">
      <t>シセツナイリョウヨウヒヨウ</t>
    </rPh>
    <rPh sb="13" eb="16">
      <t>シンセイガク</t>
    </rPh>
    <phoneticPr fontId="2"/>
  </si>
  <si>
    <t>所要額（かかり増し経費＋施設内療養費用（ア＋イ））計</t>
    <phoneticPr fontId="2"/>
  </si>
  <si>
    <t>総括表の右上プルダウンより年度を選択してください。</t>
    <phoneticPr fontId="2"/>
  </si>
  <si>
    <t>小　計（（ア）のうち、かかり増し経費）</t>
    <rPh sb="0" eb="1">
      <t>ショウ</t>
    </rPh>
    <rPh sb="2" eb="3">
      <t>ケイ</t>
    </rPh>
    <rPh sb="14" eb="15">
      <t>マ</t>
    </rPh>
    <rPh sb="16" eb="18">
      <t>ケイヒ</t>
    </rPh>
    <phoneticPr fontId="3"/>
  </si>
  <si>
    <t>小　計（（ア）施設内療養費用（国制度））</t>
    <rPh sb="0" eb="1">
      <t>ショウ</t>
    </rPh>
    <rPh sb="2" eb="3">
      <t>ケイ</t>
    </rPh>
    <phoneticPr fontId="3"/>
  </si>
  <si>
    <t>合計（（ア）かかり増し＋施設内療養（国制度））</t>
    <rPh sb="0" eb="1">
      <t>ゴウ</t>
    </rPh>
    <rPh sb="1" eb="2">
      <t>ケイ</t>
    </rPh>
    <rPh sb="9" eb="10">
      <t>マ</t>
    </rPh>
    <rPh sb="12" eb="13">
      <t>セ</t>
    </rPh>
    <rPh sb="13" eb="14">
      <t>セツ</t>
    </rPh>
    <rPh sb="14" eb="15">
      <t>ナイ</t>
    </rPh>
    <rPh sb="15" eb="16">
      <t>リョウ</t>
    </rPh>
    <rPh sb="16" eb="17">
      <t>ヨウ</t>
    </rPh>
    <rPh sb="18" eb="21">
      <t>クニセイド</t>
    </rPh>
    <phoneticPr fontId="3"/>
  </si>
  <si>
    <t>法人名</t>
    <rPh sb="0" eb="2">
      <t>ホウジン</t>
    </rPh>
    <rPh sb="2" eb="3">
      <t>メイ</t>
    </rPh>
    <phoneticPr fontId="1"/>
  </si>
  <si>
    <t>法人住所</t>
    <rPh sb="0" eb="2">
      <t>ホウジン</t>
    </rPh>
    <rPh sb="2" eb="4">
      <t>ジュウショ</t>
    </rPh>
    <phoneticPr fontId="1"/>
  </si>
  <si>
    <t>電話番号</t>
    <rPh sb="0" eb="4">
      <t>デンワバンゴウ</t>
    </rPh>
    <phoneticPr fontId="1"/>
  </si>
  <si>
    <t>Email</t>
  </si>
  <si>
    <t>代表者職名</t>
    <rPh sb="0" eb="5">
      <t>ダイヒョウシャショクメイ</t>
    </rPh>
    <phoneticPr fontId="1"/>
  </si>
  <si>
    <t>代表者氏名</t>
    <rPh sb="0" eb="5">
      <t>ダイヒョウシャシメイ</t>
    </rPh>
    <phoneticPr fontId="1"/>
  </si>
  <si>
    <t>担当者氏名</t>
    <rPh sb="0" eb="5">
      <t>タントウシャシメイ</t>
    </rPh>
    <phoneticPr fontId="1"/>
  </si>
  <si>
    <t>事業所番号</t>
    <rPh sb="0" eb="3">
      <t>ジギョウショ</t>
    </rPh>
    <rPh sb="3" eb="5">
      <t>バンゴウ</t>
    </rPh>
    <phoneticPr fontId="1"/>
  </si>
  <si>
    <t>提供サービス</t>
    <rPh sb="0" eb="2">
      <t>テイキョウ</t>
    </rPh>
    <phoneticPr fontId="1"/>
  </si>
  <si>
    <t>定員
（入所系のみ）</t>
    <rPh sb="0" eb="2">
      <t>テイイン</t>
    </rPh>
    <rPh sb="4" eb="6">
      <t>ニュウショ</t>
    </rPh>
    <rPh sb="6" eb="7">
      <t>ケイ</t>
    </rPh>
    <phoneticPr fontId="1"/>
  </si>
  <si>
    <t>基準単価
（千円）</t>
    <rPh sb="0" eb="2">
      <t>キジュン</t>
    </rPh>
    <rPh sb="2" eb="4">
      <t>タンカ</t>
    </rPh>
    <rPh sb="6" eb="8">
      <t>センエン</t>
    </rPh>
    <phoneticPr fontId="1"/>
  </si>
  <si>
    <t>所要額
（千円）</t>
    <rPh sb="0" eb="2">
      <t>ショヨウ</t>
    </rPh>
    <rPh sb="2" eb="3">
      <t>ガク</t>
    </rPh>
    <rPh sb="5" eb="7">
      <t>センエン</t>
    </rPh>
    <phoneticPr fontId="1"/>
  </si>
  <si>
    <t>申請額
（千円）</t>
    <rPh sb="0" eb="3">
      <t>シンセイガク</t>
    </rPh>
    <rPh sb="5" eb="7">
      <t>センエン</t>
    </rPh>
    <phoneticPr fontId="1"/>
  </si>
  <si>
    <t>郵便番号上</t>
    <rPh sb="0" eb="2">
      <t>ユウビン</t>
    </rPh>
    <rPh sb="2" eb="4">
      <t>バンゴウ</t>
    </rPh>
    <rPh sb="4" eb="5">
      <t>ジョウ</t>
    </rPh>
    <phoneticPr fontId="1"/>
  </si>
  <si>
    <t>郵便番号下</t>
    <rPh sb="0" eb="2">
      <t>ユウビン</t>
    </rPh>
    <rPh sb="2" eb="4">
      <t>バンゴウ</t>
    </rPh>
    <rPh sb="4" eb="5">
      <t>シタ</t>
    </rPh>
    <phoneticPr fontId="1"/>
  </si>
  <si>
    <t>事業所郵便番号上</t>
    <rPh sb="0" eb="3">
      <t>ジギョウショ</t>
    </rPh>
    <rPh sb="3" eb="7">
      <t>ユウビンバンゴウ</t>
    </rPh>
    <rPh sb="7" eb="8">
      <t>ウエ</t>
    </rPh>
    <phoneticPr fontId="1"/>
  </si>
  <si>
    <t>事業所郵便番号下</t>
    <rPh sb="0" eb="3">
      <t>ジギョウショ</t>
    </rPh>
    <rPh sb="3" eb="7">
      <t>ユウビンバンゴウ</t>
    </rPh>
    <rPh sb="7" eb="8">
      <t>シタ</t>
    </rPh>
    <phoneticPr fontId="1"/>
  </si>
  <si>
    <t>事業所住所</t>
    <rPh sb="0" eb="5">
      <t>ジギョウショジュウショ</t>
    </rPh>
    <phoneticPr fontId="2"/>
  </si>
  <si>
    <t>事業所名</t>
    <rPh sb="0" eb="4">
      <t>ジギョウショメイ</t>
    </rPh>
    <phoneticPr fontId="2"/>
  </si>
  <si>
    <t>事業所電話番号</t>
    <rPh sb="0" eb="7">
      <t>ジギョウショデンワバンゴウ</t>
    </rPh>
    <phoneticPr fontId="2"/>
  </si>
  <si>
    <t>事業所Email</t>
    <rPh sb="0" eb="3">
      <t>ジギョウショ</t>
    </rPh>
    <phoneticPr fontId="2"/>
  </si>
  <si>
    <t>担当者氏名</t>
    <rPh sb="0" eb="5">
      <t>タントウシャシメイ</t>
    </rPh>
    <phoneticPr fontId="2"/>
  </si>
  <si>
    <t>人</t>
    <rPh sb="0" eb="1">
      <t>ニン</t>
    </rPh>
    <phoneticPr fontId="2"/>
  </si>
  <si>
    <t>療養人数</t>
    <rPh sb="0" eb="4">
      <t>リョウヨウニンズウ</t>
    </rPh>
    <phoneticPr fontId="2"/>
  </si>
  <si>
    <t>日</t>
    <rPh sb="0" eb="1">
      <t>ニチ</t>
    </rPh>
    <phoneticPr fontId="2"/>
  </si>
  <si>
    <t>月</t>
    <rPh sb="0" eb="1">
      <t>ガツ</t>
    </rPh>
    <phoneticPr fontId="2"/>
  </si>
  <si>
    <t>年</t>
    <rPh sb="0" eb="1">
      <t>ネン</t>
    </rPh>
    <phoneticPr fontId="2"/>
  </si>
  <si>
    <t>令和</t>
    <rPh sb="0" eb="2">
      <t>レイワ</t>
    </rPh>
    <phoneticPr fontId="2"/>
  </si>
  <si>
    <t>療養終了日</t>
    <rPh sb="0" eb="5">
      <t>リョウヨウシュウリョウビ</t>
    </rPh>
    <phoneticPr fontId="2"/>
  </si>
  <si>
    <t>療養開始日</t>
    <rPh sb="0" eb="2">
      <t>リョウヨウ</t>
    </rPh>
    <rPh sb="2" eb="5">
      <t>カイシビ</t>
    </rPh>
    <phoneticPr fontId="2"/>
  </si>
  <si>
    <t>緊急雇用</t>
  </si>
  <si>
    <t>割増賃金・手当</t>
  </si>
  <si>
    <t>職業紹介料</t>
  </si>
  <si>
    <t>損害賠償保険加入</t>
  </si>
  <si>
    <t>宿泊費（帰宅困難職員）</t>
  </si>
  <si>
    <t>旅費（連携）</t>
  </si>
  <si>
    <t>自費検査</t>
  </si>
  <si>
    <t>消毒・清掃</t>
  </si>
  <si>
    <t>感染性廃棄物処理</t>
  </si>
  <si>
    <t>衛生用品購入</t>
  </si>
  <si>
    <t>旅費（代替場所等）</t>
  </si>
  <si>
    <t>リース費用（車、自転車）</t>
  </si>
  <si>
    <t>リース費用（タブレット）</t>
  </si>
  <si>
    <t>①（ア）の（１）又は（３）に該当する介護サービス事業所・施設等の利用者の受け入れや当該事業所・施設等に応援職員の派遣を行う事業所</t>
    <rPh sb="8" eb="9">
      <t>マタ</t>
    </rPh>
    <rPh sb="14" eb="16">
      <t>ガイトウ</t>
    </rPh>
    <rPh sb="18" eb="20">
      <t>カイゴ</t>
    </rPh>
    <rPh sb="24" eb="27">
      <t>ジギョウショ</t>
    </rPh>
    <rPh sb="28" eb="30">
      <t>シセツ</t>
    </rPh>
    <rPh sb="30" eb="31">
      <t>トウ</t>
    </rPh>
    <rPh sb="32" eb="35">
      <t>リヨウシャ</t>
    </rPh>
    <rPh sb="36" eb="37">
      <t>ウ</t>
    </rPh>
    <rPh sb="38" eb="39">
      <t>イ</t>
    </rPh>
    <rPh sb="41" eb="46">
      <t>トウガイジギョウショ</t>
    </rPh>
    <rPh sb="47" eb="50">
      <t>シセツトウ</t>
    </rPh>
    <rPh sb="51" eb="55">
      <t>オウエンショクイン</t>
    </rPh>
    <rPh sb="56" eb="58">
      <t>ハケン</t>
    </rPh>
    <rPh sb="59" eb="60">
      <t>オコナ</t>
    </rPh>
    <rPh sb="61" eb="64">
      <t>ジギョウショ</t>
    </rPh>
    <phoneticPr fontId="2"/>
  </si>
  <si>
    <t>②感染症の防止の観点から必要があり、自主的に休業した介護サービス事業所の利用者の受け入れや当該事業所・施設等に応援職員の派遣を行う事業所</t>
    <rPh sb="3" eb="4">
      <t>ショウ</t>
    </rPh>
    <rPh sb="5" eb="7">
      <t>ボウシ</t>
    </rPh>
    <rPh sb="8" eb="10">
      <t>カンテン</t>
    </rPh>
    <rPh sb="12" eb="14">
      <t>ヒツヨウ</t>
    </rPh>
    <rPh sb="18" eb="21">
      <t>ジシュテキ</t>
    </rPh>
    <rPh sb="22" eb="24">
      <t>キュウギョウ</t>
    </rPh>
    <rPh sb="26" eb="28">
      <t>カイゴ</t>
    </rPh>
    <rPh sb="32" eb="35">
      <t>ジギョウショ</t>
    </rPh>
    <phoneticPr fontId="2"/>
  </si>
  <si>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</si>
  <si>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</si>
  <si>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</si>
  <si>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</si>
  <si>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</si>
  <si>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感染対策等を行った上での施設内療養に要する費用</t>
    <phoneticPr fontId="2"/>
  </si>
  <si>
    <t>緊急雇用</t>
    <phoneticPr fontId="2"/>
  </si>
  <si>
    <t>割増賃金・手当</t>
    <phoneticPr fontId="2"/>
  </si>
  <si>
    <t>職業紹介料</t>
    <phoneticPr fontId="2"/>
  </si>
  <si>
    <t>損害賠償保険の加入費用</t>
    <phoneticPr fontId="2"/>
  </si>
  <si>
    <t>旅費</t>
    <phoneticPr fontId="2"/>
  </si>
  <si>
    <t>短期入所生活介護事業所</t>
  </si>
  <si>
    <t>謝金（同行指導）</t>
    <phoneticPr fontId="2"/>
  </si>
  <si>
    <t>代替場所確保（使用料）</t>
    <phoneticPr fontId="2"/>
  </si>
  <si>
    <t>こちらの個票には令和3年度の経費のみ記載してください。</t>
    <phoneticPr fontId="2"/>
  </si>
  <si>
    <t>総括表の右上プルダウンより年度を選択してください。</t>
    <phoneticPr fontId="2"/>
  </si>
  <si>
    <t>3月</t>
  </si>
  <si>
    <t>4月</t>
    <rPh sb="1" eb="2">
      <t>ガツ</t>
    </rPh>
    <phoneticPr fontId="2"/>
  </si>
  <si>
    <t>5月</t>
    <rPh sb="1" eb="2">
      <t>ガツ</t>
    </rPh>
    <phoneticPr fontId="2"/>
  </si>
  <si>
    <t>6月</t>
  </si>
  <si>
    <t>7月</t>
  </si>
  <si>
    <t>8月</t>
  </si>
  <si>
    <t>9月</t>
  </si>
  <si>
    <t>10月</t>
  </si>
  <si>
    <t>11月</t>
  </si>
  <si>
    <t>12月</t>
  </si>
  <si>
    <t>1月</t>
  </si>
  <si>
    <t>2月</t>
  </si>
  <si>
    <t>合計</t>
    <rPh sb="0" eb="2">
      <t>ゴウケイ</t>
    </rPh>
    <phoneticPr fontId="2"/>
  </si>
  <si>
    <t>こちらの個票には令和5年度の経費のみ記載してください。</t>
  </si>
  <si>
    <t>療養費ア</t>
    <rPh sb="0" eb="3">
      <t>リョウヨウヒ</t>
    </rPh>
    <phoneticPr fontId="2"/>
  </si>
  <si>
    <t>療養費イ</t>
    <rPh sb="0" eb="3">
      <t>リョウヨウヒ</t>
    </rPh>
    <phoneticPr fontId="2"/>
  </si>
  <si>
    <t>療養費ウ</t>
    <rPh sb="0" eb="3">
      <t>リョウヨウヒ</t>
    </rPh>
    <phoneticPr fontId="2"/>
  </si>
  <si>
    <r>
      <rPr>
        <b/>
        <u/>
        <sz val="12"/>
        <color rgb="FFFF0000"/>
        <rFont val="HG丸ｺﾞｼｯｸM-PRO"/>
        <family val="3"/>
        <charset val="128"/>
      </rPr>
      <t>令和5年度</t>
    </r>
    <r>
      <rPr>
        <sz val="9"/>
        <rFont val="HG丸ｺﾞｼｯｸM-PRO"/>
        <family val="3"/>
        <charset val="128"/>
      </rPr>
      <t>（令和5年4月1日から</t>
    </r>
    <r>
      <rPr>
        <b/>
        <u/>
        <sz val="9"/>
        <rFont val="HG丸ｺﾞｼｯｸM-PRO"/>
        <family val="3"/>
        <charset val="128"/>
      </rPr>
      <t>令和５年５月７日</t>
    </r>
    <r>
      <rPr>
        <sz val="9"/>
        <rFont val="HG丸ｺﾞｼｯｸM-PRO"/>
        <family val="3"/>
        <charset val="128"/>
      </rPr>
      <t>）</t>
    </r>
    <rPh sb="6" eb="8">
      <t>レイワ</t>
    </rPh>
    <rPh sb="9" eb="10">
      <t>ネン</t>
    </rPh>
    <rPh sb="11" eb="12">
      <t>ガツ</t>
    </rPh>
    <rPh sb="12" eb="14">
      <t>ツイタチ</t>
    </rPh>
    <rPh sb="16" eb="18">
      <t>レイワ</t>
    </rPh>
    <rPh sb="19" eb="20">
      <t>ネン</t>
    </rPh>
    <rPh sb="21" eb="22">
      <t>ガツ</t>
    </rPh>
    <rPh sb="23" eb="24">
      <t>ニチ</t>
    </rPh>
    <phoneticPr fontId="2"/>
  </si>
  <si>
    <t>この申請書には令和5年4月1日から令和5年5月7日までに生じた経費のみ記載してください。</t>
    <rPh sb="12" eb="13">
      <t>ガツ</t>
    </rPh>
    <rPh sb="14" eb="15">
      <t>ニチ</t>
    </rPh>
    <rPh sb="17" eb="19">
      <t>レイワ</t>
    </rPh>
    <rPh sb="20" eb="21">
      <t>ネン</t>
    </rPh>
    <rPh sb="22" eb="23">
      <t>ガツ</t>
    </rPh>
    <rPh sb="24" eb="25">
      <t>ニチ</t>
    </rPh>
    <phoneticPr fontId="2"/>
  </si>
  <si>
    <t>総合計（（ア）＋（イ）＋（ウ））</t>
    <rPh sb="0" eb="1">
      <t>ソウ</t>
    </rPh>
    <rPh sb="1" eb="2">
      <t>ゴウ</t>
    </rPh>
    <rPh sb="2" eb="3">
      <t>ケイ</t>
    </rPh>
    <phoneticPr fontId="3"/>
  </si>
  <si>
    <t>（４）感染等の疑いがある者に対して一定の要件のもと自費で検査を実施した介護施設等（【別添1-1】チェックリストを添付してください。）</t>
    <rPh sb="3" eb="5">
      <t>カンセン</t>
    </rPh>
    <rPh sb="5" eb="6">
      <t>トウ</t>
    </rPh>
    <rPh sb="7" eb="8">
      <t>ウタガ</t>
    </rPh>
    <rPh sb="12" eb="13">
      <t>モノ</t>
    </rPh>
    <rPh sb="14" eb="15">
      <t>タイ</t>
    </rPh>
    <rPh sb="17" eb="19">
      <t>イッテイ</t>
    </rPh>
    <rPh sb="20" eb="22">
      <t>ヨウケン</t>
    </rPh>
    <rPh sb="25" eb="27">
      <t>ジヒ</t>
    </rPh>
    <rPh sb="28" eb="30">
      <t>ケンサ</t>
    </rPh>
    <rPh sb="31" eb="33">
      <t>ジッシ</t>
    </rPh>
    <rPh sb="35" eb="37">
      <t>カイゴ</t>
    </rPh>
    <rPh sb="37" eb="39">
      <t>シセツ</t>
    </rPh>
    <rPh sb="39" eb="40">
      <t>トウ</t>
    </rPh>
    <rPh sb="56" eb="58">
      <t>テンプ</t>
    </rPh>
    <phoneticPr fontId="2"/>
  </si>
  <si>
    <t>（５）病床ひっ迫等により、やむを得ず施設内療養を行った高齢者施設等（【別紙1-A,2-A】チェックリストを添付してください。）</t>
  </si>
  <si>
    <t>（５）病床ひっ迫等により、やむを得ず施設内療養を行った高齢者施設等（【別紙】チェックリストを添付してください。）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</si>
</sst>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0"/>
      <color theme="1"/>
      <name val="Arial"/>
      <family val="2"/>
    </font>
    <font>
      <b/>
      <sz val="10"/>
      <color rgb="FF0000FF"/>
      <name val="Arial"/>
      <family val="2"/>
    </font>
    <font>
      <sz val="14"/>
      <color theme="1"/>
      <name val="HG丸ｺﾞｼｯｸM-PRO"/>
      <family val="3"/>
      <charset val="128"/>
    </font>
    <font>
      <sz val="11"/>
      <color theme="1"/>
      <name val="HG丸ｺﾞｼｯｸM-PRO"/>
      <family val="3"/>
      <charset val="128"/>
    </font>
    <font>
      <sz val="6"/>
      <color theme="1"/>
      <name val="HG丸ｺﾞｼｯｸM-PRO"/>
      <family val="3"/>
      <charset val="128"/>
    </font>
    <font>
      <sz val="9"/>
      <color theme="1"/>
      <name val="HG丸ｺﾞｼｯｸM-PRO"/>
      <family val="3"/>
      <charset val="128"/>
    </font>
    <font>
      <sz val="8"/>
      <color theme="1"/>
      <name val="HG丸ｺﾞｼｯｸM-PRO"/>
      <family val="3"/>
      <charset val="128"/>
    </font>
    <font>
      <sz val="10"/>
      <color theme="1"/>
      <name val="HG丸ｺﾞｼｯｸM-PRO"/>
      <family val="3"/>
      <charset val="128"/>
    </font>
    <font>
      <sz val="10"/>
      <name val="HG丸ｺﾞｼｯｸM-PRO"/>
      <family val="3"/>
      <charset val="128"/>
    </font>
    <font>
      <sz val="10"/>
      <name val="Arial"/>
      <family val="2"/>
    </font>
    <font>
      <u/>
      <sz val="11"/>
      <color theme="10"/>
      <name val="ＭＳ Ｐゴシック"/>
      <family val="3"/>
      <charset val="128"/>
    </font>
    <font>
      <sz val="9"/>
      <name val="HG丸ｺﾞｼｯｸM-PRO"/>
      <family val="3"/>
      <charset val="128"/>
    </font>
    <font>
      <sz val="9"/>
      <name val="Arial"/>
      <family val="2"/>
    </font>
    <font>
      <sz val="10"/>
      <color rgb="FF0000FF"/>
      <name val="Arial"/>
      <family val="2"/>
    </font>
    <font>
      <b/>
      <sz val="10"/>
      <name val="HG丸ｺﾞｼｯｸM-PRO"/>
      <family val="3"/>
      <charset val="128"/>
    </font>
    <font>
      <b/>
      <sz val="9"/>
      <color theme="1"/>
      <name val="HG丸ｺﾞｼｯｸM-PRO"/>
      <family val="3"/>
      <charset val="128"/>
    </font>
    <font>
      <b/>
      <sz val="10"/>
      <color theme="1"/>
      <name val="HG丸ｺﾞｼｯｸM-PRO"/>
      <family val="3"/>
      <charset val="128"/>
    </font>
    <font>
      <u/>
      <sz val="10"/>
      <color theme="10"/>
      <name val="HG丸ｺﾞｼｯｸM-PRO"/>
      <family val="3"/>
      <charset val="128"/>
    </font>
    <font>
      <sz val="14"/>
      <name val="HG丸ｺﾞｼｯｸM-PRO"/>
      <family val="3"/>
      <charset val="128"/>
    </font>
    <font>
      <b/>
      <u/>
      <sz val="12"/>
      <color indexed="81"/>
      <name val="BIZ UDPゴシック"/>
      <family val="3"/>
      <charset val="128"/>
    </font>
    <font>
      <sz val="12"/>
      <color indexed="81"/>
      <name val="BIZ UDPゴシック"/>
      <family val="3"/>
      <charset val="128"/>
    </font>
    <font>
      <u/>
      <sz val="12"/>
      <color indexed="81"/>
      <name val="BIZ UDPゴシック"/>
      <family val="3"/>
      <charset val="128"/>
    </font>
    <font>
      <sz val="11"/>
      <color theme="0" tint="-0.34998626667073579"/>
      <name val="Arial"/>
      <family val="2"/>
    </font>
    <font>
      <b/>
      <sz val="10"/>
      <color rgb="FFFF0000"/>
      <name val="HG丸ｺﾞｼｯｸM-PRO"/>
      <family val="3"/>
      <charset val="128"/>
    </font>
    <font>
      <b/>
      <sz val="11"/>
      <color rgb="FFFF0000"/>
      <name val="BIZ UDPゴシック"/>
      <family val="3"/>
      <charset val="128"/>
    </font>
    <font>
      <sz val="11"/>
      <name val="BIZ UDPゴシック"/>
      <family val="3"/>
      <charset val="128"/>
    </font>
    <font>
      <sz val="8"/>
      <name val="BIZ UDPゴシック"/>
      <family val="3"/>
      <charset val="128"/>
    </font>
    <font>
      <sz val="10"/>
      <name val="BIZ UDPゴシック"/>
      <family val="3"/>
      <charset val="128"/>
    </font>
    <font>
      <b/>
      <u/>
      <sz val="12"/>
      <color rgb="FFFF0000"/>
      <name val="HG丸ｺﾞｼｯｸM-PRO"/>
      <family val="3"/>
      <charset val="128"/>
    </font>
    <font>
      <u/>
      <sz val="10"/>
      <name val="HG丸ｺﾞｼｯｸM-PRO"/>
      <family val="3"/>
      <charset val="128"/>
    </font>
    <font>
      <b/>
      <u/>
      <sz val="9"/>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99CC"/>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532">
    <xf numFmtId="0" fontId="0" fillId="0" borderId="0" xfId="0">
      <alignment vertical="center"/>
    </xf>
    <xf numFmtId="0" fontId="4" fillId="0" borderId="0" xfId="0" applyFont="1">
      <alignment vertical="center"/>
    </xf>
    <xf numFmtId="0" fontId="4" fillId="0" borderId="0" xfId="0" applyFont="1" applyProtection="1">
      <alignment vertical="center"/>
    </xf>
    <xf numFmtId="176" fontId="4" fillId="0" borderId="0" xfId="0" applyNumberFormat="1" applyFont="1" applyProtection="1">
      <alignment vertical="center"/>
    </xf>
    <xf numFmtId="0" fontId="20" fillId="0" borderId="0" xfId="0" applyFont="1">
      <alignment vertical="center"/>
    </xf>
    <xf numFmtId="0" fontId="8" fillId="0" borderId="0" xfId="0" applyFont="1">
      <alignment vertical="center"/>
    </xf>
    <xf numFmtId="0" fontId="7" fillId="0" borderId="0" xfId="0" applyFont="1">
      <alignment vertical="center"/>
    </xf>
    <xf numFmtId="0" fontId="8" fillId="0" borderId="20"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4" fillId="0" borderId="0" xfId="0" applyFont="1" applyAlignment="1">
      <alignment vertical="center" wrapText="1"/>
    </xf>
    <xf numFmtId="0" fontId="8" fillId="4" borderId="30" xfId="0" applyFont="1" applyFill="1" applyBorder="1" applyAlignment="1">
      <alignment vertical="center" wrapText="1"/>
    </xf>
    <xf numFmtId="0" fontId="8" fillId="4" borderId="30" xfId="0" applyFont="1" applyFill="1" applyBorder="1" applyAlignment="1">
      <alignment vertical="center"/>
    </xf>
    <xf numFmtId="0" fontId="21" fillId="0" borderId="0" xfId="0" applyFont="1">
      <alignment vertical="center"/>
    </xf>
    <xf numFmtId="0" fontId="4" fillId="0" borderId="0" xfId="0" applyFont="1" applyProtection="1">
      <alignment vertical="center"/>
      <protection hidden="1"/>
    </xf>
    <xf numFmtId="0" fontId="4" fillId="0" borderId="0" xfId="0" applyFont="1" applyAlignment="1" applyProtection="1">
      <alignment horizontal="center" vertical="center"/>
      <protection hidden="1"/>
    </xf>
    <xf numFmtId="176" fontId="4" fillId="0" borderId="0" xfId="0" applyNumberFormat="1" applyFont="1" applyProtection="1">
      <alignment vertical="center"/>
      <protection hidden="1"/>
    </xf>
    <xf numFmtId="0" fontId="16" fillId="0" borderId="46" xfId="0" applyFont="1" applyBorder="1" applyAlignment="1" applyProtection="1">
      <alignment vertical="center"/>
      <protection hidden="1"/>
    </xf>
    <xf numFmtId="0" fontId="17" fillId="0" borderId="47" xfId="0" applyFont="1" applyBorder="1" applyAlignment="1" applyProtection="1">
      <alignment vertical="center"/>
      <protection hidden="1"/>
    </xf>
    <xf numFmtId="0" fontId="17" fillId="0" borderId="46" xfId="0" applyFont="1" applyBorder="1" applyAlignment="1" applyProtection="1">
      <alignment vertical="center"/>
      <protection hidden="1"/>
    </xf>
    <xf numFmtId="176" fontId="17" fillId="0" borderId="28" xfId="0" applyNumberFormat="1" applyFont="1" applyBorder="1" applyAlignment="1" applyProtection="1">
      <alignment vertical="center"/>
      <protection hidden="1"/>
    </xf>
    <xf numFmtId="0" fontId="17" fillId="0" borderId="29" xfId="0" applyFont="1" applyBorder="1" applyAlignment="1" applyProtection="1">
      <alignment vertical="center"/>
      <protection hidden="1"/>
    </xf>
    <xf numFmtId="0" fontId="17" fillId="0" borderId="28" xfId="0" applyFont="1" applyBorder="1" applyAlignment="1" applyProtection="1">
      <alignment vertical="center"/>
      <protection hidden="1"/>
    </xf>
    <xf numFmtId="176" fontId="17" fillId="0" borderId="62" xfId="0" applyNumberFormat="1" applyFont="1" applyBorder="1" applyAlignment="1" applyProtection="1">
      <alignment vertical="center"/>
      <protection hidden="1"/>
    </xf>
    <xf numFmtId="0" fontId="17" fillId="0" borderId="63" xfId="0" applyFont="1" applyBorder="1" applyAlignment="1" applyProtection="1">
      <alignment vertical="center"/>
      <protection hidden="1"/>
    </xf>
    <xf numFmtId="0" fontId="17" fillId="0" borderId="62" xfId="0" applyFont="1" applyBorder="1" applyAlignment="1" applyProtection="1">
      <alignment vertical="center"/>
      <protection hidden="1"/>
    </xf>
    <xf numFmtId="176" fontId="17" fillId="0" borderId="46" xfId="0" applyNumberFormat="1" applyFont="1" applyBorder="1" applyAlignment="1" applyProtection="1">
      <alignment vertical="center"/>
      <protection hidden="1"/>
    </xf>
    <xf numFmtId="176" fontId="17" fillId="0" borderId="12" xfId="0" applyNumberFormat="1" applyFont="1" applyBorder="1" applyAlignment="1" applyProtection="1">
      <alignment vertical="center"/>
      <protection hidden="1"/>
    </xf>
    <xf numFmtId="0" fontId="17" fillId="0" borderId="48" xfId="0" applyFont="1" applyBorder="1" applyAlignment="1" applyProtection="1">
      <alignment vertical="center"/>
      <protection hidden="1"/>
    </xf>
    <xf numFmtId="0" fontId="17" fillId="0" borderId="12" xfId="0" applyFont="1" applyBorder="1" applyAlignment="1" applyProtection="1">
      <alignment vertical="center"/>
      <protection hidden="1"/>
    </xf>
    <xf numFmtId="176" fontId="17" fillId="0" borderId="60" xfId="0" applyNumberFormat="1" applyFont="1" applyBorder="1" applyAlignment="1" applyProtection="1">
      <alignment vertical="center"/>
      <protection hidden="1"/>
    </xf>
    <xf numFmtId="0" fontId="17" fillId="0" borderId="64" xfId="0" applyFont="1" applyBorder="1" applyAlignment="1" applyProtection="1">
      <alignment vertical="center"/>
      <protection hidden="1"/>
    </xf>
    <xf numFmtId="0" fontId="17" fillId="0" borderId="60" xfId="0" applyFont="1" applyBorder="1" applyAlignment="1" applyProtection="1">
      <alignment vertical="center"/>
      <protection hidden="1"/>
    </xf>
    <xf numFmtId="176" fontId="17" fillId="0" borderId="50" xfId="0" applyNumberFormat="1" applyFont="1" applyBorder="1" applyAlignment="1" applyProtection="1">
      <alignment vertical="center"/>
      <protection hidden="1"/>
    </xf>
    <xf numFmtId="0" fontId="17" fillId="0" borderId="51" xfId="0" applyFont="1" applyBorder="1" applyAlignment="1" applyProtection="1">
      <alignment vertical="center"/>
      <protection hidden="1"/>
    </xf>
    <xf numFmtId="0" fontId="17" fillId="0" borderId="50" xfId="0" applyFont="1" applyBorder="1" applyAlignment="1" applyProtection="1">
      <alignment vertical="center"/>
      <protection hidden="1"/>
    </xf>
    <xf numFmtId="0" fontId="8" fillId="4" borderId="75" xfId="0" applyFont="1" applyFill="1" applyBorder="1" applyAlignment="1">
      <alignment vertical="center"/>
    </xf>
    <xf numFmtId="0" fontId="8" fillId="4" borderId="82" xfId="0" applyFont="1" applyFill="1" applyBorder="1" applyAlignment="1">
      <alignment vertical="center"/>
    </xf>
    <xf numFmtId="0" fontId="8" fillId="4" borderId="72" xfId="0" applyFont="1" applyFill="1" applyBorder="1" applyAlignment="1">
      <alignment vertical="center"/>
    </xf>
    <xf numFmtId="0" fontId="8" fillId="4" borderId="84" xfId="0" applyFont="1" applyFill="1" applyBorder="1" applyAlignment="1">
      <alignment horizontal="center" vertical="center"/>
    </xf>
    <xf numFmtId="0" fontId="13" fillId="0" borderId="0" xfId="0" applyFont="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45" xfId="0" applyFont="1" applyBorder="1" applyProtection="1">
      <alignment vertical="center"/>
    </xf>
    <xf numFmtId="0" fontId="13" fillId="0" borderId="46" xfId="0" applyFont="1" applyBorder="1" applyProtection="1">
      <alignment vertical="center"/>
    </xf>
    <xf numFmtId="0" fontId="13" fillId="0" borderId="47" xfId="0" applyFont="1" applyBorder="1" applyProtection="1">
      <alignment vertical="center"/>
    </xf>
    <xf numFmtId="0" fontId="13" fillId="0" borderId="6" xfId="0" applyFont="1" applyBorder="1" applyProtection="1">
      <alignment vertical="center"/>
    </xf>
    <xf numFmtId="0" fontId="13" fillId="0" borderId="8" xfId="0" applyFont="1" applyBorder="1" applyProtection="1">
      <alignment vertical="center"/>
    </xf>
    <xf numFmtId="0" fontId="13" fillId="0" borderId="7" xfId="0" applyFont="1" applyBorder="1" applyProtection="1">
      <alignment vertical="center"/>
    </xf>
    <xf numFmtId="0" fontId="13" fillId="0" borderId="47" xfId="0" applyFont="1" applyBorder="1" applyAlignment="1" applyProtection="1">
      <alignment vertical="center"/>
    </xf>
    <xf numFmtId="0" fontId="13" fillId="0" borderId="32" xfId="0" applyFont="1" applyBorder="1" applyProtection="1">
      <alignment vertical="center"/>
    </xf>
    <xf numFmtId="0" fontId="13" fillId="0" borderId="28" xfId="0" applyFont="1" applyBorder="1" applyProtection="1">
      <alignment vertical="center"/>
    </xf>
    <xf numFmtId="0" fontId="13" fillId="0" borderId="29" xfId="0" applyFont="1" applyBorder="1" applyProtection="1">
      <alignment vertical="center"/>
    </xf>
    <xf numFmtId="0" fontId="13" fillId="0" borderId="29" xfId="0" applyFont="1" applyBorder="1" applyAlignment="1" applyProtection="1">
      <alignment vertical="center"/>
    </xf>
    <xf numFmtId="0" fontId="13" fillId="0" borderId="49" xfId="0" applyFont="1" applyBorder="1" applyProtection="1">
      <alignment vertical="center"/>
    </xf>
    <xf numFmtId="0" fontId="13" fillId="0" borderId="50" xfId="0" applyFont="1" applyBorder="1" applyProtection="1">
      <alignment vertical="center"/>
    </xf>
    <xf numFmtId="0" fontId="13" fillId="0" borderId="63" xfId="0" applyFont="1" applyBorder="1" applyAlignment="1" applyProtection="1">
      <alignment vertical="center"/>
    </xf>
    <xf numFmtId="0" fontId="13" fillId="0" borderId="64" xfId="0" applyFont="1" applyBorder="1" applyAlignment="1" applyProtection="1">
      <alignment vertical="center"/>
    </xf>
    <xf numFmtId="0" fontId="13" fillId="0" borderId="62" xfId="0" applyFont="1" applyBorder="1" applyProtection="1">
      <alignment vertical="center"/>
    </xf>
    <xf numFmtId="0" fontId="13" fillId="0" borderId="61" xfId="0" applyFont="1" applyBorder="1" applyProtection="1">
      <alignment vertical="center"/>
    </xf>
    <xf numFmtId="176" fontId="19" fillId="0" borderId="52" xfId="0" applyNumberFormat="1" applyFont="1" applyBorder="1" applyAlignment="1" applyProtection="1">
      <alignment vertical="center"/>
    </xf>
    <xf numFmtId="0" fontId="19" fillId="0" borderId="3" xfId="0" applyFont="1" applyBorder="1" applyAlignment="1" applyProtection="1">
      <alignment vertical="center"/>
    </xf>
    <xf numFmtId="0" fontId="8" fillId="0" borderId="80" xfId="0" applyFont="1" applyBorder="1">
      <alignment vertical="center"/>
    </xf>
    <xf numFmtId="0" fontId="8" fillId="0" borderId="2" xfId="0" applyFont="1" applyFill="1" applyBorder="1" applyAlignment="1">
      <alignment vertical="center"/>
    </xf>
    <xf numFmtId="0" fontId="8" fillId="0" borderId="52" xfId="0" applyFont="1" applyFill="1" applyBorder="1" applyAlignment="1">
      <alignment vertical="center"/>
    </xf>
    <xf numFmtId="0" fontId="19" fillId="0" borderId="0" xfId="0" applyFont="1" applyProtection="1">
      <alignment vertical="center"/>
    </xf>
    <xf numFmtId="0" fontId="27" fillId="0" borderId="0" xfId="0" applyFont="1">
      <alignment vertical="center"/>
    </xf>
    <xf numFmtId="0" fontId="13" fillId="0" borderId="46"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28" xfId="0" applyFont="1" applyBorder="1" applyAlignment="1" applyProtection="1">
      <alignment vertical="center"/>
    </xf>
    <xf numFmtId="176" fontId="13" fillId="0" borderId="28" xfId="0" applyNumberFormat="1" applyFont="1" applyBorder="1" applyAlignment="1" applyProtection="1">
      <alignment vertical="center"/>
    </xf>
    <xf numFmtId="176" fontId="13" fillId="0" borderId="60"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176" fontId="13" fillId="0" borderId="12" xfId="0" applyNumberFormat="1" applyFont="1" applyBorder="1" applyAlignment="1" applyProtection="1">
      <alignment vertical="center"/>
    </xf>
    <xf numFmtId="0" fontId="13" fillId="0" borderId="46" xfId="0" applyFont="1" applyBorder="1" applyAlignment="1" applyProtection="1">
      <alignment vertical="center"/>
    </xf>
    <xf numFmtId="176" fontId="13" fillId="0" borderId="62" xfId="0" applyNumberFormat="1" applyFont="1" applyBorder="1" applyAlignment="1" applyProtection="1">
      <alignment vertical="center"/>
    </xf>
    <xf numFmtId="0" fontId="13" fillId="0" borderId="0" xfId="0" applyFont="1" applyBorder="1" applyAlignment="1" applyProtection="1">
      <alignment horizontal="center" vertical="center"/>
    </xf>
    <xf numFmtId="0" fontId="13" fillId="0" borderId="11" xfId="0" applyFont="1" applyBorder="1" applyProtection="1">
      <alignment vertical="center"/>
    </xf>
    <xf numFmtId="0" fontId="13" fillId="0" borderId="12"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0" fontId="13" fillId="0" borderId="48" xfId="0" applyFont="1" applyBorder="1" applyAlignment="1" applyProtection="1">
      <alignment vertical="center"/>
    </xf>
    <xf numFmtId="0" fontId="13" fillId="0" borderId="0" xfId="0" applyFont="1" applyBorder="1" applyAlignment="1" applyProtection="1">
      <alignment horizontal="center" vertical="center"/>
    </xf>
    <xf numFmtId="0" fontId="13" fillId="0" borderId="3" xfId="0" applyFont="1" applyBorder="1" applyProtection="1">
      <alignment vertical="center"/>
    </xf>
    <xf numFmtId="0" fontId="28" fillId="0" borderId="0" xfId="0" applyFont="1" applyAlignment="1" applyProtection="1">
      <alignment horizontal="right" vertical="center"/>
    </xf>
    <xf numFmtId="176" fontId="19" fillId="0" borderId="8"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9" fillId="0" borderId="0" xfId="0" applyFont="1" applyBorder="1" applyAlignment="1" applyProtection="1">
      <alignment vertical="center"/>
    </xf>
    <xf numFmtId="0" fontId="19" fillId="0" borderId="8" xfId="0" applyFont="1" applyBorder="1" applyAlignment="1" applyProtection="1">
      <alignment vertical="center"/>
    </xf>
    <xf numFmtId="0" fontId="19" fillId="0" borderId="0" xfId="0" applyFont="1" applyBorder="1" applyProtection="1">
      <alignment vertical="center"/>
    </xf>
    <xf numFmtId="0" fontId="6" fillId="0" borderId="8" xfId="0" applyFont="1" applyBorder="1" applyAlignment="1" applyProtection="1">
      <alignment vertical="center"/>
    </xf>
    <xf numFmtId="0" fontId="6" fillId="0" borderId="0" xfId="0" applyFont="1" applyBorder="1" applyAlignment="1" applyProtection="1">
      <alignment vertical="center"/>
    </xf>
    <xf numFmtId="0" fontId="19" fillId="0" borderId="12" xfId="0" applyFont="1" applyBorder="1" applyAlignment="1" applyProtection="1">
      <alignment horizontal="center" vertical="center"/>
    </xf>
    <xf numFmtId="0" fontId="19" fillId="0" borderId="8" xfId="0" applyFont="1" applyBorder="1" applyAlignment="1" applyProtection="1">
      <alignment horizontal="center" vertical="center"/>
    </xf>
    <xf numFmtId="176" fontId="6" fillId="0" borderId="0" xfId="0" applyNumberFormat="1" applyFont="1" applyBorder="1" applyAlignment="1" applyProtection="1">
      <alignment vertical="center"/>
    </xf>
    <xf numFmtId="176" fontId="6" fillId="0" borderId="8" xfId="0" applyNumberFormat="1" applyFont="1" applyBorder="1" applyAlignment="1" applyProtection="1">
      <alignment vertical="center"/>
    </xf>
    <xf numFmtId="0" fontId="19" fillId="0" borderId="0" xfId="0" applyFont="1" applyBorder="1" applyAlignment="1" applyProtection="1">
      <alignment horizontal="center" vertical="center"/>
    </xf>
    <xf numFmtId="0" fontId="19" fillId="0" borderId="11" xfId="0" applyFont="1" applyBorder="1" applyAlignment="1" applyProtection="1">
      <alignment horizontal="center" vertical="center"/>
    </xf>
    <xf numFmtId="0" fontId="12" fillId="0" borderId="0" xfId="0" applyFo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12" fillId="7" borderId="114" xfId="0" applyFont="1" applyFill="1" applyBorder="1" applyAlignment="1">
      <alignment vertical="center"/>
    </xf>
    <xf numFmtId="0" fontId="12" fillId="7" borderId="117" xfId="0" applyFont="1" applyFill="1" applyBorder="1" applyAlignment="1">
      <alignment vertical="center"/>
    </xf>
    <xf numFmtId="0" fontId="12" fillId="7" borderId="115" xfId="0" applyFont="1" applyFill="1" applyBorder="1" applyAlignment="1">
      <alignment horizontal="left" vertical="center"/>
    </xf>
    <xf numFmtId="0" fontId="12" fillId="7" borderId="117" xfId="0" applyFont="1" applyFill="1" applyBorder="1" applyAlignment="1">
      <alignment horizontal="center" vertical="center"/>
    </xf>
    <xf numFmtId="14" fontId="13" fillId="0" borderId="0" xfId="0" applyNumberFormat="1" applyFont="1" applyProtection="1">
      <alignment vertical="center"/>
    </xf>
    <xf numFmtId="0" fontId="12" fillId="4" borderId="115" xfId="0" applyFont="1" applyFill="1" applyBorder="1" applyAlignment="1" applyProtection="1">
      <alignment horizontal="center" vertical="center"/>
      <protection locked="0"/>
    </xf>
    <xf numFmtId="0" fontId="29" fillId="0" borderId="0" xfId="0" applyFont="1" applyAlignment="1">
      <alignment horizontal="right" vertical="center"/>
    </xf>
    <xf numFmtId="38" fontId="4" fillId="0" borderId="0" xfId="1" applyFont="1">
      <alignment vertical="center"/>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7" fillId="0" borderId="52" xfId="0" applyFont="1" applyBorder="1" applyAlignment="1" applyProtection="1">
      <alignment vertical="center"/>
      <protection hidden="1"/>
    </xf>
    <xf numFmtId="0" fontId="17" fillId="0" borderId="3" xfId="0" applyFont="1" applyBorder="1" applyAlignment="1" applyProtection="1">
      <alignment vertical="center"/>
      <protection hidden="1"/>
    </xf>
    <xf numFmtId="0" fontId="30" fillId="0" borderId="0" xfId="0" applyFont="1">
      <alignment vertical="center"/>
    </xf>
    <xf numFmtId="0" fontId="30" fillId="0" borderId="0" xfId="0" applyFont="1" applyAlignment="1">
      <alignment vertical="center" wrapText="1"/>
    </xf>
    <xf numFmtId="0" fontId="31" fillId="0" borderId="0" xfId="0" applyFont="1" applyAlignment="1">
      <alignment horizontal="left" vertical="center"/>
    </xf>
    <xf numFmtId="0" fontId="31" fillId="0" borderId="0" xfId="0" applyFont="1">
      <alignment vertical="center"/>
    </xf>
    <xf numFmtId="0" fontId="32" fillId="0" borderId="0" xfId="0" applyFont="1">
      <alignment vertical="center"/>
    </xf>
    <xf numFmtId="0" fontId="32" fillId="0" borderId="0" xfId="0" applyFont="1" applyAlignment="1">
      <alignment horizontal="left" vertical="center"/>
    </xf>
    <xf numFmtId="0" fontId="30" fillId="0" borderId="0" xfId="0" applyFont="1" applyProtection="1">
      <alignment vertical="center"/>
      <protection hidden="1"/>
    </xf>
    <xf numFmtId="0" fontId="32" fillId="0" borderId="0" xfId="0" applyFont="1" applyBorder="1" applyProtection="1">
      <alignment vertical="center"/>
      <protection hidden="1"/>
    </xf>
    <xf numFmtId="0" fontId="32" fillId="0" borderId="0" xfId="0" applyFont="1" applyFill="1" applyBorder="1" applyProtection="1">
      <alignment vertical="center"/>
      <protection hidden="1"/>
    </xf>
    <xf numFmtId="0" fontId="14" fillId="0" borderId="2" xfId="0" applyFont="1" applyBorder="1" applyAlignment="1" applyProtection="1">
      <alignment vertical="center"/>
      <protection hidden="1"/>
    </xf>
    <xf numFmtId="0" fontId="14" fillId="0" borderId="52" xfId="0" applyFont="1" applyBorder="1" applyAlignment="1" applyProtection="1">
      <alignment vertical="center"/>
      <protection hidden="1"/>
    </xf>
    <xf numFmtId="176" fontId="18" fillId="0" borderId="2" xfId="0" applyNumberFormat="1" applyFont="1" applyBorder="1" applyAlignment="1" applyProtection="1">
      <alignment vertical="center"/>
      <protection hidden="1"/>
    </xf>
    <xf numFmtId="176" fontId="18" fillId="0" borderId="52" xfId="0" applyNumberFormat="1" applyFont="1" applyBorder="1" applyAlignment="1" applyProtection="1">
      <alignment vertical="center"/>
      <protection hidden="1"/>
    </xf>
    <xf numFmtId="0" fontId="8" fillId="0" borderId="0" xfId="0" applyFont="1" applyProtection="1">
      <alignment vertical="center"/>
    </xf>
    <xf numFmtId="0" fontId="12" fillId="4" borderId="112" xfId="0" applyFont="1" applyFill="1" applyBorder="1" applyAlignment="1" applyProtection="1">
      <alignment horizontal="center" vertical="center"/>
      <protection locked="0"/>
    </xf>
    <xf numFmtId="0" fontId="12" fillId="4" borderId="109" xfId="0" applyFont="1" applyFill="1" applyBorder="1" applyAlignment="1" applyProtection="1">
      <alignment horizontal="center" vertical="center"/>
      <protection locked="0"/>
    </xf>
    <xf numFmtId="0" fontId="12" fillId="0" borderId="109" xfId="0" applyFont="1" applyFill="1" applyBorder="1" applyAlignment="1" applyProtection="1">
      <alignment horizontal="center" vertical="center"/>
    </xf>
    <xf numFmtId="0" fontId="12" fillId="0" borderId="0" xfId="0" applyFont="1" applyProtection="1">
      <alignment vertical="center"/>
    </xf>
    <xf numFmtId="0" fontId="12" fillId="0" borderId="39" xfId="0" applyFont="1" applyBorder="1" applyAlignment="1" applyProtection="1">
      <alignment horizontal="center" vertical="center"/>
    </xf>
    <xf numFmtId="0" fontId="12" fillId="0" borderId="111"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0" xfId="0" applyFont="1" applyBorder="1" applyAlignment="1">
      <alignment horizontal="center" vertical="center"/>
    </xf>
    <xf numFmtId="0" fontId="13" fillId="0" borderId="73" xfId="0" applyFont="1" applyBorder="1" applyProtection="1">
      <alignment vertical="center"/>
    </xf>
    <xf numFmtId="0" fontId="13" fillId="0" borderId="68" xfId="0" applyFont="1" applyBorder="1" applyProtection="1">
      <alignment vertical="center"/>
    </xf>
    <xf numFmtId="49" fontId="13" fillId="0" borderId="68" xfId="0" applyNumberFormat="1" applyFont="1" applyBorder="1" applyProtection="1">
      <alignment vertical="center"/>
    </xf>
    <xf numFmtId="0" fontId="13" fillId="0" borderId="89" xfId="0" applyFont="1" applyBorder="1" applyProtection="1">
      <alignment vertical="center"/>
    </xf>
    <xf numFmtId="0" fontId="13" fillId="0" borderId="71" xfId="0" applyFont="1" applyBorder="1" applyProtection="1">
      <alignment vertical="center"/>
    </xf>
    <xf numFmtId="49" fontId="13" fillId="0" borderId="0" xfId="0" applyNumberFormat="1" applyFont="1" applyBorder="1" applyProtection="1">
      <alignment vertical="center"/>
    </xf>
    <xf numFmtId="0" fontId="13" fillId="0" borderId="119" xfId="0" applyFont="1" applyBorder="1" applyProtection="1">
      <alignment vertical="center"/>
    </xf>
    <xf numFmtId="0" fontId="13" fillId="0" borderId="79" xfId="0" applyFont="1" applyBorder="1" applyProtection="1">
      <alignment vertical="center"/>
    </xf>
    <xf numFmtId="0" fontId="13" fillId="0" borderId="80" xfId="0" applyFont="1" applyBorder="1" applyProtection="1">
      <alignment vertical="center"/>
    </xf>
    <xf numFmtId="49" fontId="13" fillId="0" borderId="80" xfId="0" applyNumberFormat="1" applyFont="1" applyBorder="1" applyProtection="1">
      <alignment vertical="center"/>
    </xf>
    <xf numFmtId="0" fontId="13" fillId="0" borderId="83" xfId="0" applyFont="1" applyBorder="1" applyProtection="1">
      <alignment vertical="center"/>
    </xf>
    <xf numFmtId="0" fontId="13" fillId="0" borderId="68" xfId="0" applyNumberFormat="1" applyFont="1" applyBorder="1" applyProtection="1">
      <alignment vertical="center"/>
    </xf>
    <xf numFmtId="0" fontId="13" fillId="0" borderId="0" xfId="0" applyNumberFormat="1" applyFont="1" applyBorder="1" applyProtection="1">
      <alignment vertical="center"/>
    </xf>
    <xf numFmtId="0" fontId="13" fillId="0" borderId="80" xfId="0" applyNumberFormat="1" applyFont="1" applyBorder="1" applyProtection="1">
      <alignment vertical="center"/>
    </xf>
    <xf numFmtId="176" fontId="19" fillId="0" borderId="3" xfId="0" applyNumberFormat="1" applyFont="1" applyBorder="1" applyAlignment="1" applyProtection="1">
      <alignment horizontal="center" vertical="center"/>
    </xf>
    <xf numFmtId="0" fontId="6" fillId="0" borderId="2" xfId="0" applyFont="1" applyBorder="1" applyAlignment="1" applyProtection="1">
      <alignment vertical="center"/>
    </xf>
    <xf numFmtId="0" fontId="6" fillId="0" borderId="52" xfId="0" applyFont="1" applyBorder="1" applyAlignment="1" applyProtection="1">
      <alignment vertical="center"/>
    </xf>
    <xf numFmtId="0" fontId="19" fillId="0" borderId="52" xfId="0" applyFont="1" applyBorder="1" applyAlignment="1" applyProtection="1">
      <alignment horizontal="center" vertical="center"/>
    </xf>
    <xf numFmtId="0" fontId="19" fillId="0" borderId="3" xfId="0" applyFont="1" applyBorder="1" applyAlignment="1" applyProtection="1">
      <alignment horizontal="center" vertical="center"/>
    </xf>
    <xf numFmtId="176" fontId="6" fillId="0" borderId="2" xfId="0" applyNumberFormat="1" applyFont="1" applyBorder="1" applyAlignment="1" applyProtection="1">
      <alignment vertical="center"/>
    </xf>
    <xf numFmtId="176" fontId="6" fillId="0" borderId="52" xfId="0" applyNumberFormat="1" applyFont="1" applyBorder="1" applyAlignment="1" applyProtection="1">
      <alignment vertical="center"/>
    </xf>
    <xf numFmtId="14" fontId="13" fillId="3" borderId="11" xfId="0" applyNumberFormat="1" applyFont="1" applyFill="1" applyBorder="1" applyAlignment="1" applyProtection="1">
      <alignment vertical="center"/>
      <protection locked="0"/>
    </xf>
    <xf numFmtId="0" fontId="13" fillId="3" borderId="12" xfId="0" applyFont="1" applyFill="1" applyBorder="1" applyAlignment="1" applyProtection="1">
      <alignment vertical="center"/>
      <protection locked="0"/>
    </xf>
    <xf numFmtId="0" fontId="13" fillId="3" borderId="48" xfId="0" applyFont="1" applyFill="1" applyBorder="1" applyAlignment="1" applyProtection="1">
      <alignment vertical="center"/>
      <protection locked="0"/>
    </xf>
    <xf numFmtId="0" fontId="13" fillId="3" borderId="65" xfId="0" applyFont="1" applyFill="1" applyBorder="1" applyAlignment="1" applyProtection="1">
      <alignment vertical="center"/>
      <protection locked="0"/>
    </xf>
    <xf numFmtId="0" fontId="13" fillId="3" borderId="66" xfId="0" applyFont="1" applyFill="1" applyBorder="1" applyAlignment="1" applyProtection="1">
      <alignment vertical="center"/>
      <protection locked="0"/>
    </xf>
    <xf numFmtId="0" fontId="13" fillId="3" borderId="67" xfId="0" applyFont="1" applyFill="1" applyBorder="1" applyAlignment="1" applyProtection="1">
      <alignment vertical="center"/>
      <protection locked="0"/>
    </xf>
    <xf numFmtId="0" fontId="18" fillId="0" borderId="32" xfId="0" applyFont="1" applyBorder="1" applyAlignment="1" applyProtection="1">
      <alignment vertical="center"/>
    </xf>
    <xf numFmtId="0" fontId="18" fillId="0" borderId="28" xfId="0" applyFont="1" applyBorder="1" applyAlignment="1" applyProtection="1">
      <alignmen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176" fontId="18" fillId="0" borderId="32" xfId="0" applyNumberFormat="1" applyFont="1" applyBorder="1" applyAlignment="1" applyProtection="1">
      <alignment vertical="center"/>
    </xf>
    <xf numFmtId="176" fontId="18" fillId="0" borderId="28" xfId="0" applyNumberFormat="1" applyFont="1" applyBorder="1" applyAlignment="1" applyProtection="1">
      <alignment vertical="center"/>
    </xf>
    <xf numFmtId="0" fontId="18" fillId="0" borderId="49" xfId="0" applyFont="1" applyBorder="1" applyAlignment="1" applyProtection="1">
      <alignment vertical="center"/>
    </xf>
    <xf numFmtId="0" fontId="18" fillId="0" borderId="50" xfId="0" applyFont="1" applyBorder="1" applyAlignment="1" applyProtection="1">
      <alignment vertical="center"/>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176" fontId="18" fillId="0" borderId="49" xfId="0" applyNumberFormat="1" applyFont="1" applyBorder="1" applyAlignment="1" applyProtection="1">
      <alignment vertical="center"/>
    </xf>
    <xf numFmtId="176" fontId="18" fillId="0" borderId="50" xfId="0" applyNumberFormat="1" applyFont="1" applyBorder="1" applyAlignment="1" applyProtection="1">
      <alignment vertical="center"/>
    </xf>
    <xf numFmtId="0" fontId="18" fillId="0" borderId="45" xfId="0" applyFont="1" applyBorder="1" applyAlignment="1" applyProtection="1">
      <alignment vertical="center"/>
    </xf>
    <xf numFmtId="0" fontId="18" fillId="0" borderId="46" xfId="0" applyFont="1" applyBorder="1" applyAlignment="1" applyProtection="1">
      <alignment vertical="center"/>
    </xf>
    <xf numFmtId="0" fontId="13" fillId="0" borderId="46" xfId="0" applyFont="1" applyBorder="1" applyAlignment="1" applyProtection="1">
      <alignment horizontal="center" vertical="center"/>
    </xf>
    <xf numFmtId="0" fontId="13" fillId="0" borderId="47" xfId="0" applyFont="1" applyBorder="1" applyAlignment="1" applyProtection="1">
      <alignment horizontal="center" vertical="center"/>
    </xf>
    <xf numFmtId="176" fontId="18" fillId="0" borderId="45" xfId="0" applyNumberFormat="1" applyFont="1" applyBorder="1" applyAlignment="1" applyProtection="1">
      <alignment vertical="center"/>
    </xf>
    <xf numFmtId="176" fontId="18" fillId="0" borderId="46" xfId="0" applyNumberFormat="1" applyFont="1" applyBorder="1" applyAlignment="1" applyProtection="1">
      <alignment vertical="center"/>
    </xf>
    <xf numFmtId="0" fontId="19" fillId="0" borderId="2" xfId="0" applyFont="1" applyBorder="1" applyAlignment="1" applyProtection="1">
      <alignment horizontal="center" vertical="center"/>
    </xf>
    <xf numFmtId="0" fontId="13" fillId="0" borderId="32" xfId="0" applyFont="1" applyBorder="1" applyAlignment="1" applyProtection="1">
      <alignment vertical="center"/>
    </xf>
    <xf numFmtId="0" fontId="13" fillId="0" borderId="28" xfId="0" applyFont="1" applyBorder="1" applyAlignment="1" applyProtection="1">
      <alignment vertical="center"/>
    </xf>
    <xf numFmtId="176" fontId="13" fillId="0" borderId="32" xfId="0" applyNumberFormat="1" applyFont="1" applyBorder="1" applyAlignment="1" applyProtection="1">
      <alignment vertical="center"/>
    </xf>
    <xf numFmtId="176" fontId="13" fillId="0" borderId="28" xfId="0" applyNumberFormat="1" applyFont="1" applyBorder="1" applyAlignment="1" applyProtection="1">
      <alignment vertical="center"/>
    </xf>
    <xf numFmtId="176" fontId="13" fillId="0" borderId="49" xfId="0" applyNumberFormat="1" applyFont="1" applyBorder="1" applyAlignment="1" applyProtection="1">
      <alignment vertical="center"/>
    </xf>
    <xf numFmtId="176" fontId="13" fillId="0" borderId="50" xfId="0" applyNumberFormat="1" applyFont="1" applyBorder="1" applyAlignment="1" applyProtection="1">
      <alignment vertical="center"/>
    </xf>
    <xf numFmtId="0" fontId="13" fillId="0" borderId="62"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61" xfId="0" applyFont="1" applyBorder="1" applyAlignment="1" applyProtection="1">
      <alignment vertical="center"/>
    </xf>
    <xf numFmtId="0" fontId="13" fillId="0" borderId="62" xfId="0" applyFont="1" applyBorder="1" applyAlignment="1" applyProtection="1">
      <alignment vertical="center"/>
    </xf>
    <xf numFmtId="176" fontId="13" fillId="0" borderId="59" xfId="0" applyNumberFormat="1" applyFont="1" applyBorder="1" applyAlignment="1" applyProtection="1">
      <alignment vertical="center"/>
    </xf>
    <xf numFmtId="176" fontId="13" fillId="0" borderId="60" xfId="0" applyNumberFormat="1" applyFont="1" applyBorder="1" applyAlignment="1" applyProtection="1">
      <alignment vertical="center"/>
    </xf>
    <xf numFmtId="0" fontId="13" fillId="0" borderId="5" xfId="0" applyFont="1" applyBorder="1" applyAlignment="1" applyProtection="1">
      <alignment horizontal="center" vertical="center" textRotation="255"/>
    </xf>
    <xf numFmtId="0" fontId="13" fillId="0" borderId="10" xfId="0" applyFont="1" applyBorder="1" applyAlignment="1" applyProtection="1">
      <alignment horizontal="center" vertical="center" textRotation="255"/>
    </xf>
    <xf numFmtId="0" fontId="13" fillId="0" borderId="60"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59" xfId="0" applyFont="1" applyBorder="1" applyAlignment="1" applyProtection="1">
      <alignment vertical="center"/>
    </xf>
    <xf numFmtId="0" fontId="13" fillId="0" borderId="60" xfId="0" applyFont="1" applyBorder="1" applyAlignment="1" applyProtection="1">
      <alignment vertical="center"/>
    </xf>
    <xf numFmtId="176" fontId="13" fillId="0" borderId="45" xfId="0" applyNumberFormat="1" applyFont="1" applyBorder="1" applyAlignment="1" applyProtection="1">
      <alignment vertical="center"/>
    </xf>
    <xf numFmtId="176" fontId="13" fillId="0" borderId="46" xfId="0" applyNumberFormat="1" applyFont="1" applyBorder="1" applyAlignment="1" applyProtection="1">
      <alignment vertical="center"/>
    </xf>
    <xf numFmtId="0" fontId="13" fillId="0" borderId="12"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11" xfId="0" applyFont="1" applyBorder="1" applyAlignment="1" applyProtection="1">
      <alignment vertical="center"/>
    </xf>
    <xf numFmtId="0" fontId="13" fillId="0" borderId="12" xfId="0" applyFont="1" applyBorder="1" applyAlignment="1" applyProtection="1">
      <alignment vertical="center"/>
    </xf>
    <xf numFmtId="176" fontId="13" fillId="0" borderId="11" xfId="0" applyNumberFormat="1" applyFont="1" applyBorder="1" applyAlignment="1" applyProtection="1">
      <alignment vertical="center"/>
    </xf>
    <xf numFmtId="176" fontId="13" fillId="0" borderId="12" xfId="0" applyNumberFormat="1" applyFont="1" applyBorder="1" applyAlignment="1" applyProtection="1">
      <alignment vertical="center"/>
    </xf>
    <xf numFmtId="0" fontId="13" fillId="0" borderId="5" xfId="0" applyFont="1" applyBorder="1" applyAlignment="1" applyProtection="1">
      <alignment horizontal="center" vertical="center" textRotation="255" shrinkToFit="1"/>
    </xf>
    <xf numFmtId="0" fontId="13" fillId="0" borderId="4" xfId="0" applyFont="1" applyBorder="1" applyAlignment="1" applyProtection="1">
      <alignment horizontal="center" vertical="center" textRotation="255" shrinkToFit="1"/>
    </xf>
    <xf numFmtId="0" fontId="13" fillId="0" borderId="45" xfId="0" applyFont="1" applyBorder="1" applyAlignment="1" applyProtection="1">
      <alignment vertical="center"/>
    </xf>
    <xf numFmtId="0" fontId="13" fillId="0" borderId="46" xfId="0" applyFont="1" applyBorder="1" applyAlignment="1" applyProtection="1">
      <alignment vertical="center"/>
    </xf>
    <xf numFmtId="176" fontId="13" fillId="0" borderId="61" xfId="0" applyNumberFormat="1" applyFont="1" applyBorder="1" applyAlignment="1" applyProtection="1">
      <alignment vertical="center"/>
    </xf>
    <xf numFmtId="176" fontId="13" fillId="0" borderId="62" xfId="0" applyNumberFormat="1" applyFont="1" applyBorder="1" applyAlignment="1" applyProtection="1">
      <alignment vertical="center"/>
    </xf>
    <xf numFmtId="0" fontId="14" fillId="0" borderId="32" xfId="0" applyFont="1" applyBorder="1" applyAlignment="1" applyProtection="1">
      <alignment vertical="center"/>
    </xf>
    <xf numFmtId="0" fontId="14" fillId="0" borderId="28" xfId="0" applyFont="1" applyBorder="1" applyAlignment="1" applyProtection="1">
      <alignment vertical="center"/>
    </xf>
    <xf numFmtId="0" fontId="13" fillId="0" borderId="4" xfId="0" applyFont="1" applyBorder="1" applyAlignment="1" applyProtection="1">
      <alignment horizontal="center" vertical="center" textRotation="255"/>
    </xf>
    <xf numFmtId="0" fontId="13" fillId="0" borderId="0"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 xfId="0" applyFont="1" applyBorder="1" applyAlignment="1" applyProtection="1">
      <alignment horizontal="left" vertical="top" wrapText="1"/>
    </xf>
    <xf numFmtId="0" fontId="13" fillId="0" borderId="52" xfId="0" applyFont="1" applyBorder="1" applyAlignment="1" applyProtection="1">
      <alignment horizontal="left" vertical="top" wrapText="1"/>
    </xf>
    <xf numFmtId="0" fontId="13" fillId="0" borderId="3" xfId="0" applyFont="1" applyBorder="1" applyAlignment="1" applyProtection="1">
      <alignment horizontal="left" vertical="top" wrapText="1"/>
    </xf>
    <xf numFmtId="0" fontId="13" fillId="0" borderId="2" xfId="0" applyFont="1" applyBorder="1" applyAlignment="1" applyProtection="1">
      <alignment horizontal="center" vertical="center" shrinkToFit="1"/>
    </xf>
    <xf numFmtId="0" fontId="13" fillId="0" borderId="52"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23" fillId="0" borderId="0" xfId="0" applyFont="1" applyAlignment="1" applyProtection="1">
      <alignment horizontal="center" vertical="center"/>
    </xf>
    <xf numFmtId="178" fontId="13" fillId="3" borderId="8" xfId="0" applyNumberFormat="1" applyFont="1" applyFill="1" applyBorder="1" applyAlignment="1" applyProtection="1">
      <alignment horizontal="center" vertical="center"/>
      <protection locked="0"/>
    </xf>
    <xf numFmtId="49" fontId="13" fillId="3" borderId="8" xfId="0" applyNumberFormat="1" applyFont="1" applyFill="1" applyBorder="1" applyAlignment="1" applyProtection="1">
      <alignment horizontal="center" vertical="center"/>
      <protection locked="0"/>
    </xf>
    <xf numFmtId="0" fontId="34" fillId="5" borderId="73" xfId="0" applyFont="1" applyFill="1" applyBorder="1" applyAlignment="1" applyProtection="1">
      <alignment horizontal="center" vertical="center"/>
    </xf>
    <xf numFmtId="0" fontId="13" fillId="5" borderId="68"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79" xfId="0" applyFont="1" applyFill="1" applyBorder="1" applyAlignment="1" applyProtection="1">
      <alignment horizontal="center" vertical="center"/>
    </xf>
    <xf numFmtId="0" fontId="13" fillId="5" borderId="80" xfId="0" applyFont="1" applyFill="1" applyBorder="1" applyAlignment="1" applyProtection="1">
      <alignment horizontal="center" vertical="center"/>
    </xf>
    <xf numFmtId="0" fontId="13" fillId="5" borderId="83" xfId="0" applyFont="1" applyFill="1" applyBorder="1" applyAlignment="1" applyProtection="1">
      <alignment horizontal="center" vertical="center"/>
    </xf>
    <xf numFmtId="0" fontId="13" fillId="3" borderId="2" xfId="0" applyFont="1" applyFill="1" applyBorder="1" applyAlignment="1" applyProtection="1">
      <alignment vertical="center"/>
      <protection locked="0"/>
    </xf>
    <xf numFmtId="0" fontId="13" fillId="3" borderId="52" xfId="0"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0" fontId="13" fillId="3" borderId="1" xfId="0" applyFont="1" applyFill="1" applyBorder="1" applyAlignment="1" applyProtection="1">
      <alignment vertical="center"/>
      <protection locked="0"/>
    </xf>
    <xf numFmtId="0" fontId="22" fillId="3" borderId="4" xfId="2" applyFont="1" applyFill="1" applyBorder="1" applyAlignment="1" applyProtection="1">
      <alignment horizontal="left" vertical="center" shrinkToFit="1"/>
      <protection locked="0"/>
    </xf>
    <xf numFmtId="0" fontId="13" fillId="3" borderId="9" xfId="0" applyFont="1" applyFill="1" applyBorder="1" applyAlignment="1" applyProtection="1">
      <alignment vertical="center" wrapText="1"/>
      <protection locked="0"/>
    </xf>
    <xf numFmtId="0" fontId="13" fillId="3" borderId="0"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13" fillId="0" borderId="11" xfId="0" applyFont="1" applyBorder="1" applyProtection="1">
      <alignment vertical="center"/>
    </xf>
    <xf numFmtId="0" fontId="13" fillId="0" borderId="12" xfId="0" applyFont="1" applyBorder="1" applyProtection="1">
      <alignment vertical="center"/>
    </xf>
    <xf numFmtId="0" fontId="13" fillId="0" borderId="48" xfId="0" applyFont="1" applyBorder="1" applyProtection="1">
      <alignment vertical="center"/>
    </xf>
    <xf numFmtId="0" fontId="13" fillId="0" borderId="2" xfId="0" applyFont="1" applyBorder="1" applyProtection="1">
      <alignment vertical="center"/>
    </xf>
    <xf numFmtId="0" fontId="13" fillId="0" borderId="52" xfId="0" applyFont="1" applyBorder="1" applyProtection="1">
      <alignment vertical="center"/>
    </xf>
    <xf numFmtId="0" fontId="13" fillId="0" borderId="3" xfId="0" applyFont="1" applyBorder="1" applyProtection="1">
      <alignment vertical="center"/>
    </xf>
    <xf numFmtId="176" fontId="18" fillId="0" borderId="6" xfId="0" applyNumberFormat="1" applyFont="1" applyBorder="1" applyAlignment="1" applyProtection="1">
      <alignment vertical="center"/>
    </xf>
    <xf numFmtId="176" fontId="18" fillId="0" borderId="8" xfId="0" applyNumberFormat="1" applyFont="1" applyBorder="1" applyAlignment="1" applyProtection="1">
      <alignment vertical="center"/>
    </xf>
    <xf numFmtId="38" fontId="6" fillId="0" borderId="2" xfId="1" applyFont="1" applyBorder="1" applyAlignment="1" applyProtection="1">
      <alignment vertical="center"/>
    </xf>
    <xf numFmtId="38" fontId="6" fillId="0" borderId="52" xfId="1" applyFont="1" applyBorder="1" applyAlignment="1" applyProtection="1">
      <alignment vertical="center"/>
    </xf>
    <xf numFmtId="38" fontId="6" fillId="0" borderId="1" xfId="1" applyFont="1" applyBorder="1" applyAlignment="1" applyProtection="1">
      <alignment vertical="center"/>
    </xf>
    <xf numFmtId="0" fontId="13" fillId="3" borderId="0" xfId="0" applyFont="1" applyFill="1" applyAlignment="1" applyProtection="1">
      <alignment horizontal="center" vertical="center"/>
      <protection locked="0"/>
    </xf>
    <xf numFmtId="0" fontId="13" fillId="0" borderId="0" xfId="0" applyFont="1" applyFill="1" applyAlignment="1" applyProtection="1">
      <alignment horizontal="right" vertical="center"/>
    </xf>
    <xf numFmtId="0" fontId="13" fillId="0" borderId="6" xfId="0" applyFont="1" applyBorder="1" applyAlignment="1" applyProtection="1">
      <alignment vertical="center"/>
    </xf>
    <xf numFmtId="0" fontId="13" fillId="0" borderId="8" xfId="0" applyFont="1" applyBorder="1" applyAlignment="1" applyProtection="1">
      <alignment vertical="center"/>
    </xf>
    <xf numFmtId="0" fontId="13" fillId="0" borderId="7" xfId="0" applyFont="1" applyBorder="1" applyAlignment="1" applyProtection="1">
      <alignment vertical="center"/>
    </xf>
    <xf numFmtId="0" fontId="13" fillId="0" borderId="9" xfId="0" applyFont="1" applyBorder="1" applyAlignment="1" applyProtection="1">
      <alignment vertical="center"/>
    </xf>
    <xf numFmtId="0" fontId="13" fillId="0" borderId="0" xfId="0" applyFont="1" applyBorder="1" applyAlignment="1" applyProtection="1">
      <alignment vertical="center"/>
    </xf>
    <xf numFmtId="0" fontId="13" fillId="0" borderId="15" xfId="0" applyFont="1" applyBorder="1" applyAlignment="1" applyProtection="1">
      <alignment vertical="center"/>
    </xf>
    <xf numFmtId="0" fontId="13" fillId="0" borderId="48" xfId="0" applyFont="1" applyBorder="1" applyAlignment="1" applyProtection="1">
      <alignment vertical="center"/>
    </xf>
    <xf numFmtId="0" fontId="13" fillId="0" borderId="53" xfId="0" applyFont="1" applyBorder="1" applyAlignment="1" applyProtection="1">
      <alignment horizontal="left" vertical="center" wrapText="1"/>
    </xf>
    <xf numFmtId="0" fontId="13" fillId="0" borderId="54" xfId="0" applyFont="1" applyBorder="1" applyAlignment="1" applyProtection="1">
      <alignment horizontal="left" vertical="center"/>
    </xf>
    <xf numFmtId="0" fontId="13" fillId="0" borderId="55" xfId="0" applyFont="1" applyBorder="1" applyAlignment="1" applyProtection="1">
      <alignment horizontal="left" vertical="center"/>
    </xf>
    <xf numFmtId="0" fontId="13" fillId="0" borderId="56" xfId="0" applyFont="1" applyBorder="1" applyAlignment="1" applyProtection="1">
      <alignment horizontal="left" vertical="center"/>
    </xf>
    <xf numFmtId="0" fontId="13" fillId="0" borderId="57" xfId="0" applyFont="1" applyBorder="1" applyAlignment="1" applyProtection="1">
      <alignment horizontal="left" vertical="center"/>
    </xf>
    <xf numFmtId="0" fontId="13" fillId="0" borderId="58" xfId="0" applyFont="1" applyBorder="1" applyAlignment="1" applyProtection="1">
      <alignment horizontal="left" vertical="center"/>
    </xf>
    <xf numFmtId="0" fontId="13" fillId="0" borderId="6" xfId="0" applyFont="1" applyBorder="1" applyAlignment="1" applyProtection="1">
      <alignment horizontal="left" vertical="top" wrapText="1"/>
    </xf>
    <xf numFmtId="0" fontId="13" fillId="0" borderId="8"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5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5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2" xfId="0" applyFont="1" applyBorder="1" applyAlignment="1" applyProtection="1">
      <alignment horizontal="center" vertical="center"/>
    </xf>
    <xf numFmtId="0" fontId="18" fillId="0" borderId="32" xfId="0" applyFont="1" applyBorder="1" applyAlignment="1" applyProtection="1">
      <alignment vertical="center"/>
      <protection hidden="1"/>
    </xf>
    <xf numFmtId="0" fontId="18" fillId="0" borderId="28" xfId="0" applyFont="1" applyBorder="1" applyAlignment="1" applyProtection="1">
      <alignment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176" fontId="18" fillId="0" borderId="32" xfId="0" applyNumberFormat="1" applyFont="1" applyBorder="1" applyAlignment="1" applyProtection="1">
      <alignment vertical="center"/>
      <protection hidden="1"/>
    </xf>
    <xf numFmtId="176" fontId="18" fillId="0" borderId="28" xfId="0" applyNumberFormat="1" applyFont="1" applyBorder="1" applyAlignment="1" applyProtection="1">
      <alignment vertical="center"/>
      <protection hidden="1"/>
    </xf>
    <xf numFmtId="0" fontId="14" fillId="0" borderId="32" xfId="0" applyFont="1" applyBorder="1" applyAlignment="1" applyProtection="1">
      <alignment vertical="center"/>
      <protection hidden="1"/>
    </xf>
    <xf numFmtId="0" fontId="14" fillId="0" borderId="28" xfId="0" applyFont="1" applyBorder="1" applyAlignment="1" applyProtection="1">
      <alignment vertical="center"/>
      <protection hidden="1"/>
    </xf>
    <xf numFmtId="176" fontId="14" fillId="0" borderId="32" xfId="0" applyNumberFormat="1" applyFont="1" applyBorder="1" applyAlignment="1" applyProtection="1">
      <alignment vertical="center"/>
      <protection hidden="1"/>
    </xf>
    <xf numFmtId="176" fontId="14" fillId="0" borderId="28" xfId="0" applyNumberFormat="1" applyFont="1" applyBorder="1" applyAlignment="1" applyProtection="1">
      <alignment vertical="center"/>
      <protection hidden="1"/>
    </xf>
    <xf numFmtId="0" fontId="18" fillId="0" borderId="45" xfId="0" applyFont="1" applyBorder="1" applyAlignment="1" applyProtection="1">
      <alignment vertical="center"/>
      <protection hidden="1"/>
    </xf>
    <xf numFmtId="0" fontId="18" fillId="0" borderId="46" xfId="0" applyFont="1" applyBorder="1" applyAlignment="1" applyProtection="1">
      <alignment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176" fontId="18" fillId="0" borderId="45" xfId="0" applyNumberFormat="1" applyFont="1" applyBorder="1" applyAlignment="1" applyProtection="1">
      <alignment vertical="center"/>
      <protection hidden="1"/>
    </xf>
    <xf numFmtId="176" fontId="18" fillId="0" borderId="46" xfId="0" applyNumberFormat="1" applyFont="1" applyBorder="1" applyAlignment="1" applyProtection="1">
      <alignment vertical="center"/>
      <protection hidden="1"/>
    </xf>
    <xf numFmtId="0" fontId="14" fillId="0" borderId="45" xfId="0" applyFont="1" applyBorder="1" applyAlignment="1" applyProtection="1">
      <alignment vertical="center"/>
      <protection hidden="1"/>
    </xf>
    <xf numFmtId="0" fontId="14" fillId="0" borderId="46" xfId="0" applyFont="1" applyBorder="1" applyAlignment="1" applyProtection="1">
      <alignment vertical="center"/>
      <protection hidden="1"/>
    </xf>
    <xf numFmtId="176" fontId="14" fillId="0" borderId="45" xfId="0" applyNumberFormat="1" applyFont="1" applyBorder="1" applyAlignment="1" applyProtection="1">
      <alignment vertical="center"/>
      <protection hidden="1"/>
    </xf>
    <xf numFmtId="176" fontId="14" fillId="0" borderId="46" xfId="0" applyNumberFormat="1" applyFont="1" applyBorder="1" applyAlignment="1" applyProtection="1">
      <alignment vertical="center"/>
      <protection hidden="1"/>
    </xf>
    <xf numFmtId="0" fontId="18" fillId="0" borderId="49" xfId="0" applyFont="1" applyBorder="1" applyAlignment="1" applyProtection="1">
      <alignment vertical="center"/>
      <protection hidden="1"/>
    </xf>
    <xf numFmtId="0" fontId="18" fillId="0" borderId="50" xfId="0" applyFont="1" applyBorder="1" applyAlignment="1" applyProtection="1">
      <alignment vertical="center"/>
      <protection hidden="1"/>
    </xf>
    <xf numFmtId="0" fontId="17" fillId="0" borderId="50" xfId="0" applyFont="1" applyBorder="1" applyAlignment="1" applyProtection="1">
      <alignment horizontal="center" vertical="center"/>
      <protection hidden="1"/>
    </xf>
    <xf numFmtId="0" fontId="17" fillId="0" borderId="51" xfId="0" applyFont="1" applyBorder="1" applyAlignment="1" applyProtection="1">
      <alignment horizontal="center" vertical="center"/>
      <protection hidden="1"/>
    </xf>
    <xf numFmtId="176" fontId="18" fillId="0" borderId="49" xfId="0" applyNumberFormat="1" applyFont="1" applyBorder="1" applyAlignment="1" applyProtection="1">
      <alignment vertical="center"/>
      <protection hidden="1"/>
    </xf>
    <xf numFmtId="176" fontId="18" fillId="0" borderId="50" xfId="0" applyNumberFormat="1" applyFont="1" applyBorder="1" applyAlignment="1" applyProtection="1">
      <alignment vertical="center"/>
      <protection hidden="1"/>
    </xf>
    <xf numFmtId="0" fontId="14" fillId="0" borderId="49" xfId="0" applyFont="1" applyBorder="1" applyAlignment="1" applyProtection="1">
      <alignment vertical="center"/>
      <protection hidden="1"/>
    </xf>
    <xf numFmtId="0" fontId="14" fillId="0" borderId="50" xfId="0" applyFont="1" applyBorder="1" applyAlignment="1" applyProtection="1">
      <alignment vertical="center"/>
      <protection hidden="1"/>
    </xf>
    <xf numFmtId="176" fontId="14" fillId="0" borderId="49" xfId="0" applyNumberFormat="1" applyFont="1" applyBorder="1" applyAlignment="1" applyProtection="1">
      <alignment vertical="center"/>
      <protection hidden="1"/>
    </xf>
    <xf numFmtId="176" fontId="14" fillId="0" borderId="50" xfId="0" applyNumberFormat="1" applyFont="1" applyBorder="1" applyAlignment="1" applyProtection="1">
      <alignment vertical="center"/>
      <protection hidden="1"/>
    </xf>
    <xf numFmtId="0" fontId="12" fillId="0" borderId="21" xfId="0" applyFont="1" applyBorder="1" applyAlignment="1">
      <alignment horizontal="center" vertical="center"/>
    </xf>
    <xf numFmtId="0" fontId="12" fillId="0" borderId="4" xfId="0" applyFont="1" applyBorder="1" applyAlignment="1">
      <alignment horizontal="center" vertical="center"/>
    </xf>
    <xf numFmtId="177" fontId="6" fillId="5" borderId="11" xfId="1" applyNumberFormat="1" applyFont="1" applyFill="1" applyBorder="1" applyAlignment="1">
      <alignment vertical="center"/>
    </xf>
    <xf numFmtId="177" fontId="6" fillId="5" borderId="12" xfId="1" applyNumberFormat="1" applyFont="1" applyFill="1" applyBorder="1" applyAlignment="1">
      <alignment vertical="center"/>
    </xf>
    <xf numFmtId="177" fontId="6" fillId="5" borderId="22" xfId="1" applyNumberFormat="1" applyFont="1" applyFill="1" applyBorder="1" applyAlignment="1">
      <alignmen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177" fontId="6" fillId="5" borderId="1" xfId="1" applyNumberFormat="1" applyFont="1" applyFill="1" applyBorder="1" applyAlignment="1">
      <alignment horizontal="right" vertical="center"/>
    </xf>
    <xf numFmtId="177" fontId="6" fillId="5" borderId="23" xfId="1" applyNumberFormat="1" applyFont="1" applyFill="1" applyBorder="1" applyAlignment="1">
      <alignment horizontal="righ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177" fontId="6" fillId="5" borderId="25" xfId="0" applyNumberFormat="1" applyFont="1" applyFill="1" applyBorder="1" applyAlignment="1">
      <alignment horizontal="right" vertical="center"/>
    </xf>
    <xf numFmtId="177" fontId="6" fillId="5" borderId="26" xfId="0" applyNumberFormat="1" applyFont="1" applyFill="1" applyBorder="1" applyAlignment="1">
      <alignment horizontal="right" vertical="center"/>
    </xf>
    <xf numFmtId="177" fontId="5" fillId="4" borderId="32" xfId="1" applyNumberFormat="1" applyFont="1" applyFill="1" applyBorder="1" applyAlignment="1" applyProtection="1">
      <alignment vertical="center"/>
      <protection locked="0"/>
    </xf>
    <xf numFmtId="177" fontId="5" fillId="4" borderId="28" xfId="1" applyNumberFormat="1" applyFont="1" applyFill="1" applyBorder="1" applyAlignment="1" applyProtection="1">
      <alignment vertical="center"/>
      <protection locked="0"/>
    </xf>
    <xf numFmtId="177" fontId="5" fillId="4" borderId="33" xfId="1" applyNumberFormat="1" applyFont="1" applyFill="1" applyBorder="1" applyAlignment="1" applyProtection="1">
      <alignment vertical="center"/>
      <protection locked="0"/>
    </xf>
    <xf numFmtId="177" fontId="5" fillId="4" borderId="43" xfId="1" applyNumberFormat="1" applyFont="1" applyFill="1" applyBorder="1" applyAlignment="1" applyProtection="1">
      <alignment vertical="center"/>
      <protection locked="0"/>
    </xf>
    <xf numFmtId="177" fontId="5" fillId="4" borderId="41" xfId="1" applyNumberFormat="1" applyFont="1" applyFill="1" applyBorder="1" applyAlignment="1" applyProtection="1">
      <alignment vertical="center"/>
      <protection locked="0"/>
    </xf>
    <xf numFmtId="177" fontId="5" fillId="4" borderId="44" xfId="1" applyNumberFormat="1" applyFont="1" applyFill="1" applyBorder="1" applyAlignment="1" applyProtection="1">
      <alignment vertical="center"/>
      <protection locked="0"/>
    </xf>
    <xf numFmtId="0" fontId="11" fillId="6" borderId="27"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4" borderId="32" xfId="0" applyFont="1" applyFill="1" applyBorder="1" applyAlignment="1" applyProtection="1">
      <alignment horizontal="left" vertical="center" wrapText="1"/>
      <protection locked="0"/>
    </xf>
    <xf numFmtId="0" fontId="11" fillId="4" borderId="28" xfId="0" applyFont="1" applyFill="1" applyBorder="1" applyAlignment="1" applyProtection="1">
      <alignment horizontal="left" vertical="center" wrapText="1"/>
      <protection locked="0"/>
    </xf>
    <xf numFmtId="0" fontId="11" fillId="4" borderId="2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center" vertical="center" wrapText="1"/>
      <protection locked="0"/>
    </xf>
    <xf numFmtId="0" fontId="11" fillId="6" borderId="41" xfId="0" applyFont="1" applyFill="1" applyBorder="1" applyAlignment="1" applyProtection="1">
      <alignment horizontal="center" vertical="center" wrapText="1"/>
      <protection locked="0"/>
    </xf>
    <xf numFmtId="0" fontId="11" fillId="4" borderId="43" xfId="0" applyFont="1" applyFill="1" applyBorder="1" applyAlignment="1" applyProtection="1">
      <alignment horizontal="left" vertical="center" wrapText="1"/>
      <protection locked="0"/>
    </xf>
    <xf numFmtId="0" fontId="11" fillId="4" borderId="41" xfId="0" applyFont="1" applyFill="1" applyBorder="1" applyAlignment="1" applyProtection="1">
      <alignment horizontal="left" vertical="center" wrapText="1"/>
      <protection locked="0"/>
    </xf>
    <xf numFmtId="0" fontId="11" fillId="4" borderId="42" xfId="0" applyFont="1" applyFill="1" applyBorder="1" applyAlignment="1" applyProtection="1">
      <alignment horizontal="left" vertical="center" wrapText="1"/>
      <protection locked="0"/>
    </xf>
    <xf numFmtId="177" fontId="5" fillId="4" borderId="6" xfId="1" applyNumberFormat="1" applyFont="1" applyFill="1" applyBorder="1" applyAlignment="1" applyProtection="1">
      <alignment vertical="center"/>
      <protection locked="0"/>
    </xf>
    <xf numFmtId="177" fontId="5" fillId="4" borderId="8" xfId="1" applyNumberFormat="1" applyFont="1" applyFill="1" applyBorder="1" applyAlignment="1" applyProtection="1">
      <alignment vertical="center"/>
      <protection locked="0"/>
    </xf>
    <xf numFmtId="177" fontId="5" fillId="4" borderId="31" xfId="1" applyNumberFormat="1" applyFont="1" applyFill="1" applyBorder="1" applyAlignment="1" applyProtection="1">
      <alignment vertical="center"/>
      <protection locked="0"/>
    </xf>
    <xf numFmtId="0" fontId="11" fillId="6" borderId="70"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4" borderId="45" xfId="0" applyFont="1" applyFill="1" applyBorder="1" applyAlignment="1" applyProtection="1">
      <alignment horizontal="left" vertical="center" wrapText="1"/>
      <protection locked="0"/>
    </xf>
    <xf numFmtId="0" fontId="11" fillId="4" borderId="46" xfId="0" applyFont="1" applyFill="1" applyBorder="1" applyAlignment="1" applyProtection="1">
      <alignment horizontal="left" vertical="center" wrapText="1"/>
      <protection locked="0"/>
    </xf>
    <xf numFmtId="0" fontId="11" fillId="4" borderId="47" xfId="0" applyFont="1" applyFill="1" applyBorder="1" applyAlignment="1" applyProtection="1">
      <alignment horizontal="left" vertical="center" wrapText="1"/>
      <protection locked="0"/>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6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6" xfId="0" applyFont="1" applyFill="1" applyBorder="1" applyAlignment="1">
      <alignment horizontal="center" vertical="center"/>
    </xf>
    <xf numFmtId="0" fontId="10" fillId="2" borderId="73"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80" xfId="0" applyFont="1" applyFill="1" applyBorder="1" applyAlignment="1">
      <alignment horizontal="center" vertical="center" wrapText="1"/>
    </xf>
    <xf numFmtId="0" fontId="10" fillId="2" borderId="81"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118" xfId="0" applyFont="1" applyFill="1" applyBorder="1" applyAlignment="1">
      <alignment horizontal="left" vertical="center" wrapText="1"/>
    </xf>
    <xf numFmtId="0" fontId="12" fillId="0" borderId="80"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1" fillId="7" borderId="98" xfId="0" applyFont="1" applyFill="1" applyBorder="1" applyAlignment="1" applyProtection="1">
      <alignment vertical="center" wrapText="1"/>
    </xf>
    <xf numFmtId="0" fontId="11" fillId="7" borderId="99" xfId="0" applyFont="1" applyFill="1" applyBorder="1" applyAlignment="1" applyProtection="1">
      <alignment vertical="center" wrapText="1"/>
    </xf>
    <xf numFmtId="0" fontId="11" fillId="7" borderId="100" xfId="0" applyFont="1" applyFill="1" applyBorder="1" applyAlignment="1" applyProtection="1">
      <alignment vertical="center" wrapText="1"/>
    </xf>
    <xf numFmtId="0" fontId="12" fillId="0" borderId="101" xfId="0" applyFont="1" applyFill="1" applyBorder="1" applyAlignment="1" applyProtection="1">
      <alignment vertical="center" shrinkToFit="1"/>
    </xf>
    <xf numFmtId="0" fontId="12" fillId="0" borderId="99" xfId="0" applyFont="1" applyFill="1" applyBorder="1" applyAlignment="1" applyProtection="1">
      <alignment vertical="center" shrinkToFit="1"/>
    </xf>
    <xf numFmtId="0" fontId="12" fillId="0" borderId="100" xfId="0" applyFont="1" applyFill="1" applyBorder="1" applyAlignment="1" applyProtection="1">
      <alignment vertical="center" shrinkToFit="1"/>
    </xf>
    <xf numFmtId="177" fontId="5" fillId="4" borderId="101" xfId="1" applyNumberFormat="1" applyFont="1" applyFill="1" applyBorder="1" applyAlignment="1" applyProtection="1">
      <alignment vertical="center"/>
      <protection locked="0"/>
    </xf>
    <xf numFmtId="177" fontId="5" fillId="4" borderId="99" xfId="1" applyNumberFormat="1" applyFont="1" applyFill="1" applyBorder="1" applyAlignment="1" applyProtection="1">
      <alignment vertical="center"/>
      <protection locked="0"/>
    </xf>
    <xf numFmtId="177" fontId="5" fillId="4" borderId="102" xfId="1" applyNumberFormat="1" applyFont="1" applyFill="1" applyBorder="1" applyAlignment="1" applyProtection="1">
      <alignment vertical="center"/>
      <protection locked="0"/>
    </xf>
    <xf numFmtId="0" fontId="12" fillId="0" borderId="94" xfId="0" applyFont="1" applyBorder="1" applyAlignment="1">
      <alignment horizontal="center" vertical="center"/>
    </xf>
    <xf numFmtId="0" fontId="12" fillId="0" borderId="91" xfId="0" applyFont="1" applyBorder="1" applyAlignment="1">
      <alignment horizontal="center" vertical="center"/>
    </xf>
    <xf numFmtId="177" fontId="6" fillId="7" borderId="91" xfId="0" applyNumberFormat="1" applyFont="1" applyFill="1" applyBorder="1" applyAlignment="1">
      <alignment horizontal="right" vertical="center"/>
    </xf>
    <xf numFmtId="177" fontId="6" fillId="7" borderId="95" xfId="0" applyNumberFormat="1" applyFont="1" applyFill="1" applyBorder="1" applyAlignment="1">
      <alignment horizontal="right" vertical="center"/>
    </xf>
    <xf numFmtId="0" fontId="12" fillId="2" borderId="36" xfId="0" applyFont="1" applyFill="1" applyBorder="1" applyAlignment="1">
      <alignment horizontal="center" vertical="center" wrapText="1"/>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177" fontId="6" fillId="7" borderId="104" xfId="0" applyNumberFormat="1" applyFont="1" applyFill="1" applyBorder="1" applyAlignment="1">
      <alignment horizontal="right" vertical="center"/>
    </xf>
    <xf numFmtId="177" fontId="6" fillId="7" borderId="105" xfId="0" applyNumberFormat="1" applyFont="1" applyFill="1" applyBorder="1" applyAlignment="1">
      <alignment horizontal="right" vertical="center"/>
    </xf>
    <xf numFmtId="0" fontId="12" fillId="0" borderId="113" xfId="0" applyFont="1" applyBorder="1" applyAlignment="1">
      <alignment horizontal="center" vertical="center"/>
    </xf>
    <xf numFmtId="0" fontId="12" fillId="0" borderId="16" xfId="0" applyFont="1" applyBorder="1" applyAlignment="1">
      <alignment horizontal="center" vertical="center"/>
    </xf>
    <xf numFmtId="177" fontId="6" fillId="5" borderId="16" xfId="1" applyNumberFormat="1" applyFont="1" applyFill="1" applyBorder="1" applyAlignment="1">
      <alignment horizontal="right" vertical="center"/>
    </xf>
    <xf numFmtId="177" fontId="6" fillId="5" borderId="37" xfId="1" applyNumberFormat="1" applyFont="1" applyFill="1" applyBorder="1" applyAlignment="1">
      <alignment horizontal="right" vertical="center"/>
    </xf>
    <xf numFmtId="0" fontId="12" fillId="0" borderId="112" xfId="0" applyFont="1" applyBorder="1" applyAlignment="1">
      <alignment horizontal="center" vertical="center"/>
    </xf>
    <xf numFmtId="0" fontId="12" fillId="0" borderId="110" xfId="0" applyFont="1" applyBorder="1" applyAlignment="1">
      <alignment horizontal="center" vertical="center"/>
    </xf>
    <xf numFmtId="0" fontId="12" fillId="0" borderId="39" xfId="0" applyFont="1" applyBorder="1" applyAlignment="1">
      <alignment horizontal="center" vertical="center"/>
    </xf>
    <xf numFmtId="177" fontId="6" fillId="5" borderId="109" xfId="0" applyNumberFormat="1" applyFont="1" applyFill="1" applyBorder="1" applyAlignment="1">
      <alignment horizontal="right" vertical="center"/>
    </xf>
    <xf numFmtId="177" fontId="6" fillId="5" borderId="110" xfId="0" applyNumberFormat="1" applyFont="1" applyFill="1" applyBorder="1" applyAlignment="1">
      <alignment horizontal="right" vertical="center"/>
    </xf>
    <xf numFmtId="177" fontId="6" fillId="5" borderId="111" xfId="0" applyNumberFormat="1" applyFont="1" applyFill="1" applyBorder="1" applyAlignment="1">
      <alignment horizontal="right" vertical="center"/>
    </xf>
    <xf numFmtId="0" fontId="11" fillId="7" borderId="92" xfId="0" applyFont="1" applyFill="1" applyBorder="1" applyAlignment="1" applyProtection="1">
      <alignment vertical="center" wrapText="1"/>
    </xf>
    <xf numFmtId="0" fontId="11" fillId="7" borderId="77" xfId="0" applyFont="1" applyFill="1" applyBorder="1" applyAlignment="1" applyProtection="1">
      <alignment vertical="center" wrapText="1"/>
    </xf>
    <xf numFmtId="0" fontId="11" fillId="7" borderId="93" xfId="0" applyFont="1" applyFill="1" applyBorder="1" applyAlignment="1" applyProtection="1">
      <alignment vertical="center" wrapText="1"/>
    </xf>
    <xf numFmtId="0" fontId="12" fillId="0" borderId="76" xfId="0" applyFont="1" applyFill="1" applyBorder="1" applyAlignment="1" applyProtection="1">
      <alignment vertical="center" shrinkToFit="1"/>
    </xf>
    <xf numFmtId="0" fontId="12" fillId="0" borderId="77" xfId="0" applyFont="1" applyFill="1" applyBorder="1" applyAlignment="1" applyProtection="1">
      <alignment vertical="center" shrinkToFit="1"/>
    </xf>
    <xf numFmtId="0" fontId="12" fillId="0" borderId="93" xfId="0" applyFont="1" applyFill="1" applyBorder="1" applyAlignment="1" applyProtection="1">
      <alignment vertical="center" shrinkToFit="1"/>
    </xf>
    <xf numFmtId="177" fontId="5" fillId="4" borderId="76" xfId="1" applyNumberFormat="1" applyFont="1" applyFill="1" applyBorder="1" applyAlignment="1" applyProtection="1">
      <alignment vertical="center"/>
      <protection locked="0"/>
    </xf>
    <xf numFmtId="177" fontId="5" fillId="4" borderId="77" xfId="1" applyNumberFormat="1" applyFont="1" applyFill="1" applyBorder="1" applyAlignment="1" applyProtection="1">
      <alignment vertical="center"/>
      <protection locked="0"/>
    </xf>
    <xf numFmtId="177" fontId="5" fillId="4" borderId="78" xfId="1" applyNumberFormat="1" applyFont="1" applyFill="1" applyBorder="1" applyAlignment="1" applyProtection="1">
      <alignment vertical="center"/>
      <protection locked="0"/>
    </xf>
    <xf numFmtId="0" fontId="11" fillId="7" borderId="27"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11" fillId="7" borderId="29" xfId="0" applyFont="1" applyFill="1" applyBorder="1" applyAlignment="1" applyProtection="1">
      <alignment vertical="center" wrapText="1"/>
    </xf>
    <xf numFmtId="0" fontId="12" fillId="0" borderId="32" xfId="0" applyFont="1" applyFill="1" applyBorder="1" applyAlignment="1" applyProtection="1">
      <alignment vertical="center" shrinkToFit="1"/>
    </xf>
    <xf numFmtId="0" fontId="12" fillId="0" borderId="28" xfId="0" applyFont="1" applyFill="1" applyBorder="1" applyAlignment="1" applyProtection="1">
      <alignment vertical="center" shrinkToFit="1"/>
    </xf>
    <xf numFmtId="0" fontId="12" fillId="0" borderId="29" xfId="0" applyFont="1" applyFill="1" applyBorder="1" applyAlignment="1" applyProtection="1">
      <alignment vertical="center" shrinkToFit="1"/>
    </xf>
    <xf numFmtId="177" fontId="5" fillId="4" borderId="61" xfId="1" applyNumberFormat="1" applyFont="1" applyFill="1" applyBorder="1" applyAlignment="1" applyProtection="1">
      <alignment vertical="center"/>
      <protection locked="0"/>
    </xf>
    <xf numFmtId="177" fontId="5" fillId="4" borderId="62" xfId="1" applyNumberFormat="1" applyFont="1" applyFill="1" applyBorder="1" applyAlignment="1" applyProtection="1">
      <alignment vertical="center"/>
      <protection locked="0"/>
    </xf>
    <xf numFmtId="177" fontId="5" fillId="4" borderId="90" xfId="1" applyNumberFormat="1" applyFont="1" applyFill="1" applyBorder="1" applyAlignment="1" applyProtection="1">
      <alignment vertical="center"/>
      <protection locked="0"/>
    </xf>
    <xf numFmtId="0" fontId="12" fillId="7" borderId="16" xfId="0" applyFont="1" applyFill="1" applyBorder="1" applyAlignment="1" applyProtection="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177" fontId="6" fillId="5" borderId="107" xfId="1" applyNumberFormat="1" applyFont="1" applyFill="1" applyBorder="1" applyAlignment="1">
      <alignment vertical="center"/>
    </xf>
    <xf numFmtId="177" fontId="6" fillId="5" borderId="108" xfId="1" applyNumberFormat="1" applyFont="1" applyFill="1" applyBorder="1" applyAlignment="1">
      <alignment vertical="center"/>
    </xf>
    <xf numFmtId="177" fontId="6" fillId="5" borderId="106" xfId="1" applyNumberFormat="1" applyFont="1" applyFill="1" applyBorder="1" applyAlignment="1">
      <alignment vertical="center"/>
    </xf>
    <xf numFmtId="177" fontId="6" fillId="5" borderId="4" xfId="1" applyNumberFormat="1" applyFont="1" applyFill="1" applyBorder="1" applyAlignment="1">
      <alignment horizontal="right" vertical="center"/>
    </xf>
    <xf numFmtId="177" fontId="6" fillId="5" borderId="38" xfId="1" applyNumberFormat="1" applyFont="1" applyFill="1" applyBorder="1" applyAlignment="1">
      <alignment horizontal="right" vertical="center"/>
    </xf>
    <xf numFmtId="0" fontId="8" fillId="2" borderId="73"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12" fillId="0" borderId="88" xfId="0" applyFont="1" applyFill="1" applyBorder="1" applyAlignment="1">
      <alignment vertical="center"/>
    </xf>
    <xf numFmtId="0" fontId="12" fillId="0" borderId="68" xfId="0" applyFont="1" applyFill="1" applyBorder="1" applyAlignment="1">
      <alignment vertical="center"/>
    </xf>
    <xf numFmtId="0" fontId="12" fillId="0" borderId="89" xfId="0" applyFont="1" applyFill="1" applyBorder="1" applyAlignment="1">
      <alignment vertical="center"/>
    </xf>
    <xf numFmtId="0" fontId="12" fillId="0" borderId="61" xfId="0" applyFont="1" applyFill="1" applyBorder="1" applyAlignment="1">
      <alignment vertical="center" wrapText="1"/>
    </xf>
    <xf numFmtId="0" fontId="12" fillId="0" borderId="62" xfId="0" applyFont="1" applyFill="1" applyBorder="1" applyAlignment="1">
      <alignment vertical="center" wrapText="1"/>
    </xf>
    <xf numFmtId="0" fontId="12" fillId="0" borderId="90" xfId="0" applyFont="1" applyFill="1" applyBorder="1" applyAlignment="1">
      <alignment vertical="center" wrapText="1"/>
    </xf>
    <xf numFmtId="0" fontId="12" fillId="0" borderId="86" xfId="0" applyFont="1" applyFill="1" applyBorder="1" applyAlignment="1">
      <alignment vertical="center"/>
    </xf>
    <xf numFmtId="0" fontId="12" fillId="0" borderId="85" xfId="0" applyFont="1" applyFill="1" applyBorder="1" applyAlignment="1">
      <alignment vertical="center"/>
    </xf>
    <xf numFmtId="0" fontId="12" fillId="0" borderId="87" xfId="0" applyFont="1" applyFill="1" applyBorder="1" applyAlignment="1">
      <alignment vertical="center"/>
    </xf>
    <xf numFmtId="0" fontId="12" fillId="2" borderId="35"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12" fillId="2" borderId="14" xfId="0" applyFont="1" applyFill="1" applyBorder="1" applyAlignment="1">
      <alignment horizontal="center" vertical="center" textRotation="255"/>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Fill="1" applyBorder="1" applyAlignment="1">
      <alignment horizontal="center" vertical="center"/>
    </xf>
    <xf numFmtId="0" fontId="8" fillId="0" borderId="9" xfId="0" applyFont="1" applyFill="1" applyBorder="1" applyAlignment="1">
      <alignment horizontal="center" vertical="center"/>
    </xf>
    <xf numFmtId="0" fontId="8" fillId="4" borderId="15"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49" fontId="8" fillId="4" borderId="0" xfId="0" applyNumberFormat="1" applyFont="1" applyFill="1" applyBorder="1" applyAlignment="1" applyProtection="1">
      <alignment horizontal="center" vertical="center"/>
      <protection locked="0"/>
    </xf>
    <xf numFmtId="0" fontId="11" fillId="0" borderId="52" xfId="0" applyFont="1" applyFill="1" applyBorder="1" applyAlignment="1">
      <alignment horizontal="right" vertical="center"/>
    </xf>
    <xf numFmtId="0" fontId="11" fillId="0" borderId="20" xfId="0" applyFont="1" applyFill="1" applyBorder="1" applyAlignment="1">
      <alignment horizontal="right" vertical="center"/>
    </xf>
    <xf numFmtId="0" fontId="8" fillId="4" borderId="4" xfId="0" applyFont="1" applyFill="1" applyBorder="1" applyAlignment="1" applyProtection="1">
      <alignment vertical="center" shrinkToFit="1"/>
      <protection locked="0"/>
    </xf>
    <xf numFmtId="0" fontId="8" fillId="4" borderId="38" xfId="0" applyFont="1" applyFill="1" applyBorder="1" applyAlignment="1" applyProtection="1">
      <alignment vertical="center" shrinkToFit="1"/>
      <protection locked="0"/>
    </xf>
    <xf numFmtId="0" fontId="28" fillId="5" borderId="114" xfId="0" applyFont="1" applyFill="1" applyBorder="1" applyAlignment="1">
      <alignment horizontal="center" vertical="center"/>
    </xf>
    <xf numFmtId="0" fontId="28" fillId="5" borderId="115" xfId="0" applyFont="1" applyFill="1" applyBorder="1" applyAlignment="1">
      <alignment horizontal="center" vertical="center"/>
    </xf>
    <xf numFmtId="0" fontId="28" fillId="5" borderId="116" xfId="0" applyFont="1" applyFill="1" applyBorder="1" applyAlignment="1">
      <alignment horizontal="center" vertical="center"/>
    </xf>
    <xf numFmtId="0" fontId="12" fillId="7" borderId="113" xfId="0" applyFont="1" applyFill="1" applyBorder="1" applyAlignment="1" applyProtection="1">
      <alignment horizontal="center" vertical="center"/>
    </xf>
    <xf numFmtId="0" fontId="12" fillId="7" borderId="37" xfId="0" applyFont="1" applyFill="1" applyBorder="1" applyAlignment="1" applyProtection="1">
      <alignment horizontal="center" vertical="center"/>
    </xf>
    <xf numFmtId="0" fontId="8" fillId="0" borderId="36" xfId="0" applyFont="1" applyBorder="1" applyAlignment="1">
      <alignment horizontal="center" vertical="center"/>
    </xf>
    <xf numFmtId="0" fontId="8" fillId="0" borderId="16" xfId="0" applyFont="1" applyBorder="1" applyAlignment="1">
      <alignment horizontal="center" vertical="center"/>
    </xf>
    <xf numFmtId="0" fontId="8" fillId="4" borderId="16" xfId="0" applyFont="1" applyFill="1" applyBorder="1" applyAlignment="1" applyProtection="1">
      <alignment vertical="center" shrinkToFit="1"/>
      <protection locked="0"/>
    </xf>
    <xf numFmtId="0" fontId="8" fillId="0" borderId="16" xfId="0" applyFont="1" applyFill="1" applyBorder="1" applyAlignment="1">
      <alignment horizontal="center" vertical="center"/>
    </xf>
    <xf numFmtId="0" fontId="8" fillId="0" borderId="37" xfId="0" applyFont="1" applyFill="1" applyBorder="1" applyAlignment="1">
      <alignment horizontal="center" vertical="center"/>
    </xf>
    <xf numFmtId="0" fontId="8" fillId="4" borderId="5" xfId="0" applyFont="1" applyFill="1" applyBorder="1" applyAlignment="1" applyProtection="1">
      <alignment vertical="center" shrinkToFit="1"/>
      <protection locked="0"/>
    </xf>
    <xf numFmtId="0" fontId="8" fillId="4" borderId="1" xfId="0" applyFont="1" applyFill="1" applyBorder="1" applyAlignment="1" applyProtection="1">
      <alignment vertical="center" shrinkToFit="1"/>
      <protection locked="0"/>
    </xf>
    <xf numFmtId="0" fontId="8" fillId="4" borderId="23" xfId="0"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6"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4" borderId="3" xfId="0"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23" xfId="0" applyFont="1" applyFill="1" applyBorder="1" applyAlignment="1" applyProtection="1">
      <alignment vertical="center"/>
      <protection locked="0"/>
    </xf>
    <xf numFmtId="0" fontId="8" fillId="0" borderId="39" xfId="0" applyFont="1" applyBorder="1" applyAlignment="1">
      <alignment horizontal="center" vertical="center"/>
    </xf>
    <xf numFmtId="0" fontId="8" fillId="0" borderId="25" xfId="0" applyFont="1" applyBorder="1" applyAlignment="1">
      <alignment horizontal="center" vertical="center"/>
    </xf>
    <xf numFmtId="0" fontId="8" fillId="4" borderId="25" xfId="0" applyFont="1" applyFill="1" applyBorder="1" applyAlignment="1" applyProtection="1">
      <alignment vertical="center"/>
      <protection locked="0"/>
    </xf>
    <xf numFmtId="0" fontId="8" fillId="4" borderId="26" xfId="0" applyFont="1" applyFill="1" applyBorder="1" applyAlignment="1" applyProtection="1">
      <alignment vertical="center"/>
      <protection locked="0"/>
    </xf>
    <xf numFmtId="177" fontId="12" fillId="4" borderId="32" xfId="1" applyNumberFormat="1" applyFont="1" applyFill="1" applyBorder="1" applyAlignment="1" applyProtection="1">
      <alignment vertical="center"/>
      <protection locked="0"/>
    </xf>
  </cellXfs>
  <cellStyles count="3">
    <cellStyle name="ハイパーリンク" xfId="2" builtinId="8"/>
    <cellStyle name="桁区切り" xfId="1" builtinId="6"/>
    <cellStyle name="標準" xfId="0" builtinId="0"/>
  </cellStyles>
  <dxfs count="11">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FF00"/>
        </patternFill>
      </fill>
    </dxf>
  </dxfs>
  <tableStyles count="0" defaultTableStyle="TableStyleMedium2" defaultPivotStyle="PivotStyleLight16"/>
  <colors>
    <mruColors>
      <color rgb="FFFF99CC"/>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67</xdr:col>
      <xdr:colOff>23812</xdr:colOff>
      <xdr:row>42</xdr:row>
      <xdr:rowOff>23814</xdr:rowOff>
    </xdr:from>
    <xdr:to>
      <xdr:col>69</xdr:col>
      <xdr:colOff>18800</xdr:colOff>
      <xdr:row>43</xdr:row>
      <xdr:rowOff>142876</xdr:rowOff>
    </xdr:to>
    <xdr:sp macro="" textlink="">
      <xdr:nvSpPr>
        <xdr:cNvPr id="36" name="右矢印 35"/>
        <xdr:cNvSpPr/>
      </xdr:nvSpPr>
      <xdr:spPr>
        <a:xfrm rot="9266084">
          <a:off x="9667875" y="8810627"/>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xdr:colOff>
      <xdr:row>32</xdr:row>
      <xdr:rowOff>0</xdr:rowOff>
    </xdr:from>
    <xdr:to>
      <xdr:col>69</xdr:col>
      <xdr:colOff>47623</xdr:colOff>
      <xdr:row>33</xdr:row>
      <xdr:rowOff>-1</xdr:rowOff>
    </xdr:to>
    <xdr:sp macro="" textlink="">
      <xdr:nvSpPr>
        <xdr:cNvPr id="35" name="右矢印 34"/>
        <xdr:cNvSpPr/>
      </xdr:nvSpPr>
      <xdr:spPr>
        <a:xfrm rot="10800000">
          <a:off x="9644062" y="8072438"/>
          <a:ext cx="571499" cy="238124"/>
        </a:xfrm>
        <a:prstGeom prst="rightArrow">
          <a:avLst/>
        </a:prstGeom>
        <a:solidFill>
          <a:srgbClr val="FF0000"/>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2" name="線吹き出し 1 (枠付き) 1"/>
        <xdr:cNvSpPr/>
      </xdr:nvSpPr>
      <xdr:spPr>
        <a:xfrm>
          <a:off x="9727407" y="35719"/>
          <a:ext cx="6476999" cy="1690687"/>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352425</xdr:rowOff>
        </xdr:to>
        <xdr:sp macro="" textlink="">
          <xdr:nvSpPr>
            <xdr:cNvPr id="216065" name="Check Box 1" hidden="1">
              <a:extLst>
                <a:ext uri="{63B3BB69-23CF-44E3-9099-C40C66FF867C}">
                  <a14:compatExt spid="_x0000_s21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66" name="Check Box 2" hidden="1">
              <a:extLst>
                <a:ext uri="{63B3BB69-23CF-44E3-9099-C40C66FF867C}">
                  <a14:compatExt spid="_x0000_s21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67" name="Check Box 3" hidden="1">
              <a:extLst>
                <a:ext uri="{63B3BB69-23CF-44E3-9099-C40C66FF867C}">
                  <a14:compatExt spid="_x0000_s21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68" name="Check Box 4" hidden="1">
              <a:extLst>
                <a:ext uri="{63B3BB69-23CF-44E3-9099-C40C66FF867C}">
                  <a14:compatExt spid="_x0000_s21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69" name="Check Box 5" hidden="1">
              <a:extLst>
                <a:ext uri="{63B3BB69-23CF-44E3-9099-C40C66FF867C}">
                  <a14:compatExt spid="_x0000_s21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0" name="Check Box 6" hidden="1">
              <a:extLst>
                <a:ext uri="{63B3BB69-23CF-44E3-9099-C40C66FF867C}">
                  <a14:compatExt spid="_x0000_s21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1" name="Check Box 7" hidden="1">
              <a:extLst>
                <a:ext uri="{63B3BB69-23CF-44E3-9099-C40C66FF867C}">
                  <a14:compatExt spid="_x0000_s21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44242</xdr:colOff>
      <xdr:row>36</xdr:row>
      <xdr:rowOff>107155</xdr:rowOff>
    </xdr:from>
    <xdr:to>
      <xdr:col>69</xdr:col>
      <xdr:colOff>39230</xdr:colOff>
      <xdr:row>37</xdr:row>
      <xdr:rowOff>130967</xdr:rowOff>
    </xdr:to>
    <xdr:sp macro="" textlink="">
      <xdr:nvSpPr>
        <xdr:cNvPr id="11" name="右矢印 10"/>
        <xdr:cNvSpPr/>
      </xdr:nvSpPr>
      <xdr:spPr>
        <a:xfrm rot="10800000">
          <a:off x="9688305" y="8179593"/>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667875" y="8262935"/>
          <a:ext cx="535782" cy="261940"/>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2" name="Check Box 8" hidden="1">
              <a:extLst>
                <a:ext uri="{63B3BB69-23CF-44E3-9099-C40C66FF867C}">
                  <a14:compatExt spid="_x0000_s21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3" name="Check Box 9" hidden="1">
              <a:extLst>
                <a:ext uri="{63B3BB69-23CF-44E3-9099-C40C66FF867C}">
                  <a14:compatExt spid="_x0000_s21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4" name="Check Box 10" hidden="1">
              <a:extLst>
                <a:ext uri="{63B3BB69-23CF-44E3-9099-C40C66FF867C}">
                  <a14:compatExt spid="_x0000_s21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75" name="Check Box 11" hidden="1">
              <a:extLst>
                <a:ext uri="{63B3BB69-23CF-44E3-9099-C40C66FF867C}">
                  <a14:compatExt spid="_x0000_s21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76" name="Check Box 12" hidden="1">
              <a:extLst>
                <a:ext uri="{63B3BB69-23CF-44E3-9099-C40C66FF867C}">
                  <a14:compatExt spid="_x0000_s21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77" name="Check Box 13" hidden="1">
              <a:extLst>
                <a:ext uri="{63B3BB69-23CF-44E3-9099-C40C66FF867C}">
                  <a14:compatExt spid="_x0000_s21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78" name="Check Box 14" hidden="1">
              <a:extLst>
                <a:ext uri="{63B3BB69-23CF-44E3-9099-C40C66FF867C}">
                  <a14:compatExt spid="_x0000_s21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79" name="Check Box 15" hidden="1">
              <a:extLst>
                <a:ext uri="{63B3BB69-23CF-44E3-9099-C40C66FF867C}">
                  <a14:compatExt spid="_x0000_s21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0" name="Check Box 16" hidden="1">
              <a:extLst>
                <a:ext uri="{63B3BB69-23CF-44E3-9099-C40C66FF867C}">
                  <a14:compatExt spid="_x0000_s21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1" name="Check Box 17" hidden="1">
              <a:extLst>
                <a:ext uri="{63B3BB69-23CF-44E3-9099-C40C66FF867C}">
                  <a14:compatExt spid="_x0000_s21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16082" name="Check Box 18" hidden="1">
              <a:extLst>
                <a:ext uri="{63B3BB69-23CF-44E3-9099-C40C66FF867C}">
                  <a14:compatExt spid="_x0000_s21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16083" name="Check Box 19" hidden="1">
              <a:extLst>
                <a:ext uri="{63B3BB69-23CF-44E3-9099-C40C66FF867C}">
                  <a14:compatExt spid="_x0000_s21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16084" name="Check Box 20" hidden="1">
              <a:extLst>
                <a:ext uri="{63B3BB69-23CF-44E3-9099-C40C66FF867C}">
                  <a14:compatExt spid="_x0000_s216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16085" name="Check Box 21" hidden="1">
              <a:extLst>
                <a:ext uri="{63B3BB69-23CF-44E3-9099-C40C66FF867C}">
                  <a14:compatExt spid="_x0000_s216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16086" name="Check Box 22" hidden="1">
              <a:extLst>
                <a:ext uri="{63B3BB69-23CF-44E3-9099-C40C66FF867C}">
                  <a14:compatExt spid="_x0000_s216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16087" name="Check Box 23" hidden="1">
              <a:extLst>
                <a:ext uri="{63B3BB69-23CF-44E3-9099-C40C66FF867C}">
                  <a14:compatExt spid="_x0000_s216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16088" name="Check Box 24" hidden="1">
              <a:extLst>
                <a:ext uri="{63B3BB69-23CF-44E3-9099-C40C66FF867C}">
                  <a14:compatExt spid="_x0000_s21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68</xdr:col>
      <xdr:colOff>214312</xdr:colOff>
      <xdr:row>31</xdr:row>
      <xdr:rowOff>35718</xdr:rowOff>
    </xdr:from>
    <xdr:to>
      <xdr:col>91</xdr:col>
      <xdr:colOff>250030</xdr:colOff>
      <xdr:row>39</xdr:row>
      <xdr:rowOff>0</xdr:rowOff>
    </xdr:to>
    <xdr:sp macro="" textlink="">
      <xdr:nvSpPr>
        <xdr:cNvPr id="10" name="テキスト ボックス 9"/>
        <xdr:cNvSpPr txBox="1"/>
      </xdr:nvSpPr>
      <xdr:spPr>
        <a:xfrm>
          <a:off x="10120312"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7"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77" name="Check Box 1" hidden="1">
              <a:extLst>
                <a:ext uri="{63B3BB69-23CF-44E3-9099-C40C66FF867C}">
                  <a14:compatExt spid="_x0000_s25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4978" name="Check Box 2" hidden="1">
              <a:extLst>
                <a:ext uri="{63B3BB69-23CF-44E3-9099-C40C66FF867C}">
                  <a14:compatExt spid="_x0000_s25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79" name="Check Box 3" hidden="1">
              <a:extLst>
                <a:ext uri="{63B3BB69-23CF-44E3-9099-C40C66FF867C}">
                  <a14:compatExt spid="_x0000_s25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0" name="Check Box 4" hidden="1">
              <a:extLst>
                <a:ext uri="{63B3BB69-23CF-44E3-9099-C40C66FF867C}">
                  <a14:compatExt spid="_x0000_s25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1" name="Check Box 5" hidden="1">
              <a:extLst>
                <a:ext uri="{63B3BB69-23CF-44E3-9099-C40C66FF867C}">
                  <a14:compatExt spid="_x0000_s25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2" name="Check Box 6" hidden="1">
              <a:extLst>
                <a:ext uri="{63B3BB69-23CF-44E3-9099-C40C66FF867C}">
                  <a14:compatExt spid="_x0000_s25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3" name="Check Box 7" hidden="1">
              <a:extLst>
                <a:ext uri="{63B3BB69-23CF-44E3-9099-C40C66FF867C}">
                  <a14:compatExt spid="_x0000_s25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4" name="Check Box 8" hidden="1">
              <a:extLst>
                <a:ext uri="{63B3BB69-23CF-44E3-9099-C40C66FF867C}">
                  <a14:compatExt spid="_x0000_s25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85" name="Check Box 9" hidden="1">
              <a:extLst>
                <a:ext uri="{63B3BB69-23CF-44E3-9099-C40C66FF867C}">
                  <a14:compatExt spid="_x0000_s25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86" name="Check Box 10" hidden="1">
              <a:extLst>
                <a:ext uri="{63B3BB69-23CF-44E3-9099-C40C66FF867C}">
                  <a14:compatExt spid="_x0000_s25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87" name="Check Box 11" hidden="1">
              <a:extLst>
                <a:ext uri="{63B3BB69-23CF-44E3-9099-C40C66FF867C}">
                  <a14:compatExt spid="_x0000_s25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88" name="Check Box 12" hidden="1">
              <a:extLst>
                <a:ext uri="{63B3BB69-23CF-44E3-9099-C40C66FF867C}">
                  <a14:compatExt spid="_x0000_s25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89" name="Check Box 13" hidden="1">
              <a:extLst>
                <a:ext uri="{63B3BB69-23CF-44E3-9099-C40C66FF867C}">
                  <a14:compatExt spid="_x0000_s25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0" name="Check Box 14" hidden="1">
              <a:extLst>
                <a:ext uri="{63B3BB69-23CF-44E3-9099-C40C66FF867C}">
                  <a14:compatExt spid="_x0000_s25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1" name="Check Box 15" hidden="1">
              <a:extLst>
                <a:ext uri="{63B3BB69-23CF-44E3-9099-C40C66FF867C}">
                  <a14:compatExt spid="_x0000_s25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2" name="Check Box 16" hidden="1">
              <a:extLst>
                <a:ext uri="{63B3BB69-23CF-44E3-9099-C40C66FF867C}">
                  <a14:compatExt spid="_x0000_s25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3" name="Check Box 17" hidden="1">
              <a:extLst>
                <a:ext uri="{63B3BB69-23CF-44E3-9099-C40C66FF867C}">
                  <a14:compatExt spid="_x0000_s25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4994" name="Check Box 18" hidden="1">
              <a:extLst>
                <a:ext uri="{63B3BB69-23CF-44E3-9099-C40C66FF867C}">
                  <a14:compatExt spid="_x0000_s25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4995" name="Check Box 19" hidden="1">
              <a:extLst>
                <a:ext uri="{63B3BB69-23CF-44E3-9099-C40C66FF867C}">
                  <a14:compatExt spid="_x0000_s25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4996" name="Check Box 20" hidden="1">
              <a:extLst>
                <a:ext uri="{63B3BB69-23CF-44E3-9099-C40C66FF867C}">
                  <a14:compatExt spid="_x0000_s25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4997" name="Check Box 21" hidden="1">
              <a:extLst>
                <a:ext uri="{63B3BB69-23CF-44E3-9099-C40C66FF867C}">
                  <a14:compatExt spid="_x0000_s25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4998" name="Check Box 22" hidden="1">
              <a:extLst>
                <a:ext uri="{63B3BB69-23CF-44E3-9099-C40C66FF867C}">
                  <a14:compatExt spid="_x0000_s25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4999" name="Check Box 23" hidden="1">
              <a:extLst>
                <a:ext uri="{63B3BB69-23CF-44E3-9099-C40C66FF867C}">
                  <a14:compatExt spid="_x0000_s25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5000" name="Check Box 24" hidden="1">
              <a:extLst>
                <a:ext uri="{63B3BB69-23CF-44E3-9099-C40C66FF867C}">
                  <a14:compatExt spid="_x0000_s25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785" name="Check Box 1" hidden="1">
              <a:extLst>
                <a:ext uri="{63B3BB69-23CF-44E3-9099-C40C66FF867C}">
                  <a14:compatExt spid="_x0000_s246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786" name="Check Box 2" hidden="1">
              <a:extLst>
                <a:ext uri="{63B3BB69-23CF-44E3-9099-C40C66FF867C}">
                  <a14:compatExt spid="_x0000_s246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87" name="Check Box 3" hidden="1">
              <a:extLst>
                <a:ext uri="{63B3BB69-23CF-44E3-9099-C40C66FF867C}">
                  <a14:compatExt spid="_x0000_s246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88" name="Check Box 4" hidden="1">
              <a:extLst>
                <a:ext uri="{63B3BB69-23CF-44E3-9099-C40C66FF867C}">
                  <a14:compatExt spid="_x0000_s246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89" name="Check Box 5" hidden="1">
              <a:extLst>
                <a:ext uri="{63B3BB69-23CF-44E3-9099-C40C66FF867C}">
                  <a14:compatExt spid="_x0000_s246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0" name="Check Box 6" hidden="1">
              <a:extLst>
                <a:ext uri="{63B3BB69-23CF-44E3-9099-C40C66FF867C}">
                  <a14:compatExt spid="_x0000_s246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1" name="Check Box 7" hidden="1">
              <a:extLst>
                <a:ext uri="{63B3BB69-23CF-44E3-9099-C40C66FF867C}">
                  <a14:compatExt spid="_x0000_s246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2" name="Check Box 8" hidden="1">
              <a:extLst>
                <a:ext uri="{63B3BB69-23CF-44E3-9099-C40C66FF867C}">
                  <a14:compatExt spid="_x0000_s246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3" name="Check Box 9" hidden="1">
              <a:extLst>
                <a:ext uri="{63B3BB69-23CF-44E3-9099-C40C66FF867C}">
                  <a14:compatExt spid="_x0000_s246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4" name="Check Box 10" hidden="1">
              <a:extLst>
                <a:ext uri="{63B3BB69-23CF-44E3-9099-C40C66FF867C}">
                  <a14:compatExt spid="_x0000_s246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795" name="Check Box 11" hidden="1">
              <a:extLst>
                <a:ext uri="{63B3BB69-23CF-44E3-9099-C40C66FF867C}">
                  <a14:compatExt spid="_x0000_s246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796" name="Check Box 12" hidden="1">
              <a:extLst>
                <a:ext uri="{63B3BB69-23CF-44E3-9099-C40C66FF867C}">
                  <a14:compatExt spid="_x0000_s246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797" name="Check Box 13" hidden="1">
              <a:extLst>
                <a:ext uri="{63B3BB69-23CF-44E3-9099-C40C66FF867C}">
                  <a14:compatExt spid="_x0000_s246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798" name="Check Box 14" hidden="1">
              <a:extLst>
                <a:ext uri="{63B3BB69-23CF-44E3-9099-C40C66FF867C}">
                  <a14:compatExt spid="_x0000_s246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799" name="Check Box 15" hidden="1">
              <a:extLst>
                <a:ext uri="{63B3BB69-23CF-44E3-9099-C40C66FF867C}">
                  <a14:compatExt spid="_x0000_s246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0" name="Check Box 16" hidden="1">
              <a:extLst>
                <a:ext uri="{63B3BB69-23CF-44E3-9099-C40C66FF867C}">
                  <a14:compatExt spid="_x0000_s246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1" name="Check Box 17" hidden="1">
              <a:extLst>
                <a:ext uri="{63B3BB69-23CF-44E3-9099-C40C66FF867C}">
                  <a14:compatExt spid="_x0000_s24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6802" name="Check Box 18" hidden="1">
              <a:extLst>
                <a:ext uri="{63B3BB69-23CF-44E3-9099-C40C66FF867C}">
                  <a14:compatExt spid="_x0000_s246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6803" name="Check Box 19" hidden="1">
              <a:extLst>
                <a:ext uri="{63B3BB69-23CF-44E3-9099-C40C66FF867C}">
                  <a14:compatExt spid="_x0000_s246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6804" name="Check Box 20" hidden="1">
              <a:extLst>
                <a:ext uri="{63B3BB69-23CF-44E3-9099-C40C66FF867C}">
                  <a14:compatExt spid="_x0000_s246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6805" name="Check Box 21" hidden="1">
              <a:extLst>
                <a:ext uri="{63B3BB69-23CF-44E3-9099-C40C66FF867C}">
                  <a14:compatExt spid="_x0000_s246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6806" name="Check Box 22" hidden="1">
              <a:extLst>
                <a:ext uri="{63B3BB69-23CF-44E3-9099-C40C66FF867C}">
                  <a14:compatExt spid="_x0000_s246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6807" name="Check Box 23" hidden="1">
              <a:extLst>
                <a:ext uri="{63B3BB69-23CF-44E3-9099-C40C66FF867C}">
                  <a14:compatExt spid="_x0000_s246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6808" name="Check Box 24" hidden="1">
              <a:extLst>
                <a:ext uri="{63B3BB69-23CF-44E3-9099-C40C66FF867C}">
                  <a14:compatExt spid="_x0000_s246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39</xdr:row>
      <xdr:rowOff>-1</xdr:rowOff>
    </xdr:from>
    <xdr:to>
      <xdr:col>68</xdr:col>
      <xdr:colOff>256926</xdr:colOff>
      <xdr:row>43</xdr:row>
      <xdr:rowOff>119061</xdr:rowOff>
    </xdr:to>
    <xdr:sp macro="" textlink="">
      <xdr:nvSpPr>
        <xdr:cNvPr id="38" name="右矢印 37"/>
        <xdr:cNvSpPr/>
      </xdr:nvSpPr>
      <xdr:spPr>
        <a:xfrm rot="9266084">
          <a:off x="9644063" y="878681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09" name="Check Box 1" hidden="1">
              <a:extLst>
                <a:ext uri="{63B3BB69-23CF-44E3-9099-C40C66FF867C}">
                  <a14:compatExt spid="_x0000_s247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10" name="Check Box 2" hidden="1">
              <a:extLst>
                <a:ext uri="{63B3BB69-23CF-44E3-9099-C40C66FF867C}">
                  <a14:compatExt spid="_x0000_s24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1" name="Check Box 3" hidden="1">
              <a:extLst>
                <a:ext uri="{63B3BB69-23CF-44E3-9099-C40C66FF867C}">
                  <a14:compatExt spid="_x0000_s24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2" name="Check Box 4" hidden="1">
              <a:extLst>
                <a:ext uri="{63B3BB69-23CF-44E3-9099-C40C66FF867C}">
                  <a14:compatExt spid="_x0000_s24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3" name="Check Box 5" hidden="1">
              <a:extLst>
                <a:ext uri="{63B3BB69-23CF-44E3-9099-C40C66FF867C}">
                  <a14:compatExt spid="_x0000_s24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4" name="Check Box 6" hidden="1">
              <a:extLst>
                <a:ext uri="{63B3BB69-23CF-44E3-9099-C40C66FF867C}">
                  <a14:compatExt spid="_x0000_s24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15" name="Check Box 7" hidden="1">
              <a:extLst>
                <a:ext uri="{63B3BB69-23CF-44E3-9099-C40C66FF867C}">
                  <a14:compatExt spid="_x0000_s24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16" name="Check Box 8" hidden="1">
              <a:extLst>
                <a:ext uri="{63B3BB69-23CF-44E3-9099-C40C66FF867C}">
                  <a14:compatExt spid="_x0000_s24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17" name="Check Box 9" hidden="1">
              <a:extLst>
                <a:ext uri="{63B3BB69-23CF-44E3-9099-C40C66FF867C}">
                  <a14:compatExt spid="_x0000_s24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18" name="Check Box 10" hidden="1">
              <a:extLst>
                <a:ext uri="{63B3BB69-23CF-44E3-9099-C40C66FF867C}">
                  <a14:compatExt spid="_x0000_s24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19" name="Check Box 11" hidden="1">
              <a:extLst>
                <a:ext uri="{63B3BB69-23CF-44E3-9099-C40C66FF867C}">
                  <a14:compatExt spid="_x0000_s24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0" name="Check Box 12" hidden="1">
              <a:extLst>
                <a:ext uri="{63B3BB69-23CF-44E3-9099-C40C66FF867C}">
                  <a14:compatExt spid="_x0000_s247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1" name="Check Box 13" hidden="1">
              <a:extLst>
                <a:ext uri="{63B3BB69-23CF-44E3-9099-C40C66FF867C}">
                  <a14:compatExt spid="_x0000_s24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2" name="Check Box 14" hidden="1">
              <a:extLst>
                <a:ext uri="{63B3BB69-23CF-44E3-9099-C40C66FF867C}">
                  <a14:compatExt spid="_x0000_s247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3" name="Check Box 15" hidden="1">
              <a:extLst>
                <a:ext uri="{63B3BB69-23CF-44E3-9099-C40C66FF867C}">
                  <a14:compatExt spid="_x0000_s247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4" name="Check Box 16" hidden="1">
              <a:extLst>
                <a:ext uri="{63B3BB69-23CF-44E3-9099-C40C66FF867C}">
                  <a14:compatExt spid="_x0000_s247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25" name="Check Box 17" hidden="1">
              <a:extLst>
                <a:ext uri="{63B3BB69-23CF-44E3-9099-C40C66FF867C}">
                  <a14:compatExt spid="_x0000_s24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7826" name="Check Box 18" hidden="1">
              <a:extLst>
                <a:ext uri="{63B3BB69-23CF-44E3-9099-C40C66FF867C}">
                  <a14:compatExt spid="_x0000_s24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7827" name="Check Box 19" hidden="1">
              <a:extLst>
                <a:ext uri="{63B3BB69-23CF-44E3-9099-C40C66FF867C}">
                  <a14:compatExt spid="_x0000_s24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7828" name="Check Box 20" hidden="1">
              <a:extLst>
                <a:ext uri="{63B3BB69-23CF-44E3-9099-C40C66FF867C}">
                  <a14:compatExt spid="_x0000_s24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7829" name="Check Box 21" hidden="1">
              <a:extLst>
                <a:ext uri="{63B3BB69-23CF-44E3-9099-C40C66FF867C}">
                  <a14:compatExt spid="_x0000_s24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7830" name="Check Box 22" hidden="1">
              <a:extLst>
                <a:ext uri="{63B3BB69-23CF-44E3-9099-C40C66FF867C}">
                  <a14:compatExt spid="_x0000_s24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7831" name="Check Box 23" hidden="1">
              <a:extLst>
                <a:ext uri="{63B3BB69-23CF-44E3-9099-C40C66FF867C}">
                  <a14:compatExt spid="_x0000_s247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7832" name="Check Box 24" hidden="1">
              <a:extLst>
                <a:ext uri="{63B3BB69-23CF-44E3-9099-C40C66FF867C}">
                  <a14:compatExt spid="_x0000_s247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xdr:rowOff>
    </xdr:from>
    <xdr:to>
      <xdr:col>91</xdr:col>
      <xdr:colOff>226218</xdr:colOff>
      <xdr:row>39</xdr:row>
      <xdr:rowOff>0</xdr:rowOff>
    </xdr:to>
    <xdr:sp macro="" textlink="">
      <xdr:nvSpPr>
        <xdr:cNvPr id="40" name="テキスト ボックス 39"/>
        <xdr:cNvSpPr txBox="1"/>
      </xdr:nvSpPr>
      <xdr:spPr>
        <a:xfrm>
          <a:off x="10096500" y="7834312"/>
          <a:ext cx="6060281"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33" name="Check Box 1" hidden="1">
              <a:extLst>
                <a:ext uri="{63B3BB69-23CF-44E3-9099-C40C66FF867C}">
                  <a14:compatExt spid="_x0000_s24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34" name="Check Box 2" hidden="1">
              <a:extLst>
                <a:ext uri="{63B3BB69-23CF-44E3-9099-C40C66FF867C}">
                  <a14:compatExt spid="_x0000_s24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35" name="Check Box 3" hidden="1">
              <a:extLst>
                <a:ext uri="{63B3BB69-23CF-44E3-9099-C40C66FF867C}">
                  <a14:compatExt spid="_x0000_s24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36" name="Check Box 4" hidden="1">
              <a:extLst>
                <a:ext uri="{63B3BB69-23CF-44E3-9099-C40C66FF867C}">
                  <a14:compatExt spid="_x0000_s24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37" name="Check Box 5" hidden="1">
              <a:extLst>
                <a:ext uri="{63B3BB69-23CF-44E3-9099-C40C66FF867C}">
                  <a14:compatExt spid="_x0000_s24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38" name="Check Box 6" hidden="1">
              <a:extLst>
                <a:ext uri="{63B3BB69-23CF-44E3-9099-C40C66FF867C}">
                  <a14:compatExt spid="_x0000_s24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39" name="Check Box 7" hidden="1">
              <a:extLst>
                <a:ext uri="{63B3BB69-23CF-44E3-9099-C40C66FF867C}">
                  <a14:compatExt spid="_x0000_s24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0" name="Check Box 8" hidden="1">
              <a:extLst>
                <a:ext uri="{63B3BB69-23CF-44E3-9099-C40C66FF867C}">
                  <a14:compatExt spid="_x0000_s24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1" name="Check Box 9" hidden="1">
              <a:extLst>
                <a:ext uri="{63B3BB69-23CF-44E3-9099-C40C66FF867C}">
                  <a14:compatExt spid="_x0000_s24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2" name="Check Box 10" hidden="1">
              <a:extLst>
                <a:ext uri="{63B3BB69-23CF-44E3-9099-C40C66FF867C}">
                  <a14:compatExt spid="_x0000_s24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3" name="Check Box 11" hidden="1">
              <a:extLst>
                <a:ext uri="{63B3BB69-23CF-44E3-9099-C40C66FF867C}">
                  <a14:compatExt spid="_x0000_s24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4" name="Check Box 12" hidden="1">
              <a:extLst>
                <a:ext uri="{63B3BB69-23CF-44E3-9099-C40C66FF867C}">
                  <a14:compatExt spid="_x0000_s24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45" name="Check Box 13" hidden="1">
              <a:extLst>
                <a:ext uri="{63B3BB69-23CF-44E3-9099-C40C66FF867C}">
                  <a14:compatExt spid="_x0000_s24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46" name="Check Box 14" hidden="1">
              <a:extLst>
                <a:ext uri="{63B3BB69-23CF-44E3-9099-C40C66FF867C}">
                  <a14:compatExt spid="_x0000_s24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47" name="Check Box 15" hidden="1">
              <a:extLst>
                <a:ext uri="{63B3BB69-23CF-44E3-9099-C40C66FF867C}">
                  <a14:compatExt spid="_x0000_s24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48" name="Check Box 16" hidden="1">
              <a:extLst>
                <a:ext uri="{63B3BB69-23CF-44E3-9099-C40C66FF867C}">
                  <a14:compatExt spid="_x0000_s24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49" name="Check Box 17" hidden="1">
              <a:extLst>
                <a:ext uri="{63B3BB69-23CF-44E3-9099-C40C66FF867C}">
                  <a14:compatExt spid="_x0000_s24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8850" name="Check Box 18" hidden="1">
              <a:extLst>
                <a:ext uri="{63B3BB69-23CF-44E3-9099-C40C66FF867C}">
                  <a14:compatExt spid="_x0000_s24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8851" name="Check Box 19" hidden="1">
              <a:extLst>
                <a:ext uri="{63B3BB69-23CF-44E3-9099-C40C66FF867C}">
                  <a14:compatExt spid="_x0000_s24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8852" name="Check Box 20" hidden="1">
              <a:extLst>
                <a:ext uri="{63B3BB69-23CF-44E3-9099-C40C66FF867C}">
                  <a14:compatExt spid="_x0000_s24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8853" name="Check Box 21" hidden="1">
              <a:extLst>
                <a:ext uri="{63B3BB69-23CF-44E3-9099-C40C66FF867C}">
                  <a14:compatExt spid="_x0000_s24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8854" name="Check Box 22" hidden="1">
              <a:extLst>
                <a:ext uri="{63B3BB69-23CF-44E3-9099-C40C66FF867C}">
                  <a14:compatExt spid="_x0000_s24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8855" name="Check Box 23" hidden="1">
              <a:extLst>
                <a:ext uri="{63B3BB69-23CF-44E3-9099-C40C66FF867C}">
                  <a14:compatExt spid="_x0000_s24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8856" name="Check Box 24" hidden="1">
              <a:extLst>
                <a:ext uri="{63B3BB69-23CF-44E3-9099-C40C66FF867C}">
                  <a14:compatExt spid="_x0000_s24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11906</xdr:rowOff>
    </xdr:from>
    <xdr:to>
      <xdr:col>68</xdr:col>
      <xdr:colOff>256926</xdr:colOff>
      <xdr:row>43</xdr:row>
      <xdr:rowOff>130967</xdr:rowOff>
    </xdr:to>
    <xdr:sp macro="" textlink="">
      <xdr:nvSpPr>
        <xdr:cNvPr id="38" name="右矢印 37"/>
        <xdr:cNvSpPr/>
      </xdr:nvSpPr>
      <xdr:spPr>
        <a:xfrm rot="9266084">
          <a:off x="9644063" y="8798719"/>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35719</xdr:rowOff>
    </xdr:from>
    <xdr:to>
      <xdr:col>91</xdr:col>
      <xdr:colOff>226218</xdr:colOff>
      <xdr:row>39</xdr:row>
      <xdr:rowOff>1</xdr:rowOff>
    </xdr:to>
    <xdr:sp macro="" textlink="">
      <xdr:nvSpPr>
        <xdr:cNvPr id="40" name="テキスト ボックス 39"/>
        <xdr:cNvSpPr txBox="1"/>
      </xdr:nvSpPr>
      <xdr:spPr>
        <a:xfrm>
          <a:off x="10096500" y="7870032"/>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57" name="Check Box 1" hidden="1">
              <a:extLst>
                <a:ext uri="{63B3BB69-23CF-44E3-9099-C40C66FF867C}">
                  <a14:compatExt spid="_x0000_s249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58" name="Check Box 2" hidden="1">
              <a:extLst>
                <a:ext uri="{63B3BB69-23CF-44E3-9099-C40C66FF867C}">
                  <a14:compatExt spid="_x0000_s249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59" name="Check Box 3" hidden="1">
              <a:extLst>
                <a:ext uri="{63B3BB69-23CF-44E3-9099-C40C66FF867C}">
                  <a14:compatExt spid="_x0000_s249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0" name="Check Box 4" hidden="1">
              <a:extLst>
                <a:ext uri="{63B3BB69-23CF-44E3-9099-C40C66FF867C}">
                  <a14:compatExt spid="_x0000_s249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1" name="Check Box 5" hidden="1">
              <a:extLst>
                <a:ext uri="{63B3BB69-23CF-44E3-9099-C40C66FF867C}">
                  <a14:compatExt spid="_x0000_s249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2" name="Check Box 6" hidden="1">
              <a:extLst>
                <a:ext uri="{63B3BB69-23CF-44E3-9099-C40C66FF867C}">
                  <a14:compatExt spid="_x0000_s249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3" name="Check Box 7" hidden="1">
              <a:extLst>
                <a:ext uri="{63B3BB69-23CF-44E3-9099-C40C66FF867C}">
                  <a14:compatExt spid="_x0000_s249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4" name="Check Box 8" hidden="1">
              <a:extLst>
                <a:ext uri="{63B3BB69-23CF-44E3-9099-C40C66FF867C}">
                  <a14:compatExt spid="_x0000_s249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65" name="Check Box 9" hidden="1">
              <a:extLst>
                <a:ext uri="{63B3BB69-23CF-44E3-9099-C40C66FF867C}">
                  <a14:compatExt spid="_x0000_s249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66" name="Check Box 10" hidden="1">
              <a:extLst>
                <a:ext uri="{63B3BB69-23CF-44E3-9099-C40C66FF867C}">
                  <a14:compatExt spid="_x0000_s249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67" name="Check Box 11" hidden="1">
              <a:extLst>
                <a:ext uri="{63B3BB69-23CF-44E3-9099-C40C66FF867C}">
                  <a14:compatExt spid="_x0000_s249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68" name="Check Box 12" hidden="1">
              <a:extLst>
                <a:ext uri="{63B3BB69-23CF-44E3-9099-C40C66FF867C}">
                  <a14:compatExt spid="_x0000_s249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69" name="Check Box 13" hidden="1">
              <a:extLst>
                <a:ext uri="{63B3BB69-23CF-44E3-9099-C40C66FF867C}">
                  <a14:compatExt spid="_x0000_s249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0" name="Check Box 14" hidden="1">
              <a:extLst>
                <a:ext uri="{63B3BB69-23CF-44E3-9099-C40C66FF867C}">
                  <a14:compatExt spid="_x0000_s249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1" name="Check Box 15" hidden="1">
              <a:extLst>
                <a:ext uri="{63B3BB69-23CF-44E3-9099-C40C66FF867C}">
                  <a14:compatExt spid="_x0000_s249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2" name="Check Box 16" hidden="1">
              <a:extLst>
                <a:ext uri="{63B3BB69-23CF-44E3-9099-C40C66FF867C}">
                  <a14:compatExt spid="_x0000_s249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3" name="Check Box 17" hidden="1">
              <a:extLst>
                <a:ext uri="{63B3BB69-23CF-44E3-9099-C40C66FF867C}">
                  <a14:compatExt spid="_x0000_s249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49874" name="Check Box 18" hidden="1">
              <a:extLst>
                <a:ext uri="{63B3BB69-23CF-44E3-9099-C40C66FF867C}">
                  <a14:compatExt spid="_x0000_s249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49875" name="Check Box 19" hidden="1">
              <a:extLst>
                <a:ext uri="{63B3BB69-23CF-44E3-9099-C40C66FF867C}">
                  <a14:compatExt spid="_x0000_s249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49876" name="Check Box 20" hidden="1">
              <a:extLst>
                <a:ext uri="{63B3BB69-23CF-44E3-9099-C40C66FF867C}">
                  <a14:compatExt spid="_x0000_s249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49877" name="Check Box 21" hidden="1">
              <a:extLst>
                <a:ext uri="{63B3BB69-23CF-44E3-9099-C40C66FF867C}">
                  <a14:compatExt spid="_x0000_s249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49878" name="Check Box 22" hidden="1">
              <a:extLst>
                <a:ext uri="{63B3BB69-23CF-44E3-9099-C40C66FF867C}">
                  <a14:compatExt spid="_x0000_s249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49879" name="Check Box 23" hidden="1">
              <a:extLst>
                <a:ext uri="{63B3BB69-23CF-44E3-9099-C40C66FF867C}">
                  <a14:compatExt spid="_x0000_s249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49880" name="Check Box 24" hidden="1">
              <a:extLst>
                <a:ext uri="{63B3BB69-23CF-44E3-9099-C40C66FF867C}">
                  <a14:compatExt spid="_x0000_s249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23815</xdr:rowOff>
    </xdr:from>
    <xdr:to>
      <xdr:col>68</xdr:col>
      <xdr:colOff>256926</xdr:colOff>
      <xdr:row>43</xdr:row>
      <xdr:rowOff>142877</xdr:rowOff>
    </xdr:to>
    <xdr:sp macro="" textlink="">
      <xdr:nvSpPr>
        <xdr:cNvPr id="38" name="右矢印 37"/>
        <xdr:cNvSpPr/>
      </xdr:nvSpPr>
      <xdr:spPr>
        <a:xfrm rot="9266084">
          <a:off x="9644063" y="8810628"/>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107156</xdr:rowOff>
    </xdr:from>
    <xdr:to>
      <xdr:col>69</xdr:col>
      <xdr:colOff>15418</xdr:colOff>
      <xdr:row>37</xdr:row>
      <xdr:rowOff>130968</xdr:rowOff>
    </xdr:to>
    <xdr:sp macro="" textlink="">
      <xdr:nvSpPr>
        <xdr:cNvPr id="39" name="右矢印 38"/>
        <xdr:cNvSpPr/>
      </xdr:nvSpPr>
      <xdr:spPr>
        <a:xfrm rot="10800000">
          <a:off x="9664493" y="8179594"/>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881" name="Check Box 1" hidden="1">
              <a:extLst>
                <a:ext uri="{63B3BB69-23CF-44E3-9099-C40C66FF867C}">
                  <a14:compatExt spid="_x0000_s25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882" name="Check Box 2" hidden="1">
              <a:extLst>
                <a:ext uri="{63B3BB69-23CF-44E3-9099-C40C66FF867C}">
                  <a14:compatExt spid="_x0000_s250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3" name="Check Box 3" hidden="1">
              <a:extLst>
                <a:ext uri="{63B3BB69-23CF-44E3-9099-C40C66FF867C}">
                  <a14:compatExt spid="_x0000_s250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4" name="Check Box 4" hidden="1">
              <a:extLst>
                <a:ext uri="{63B3BB69-23CF-44E3-9099-C40C66FF867C}">
                  <a14:compatExt spid="_x0000_s25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85" name="Check Box 5" hidden="1">
              <a:extLst>
                <a:ext uri="{63B3BB69-23CF-44E3-9099-C40C66FF867C}">
                  <a14:compatExt spid="_x0000_s25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86" name="Check Box 6" hidden="1">
              <a:extLst>
                <a:ext uri="{63B3BB69-23CF-44E3-9099-C40C66FF867C}">
                  <a14:compatExt spid="_x0000_s25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87" name="Check Box 7" hidden="1">
              <a:extLst>
                <a:ext uri="{63B3BB69-23CF-44E3-9099-C40C66FF867C}">
                  <a14:compatExt spid="_x0000_s250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88" name="Check Box 8" hidden="1">
              <a:extLst>
                <a:ext uri="{63B3BB69-23CF-44E3-9099-C40C66FF867C}">
                  <a14:compatExt spid="_x0000_s25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89" name="Check Box 9" hidden="1">
              <a:extLst>
                <a:ext uri="{63B3BB69-23CF-44E3-9099-C40C66FF867C}">
                  <a14:compatExt spid="_x0000_s250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0" name="Check Box 10" hidden="1">
              <a:extLst>
                <a:ext uri="{63B3BB69-23CF-44E3-9099-C40C66FF867C}">
                  <a14:compatExt spid="_x0000_s250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1" name="Check Box 11" hidden="1">
              <a:extLst>
                <a:ext uri="{63B3BB69-23CF-44E3-9099-C40C66FF867C}">
                  <a14:compatExt spid="_x0000_s25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2" name="Check Box 12" hidden="1">
              <a:extLst>
                <a:ext uri="{63B3BB69-23CF-44E3-9099-C40C66FF867C}">
                  <a14:compatExt spid="_x0000_s25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3" name="Check Box 13" hidden="1">
              <a:extLst>
                <a:ext uri="{63B3BB69-23CF-44E3-9099-C40C66FF867C}">
                  <a14:compatExt spid="_x0000_s250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4" name="Check Box 14" hidden="1">
              <a:extLst>
                <a:ext uri="{63B3BB69-23CF-44E3-9099-C40C66FF867C}">
                  <a14:compatExt spid="_x0000_s250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895" name="Check Box 15" hidden="1">
              <a:extLst>
                <a:ext uri="{63B3BB69-23CF-44E3-9099-C40C66FF867C}">
                  <a14:compatExt spid="_x0000_s250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896" name="Check Box 16" hidden="1">
              <a:extLst>
                <a:ext uri="{63B3BB69-23CF-44E3-9099-C40C66FF867C}">
                  <a14:compatExt spid="_x0000_s250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897" name="Check Box 17" hidden="1">
              <a:extLst>
                <a:ext uri="{63B3BB69-23CF-44E3-9099-C40C66FF867C}">
                  <a14:compatExt spid="_x0000_s250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0898" name="Check Box 18" hidden="1">
              <a:extLst>
                <a:ext uri="{63B3BB69-23CF-44E3-9099-C40C66FF867C}">
                  <a14:compatExt spid="_x0000_s250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0899" name="Check Box 19" hidden="1">
              <a:extLst>
                <a:ext uri="{63B3BB69-23CF-44E3-9099-C40C66FF867C}">
                  <a14:compatExt spid="_x0000_s250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0900" name="Check Box 20" hidden="1">
              <a:extLst>
                <a:ext uri="{63B3BB69-23CF-44E3-9099-C40C66FF867C}">
                  <a14:compatExt spid="_x0000_s25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0901" name="Check Box 21" hidden="1">
              <a:extLst>
                <a:ext uri="{63B3BB69-23CF-44E3-9099-C40C66FF867C}">
                  <a14:compatExt spid="_x0000_s250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0902" name="Check Box 22" hidden="1">
              <a:extLst>
                <a:ext uri="{63B3BB69-23CF-44E3-9099-C40C66FF867C}">
                  <a14:compatExt spid="_x0000_s250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0903" name="Check Box 23" hidden="1">
              <a:extLst>
                <a:ext uri="{63B3BB69-23CF-44E3-9099-C40C66FF867C}">
                  <a14:compatExt spid="_x0000_s250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0904" name="Check Box 24" hidden="1">
              <a:extLst>
                <a:ext uri="{63B3BB69-23CF-44E3-9099-C40C66FF867C}">
                  <a14:compatExt spid="_x0000_s250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142874</xdr:rowOff>
    </xdr:to>
    <xdr:sp macro="" textlink="">
      <xdr:nvSpPr>
        <xdr:cNvPr id="38" name="右矢印 37"/>
        <xdr:cNvSpPr/>
      </xdr:nvSpPr>
      <xdr:spPr>
        <a:xfrm rot="9266084">
          <a:off x="9644063" y="8810625"/>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107153</xdr:rowOff>
    </xdr:from>
    <xdr:to>
      <xdr:col>69</xdr:col>
      <xdr:colOff>15418</xdr:colOff>
      <xdr:row>37</xdr:row>
      <xdr:rowOff>130965</xdr:rowOff>
    </xdr:to>
    <xdr:sp macro="" textlink="">
      <xdr:nvSpPr>
        <xdr:cNvPr id="39" name="右矢印 38"/>
        <xdr:cNvSpPr/>
      </xdr:nvSpPr>
      <xdr:spPr>
        <a:xfrm rot="10800000">
          <a:off x="9664493" y="817959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35718</xdr:rowOff>
    </xdr:from>
    <xdr:to>
      <xdr:col>91</xdr:col>
      <xdr:colOff>226218</xdr:colOff>
      <xdr:row>39</xdr:row>
      <xdr:rowOff>0</xdr:rowOff>
    </xdr:to>
    <xdr:sp macro="" textlink="">
      <xdr:nvSpPr>
        <xdr:cNvPr id="40" name="テキスト ボックス 39"/>
        <xdr:cNvSpPr txBox="1"/>
      </xdr:nvSpPr>
      <xdr:spPr>
        <a:xfrm>
          <a:off x="10096500" y="7870031"/>
          <a:ext cx="6060281" cy="91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05" name="Check Box 1" hidden="1">
              <a:extLst>
                <a:ext uri="{63B3BB69-23CF-44E3-9099-C40C66FF867C}">
                  <a14:compatExt spid="_x0000_s25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06" name="Check Box 2" hidden="1">
              <a:extLst>
                <a:ext uri="{63B3BB69-23CF-44E3-9099-C40C66FF867C}">
                  <a14:compatExt spid="_x0000_s251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07" name="Check Box 3" hidden="1">
              <a:extLst>
                <a:ext uri="{63B3BB69-23CF-44E3-9099-C40C66FF867C}">
                  <a14:compatExt spid="_x0000_s25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08" name="Check Box 4" hidden="1">
              <a:extLst>
                <a:ext uri="{63B3BB69-23CF-44E3-9099-C40C66FF867C}">
                  <a14:compatExt spid="_x0000_s251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09" name="Check Box 5" hidden="1">
              <a:extLst>
                <a:ext uri="{63B3BB69-23CF-44E3-9099-C40C66FF867C}">
                  <a14:compatExt spid="_x0000_s25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0" name="Check Box 6" hidden="1">
              <a:extLst>
                <a:ext uri="{63B3BB69-23CF-44E3-9099-C40C66FF867C}">
                  <a14:compatExt spid="_x0000_s25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1" name="Check Box 7" hidden="1">
              <a:extLst>
                <a:ext uri="{63B3BB69-23CF-44E3-9099-C40C66FF867C}">
                  <a14:compatExt spid="_x0000_s25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2" name="Check Box 8" hidden="1">
              <a:extLst>
                <a:ext uri="{63B3BB69-23CF-44E3-9099-C40C66FF867C}">
                  <a14:compatExt spid="_x0000_s251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3" name="Check Box 9" hidden="1">
              <a:extLst>
                <a:ext uri="{63B3BB69-23CF-44E3-9099-C40C66FF867C}">
                  <a14:compatExt spid="_x0000_s25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4" name="Check Box 10" hidden="1">
              <a:extLst>
                <a:ext uri="{63B3BB69-23CF-44E3-9099-C40C66FF867C}">
                  <a14:compatExt spid="_x0000_s25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15" name="Check Box 11" hidden="1">
              <a:extLst>
                <a:ext uri="{63B3BB69-23CF-44E3-9099-C40C66FF867C}">
                  <a14:compatExt spid="_x0000_s25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16" name="Check Box 12" hidden="1">
              <a:extLst>
                <a:ext uri="{63B3BB69-23CF-44E3-9099-C40C66FF867C}">
                  <a14:compatExt spid="_x0000_s25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17" name="Check Box 13" hidden="1">
              <a:extLst>
                <a:ext uri="{63B3BB69-23CF-44E3-9099-C40C66FF867C}">
                  <a14:compatExt spid="_x0000_s25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18" name="Check Box 14" hidden="1">
              <a:extLst>
                <a:ext uri="{63B3BB69-23CF-44E3-9099-C40C66FF867C}">
                  <a14:compatExt spid="_x0000_s25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19" name="Check Box 15" hidden="1">
              <a:extLst>
                <a:ext uri="{63B3BB69-23CF-44E3-9099-C40C66FF867C}">
                  <a14:compatExt spid="_x0000_s25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0" name="Check Box 16" hidden="1">
              <a:extLst>
                <a:ext uri="{63B3BB69-23CF-44E3-9099-C40C66FF867C}">
                  <a14:compatExt spid="_x0000_s25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1" name="Check Box 17" hidden="1">
              <a:extLst>
                <a:ext uri="{63B3BB69-23CF-44E3-9099-C40C66FF867C}">
                  <a14:compatExt spid="_x0000_s25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1922" name="Check Box 18" hidden="1">
              <a:extLst>
                <a:ext uri="{63B3BB69-23CF-44E3-9099-C40C66FF867C}">
                  <a14:compatExt spid="_x0000_s25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1923" name="Check Box 19" hidden="1">
              <a:extLst>
                <a:ext uri="{63B3BB69-23CF-44E3-9099-C40C66FF867C}">
                  <a14:compatExt spid="_x0000_s25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1924" name="Check Box 20" hidden="1">
              <a:extLst>
                <a:ext uri="{63B3BB69-23CF-44E3-9099-C40C66FF867C}">
                  <a14:compatExt spid="_x0000_s251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1925" name="Check Box 21" hidden="1">
              <a:extLst>
                <a:ext uri="{63B3BB69-23CF-44E3-9099-C40C66FF867C}">
                  <a14:compatExt spid="_x0000_s251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1926" name="Check Box 22" hidden="1">
              <a:extLst>
                <a:ext uri="{63B3BB69-23CF-44E3-9099-C40C66FF867C}">
                  <a14:compatExt spid="_x0000_s25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1927" name="Check Box 23" hidden="1">
              <a:extLst>
                <a:ext uri="{63B3BB69-23CF-44E3-9099-C40C66FF867C}">
                  <a14:compatExt spid="_x0000_s251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1928" name="Check Box 24" hidden="1">
              <a:extLst>
                <a:ext uri="{63B3BB69-23CF-44E3-9099-C40C66FF867C}">
                  <a14:compatExt spid="_x0000_s251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35718</xdr:rowOff>
    </xdr:from>
    <xdr:to>
      <xdr:col>68</xdr:col>
      <xdr:colOff>256926</xdr:colOff>
      <xdr:row>43</xdr:row>
      <xdr:rowOff>154779</xdr:rowOff>
    </xdr:to>
    <xdr:sp macro="" textlink="">
      <xdr:nvSpPr>
        <xdr:cNvPr id="38" name="右矢印 37"/>
        <xdr:cNvSpPr/>
      </xdr:nvSpPr>
      <xdr:spPr>
        <a:xfrm rot="9266084">
          <a:off x="9644063" y="8822531"/>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95243</xdr:rowOff>
    </xdr:from>
    <xdr:to>
      <xdr:col>69</xdr:col>
      <xdr:colOff>15418</xdr:colOff>
      <xdr:row>37</xdr:row>
      <xdr:rowOff>119055</xdr:rowOff>
    </xdr:to>
    <xdr:sp macro="" textlink="">
      <xdr:nvSpPr>
        <xdr:cNvPr id="39" name="右矢印 38"/>
        <xdr:cNvSpPr/>
      </xdr:nvSpPr>
      <xdr:spPr>
        <a:xfrm rot="10800000">
          <a:off x="9664493" y="8167681"/>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11907</xdr:rowOff>
    </xdr:from>
    <xdr:to>
      <xdr:col>91</xdr:col>
      <xdr:colOff>226218</xdr:colOff>
      <xdr:row>39</xdr:row>
      <xdr:rowOff>1</xdr:rowOff>
    </xdr:to>
    <xdr:sp macro="" textlink="">
      <xdr:nvSpPr>
        <xdr:cNvPr id="40" name="テキスト ボックス 39"/>
        <xdr:cNvSpPr txBox="1"/>
      </xdr:nvSpPr>
      <xdr:spPr>
        <a:xfrm>
          <a:off x="10096500" y="7846220"/>
          <a:ext cx="6060281" cy="9405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29" name="Check Box 1" hidden="1">
              <a:extLst>
                <a:ext uri="{63B3BB69-23CF-44E3-9099-C40C66FF867C}">
                  <a14:compatExt spid="_x0000_s2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30" name="Check Box 2" hidden="1">
              <a:extLst>
                <a:ext uri="{63B3BB69-23CF-44E3-9099-C40C66FF867C}">
                  <a14:compatExt spid="_x0000_s252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1" name="Check Box 3" hidden="1">
              <a:extLst>
                <a:ext uri="{63B3BB69-23CF-44E3-9099-C40C66FF867C}">
                  <a14:compatExt spid="_x0000_s252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2" name="Check Box 4" hidden="1">
              <a:extLst>
                <a:ext uri="{63B3BB69-23CF-44E3-9099-C40C66FF867C}">
                  <a14:compatExt spid="_x0000_s252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3" name="Check Box 5" hidden="1">
              <a:extLst>
                <a:ext uri="{63B3BB69-23CF-44E3-9099-C40C66FF867C}">
                  <a14:compatExt spid="_x0000_s252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4" name="Check Box 6" hidden="1">
              <a:extLst>
                <a:ext uri="{63B3BB69-23CF-44E3-9099-C40C66FF867C}">
                  <a14:compatExt spid="_x0000_s252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35" name="Check Box 7" hidden="1">
              <a:extLst>
                <a:ext uri="{63B3BB69-23CF-44E3-9099-C40C66FF867C}">
                  <a14:compatExt spid="_x0000_s252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36" name="Check Box 8" hidden="1">
              <a:extLst>
                <a:ext uri="{63B3BB69-23CF-44E3-9099-C40C66FF867C}">
                  <a14:compatExt spid="_x0000_s252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37" name="Check Box 9" hidden="1">
              <a:extLst>
                <a:ext uri="{63B3BB69-23CF-44E3-9099-C40C66FF867C}">
                  <a14:compatExt spid="_x0000_s252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38" name="Check Box 10" hidden="1">
              <a:extLst>
                <a:ext uri="{63B3BB69-23CF-44E3-9099-C40C66FF867C}">
                  <a14:compatExt spid="_x0000_s252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39" name="Check Box 11" hidden="1">
              <a:extLst>
                <a:ext uri="{63B3BB69-23CF-44E3-9099-C40C66FF867C}">
                  <a14:compatExt spid="_x0000_s252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0" name="Check Box 12" hidden="1">
              <a:extLst>
                <a:ext uri="{63B3BB69-23CF-44E3-9099-C40C66FF867C}">
                  <a14:compatExt spid="_x0000_s252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1" name="Check Box 13" hidden="1">
              <a:extLst>
                <a:ext uri="{63B3BB69-23CF-44E3-9099-C40C66FF867C}">
                  <a14:compatExt spid="_x0000_s252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2" name="Check Box 14" hidden="1">
              <a:extLst>
                <a:ext uri="{63B3BB69-23CF-44E3-9099-C40C66FF867C}">
                  <a14:compatExt spid="_x0000_s252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3" name="Check Box 15" hidden="1">
              <a:extLst>
                <a:ext uri="{63B3BB69-23CF-44E3-9099-C40C66FF867C}">
                  <a14:compatExt spid="_x0000_s252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4" name="Check Box 16" hidden="1">
              <a:extLst>
                <a:ext uri="{63B3BB69-23CF-44E3-9099-C40C66FF867C}">
                  <a14:compatExt spid="_x0000_s252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45" name="Check Box 17" hidden="1">
              <a:extLst>
                <a:ext uri="{63B3BB69-23CF-44E3-9099-C40C66FF867C}">
                  <a14:compatExt spid="_x0000_s252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2946" name="Check Box 18" hidden="1">
              <a:extLst>
                <a:ext uri="{63B3BB69-23CF-44E3-9099-C40C66FF867C}">
                  <a14:compatExt spid="_x0000_s25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2947" name="Check Box 19" hidden="1">
              <a:extLst>
                <a:ext uri="{63B3BB69-23CF-44E3-9099-C40C66FF867C}">
                  <a14:compatExt spid="_x0000_s252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2948" name="Check Box 20" hidden="1">
              <a:extLst>
                <a:ext uri="{63B3BB69-23CF-44E3-9099-C40C66FF867C}">
                  <a14:compatExt spid="_x0000_s252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2949" name="Check Box 21" hidden="1">
              <a:extLst>
                <a:ext uri="{63B3BB69-23CF-44E3-9099-C40C66FF867C}">
                  <a14:compatExt spid="_x0000_s252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2950" name="Check Box 22" hidden="1">
              <a:extLst>
                <a:ext uri="{63B3BB69-23CF-44E3-9099-C40C66FF867C}">
                  <a14:compatExt spid="_x0000_s252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2951" name="Check Box 23" hidden="1">
              <a:extLst>
                <a:ext uri="{63B3BB69-23CF-44E3-9099-C40C66FF867C}">
                  <a14:compatExt spid="_x0000_s252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2952" name="Check Box 24" hidden="1">
              <a:extLst>
                <a:ext uri="{63B3BB69-23CF-44E3-9099-C40C66FF867C}">
                  <a14:compatExt spid="_x0000_s252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23813</xdr:rowOff>
    </xdr:from>
    <xdr:to>
      <xdr:col>68</xdr:col>
      <xdr:colOff>256926</xdr:colOff>
      <xdr:row>43</xdr:row>
      <xdr:rowOff>142875</xdr:rowOff>
    </xdr:to>
    <xdr:sp macro="" textlink="">
      <xdr:nvSpPr>
        <xdr:cNvPr id="38" name="右矢印 37"/>
        <xdr:cNvSpPr/>
      </xdr:nvSpPr>
      <xdr:spPr>
        <a:xfrm rot="9266084">
          <a:off x="9644063" y="8810626"/>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107154</xdr:rowOff>
    </xdr:from>
    <xdr:to>
      <xdr:col>69</xdr:col>
      <xdr:colOff>15418</xdr:colOff>
      <xdr:row>37</xdr:row>
      <xdr:rowOff>130966</xdr:rowOff>
    </xdr:to>
    <xdr:sp macro="" textlink="">
      <xdr:nvSpPr>
        <xdr:cNvPr id="39" name="右矢印 38"/>
        <xdr:cNvSpPr/>
      </xdr:nvSpPr>
      <xdr:spPr>
        <a:xfrm rot="10800000">
          <a:off x="9664493" y="8179592"/>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xdr:colOff>
      <xdr:row>32</xdr:row>
      <xdr:rowOff>0</xdr:rowOff>
    </xdr:from>
    <xdr:to>
      <xdr:col>69</xdr:col>
      <xdr:colOff>47623</xdr:colOff>
      <xdr:row>33</xdr:row>
      <xdr:rowOff>-1</xdr:rowOff>
    </xdr:to>
    <xdr:sp macro="" textlink="">
      <xdr:nvSpPr>
        <xdr:cNvPr id="2" name="右矢印 1"/>
        <xdr:cNvSpPr/>
      </xdr:nvSpPr>
      <xdr:spPr>
        <a:xfrm rot="10800000">
          <a:off x="9515475" y="8096250"/>
          <a:ext cx="581023" cy="238124"/>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83344</xdr:colOff>
      <xdr:row>0</xdr:row>
      <xdr:rowOff>35719</xdr:rowOff>
    </xdr:from>
    <xdr:to>
      <xdr:col>92</xdr:col>
      <xdr:colOff>11906</xdr:colOff>
      <xdr:row>7</xdr:row>
      <xdr:rowOff>130968</xdr:rowOff>
    </xdr:to>
    <xdr:sp macro="" textlink="">
      <xdr:nvSpPr>
        <xdr:cNvPr id="3" name="線吹き出し 1 (枠付き) 2"/>
        <xdr:cNvSpPr/>
      </xdr:nvSpPr>
      <xdr:spPr>
        <a:xfrm>
          <a:off x="9598819" y="35719"/>
          <a:ext cx="6596062" cy="1704974"/>
        </a:xfrm>
        <a:prstGeom prst="borderCallout1">
          <a:avLst>
            <a:gd name="adj1" fmla="val 52083"/>
            <a:gd name="adj2" fmla="val 603"/>
            <a:gd name="adj3" fmla="val 50477"/>
            <a:gd name="adj4" fmla="val -4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chemeClr val="tx1"/>
              </a:solidFill>
            </a:rPr>
            <a:t>説明　（記入例もご参照の上必要事項を入力してください）</a:t>
          </a:r>
          <a:endParaRPr kumimoji="1" lang="en-US" altLang="ja-JP" sz="1200" b="1">
            <a:solidFill>
              <a:schemeClr val="tx1"/>
            </a:solidFill>
          </a:endParaRPr>
        </a:p>
        <a:p>
          <a:pPr algn="l"/>
          <a:endParaRPr kumimoji="1" lang="en-US" altLang="ja-JP" sz="1000" b="1">
            <a:solidFill>
              <a:schemeClr val="tx1"/>
            </a:solidFill>
          </a:endParaRPr>
        </a:p>
        <a:p>
          <a:pPr algn="l"/>
          <a:r>
            <a:rPr kumimoji="1" lang="ja-JP" altLang="en-US" sz="1000" b="1">
              <a:solidFill>
                <a:schemeClr val="tx1"/>
              </a:solidFill>
            </a:rPr>
            <a:t>・水色のセルは必須入力項目です。（事業所番号を持たない施設等は「</a:t>
          </a:r>
          <a:r>
            <a:rPr kumimoji="1" lang="en-US" altLang="ja-JP" sz="1000" b="1">
              <a:solidFill>
                <a:schemeClr val="tx1"/>
              </a:solidFill>
            </a:rPr>
            <a:t>9999999999</a:t>
          </a:r>
          <a:r>
            <a:rPr kumimoji="1" lang="ja-JP" altLang="en-US" sz="1000" b="1">
              <a:solidFill>
                <a:schemeClr val="tx1"/>
              </a:solidFill>
            </a:rPr>
            <a:t>」と入力してください。）</a:t>
          </a:r>
          <a:endParaRPr kumimoji="1" lang="en-US" altLang="ja-JP" sz="1000" b="1">
            <a:solidFill>
              <a:schemeClr val="tx1"/>
            </a:solidFill>
          </a:endParaRPr>
        </a:p>
        <a:p>
          <a:pPr algn="l"/>
          <a:r>
            <a:rPr kumimoji="1" lang="ja-JP" altLang="en-US" sz="1000" b="1">
              <a:solidFill>
                <a:schemeClr val="tx1"/>
              </a:solidFill>
            </a:rPr>
            <a:t>・オレンジ色のセルはプルダウンから選択してください。</a:t>
          </a:r>
          <a:endParaRPr kumimoji="1" lang="en-US" altLang="ja-JP" sz="1000" b="1">
            <a:solidFill>
              <a:schemeClr val="tx1"/>
            </a:solidFill>
          </a:endParaRPr>
        </a:p>
        <a:p>
          <a:pPr algn="l"/>
          <a:r>
            <a:rPr kumimoji="1" lang="ja-JP" altLang="en-US" sz="1000" b="1">
              <a:solidFill>
                <a:schemeClr val="tx1"/>
              </a:solidFill>
            </a:rPr>
            <a:t>・定員は、短期入所系、入所施設、居住系施設のみ記入してください。</a:t>
          </a:r>
          <a:endParaRPr kumimoji="1" lang="en-US" altLang="ja-JP" sz="1000" b="1">
            <a:solidFill>
              <a:schemeClr val="tx1"/>
            </a:solidFill>
          </a:endParaRPr>
        </a:p>
        <a:p>
          <a:pPr algn="l"/>
          <a:r>
            <a:rPr kumimoji="1" lang="ja-JP" altLang="en-US" sz="1000" b="1">
              <a:solidFill>
                <a:schemeClr val="tx1"/>
              </a:solidFill>
            </a:rPr>
            <a:t>　（入力が必要なサービス種別を選択すると、セルがピンク色になります。）</a:t>
          </a:r>
          <a:endParaRPr kumimoji="1" lang="en-US" altLang="ja-JP" sz="1000" b="1">
            <a:solidFill>
              <a:schemeClr val="tx1"/>
            </a:solidFill>
          </a:endParaRPr>
        </a:p>
        <a:p>
          <a:pPr algn="l"/>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黄色の欄は自動入力されますので、修正しないでください</a:t>
          </a:r>
          <a:endParaRPr kumimoji="1" lang="en-US" altLang="ja-JP" sz="1100" b="1">
            <a:solidFill>
              <a:schemeClr val="dk1"/>
            </a:solidFill>
            <a:effectLst/>
            <a:latin typeface="+mn-lt"/>
            <a:ea typeface="+mn-ea"/>
            <a:cs typeface="+mn-cs"/>
          </a:endParaRPr>
        </a:p>
        <a:p>
          <a:pPr algn="l"/>
          <a:endParaRPr kumimoji="1" lang="en-US" altLang="ja-JP" sz="1000" b="1">
            <a:solidFill>
              <a:schemeClr val="tx1"/>
            </a:solidFill>
          </a:endParaRPr>
        </a:p>
        <a:p>
          <a:pPr algn="l"/>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53" name="Check Box 1" hidden="1">
              <a:extLst>
                <a:ext uri="{63B3BB69-23CF-44E3-9099-C40C66FF867C}">
                  <a14:compatExt spid="_x0000_s25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54" name="Check Box 2" hidden="1">
              <a:extLst>
                <a:ext uri="{63B3BB69-23CF-44E3-9099-C40C66FF867C}">
                  <a14:compatExt spid="_x0000_s25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55" name="Check Box 3" hidden="1">
              <a:extLst>
                <a:ext uri="{63B3BB69-23CF-44E3-9099-C40C66FF867C}">
                  <a14:compatExt spid="_x0000_s25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56" name="Check Box 4" hidden="1">
              <a:extLst>
                <a:ext uri="{63B3BB69-23CF-44E3-9099-C40C66FF867C}">
                  <a14:compatExt spid="_x0000_s25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57" name="Check Box 5" hidden="1">
              <a:extLst>
                <a:ext uri="{63B3BB69-23CF-44E3-9099-C40C66FF867C}">
                  <a14:compatExt spid="_x0000_s25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58" name="Check Box 6" hidden="1">
              <a:extLst>
                <a:ext uri="{63B3BB69-23CF-44E3-9099-C40C66FF867C}">
                  <a14:compatExt spid="_x0000_s25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59" name="Check Box 7" hidden="1">
              <a:extLst>
                <a:ext uri="{63B3BB69-23CF-44E3-9099-C40C66FF867C}">
                  <a14:compatExt spid="_x0000_s25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23812</xdr:colOff>
      <xdr:row>33</xdr:row>
      <xdr:rowOff>214310</xdr:rowOff>
    </xdr:from>
    <xdr:to>
      <xdr:col>69</xdr:col>
      <xdr:colOff>35719</xdr:colOff>
      <xdr:row>35</xdr:row>
      <xdr:rowOff>23812</xdr:rowOff>
    </xdr:to>
    <xdr:sp macro="" textlink="">
      <xdr:nvSpPr>
        <xdr:cNvPr id="13" name="右矢印 12"/>
        <xdr:cNvSpPr/>
      </xdr:nvSpPr>
      <xdr:spPr>
        <a:xfrm rot="10800000">
          <a:off x="9539287" y="8548685"/>
          <a:ext cx="545307" cy="266702"/>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0" name="Check Box 8" hidden="1">
              <a:extLst>
                <a:ext uri="{63B3BB69-23CF-44E3-9099-C40C66FF867C}">
                  <a14:compatExt spid="_x0000_s25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1" name="Check Box 9" hidden="1">
              <a:extLst>
                <a:ext uri="{63B3BB69-23CF-44E3-9099-C40C66FF867C}">
                  <a14:compatExt spid="_x0000_s25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2" name="Check Box 10" hidden="1">
              <a:extLst>
                <a:ext uri="{63B3BB69-23CF-44E3-9099-C40C66FF867C}">
                  <a14:compatExt spid="_x0000_s25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3" name="Check Box 11" hidden="1">
              <a:extLst>
                <a:ext uri="{63B3BB69-23CF-44E3-9099-C40C66FF867C}">
                  <a14:compatExt spid="_x0000_s25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4" name="Check Box 12" hidden="1">
              <a:extLst>
                <a:ext uri="{63B3BB69-23CF-44E3-9099-C40C66FF867C}">
                  <a14:compatExt spid="_x0000_s25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65" name="Check Box 13" hidden="1">
              <a:extLst>
                <a:ext uri="{63B3BB69-23CF-44E3-9099-C40C66FF867C}">
                  <a14:compatExt spid="_x0000_s25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66" name="Check Box 14" hidden="1">
              <a:extLst>
                <a:ext uri="{63B3BB69-23CF-44E3-9099-C40C66FF867C}">
                  <a14:compatExt spid="_x0000_s25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67" name="Check Box 15" hidden="1">
              <a:extLst>
                <a:ext uri="{63B3BB69-23CF-44E3-9099-C40C66FF867C}">
                  <a14:compatExt spid="_x0000_s25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68" name="Check Box 16" hidden="1">
              <a:extLst>
                <a:ext uri="{63B3BB69-23CF-44E3-9099-C40C66FF867C}">
                  <a14:compatExt spid="_x0000_s25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69" name="Check Box 17" hidden="1">
              <a:extLst>
                <a:ext uri="{63B3BB69-23CF-44E3-9099-C40C66FF867C}">
                  <a14:compatExt spid="_x0000_s25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161925</xdr:rowOff>
        </xdr:from>
        <xdr:to>
          <xdr:col>5</xdr:col>
          <xdr:colOff>295275</xdr:colOff>
          <xdr:row>14</xdr:row>
          <xdr:rowOff>38100</xdr:rowOff>
        </xdr:to>
        <xdr:sp macro="" textlink="">
          <xdr:nvSpPr>
            <xdr:cNvPr id="253970" name="Check Box 18" hidden="1">
              <a:extLst>
                <a:ext uri="{63B3BB69-23CF-44E3-9099-C40C66FF867C}">
                  <a14:compatExt spid="_x0000_s25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152400</xdr:rowOff>
        </xdr:from>
        <xdr:to>
          <xdr:col>5</xdr:col>
          <xdr:colOff>295275</xdr:colOff>
          <xdr:row>13</xdr:row>
          <xdr:rowOff>38100</xdr:rowOff>
        </xdr:to>
        <xdr:sp macro="" textlink="">
          <xdr:nvSpPr>
            <xdr:cNvPr id="253971" name="Check Box 19" hidden="1">
              <a:extLst>
                <a:ext uri="{63B3BB69-23CF-44E3-9099-C40C66FF867C}">
                  <a14:compatExt spid="_x0000_s25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28575</xdr:rowOff>
        </xdr:from>
        <xdr:to>
          <xdr:col>5</xdr:col>
          <xdr:colOff>295275</xdr:colOff>
          <xdr:row>14</xdr:row>
          <xdr:rowOff>323850</xdr:rowOff>
        </xdr:to>
        <xdr:sp macro="" textlink="">
          <xdr:nvSpPr>
            <xdr:cNvPr id="253972" name="Check Box 20" hidden="1">
              <a:extLst>
                <a:ext uri="{63B3BB69-23CF-44E3-9099-C40C66FF867C}">
                  <a14:compatExt spid="_x0000_s25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314325</xdr:rowOff>
        </xdr:from>
        <xdr:to>
          <xdr:col>5</xdr:col>
          <xdr:colOff>295275</xdr:colOff>
          <xdr:row>16</xdr:row>
          <xdr:rowOff>47625</xdr:rowOff>
        </xdr:to>
        <xdr:sp macro="" textlink="">
          <xdr:nvSpPr>
            <xdr:cNvPr id="253973" name="Check Box 21" hidden="1">
              <a:extLst>
                <a:ext uri="{63B3BB69-23CF-44E3-9099-C40C66FF867C}">
                  <a14:compatExt spid="_x0000_s25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152400</xdr:rowOff>
        </xdr:from>
        <xdr:to>
          <xdr:col>5</xdr:col>
          <xdr:colOff>295275</xdr:colOff>
          <xdr:row>12</xdr:row>
          <xdr:rowOff>38100</xdr:rowOff>
        </xdr:to>
        <xdr:sp macro="" textlink="">
          <xdr:nvSpPr>
            <xdr:cNvPr id="253974" name="Check Box 22" hidden="1">
              <a:extLst>
                <a:ext uri="{63B3BB69-23CF-44E3-9099-C40C66FF867C}">
                  <a14:compatExt spid="_x0000_s25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60</xdr:row>
          <xdr:rowOff>47625</xdr:rowOff>
        </xdr:from>
        <xdr:to>
          <xdr:col>5</xdr:col>
          <xdr:colOff>285750</xdr:colOff>
          <xdr:row>60</xdr:row>
          <xdr:rowOff>361950</xdr:rowOff>
        </xdr:to>
        <xdr:sp macro="" textlink="">
          <xdr:nvSpPr>
            <xdr:cNvPr id="253975" name="Check Box 23" hidden="1">
              <a:extLst>
                <a:ext uri="{63B3BB69-23CF-44E3-9099-C40C66FF867C}">
                  <a14:compatExt spid="_x0000_s25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38100</xdr:rowOff>
        </xdr:from>
        <xdr:to>
          <xdr:col>5</xdr:col>
          <xdr:colOff>276225</xdr:colOff>
          <xdr:row>59</xdr:row>
          <xdr:rowOff>333375</xdr:rowOff>
        </xdr:to>
        <xdr:sp macro="" textlink="">
          <xdr:nvSpPr>
            <xdr:cNvPr id="253976" name="Check Box 24" hidden="1">
              <a:extLst>
                <a:ext uri="{63B3BB69-23CF-44E3-9099-C40C66FF867C}">
                  <a14:compatExt spid="_x0000_s25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0</xdr:colOff>
      <xdr:row>42</xdr:row>
      <xdr:rowOff>23812</xdr:rowOff>
    </xdr:from>
    <xdr:to>
      <xdr:col>68</xdr:col>
      <xdr:colOff>256926</xdr:colOff>
      <xdr:row>43</xdr:row>
      <xdr:rowOff>142873</xdr:rowOff>
    </xdr:to>
    <xdr:sp macro="" textlink="">
      <xdr:nvSpPr>
        <xdr:cNvPr id="38" name="右矢印 37"/>
        <xdr:cNvSpPr/>
      </xdr:nvSpPr>
      <xdr:spPr>
        <a:xfrm rot="9266084">
          <a:off x="9644063" y="8810625"/>
          <a:ext cx="518863" cy="261936"/>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20430</xdr:colOff>
      <xdr:row>36</xdr:row>
      <xdr:rowOff>107152</xdr:rowOff>
    </xdr:from>
    <xdr:to>
      <xdr:col>69</xdr:col>
      <xdr:colOff>15418</xdr:colOff>
      <xdr:row>37</xdr:row>
      <xdr:rowOff>130964</xdr:rowOff>
    </xdr:to>
    <xdr:sp macro="" textlink="">
      <xdr:nvSpPr>
        <xdr:cNvPr id="39" name="右矢印 38"/>
        <xdr:cNvSpPr/>
      </xdr:nvSpPr>
      <xdr:spPr>
        <a:xfrm rot="10800000">
          <a:off x="9664493" y="8179590"/>
          <a:ext cx="518863" cy="261937"/>
        </a:xfrm>
        <a:prstGeom prst="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190500</xdr:colOff>
      <xdr:row>31</xdr:row>
      <xdr:rowOff>23813</xdr:rowOff>
    </xdr:from>
    <xdr:to>
      <xdr:col>91</xdr:col>
      <xdr:colOff>226218</xdr:colOff>
      <xdr:row>39</xdr:row>
      <xdr:rowOff>1</xdr:rowOff>
    </xdr:to>
    <xdr:sp macro="" textlink="">
      <xdr:nvSpPr>
        <xdr:cNvPr id="40" name="テキスト ボックス 39"/>
        <xdr:cNvSpPr txBox="1"/>
      </xdr:nvSpPr>
      <xdr:spPr>
        <a:xfrm>
          <a:off x="10096500" y="7858126"/>
          <a:ext cx="6060281" cy="928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latin typeface="BIZ UDPゴシック" panose="020B0400000000000000" pitchFamily="50" charset="-128"/>
              <a:ea typeface="BIZ UDPゴシック" panose="020B0400000000000000" pitchFamily="50" charset="-128"/>
            </a:rPr>
            <a:t>施設内療養費用をご申請される場合は、</a:t>
          </a:r>
          <a:r>
            <a:rPr kumimoji="1" lang="ja-JP" altLang="en-US" sz="1400" b="1" u="sng">
              <a:solidFill>
                <a:srgbClr val="FF0000"/>
              </a:solidFill>
              <a:latin typeface="BIZ UDPゴシック" panose="020B0400000000000000" pitchFamily="50" charset="-128"/>
              <a:ea typeface="BIZ UDPゴシック" panose="020B0400000000000000" pitchFamily="50" charset="-128"/>
            </a:rPr>
            <a:t>申請額</a:t>
          </a:r>
          <a:r>
            <a:rPr kumimoji="1" lang="ja-JP" altLang="en-US" sz="1400" b="1">
              <a:latin typeface="BIZ UDPゴシック" panose="020B0400000000000000" pitchFamily="50" charset="-128"/>
              <a:ea typeface="BIZ UDPゴシック" panose="020B0400000000000000" pitchFamily="50" charset="-128"/>
            </a:rPr>
            <a:t>を</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別紙</a:t>
          </a:r>
          <a:r>
            <a:rPr kumimoji="1" lang="en-US" altLang="ja-JP" sz="1400" b="1">
              <a:latin typeface="BIZ UDPゴシック" panose="020B0400000000000000" pitchFamily="50" charset="-128"/>
              <a:ea typeface="BIZ UDPゴシック" panose="020B0400000000000000" pitchFamily="50" charset="-128"/>
            </a:rPr>
            <a:t>】</a:t>
          </a:r>
          <a:r>
            <a:rPr kumimoji="1" lang="ja-JP" altLang="en-US" sz="1400" b="1">
              <a:latin typeface="BIZ UDPゴシック" panose="020B0400000000000000" pitchFamily="50" charset="-128"/>
              <a:ea typeface="BIZ UDPゴシック" panose="020B0400000000000000" pitchFamily="50" charset="-128"/>
            </a:rPr>
            <a:t>感染対策等を行った上での施設内療養に</a:t>
          </a:r>
          <a:endParaRPr kumimoji="1" lang="en-US" altLang="ja-JP" sz="1400" b="1">
            <a:latin typeface="BIZ UDPゴシック" panose="020B0400000000000000" pitchFamily="50" charset="-128"/>
            <a:ea typeface="BIZ UDPゴシック" panose="020B0400000000000000" pitchFamily="50" charset="-128"/>
          </a:endParaRPr>
        </a:p>
        <a:p>
          <a:pPr algn="l"/>
          <a:r>
            <a:rPr kumimoji="1" lang="ja-JP" altLang="en-US" sz="1400" b="1">
              <a:latin typeface="BIZ UDPゴシック" panose="020B0400000000000000" pitchFamily="50" charset="-128"/>
              <a:ea typeface="BIZ UDPゴシック" panose="020B0400000000000000" pitchFamily="50" charset="-128"/>
            </a:rPr>
            <a:t>要する費用の補助に係るチェックリスト</a:t>
          </a:r>
          <a:r>
            <a:rPr kumimoji="1" lang="ja-JP" altLang="en-US" sz="1400" b="1" u="sng">
              <a:latin typeface="BIZ UDPゴシック" panose="020B0400000000000000" pitchFamily="50" charset="-128"/>
              <a:ea typeface="BIZ UDPゴシック" panose="020B0400000000000000" pitchFamily="50" charset="-128"/>
            </a:rPr>
            <a:t>より転記してください。</a:t>
          </a:r>
        </a:p>
      </xdr:txBody>
    </xdr:sp>
    <xdr:clientData/>
  </xdr:twoCellAnchor>
  <xdr:twoCellAnchor>
    <xdr:from>
      <xdr:col>67</xdr:col>
      <xdr:colOff>59530</xdr:colOff>
      <xdr:row>11</xdr:row>
      <xdr:rowOff>0</xdr:rowOff>
    </xdr:from>
    <xdr:to>
      <xdr:col>91</xdr:col>
      <xdr:colOff>154779</xdr:colOff>
      <xdr:row>30</xdr:row>
      <xdr:rowOff>190499</xdr:rowOff>
    </xdr:to>
    <xdr:sp macro="" textlink="">
      <xdr:nvSpPr>
        <xdr:cNvPr id="35" name="Text Box 10"/>
        <xdr:cNvSpPr txBox="1">
          <a:spLocks noChangeArrowheads="1"/>
        </xdr:cNvSpPr>
      </xdr:nvSpPr>
      <xdr:spPr bwMode="auto">
        <a:xfrm>
          <a:off x="9703593" y="2416969"/>
          <a:ext cx="6381749" cy="5369718"/>
        </a:xfrm>
        <a:prstGeom prst="rect">
          <a:avLst/>
        </a:prstGeom>
        <a:solidFill>
          <a:srgbClr val="FFFFFF"/>
        </a:solidFill>
        <a:ln w="9525">
          <a:solidFill>
            <a:srgbClr val="92D050"/>
          </a:solidFill>
          <a:miter lim="800000"/>
          <a:headEnd/>
          <a:tailEnd/>
        </a:ln>
      </xdr:spPr>
      <xdr:txBody>
        <a:bodyPr vertOverflow="clip" wrap="square" lIns="27432" tIns="36576"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&lt;</a:t>
          </a:r>
          <a:r>
            <a:rPr kumimoji="0" lang="ja-JP" altLang="en-US"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用途・品目・数量等　記載いただきたい項目と記載例</a:t>
          </a:r>
          <a:r>
            <a:rPr kumimoji="0" lang="en-US" altLang="ja-JP" sz="1400" b="1"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&gt;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緊急雇用</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（感染した職員の代替や感染症対応による追加的業務が生じたため、緊急雇用したもの）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⇒費用の詳細（給与・人材派遣料・人材紹介料など）・雇用人数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給与の場合は以下の記入例のとおりに記入してください。</a:t>
          </a:r>
          <a:endPar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（例：感染した職員○名の代替職員のため、●月●日～●月●日まで◯名を雇用した給与）</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割増賃金・手当</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（感染症対応による追加的業務が生じたため、</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職員に支給したもの）</a:t>
          </a:r>
          <a:endParaRPr kumimoji="0" lang="en-US" altLang="ja-JP" sz="11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費用の詳細</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（残業代・休日出勤手当・超過勤務手当・危険手当）・単価・支給人数・延べ時間数</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延べ時間ではなく、日額で支給している場合は「延べ支給回数」、月額で支給している場合は「当月内の最低勤務日数」を記入してください。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職業紹介料</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（感染した職員の代替を確保するため、有料職業紹介サイトに求人を掲載したもの）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⇒募集した人数・広告掲載期間（●月●日～</a:t>
          </a:r>
          <a:r>
            <a:rPr kumimoji="0" lang="ja-JP" altLang="ja-JP" sz="1000" b="1" i="0" u="sng" strike="noStrike" kern="0" cap="none" spc="0" normalizeH="0" baseline="0" noProof="0">
              <a:ln>
                <a:noFill/>
              </a:ln>
              <a:solidFill>
                <a:srgbClr val="FF0000"/>
              </a:solidFill>
              <a:effectLst/>
              <a:uLnTx/>
              <a:uFillTx/>
              <a:latin typeface="+mn-lt"/>
              <a:ea typeface="+mn-ea"/>
              <a:cs typeface="+mn-cs"/>
            </a:rPr>
            <a:t>●月●日</a:t>
          </a:r>
          <a:r>
            <a:rPr kumimoji="0" lang="ja-JP" altLang="en-US" sz="1000" b="1" i="0" u="sng" strike="noStrike" kern="0" cap="none" spc="0" normalizeH="0" baseline="0" noProof="0">
              <a:ln>
                <a:noFill/>
              </a:ln>
              <a:solidFill>
                <a:srgbClr val="FF0000"/>
              </a:solidFill>
              <a:effectLst/>
              <a:uLnTx/>
              <a:uFillTx/>
              <a:latin typeface="+mn-lt"/>
              <a:ea typeface="+mn-ea"/>
              <a:cs typeface="+mn-cs"/>
            </a:rPr>
            <a:t>）</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消毒・清掃</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（感染者が発生したため、事業所内の消毒を業者に依頼したもの）</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⇒業者委託費用か、物品の購入により施設で行ったかを記入してください</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prstClr val="black"/>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感染性廃棄物処理</a:t>
          </a:r>
          <a:r>
            <a:rPr kumimoji="0" lang="ja-JP" altLang="en-US"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（感染者が使用したものの廃棄を業者に依頼したもの）</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⇒業者委託</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費用</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ゴミ箱等等物品を購入したもの</a:t>
          </a:r>
          <a:r>
            <a:rPr kumimoji="0" lang="ja-JP"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かを記入してください</a:t>
          </a:r>
          <a:endParaRPr kumimoji="0" lang="ja-JP" altLang="ja-JP" sz="10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後者の場合は購入した物品・数量を記入してください。</a:t>
          </a:r>
          <a:endParaRPr kumimoji="0" lang="ja-JP" altLang="ja-JP" sz="10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衛生用品購入</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⇒購入した物品・数量</a:t>
          </a:r>
          <a:endParaRPr kumimoji="0" lang="en-US" altLang="ja-JP" sz="105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類・等と省略せず、全ての購入物品について記入してください。どのような物品かわからない商品名称・品番での記入は避けてください。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1" i="0" u="sng" strike="noStrike" kern="0" cap="none" spc="0" normalizeH="0" baseline="0" noProof="0">
              <a:ln>
                <a:noFill/>
              </a:ln>
              <a:solidFill>
                <a:sysClr val="windowText" lastClr="000000"/>
              </a:solidFill>
              <a:effectLst/>
              <a:uLnTx/>
              <a:uFillTx/>
              <a:latin typeface="+mn-lt"/>
              <a:ea typeface="+mn-ea"/>
              <a:cs typeface="+mn-cs"/>
            </a:rPr>
            <a:t>※</a:t>
          </a:r>
          <a:r>
            <a:rPr kumimoji="0" lang="ja-JP" altLang="ja-JP" sz="1000" b="1" i="0" u="sng" strike="noStrike" kern="0" cap="none" spc="0" normalizeH="0" baseline="0" noProof="0">
              <a:ln>
                <a:noFill/>
              </a:ln>
              <a:solidFill>
                <a:sysClr val="windowText" lastClr="000000"/>
              </a:solidFill>
              <a:effectLst/>
              <a:uLnTx/>
              <a:uFillTx/>
              <a:latin typeface="+mn-lt"/>
              <a:ea typeface="+mn-ea"/>
              <a:cs typeface="+mn-cs"/>
            </a:rPr>
            <a:t>以下の記入例のとおりに記入してください。</a:t>
          </a:r>
          <a:endParaRPr kumimoji="0" lang="en-US" altLang="ja-JP" sz="1050" b="1"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（例：マスク　</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箱・ガウン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枚・使い捨てスプーン</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1000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本・使い捨てお椀</a:t>
          </a:r>
          <a:r>
            <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500</a:t>
          </a:r>
          <a:r>
            <a:rPr kumimoji="0" lang="ja-JP" altLang="en-US"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rPr>
            <a:t>個）</a:t>
          </a:r>
          <a:endParaRPr kumimoji="0" lang="en-US" altLang="ja-JP" sz="105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cs typeface="+mn-cs"/>
          </a:endParaRPr>
        </a:p>
        <a:p>
          <a:pPr algn="l" rtl="0">
            <a:defRPr sz="1000"/>
          </a:pPr>
          <a:endParaRPr lang="en-US" altLang="ja-JP" sz="105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10.vml"/><Relationship Id="rId21" Type="http://schemas.openxmlformats.org/officeDocument/2006/relationships/ctrlProp" Target="../ctrlProps/ctrlProp210.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2" Type="http://schemas.openxmlformats.org/officeDocument/2006/relationships/drawing" Target="../drawings/drawing9.xml"/><Relationship Id="rId16" Type="http://schemas.openxmlformats.org/officeDocument/2006/relationships/ctrlProp" Target="../ctrlProps/ctrlProp205.xml"/><Relationship Id="rId20" Type="http://schemas.openxmlformats.org/officeDocument/2006/relationships/ctrlProp" Target="../ctrlProps/ctrlProp209.xml"/><Relationship Id="rId1" Type="http://schemas.openxmlformats.org/officeDocument/2006/relationships/printerSettings" Target="../printerSettings/printerSettings10.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21.xml"/><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 Type="http://schemas.openxmlformats.org/officeDocument/2006/relationships/vmlDrawing" Target="../drawings/vmlDrawing11.vml"/><Relationship Id="rId21" Type="http://schemas.openxmlformats.org/officeDocument/2006/relationships/ctrlProp" Target="../ctrlProps/ctrlProp234.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2" Type="http://schemas.openxmlformats.org/officeDocument/2006/relationships/drawing" Target="../drawings/drawing10.xml"/><Relationship Id="rId16" Type="http://schemas.openxmlformats.org/officeDocument/2006/relationships/ctrlProp" Target="../ctrlProps/ctrlProp229.xml"/><Relationship Id="rId20" Type="http://schemas.openxmlformats.org/officeDocument/2006/relationships/ctrlProp" Target="../ctrlProps/ctrlProp233.xml"/><Relationship Id="rId1" Type="http://schemas.openxmlformats.org/officeDocument/2006/relationships/printerSettings" Target="../printerSettings/printerSettings11.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10" Type="http://schemas.openxmlformats.org/officeDocument/2006/relationships/ctrlProp" Target="../ctrlProps/ctrlProp223.xml"/><Relationship Id="rId19" Type="http://schemas.openxmlformats.org/officeDocument/2006/relationships/ctrlProp" Target="../ctrlProps/ctrlProp232.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4.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6.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2" Type="http://schemas.openxmlformats.org/officeDocument/2006/relationships/drawing" Target="../drawings/drawing5.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 Type="http://schemas.openxmlformats.org/officeDocument/2006/relationships/vmlDrawing" Target="../drawings/vmlDrawing7.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2" Type="http://schemas.openxmlformats.org/officeDocument/2006/relationships/drawing" Target="../drawings/drawing6.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7.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 Type="http://schemas.openxmlformats.org/officeDocument/2006/relationships/vmlDrawing" Target="../drawings/vmlDrawing8.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2" Type="http://schemas.openxmlformats.org/officeDocument/2006/relationships/drawing" Target="../drawings/drawing7.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8.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 Type="http://schemas.openxmlformats.org/officeDocument/2006/relationships/vmlDrawing" Target="../drawings/vmlDrawing9.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2" Type="http://schemas.openxmlformats.org/officeDocument/2006/relationships/drawing" Target="../drawings/drawing8.xml"/><Relationship Id="rId16" Type="http://schemas.openxmlformats.org/officeDocument/2006/relationships/ctrlProp" Target="../ctrlProps/ctrlProp181.xml"/><Relationship Id="rId20" Type="http://schemas.openxmlformats.org/officeDocument/2006/relationships/ctrlProp" Target="../ctrlProps/ctrlProp185.xml"/><Relationship Id="rId1" Type="http://schemas.openxmlformats.org/officeDocument/2006/relationships/printerSettings" Target="../printerSettings/printerSettings9.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10" Type="http://schemas.openxmlformats.org/officeDocument/2006/relationships/ctrlProp" Target="../ctrlProps/ctrlProp175.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123"/>
  <sheetViews>
    <sheetView tabSelected="1" view="pageBreakPreview" zoomScale="85" zoomScaleNormal="100" zoomScaleSheetLayoutView="85" workbookViewId="0">
      <selection activeCell="AN6" sqref="AN6:AO6"/>
    </sheetView>
  </sheetViews>
  <sheetFormatPr defaultColWidth="2.25" defaultRowHeight="12" x14ac:dyDescent="0.4"/>
  <cols>
    <col min="1" max="50" width="2.25" style="41" customWidth="1"/>
    <col min="51" max="16384" width="2.25" style="41"/>
  </cols>
  <sheetData>
    <row r="1" spans="1:50" ht="13.5" customHeight="1" x14ac:dyDescent="0.4">
      <c r="A1" s="41" t="s">
        <v>114</v>
      </c>
      <c r="B1" s="42"/>
      <c r="C1" s="80"/>
      <c r="D1" s="80"/>
      <c r="AE1" s="281" t="s">
        <v>208</v>
      </c>
      <c r="AF1" s="282"/>
      <c r="AG1" s="282"/>
      <c r="AH1" s="282"/>
      <c r="AI1" s="282"/>
      <c r="AJ1" s="282"/>
      <c r="AK1" s="282"/>
      <c r="AL1" s="282"/>
      <c r="AM1" s="282"/>
      <c r="AN1" s="282"/>
      <c r="AO1" s="282"/>
      <c r="AP1" s="282"/>
      <c r="AQ1" s="282"/>
      <c r="AR1" s="282"/>
      <c r="AS1" s="282"/>
      <c r="AT1" s="282"/>
      <c r="AU1" s="282"/>
      <c r="AV1" s="283"/>
      <c r="AW1" s="87"/>
    </row>
    <row r="2" spans="1:50" ht="18" customHeight="1" thickBot="1" x14ac:dyDescent="0.45">
      <c r="B2" s="42"/>
      <c r="C2" s="80"/>
      <c r="D2" s="80"/>
      <c r="AD2" s="89"/>
      <c r="AE2" s="284"/>
      <c r="AF2" s="285"/>
      <c r="AG2" s="285"/>
      <c r="AH2" s="285"/>
      <c r="AI2" s="285"/>
      <c r="AJ2" s="285"/>
      <c r="AK2" s="285"/>
      <c r="AL2" s="285"/>
      <c r="AM2" s="285"/>
      <c r="AN2" s="285"/>
      <c r="AO2" s="285"/>
      <c r="AP2" s="285"/>
      <c r="AQ2" s="285"/>
      <c r="AR2" s="285"/>
      <c r="AS2" s="285"/>
      <c r="AT2" s="285"/>
      <c r="AU2" s="285"/>
      <c r="AV2" s="286"/>
    </row>
    <row r="3" spans="1:50" ht="18" customHeight="1" x14ac:dyDescent="0.4">
      <c r="A3" s="278" t="s">
        <v>117</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row>
    <row r="4" spans="1:50" ht="18" customHeight="1" x14ac:dyDescent="0.4">
      <c r="A4" s="278" t="s">
        <v>39</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row>
    <row r="5" spans="1:50" ht="12" customHeight="1" x14ac:dyDescent="0.4">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50" x14ac:dyDescent="0.4">
      <c r="B6" s="42"/>
      <c r="C6" s="80"/>
      <c r="D6" s="80"/>
      <c r="AL6" s="44"/>
      <c r="AM6" s="45" t="s">
        <v>41</v>
      </c>
      <c r="AN6" s="308"/>
      <c r="AO6" s="308"/>
      <c r="AP6" s="43" t="s">
        <v>42</v>
      </c>
      <c r="AQ6" s="308"/>
      <c r="AR6" s="308"/>
      <c r="AS6" s="43" t="s">
        <v>43</v>
      </c>
      <c r="AT6" s="308"/>
      <c r="AU6" s="308"/>
      <c r="AV6" s="43" t="s">
        <v>44</v>
      </c>
      <c r="AW6" s="43"/>
    </row>
    <row r="7" spans="1:50" ht="18" customHeight="1" x14ac:dyDescent="0.4">
      <c r="A7" s="309" t="s">
        <v>45</v>
      </c>
      <c r="B7" s="309"/>
      <c r="C7" s="309"/>
      <c r="D7" s="309"/>
      <c r="E7" s="309"/>
      <c r="F7" s="309"/>
      <c r="G7" s="309"/>
      <c r="I7" s="41" t="s">
        <v>46</v>
      </c>
    </row>
    <row r="8" spans="1:50" ht="18" customHeight="1" x14ac:dyDescent="0.4">
      <c r="B8" s="42"/>
      <c r="C8" s="80"/>
      <c r="D8" s="80"/>
    </row>
    <row r="9" spans="1:50" x14ac:dyDescent="0.4">
      <c r="A9" s="41" t="s">
        <v>47</v>
      </c>
      <c r="B9" s="42"/>
      <c r="C9" s="80"/>
      <c r="D9" s="80"/>
    </row>
    <row r="10" spans="1:50" ht="11.25" customHeight="1" x14ac:dyDescent="0.4">
      <c r="B10" s="42"/>
      <c r="C10" s="80"/>
      <c r="D10" s="80"/>
    </row>
    <row r="11" spans="1:50" ht="18" customHeight="1" x14ac:dyDescent="0.4">
      <c r="A11" s="247" t="s">
        <v>48</v>
      </c>
      <c r="B11" s="46" t="s">
        <v>49</v>
      </c>
      <c r="C11" s="70"/>
      <c r="D11" s="70"/>
      <c r="E11" s="47"/>
      <c r="F11" s="47"/>
      <c r="G11" s="47"/>
      <c r="H11" s="47"/>
      <c r="I11" s="47"/>
      <c r="J11" s="47"/>
      <c r="K11" s="48"/>
      <c r="L11" s="213"/>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5"/>
    </row>
    <row r="12" spans="1:50" ht="21.75" customHeight="1" x14ac:dyDescent="0.4">
      <c r="A12" s="248"/>
      <c r="B12" s="81" t="s">
        <v>50</v>
      </c>
      <c r="C12" s="76"/>
      <c r="D12" s="76"/>
      <c r="E12" s="82"/>
      <c r="F12" s="82"/>
      <c r="G12" s="224" t="s">
        <v>51</v>
      </c>
      <c r="H12" s="224"/>
      <c r="I12" s="224"/>
      <c r="J12" s="224"/>
      <c r="K12" s="225"/>
      <c r="L12" s="210"/>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2"/>
    </row>
    <row r="13" spans="1:50" ht="18" customHeight="1" x14ac:dyDescent="0.4">
      <c r="A13" s="248"/>
      <c r="B13" s="310" t="s">
        <v>52</v>
      </c>
      <c r="C13" s="311"/>
      <c r="D13" s="311"/>
      <c r="E13" s="311"/>
      <c r="F13" s="311"/>
      <c r="G13" s="311"/>
      <c r="H13" s="311"/>
      <c r="I13" s="311"/>
      <c r="J13" s="311"/>
      <c r="K13" s="312"/>
      <c r="L13" s="49" t="s">
        <v>53</v>
      </c>
      <c r="M13" s="50"/>
      <c r="N13" s="50"/>
      <c r="O13" s="50"/>
      <c r="P13" s="279"/>
      <c r="Q13" s="279"/>
      <c r="R13" s="279"/>
      <c r="S13" s="50" t="s">
        <v>54</v>
      </c>
      <c r="T13" s="280"/>
      <c r="U13" s="280"/>
      <c r="V13" s="280"/>
      <c r="W13" s="50" t="s">
        <v>55</v>
      </c>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row>
    <row r="14" spans="1:50" ht="14.25" customHeight="1" x14ac:dyDescent="0.4">
      <c r="A14" s="248"/>
      <c r="B14" s="313"/>
      <c r="C14" s="314"/>
      <c r="D14" s="314"/>
      <c r="E14" s="314"/>
      <c r="F14" s="314"/>
      <c r="G14" s="314"/>
      <c r="H14" s="314"/>
      <c r="I14" s="314"/>
      <c r="J14" s="314"/>
      <c r="K14" s="315"/>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4"/>
    </row>
    <row r="15" spans="1:50" ht="14.25" customHeight="1" x14ac:dyDescent="0.4">
      <c r="A15" s="248"/>
      <c r="B15" s="257"/>
      <c r="C15" s="258"/>
      <c r="D15" s="258"/>
      <c r="E15" s="258"/>
      <c r="F15" s="258"/>
      <c r="G15" s="258"/>
      <c r="H15" s="258"/>
      <c r="I15" s="258"/>
      <c r="J15" s="258"/>
      <c r="K15" s="316"/>
      <c r="L15" s="295"/>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2"/>
    </row>
    <row r="16" spans="1:50" ht="18" customHeight="1" x14ac:dyDescent="0.4">
      <c r="A16" s="248"/>
      <c r="B16" s="83" t="s">
        <v>56</v>
      </c>
      <c r="C16" s="71"/>
      <c r="D16" s="71"/>
      <c r="E16" s="84"/>
      <c r="F16" s="84"/>
      <c r="G16" s="84"/>
      <c r="H16" s="84"/>
      <c r="I16" s="84"/>
      <c r="J16" s="84"/>
      <c r="K16" s="84"/>
      <c r="L16" s="297" t="s">
        <v>57</v>
      </c>
      <c r="M16" s="298"/>
      <c r="N16" s="298"/>
      <c r="O16" s="298"/>
      <c r="P16" s="298"/>
      <c r="Q16" s="298"/>
      <c r="R16" s="299"/>
      <c r="S16" s="296"/>
      <c r="T16" s="296"/>
      <c r="U16" s="296"/>
      <c r="V16" s="296"/>
      <c r="W16" s="296"/>
      <c r="X16" s="296"/>
      <c r="Y16" s="296"/>
      <c r="Z16" s="296"/>
      <c r="AA16" s="296"/>
      <c r="AB16" s="296"/>
      <c r="AC16" s="296"/>
      <c r="AD16" s="296"/>
      <c r="AE16" s="296"/>
      <c r="AF16" s="297" t="s">
        <v>8</v>
      </c>
      <c r="AG16" s="298"/>
      <c r="AH16" s="298"/>
      <c r="AI16" s="299"/>
      <c r="AJ16" s="291"/>
      <c r="AK16" s="291"/>
      <c r="AL16" s="291"/>
      <c r="AM16" s="291"/>
      <c r="AN16" s="291"/>
      <c r="AO16" s="291"/>
      <c r="AP16" s="291"/>
      <c r="AQ16" s="291"/>
      <c r="AR16" s="291"/>
      <c r="AS16" s="291"/>
      <c r="AT16" s="291"/>
      <c r="AU16" s="291"/>
      <c r="AV16" s="291"/>
      <c r="AW16" s="291"/>
    </row>
    <row r="17" spans="1:49" ht="18" customHeight="1" x14ac:dyDescent="0.4">
      <c r="A17" s="248"/>
      <c r="B17" s="83" t="s">
        <v>58</v>
      </c>
      <c r="C17" s="71"/>
      <c r="D17" s="71"/>
      <c r="E17" s="84"/>
      <c r="F17" s="84"/>
      <c r="G17" s="84"/>
      <c r="H17" s="84"/>
      <c r="I17" s="84"/>
      <c r="J17" s="84"/>
      <c r="K17" s="84"/>
      <c r="L17" s="300" t="s">
        <v>59</v>
      </c>
      <c r="M17" s="301"/>
      <c r="N17" s="301"/>
      <c r="O17" s="301"/>
      <c r="P17" s="301"/>
      <c r="Q17" s="301"/>
      <c r="R17" s="302"/>
      <c r="S17" s="290"/>
      <c r="T17" s="290"/>
      <c r="U17" s="290"/>
      <c r="V17" s="290"/>
      <c r="W17" s="290"/>
      <c r="X17" s="290"/>
      <c r="Y17" s="290"/>
      <c r="Z17" s="290"/>
      <c r="AA17" s="290"/>
      <c r="AB17" s="290"/>
      <c r="AC17" s="290"/>
      <c r="AD17" s="290"/>
      <c r="AE17" s="290"/>
      <c r="AF17" s="300" t="s">
        <v>60</v>
      </c>
      <c r="AG17" s="301"/>
      <c r="AH17" s="301"/>
      <c r="AI17" s="301"/>
      <c r="AJ17" s="298"/>
      <c r="AK17" s="298"/>
      <c r="AL17" s="299"/>
      <c r="AM17" s="290"/>
      <c r="AN17" s="290"/>
      <c r="AO17" s="290"/>
      <c r="AP17" s="290"/>
      <c r="AQ17" s="290"/>
      <c r="AR17" s="290"/>
      <c r="AS17" s="290"/>
      <c r="AT17" s="290"/>
      <c r="AU17" s="290"/>
      <c r="AV17" s="290"/>
      <c r="AW17" s="290"/>
    </row>
    <row r="18" spans="1:49" ht="18" customHeight="1" x14ac:dyDescent="0.4">
      <c r="A18" s="269"/>
      <c r="B18" s="83" t="s">
        <v>61</v>
      </c>
      <c r="C18" s="71"/>
      <c r="D18" s="71"/>
      <c r="E18" s="84"/>
      <c r="F18" s="84"/>
      <c r="G18" s="84"/>
      <c r="H18" s="84"/>
      <c r="I18" s="84"/>
      <c r="J18" s="84"/>
      <c r="K18" s="84"/>
      <c r="L18" s="300" t="s">
        <v>59</v>
      </c>
      <c r="M18" s="301"/>
      <c r="N18" s="301"/>
      <c r="O18" s="301"/>
      <c r="P18" s="301"/>
      <c r="Q18" s="301"/>
      <c r="R18" s="302"/>
      <c r="S18" s="290"/>
      <c r="T18" s="290"/>
      <c r="U18" s="290"/>
      <c r="V18" s="290"/>
      <c r="W18" s="290"/>
      <c r="X18" s="290"/>
      <c r="Y18" s="290"/>
      <c r="Z18" s="290"/>
      <c r="AA18" s="290"/>
      <c r="AB18" s="290"/>
      <c r="AC18" s="290"/>
      <c r="AD18" s="290"/>
      <c r="AE18" s="290"/>
      <c r="AF18" s="300" t="s">
        <v>60</v>
      </c>
      <c r="AG18" s="301"/>
      <c r="AH18" s="301"/>
      <c r="AI18" s="301"/>
      <c r="AJ18" s="301"/>
      <c r="AK18" s="301"/>
      <c r="AL18" s="302"/>
      <c r="AM18" s="287"/>
      <c r="AN18" s="288"/>
      <c r="AO18" s="288"/>
      <c r="AP18" s="288"/>
      <c r="AQ18" s="288"/>
      <c r="AR18" s="288"/>
      <c r="AS18" s="288"/>
      <c r="AT18" s="288"/>
      <c r="AU18" s="288"/>
      <c r="AV18" s="288"/>
      <c r="AW18" s="289"/>
    </row>
    <row r="19" spans="1:49" ht="18" customHeight="1" x14ac:dyDescent="0.4">
      <c r="A19" s="83" t="s">
        <v>62</v>
      </c>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5"/>
      <c r="AN19" s="84"/>
      <c r="AO19" s="84"/>
      <c r="AP19" s="84"/>
      <c r="AQ19" s="84"/>
      <c r="AR19" s="84"/>
      <c r="AS19" s="84"/>
      <c r="AT19" s="84"/>
      <c r="AU19" s="84"/>
      <c r="AV19" s="84"/>
      <c r="AW19" s="85"/>
    </row>
    <row r="20" spans="1:49" ht="66" customHeight="1" x14ac:dyDescent="0.4">
      <c r="A20" s="317" t="s">
        <v>63</v>
      </c>
      <c r="B20" s="318"/>
      <c r="C20" s="318"/>
      <c r="D20" s="318"/>
      <c r="E20" s="318"/>
      <c r="F20" s="318"/>
      <c r="G20" s="318"/>
      <c r="H20" s="318"/>
      <c r="I20" s="318"/>
      <c r="J20" s="318"/>
      <c r="K20" s="318"/>
      <c r="L20" s="318"/>
      <c r="M20" s="318"/>
      <c r="N20" s="318"/>
      <c r="O20" s="318"/>
      <c r="P20" s="318"/>
      <c r="Q20" s="318"/>
      <c r="R20" s="318"/>
      <c r="S20" s="319"/>
      <c r="T20" s="323" t="s">
        <v>40</v>
      </c>
      <c r="U20" s="324"/>
      <c r="V20" s="324"/>
      <c r="W20" s="324"/>
      <c r="X20" s="324"/>
      <c r="Y20" s="324"/>
      <c r="Z20" s="324"/>
      <c r="AA20" s="324"/>
      <c r="AB20" s="324"/>
      <c r="AC20" s="325"/>
      <c r="AD20" s="323" t="s">
        <v>64</v>
      </c>
      <c r="AE20" s="324"/>
      <c r="AF20" s="324"/>
      <c r="AG20" s="324"/>
      <c r="AH20" s="324"/>
      <c r="AI20" s="324"/>
      <c r="AJ20" s="324"/>
      <c r="AK20" s="324"/>
      <c r="AL20" s="324"/>
      <c r="AM20" s="325"/>
      <c r="AN20" s="272" t="s">
        <v>65</v>
      </c>
      <c r="AO20" s="273"/>
      <c r="AP20" s="273"/>
      <c r="AQ20" s="273"/>
      <c r="AR20" s="273"/>
      <c r="AS20" s="273"/>
      <c r="AT20" s="273"/>
      <c r="AU20" s="273"/>
      <c r="AV20" s="273"/>
      <c r="AW20" s="274"/>
    </row>
    <row r="21" spans="1:49" ht="18" customHeight="1" x14ac:dyDescent="0.4">
      <c r="A21" s="320"/>
      <c r="B21" s="321"/>
      <c r="C21" s="321"/>
      <c r="D21" s="321"/>
      <c r="E21" s="321"/>
      <c r="F21" s="321"/>
      <c r="G21" s="321"/>
      <c r="H21" s="321"/>
      <c r="I21" s="321"/>
      <c r="J21" s="321"/>
      <c r="K21" s="321"/>
      <c r="L21" s="321"/>
      <c r="M21" s="321"/>
      <c r="N21" s="321"/>
      <c r="O21" s="321"/>
      <c r="P21" s="321"/>
      <c r="Q21" s="321"/>
      <c r="R21" s="321"/>
      <c r="S21" s="322"/>
      <c r="T21" s="275" t="s">
        <v>66</v>
      </c>
      <c r="U21" s="276"/>
      <c r="V21" s="276"/>
      <c r="W21" s="277"/>
      <c r="X21" s="326" t="s">
        <v>67</v>
      </c>
      <c r="Y21" s="326"/>
      <c r="Z21" s="326"/>
      <c r="AA21" s="326"/>
      <c r="AB21" s="326"/>
      <c r="AC21" s="327"/>
      <c r="AD21" s="275" t="s">
        <v>66</v>
      </c>
      <c r="AE21" s="276"/>
      <c r="AF21" s="276"/>
      <c r="AG21" s="277"/>
      <c r="AH21" s="328" t="s">
        <v>67</v>
      </c>
      <c r="AI21" s="328"/>
      <c r="AJ21" s="328"/>
      <c r="AK21" s="328"/>
      <c r="AL21" s="328"/>
      <c r="AM21" s="329"/>
      <c r="AN21" s="275" t="s">
        <v>66</v>
      </c>
      <c r="AO21" s="276"/>
      <c r="AP21" s="276"/>
      <c r="AQ21" s="277"/>
      <c r="AR21" s="330" t="s">
        <v>67</v>
      </c>
      <c r="AS21" s="328"/>
      <c r="AT21" s="328"/>
      <c r="AU21" s="328"/>
      <c r="AV21" s="328"/>
      <c r="AW21" s="329"/>
    </row>
    <row r="22" spans="1:49" ht="17.25" customHeight="1" x14ac:dyDescent="0.4">
      <c r="A22" s="248" t="s">
        <v>68</v>
      </c>
      <c r="B22" s="46" t="s">
        <v>69</v>
      </c>
      <c r="C22" s="47"/>
      <c r="D22" s="47"/>
      <c r="E22" s="47"/>
      <c r="F22" s="47"/>
      <c r="G22" s="47"/>
      <c r="H22" s="47"/>
      <c r="I22" s="47"/>
      <c r="J22" s="47"/>
      <c r="K22" s="47"/>
      <c r="L22" s="47"/>
      <c r="M22" s="47"/>
      <c r="N22" s="47"/>
      <c r="O22" s="47"/>
      <c r="P22" s="47"/>
      <c r="Q22" s="47"/>
      <c r="R22" s="47"/>
      <c r="S22" s="48"/>
      <c r="T22" s="228">
        <f>SUM(個票1:個票10!$AL77:$AM77)</f>
        <v>0</v>
      </c>
      <c r="U22" s="229"/>
      <c r="V22" s="230" t="s">
        <v>70</v>
      </c>
      <c r="W22" s="231"/>
      <c r="X22" s="303">
        <f>SUM(個票1:個票10!$AP77:$AS77)/1000</f>
        <v>0</v>
      </c>
      <c r="Y22" s="304"/>
      <c r="Z22" s="304" t="e">
        <f>SUM(#REF!)</f>
        <v>#REF!</v>
      </c>
      <c r="AA22" s="304"/>
      <c r="AB22" s="78" t="s">
        <v>71</v>
      </c>
      <c r="AC22" s="52"/>
      <c r="AD22" s="228">
        <f>SUM(個票1:個票10!$AV77:$AW77)</f>
        <v>0</v>
      </c>
      <c r="AE22" s="229"/>
      <c r="AF22" s="230" t="s">
        <v>70</v>
      </c>
      <c r="AG22" s="231"/>
      <c r="AH22" s="232">
        <f>SUM(個票1:個票10!$AZ77:$BC77)/1000</f>
        <v>0</v>
      </c>
      <c r="AI22" s="233"/>
      <c r="AJ22" s="233" t="e">
        <f>SUM(#REF!)</f>
        <v>#REF!</v>
      </c>
      <c r="AK22" s="233"/>
      <c r="AL22" s="78" t="s">
        <v>71</v>
      </c>
      <c r="AM22" s="52"/>
      <c r="AN22" s="228">
        <f>SUM(個票1:個票10!$BF77:$BG77)</f>
        <v>0</v>
      </c>
      <c r="AO22" s="229"/>
      <c r="AP22" s="230" t="s">
        <v>70</v>
      </c>
      <c r="AQ22" s="231"/>
      <c r="AR22" s="232">
        <f>SUM(個票1:個票10!$BJ77:$BM77)/1000</f>
        <v>0</v>
      </c>
      <c r="AS22" s="233"/>
      <c r="AT22" s="233" t="e">
        <f>SUM(#REF!)</f>
        <v>#REF!</v>
      </c>
      <c r="AU22" s="233"/>
      <c r="AV22" s="78" t="s">
        <v>71</v>
      </c>
      <c r="AW22" s="52"/>
    </row>
    <row r="23" spans="1:49" ht="17.25" customHeight="1" x14ac:dyDescent="0.4">
      <c r="A23" s="248"/>
      <c r="B23" s="53" t="s">
        <v>72</v>
      </c>
      <c r="C23" s="54"/>
      <c r="D23" s="54"/>
      <c r="E23" s="54"/>
      <c r="F23" s="54"/>
      <c r="G23" s="54"/>
      <c r="H23" s="54"/>
      <c r="I23" s="54"/>
      <c r="J23" s="54"/>
      <c r="K23" s="54"/>
      <c r="L23" s="54"/>
      <c r="M23" s="54"/>
      <c r="N23" s="54"/>
      <c r="O23" s="54"/>
      <c r="P23" s="54"/>
      <c r="Q23" s="54"/>
      <c r="R23" s="54"/>
      <c r="S23" s="55"/>
      <c r="T23" s="216">
        <f>SUM(個票1:個票10!$AL78:$AM78)</f>
        <v>0</v>
      </c>
      <c r="U23" s="217"/>
      <c r="V23" s="218" t="s">
        <v>70</v>
      </c>
      <c r="W23" s="219"/>
      <c r="X23" s="220">
        <f>SUM(個票1:個票10!$AP78:$AS78)/1000</f>
        <v>0</v>
      </c>
      <c r="Y23" s="221"/>
      <c r="Z23" s="221" t="e">
        <f>SUM(#REF!)</f>
        <v>#REF!</v>
      </c>
      <c r="AA23" s="221"/>
      <c r="AB23" s="73" t="s">
        <v>71</v>
      </c>
      <c r="AC23" s="56"/>
      <c r="AD23" s="216">
        <f>SUM(個票1:個票10!$AV78:$AW78)</f>
        <v>0</v>
      </c>
      <c r="AE23" s="217"/>
      <c r="AF23" s="218" t="s">
        <v>70</v>
      </c>
      <c r="AG23" s="219"/>
      <c r="AH23" s="220">
        <f>SUM(個票1:個票10!$AZ78:$BC78)/1000</f>
        <v>0</v>
      </c>
      <c r="AI23" s="221"/>
      <c r="AJ23" s="221" t="e">
        <f>SUM(#REF!)</f>
        <v>#REF!</v>
      </c>
      <c r="AK23" s="221"/>
      <c r="AL23" s="73" t="s">
        <v>71</v>
      </c>
      <c r="AM23" s="56"/>
      <c r="AN23" s="216">
        <f>SUM(個票1:個票10!$BF78:$BG78)</f>
        <v>0</v>
      </c>
      <c r="AO23" s="217"/>
      <c r="AP23" s="218" t="s">
        <v>70</v>
      </c>
      <c r="AQ23" s="219"/>
      <c r="AR23" s="220">
        <f>SUM(個票1:個票10!$BJ78:$BM78)/1000</f>
        <v>0</v>
      </c>
      <c r="AS23" s="221"/>
      <c r="AT23" s="221" t="e">
        <f>SUM(#REF!)</f>
        <v>#REF!</v>
      </c>
      <c r="AU23" s="221"/>
      <c r="AV23" s="73" t="s">
        <v>71</v>
      </c>
      <c r="AW23" s="56"/>
    </row>
    <row r="24" spans="1:49" ht="17.25" customHeight="1" x14ac:dyDescent="0.4">
      <c r="A24" s="248"/>
      <c r="B24" s="53" t="s">
        <v>73</v>
      </c>
      <c r="C24" s="54"/>
      <c r="D24" s="54"/>
      <c r="E24" s="54"/>
      <c r="F24" s="54"/>
      <c r="G24" s="54"/>
      <c r="H24" s="54"/>
      <c r="I24" s="54"/>
      <c r="J24" s="54"/>
      <c r="K24" s="54"/>
      <c r="L24" s="54"/>
      <c r="M24" s="54"/>
      <c r="N24" s="54"/>
      <c r="O24" s="54"/>
      <c r="P24" s="54"/>
      <c r="Q24" s="54"/>
      <c r="R24" s="54"/>
      <c r="S24" s="55"/>
      <c r="T24" s="216">
        <f>SUM(個票1:個票10!$AL79:$AM79)</f>
        <v>0</v>
      </c>
      <c r="U24" s="217"/>
      <c r="V24" s="218" t="s">
        <v>70</v>
      </c>
      <c r="W24" s="219"/>
      <c r="X24" s="220">
        <f>SUM(個票1:個票10!$AP79:$AS79)/1000</f>
        <v>0</v>
      </c>
      <c r="Y24" s="221"/>
      <c r="Z24" s="221" t="e">
        <f>SUM(#REF!)</f>
        <v>#REF!</v>
      </c>
      <c r="AA24" s="221"/>
      <c r="AB24" s="73" t="s">
        <v>71</v>
      </c>
      <c r="AC24" s="56"/>
      <c r="AD24" s="216">
        <f>SUM(個票1:個票10!$AV79:$AW79)</f>
        <v>0</v>
      </c>
      <c r="AE24" s="217"/>
      <c r="AF24" s="218" t="s">
        <v>70</v>
      </c>
      <c r="AG24" s="219"/>
      <c r="AH24" s="220">
        <f>SUM(個票1:個票10!$AZ79:$BC79)/1000</f>
        <v>0</v>
      </c>
      <c r="AI24" s="221"/>
      <c r="AJ24" s="221" t="e">
        <f>SUM(#REF!)</f>
        <v>#REF!</v>
      </c>
      <c r="AK24" s="221"/>
      <c r="AL24" s="73" t="s">
        <v>71</v>
      </c>
      <c r="AM24" s="56"/>
      <c r="AN24" s="216">
        <f>SUM(個票1:個票10!$BF79:$BG79)</f>
        <v>0</v>
      </c>
      <c r="AO24" s="217"/>
      <c r="AP24" s="218" t="s">
        <v>70</v>
      </c>
      <c r="AQ24" s="219"/>
      <c r="AR24" s="220">
        <f>SUM(個票1:個票10!$BJ79:$BM79)/1000</f>
        <v>0</v>
      </c>
      <c r="AS24" s="221"/>
      <c r="AT24" s="221" t="e">
        <f>SUM(#REF!)</f>
        <v>#REF!</v>
      </c>
      <c r="AU24" s="221"/>
      <c r="AV24" s="73" t="s">
        <v>71</v>
      </c>
      <c r="AW24" s="56"/>
    </row>
    <row r="25" spans="1:49" ht="17.25" customHeight="1" x14ac:dyDescent="0.4">
      <c r="A25" s="248"/>
      <c r="B25" s="53" t="s">
        <v>74</v>
      </c>
      <c r="C25" s="54"/>
      <c r="D25" s="54"/>
      <c r="E25" s="54"/>
      <c r="F25" s="54"/>
      <c r="G25" s="54"/>
      <c r="H25" s="54"/>
      <c r="I25" s="54"/>
      <c r="J25" s="54"/>
      <c r="K25" s="54"/>
      <c r="L25" s="54"/>
      <c r="M25" s="54"/>
      <c r="N25" s="54"/>
      <c r="O25" s="54"/>
      <c r="P25" s="54"/>
      <c r="Q25" s="54"/>
      <c r="R25" s="54"/>
      <c r="S25" s="54"/>
      <c r="T25" s="216">
        <f>SUM(個票1:個票10!$AL80:$AM80)</f>
        <v>0</v>
      </c>
      <c r="U25" s="217"/>
      <c r="V25" s="218" t="s">
        <v>70</v>
      </c>
      <c r="W25" s="219"/>
      <c r="X25" s="220">
        <f>SUM(個票1:個票10!$AP80:$AS80)/1000</f>
        <v>0</v>
      </c>
      <c r="Y25" s="221"/>
      <c r="Z25" s="221" t="e">
        <f>SUM(#REF!)</f>
        <v>#REF!</v>
      </c>
      <c r="AA25" s="221"/>
      <c r="AB25" s="72" t="s">
        <v>71</v>
      </c>
      <c r="AC25" s="56"/>
      <c r="AD25" s="216">
        <f>SUM(個票1:個票10!$AV80:$AW80)</f>
        <v>0</v>
      </c>
      <c r="AE25" s="217"/>
      <c r="AF25" s="218" t="s">
        <v>70</v>
      </c>
      <c r="AG25" s="219"/>
      <c r="AH25" s="220">
        <f>SUM(個票1:個票10!$AZ80:$BC80)/1000</f>
        <v>0</v>
      </c>
      <c r="AI25" s="221"/>
      <c r="AJ25" s="221" t="e">
        <f>SUM(#REF!)</f>
        <v>#REF!</v>
      </c>
      <c r="AK25" s="221"/>
      <c r="AL25" s="72" t="s">
        <v>71</v>
      </c>
      <c r="AM25" s="56"/>
      <c r="AN25" s="216">
        <f>SUM(個票1:個票10!$BF80:$BG80)</f>
        <v>0</v>
      </c>
      <c r="AO25" s="217"/>
      <c r="AP25" s="218" t="s">
        <v>70</v>
      </c>
      <c r="AQ25" s="219"/>
      <c r="AR25" s="220">
        <f>SUM(個票1:個票10!$BJ80:$BM80)/1000</f>
        <v>0</v>
      </c>
      <c r="AS25" s="221"/>
      <c r="AT25" s="221" t="e">
        <f>SUM(#REF!)</f>
        <v>#REF!</v>
      </c>
      <c r="AU25" s="221"/>
      <c r="AV25" s="72" t="s">
        <v>71</v>
      </c>
      <c r="AW25" s="56"/>
    </row>
    <row r="26" spans="1:49" ht="17.25" customHeight="1" x14ac:dyDescent="0.4">
      <c r="A26" s="248"/>
      <c r="B26" s="53" t="s">
        <v>75</v>
      </c>
      <c r="C26" s="54"/>
      <c r="D26" s="54"/>
      <c r="E26" s="54"/>
      <c r="F26" s="54"/>
      <c r="G26" s="54"/>
      <c r="H26" s="54"/>
      <c r="I26" s="54"/>
      <c r="J26" s="54"/>
      <c r="K26" s="54"/>
      <c r="L26" s="54"/>
      <c r="M26" s="54"/>
      <c r="N26" s="54"/>
      <c r="O26" s="54"/>
      <c r="P26" s="54"/>
      <c r="Q26" s="54"/>
      <c r="R26" s="54"/>
      <c r="S26" s="54"/>
      <c r="T26" s="216">
        <f>SUM(個票1:個票10!$AL81:$AM81)</f>
        <v>0</v>
      </c>
      <c r="U26" s="217"/>
      <c r="V26" s="218" t="s">
        <v>70</v>
      </c>
      <c r="W26" s="219"/>
      <c r="X26" s="220">
        <f>SUM(個票1:個票10!$AP81:$AS81)/1000</f>
        <v>0</v>
      </c>
      <c r="Y26" s="221"/>
      <c r="Z26" s="221" t="e">
        <f>SUM(#REF!)</f>
        <v>#REF!</v>
      </c>
      <c r="AA26" s="221"/>
      <c r="AB26" s="72" t="s">
        <v>71</v>
      </c>
      <c r="AC26" s="56"/>
      <c r="AD26" s="216">
        <f>SUM(個票1:個票10!$AV81:$AW81)</f>
        <v>0</v>
      </c>
      <c r="AE26" s="217"/>
      <c r="AF26" s="218" t="s">
        <v>70</v>
      </c>
      <c r="AG26" s="219"/>
      <c r="AH26" s="220">
        <f>SUM(個票1:個票10!$AZ81:$BC81)/1000</f>
        <v>0</v>
      </c>
      <c r="AI26" s="221"/>
      <c r="AJ26" s="221" t="e">
        <f>SUM(#REF!)</f>
        <v>#REF!</v>
      </c>
      <c r="AK26" s="221"/>
      <c r="AL26" s="72" t="s">
        <v>71</v>
      </c>
      <c r="AM26" s="56"/>
      <c r="AN26" s="216">
        <f>SUM(個票1:個票10!$BF81:$BG81)</f>
        <v>0</v>
      </c>
      <c r="AO26" s="217"/>
      <c r="AP26" s="218" t="s">
        <v>70</v>
      </c>
      <c r="AQ26" s="219"/>
      <c r="AR26" s="220">
        <f>SUM(個票1:個票10!$BJ81:$BM81)/1000</f>
        <v>0</v>
      </c>
      <c r="AS26" s="221"/>
      <c r="AT26" s="221" t="e">
        <f>SUM(#REF!)</f>
        <v>#REF!</v>
      </c>
      <c r="AU26" s="221"/>
      <c r="AV26" s="72" t="s">
        <v>71</v>
      </c>
      <c r="AW26" s="56"/>
    </row>
    <row r="27" spans="1:49" ht="17.25" customHeight="1" x14ac:dyDescent="0.4">
      <c r="A27" s="248"/>
      <c r="B27" s="53" t="s">
        <v>76</v>
      </c>
      <c r="C27" s="54"/>
      <c r="D27" s="54"/>
      <c r="E27" s="54"/>
      <c r="F27" s="54"/>
      <c r="G27" s="54"/>
      <c r="H27" s="54"/>
      <c r="I27" s="54"/>
      <c r="J27" s="54"/>
      <c r="K27" s="54"/>
      <c r="L27" s="54"/>
      <c r="M27" s="54"/>
      <c r="N27" s="54"/>
      <c r="O27" s="54"/>
      <c r="P27" s="54"/>
      <c r="Q27" s="54"/>
      <c r="R27" s="54"/>
      <c r="S27" s="54"/>
      <c r="T27" s="216">
        <f>SUM(個票1:個票10!$AL82:$AM82)</f>
        <v>0</v>
      </c>
      <c r="U27" s="217"/>
      <c r="V27" s="218" t="s">
        <v>70</v>
      </c>
      <c r="W27" s="219"/>
      <c r="X27" s="220">
        <f>SUM(個票1:個票10!$AP82:$AS82)/1000</f>
        <v>0</v>
      </c>
      <c r="Y27" s="221"/>
      <c r="Z27" s="221" t="e">
        <f>SUM(#REF!)</f>
        <v>#REF!</v>
      </c>
      <c r="AA27" s="221"/>
      <c r="AB27" s="73" t="s">
        <v>71</v>
      </c>
      <c r="AC27" s="56"/>
      <c r="AD27" s="216">
        <f>SUM(個票1:個票10!$AV82:$AW82)</f>
        <v>0</v>
      </c>
      <c r="AE27" s="217"/>
      <c r="AF27" s="218" t="s">
        <v>70</v>
      </c>
      <c r="AG27" s="219"/>
      <c r="AH27" s="220">
        <f>SUM(個票1:個票10!$AZ82:$BC82)/1000</f>
        <v>0</v>
      </c>
      <c r="AI27" s="221"/>
      <c r="AJ27" s="221" t="e">
        <f>SUM(#REF!)</f>
        <v>#REF!</v>
      </c>
      <c r="AK27" s="221"/>
      <c r="AL27" s="73" t="s">
        <v>71</v>
      </c>
      <c r="AM27" s="56"/>
      <c r="AN27" s="216">
        <f>SUM(個票1:個票10!$BF82:$BG82)</f>
        <v>0</v>
      </c>
      <c r="AO27" s="217"/>
      <c r="AP27" s="218" t="s">
        <v>70</v>
      </c>
      <c r="AQ27" s="219"/>
      <c r="AR27" s="220">
        <f>SUM(個票1:個票10!$BJ82:$BM82)/1000</f>
        <v>0</v>
      </c>
      <c r="AS27" s="221"/>
      <c r="AT27" s="221" t="e">
        <f>SUM(#REF!)</f>
        <v>#REF!</v>
      </c>
      <c r="AU27" s="221"/>
      <c r="AV27" s="73" t="s">
        <v>71</v>
      </c>
      <c r="AW27" s="56"/>
    </row>
    <row r="28" spans="1:49" ht="17.25" customHeight="1" x14ac:dyDescent="0.4">
      <c r="A28" s="248"/>
      <c r="B28" s="53" t="s">
        <v>77</v>
      </c>
      <c r="C28" s="54"/>
      <c r="D28" s="54"/>
      <c r="E28" s="54"/>
      <c r="F28" s="54"/>
      <c r="G28" s="54"/>
      <c r="H28" s="54"/>
      <c r="I28" s="54"/>
      <c r="J28" s="54"/>
      <c r="K28" s="54"/>
      <c r="L28" s="54"/>
      <c r="M28" s="54"/>
      <c r="N28" s="54"/>
      <c r="O28" s="54"/>
      <c r="P28" s="54"/>
      <c r="Q28" s="54"/>
      <c r="R28" s="54"/>
      <c r="S28" s="54"/>
      <c r="T28" s="216">
        <f>SUM(個票1:個票10!$AL83:$AM83)</f>
        <v>0</v>
      </c>
      <c r="U28" s="217"/>
      <c r="V28" s="218" t="s">
        <v>70</v>
      </c>
      <c r="W28" s="219"/>
      <c r="X28" s="220">
        <f>SUM(個票1:個票10!$AP83:$AS83)/1000</f>
        <v>0</v>
      </c>
      <c r="Y28" s="221"/>
      <c r="Z28" s="221" t="e">
        <f>SUM(#REF!)</f>
        <v>#REF!</v>
      </c>
      <c r="AA28" s="221"/>
      <c r="AB28" s="73" t="s">
        <v>71</v>
      </c>
      <c r="AC28" s="56"/>
      <c r="AD28" s="216">
        <f>SUM(個票1:個票10!$AV83:$AW83)</f>
        <v>0</v>
      </c>
      <c r="AE28" s="217"/>
      <c r="AF28" s="218" t="s">
        <v>70</v>
      </c>
      <c r="AG28" s="219"/>
      <c r="AH28" s="220">
        <f>SUM(個票1:個票10!$AZ83:$BC83)/1000</f>
        <v>0</v>
      </c>
      <c r="AI28" s="221"/>
      <c r="AJ28" s="221" t="e">
        <f>SUM(#REF!)</f>
        <v>#REF!</v>
      </c>
      <c r="AK28" s="221"/>
      <c r="AL28" s="73" t="s">
        <v>71</v>
      </c>
      <c r="AM28" s="56"/>
      <c r="AN28" s="216">
        <f>SUM(個票1:個票10!$BF83:$BG83)</f>
        <v>0</v>
      </c>
      <c r="AO28" s="217"/>
      <c r="AP28" s="218" t="s">
        <v>70</v>
      </c>
      <c r="AQ28" s="219"/>
      <c r="AR28" s="220">
        <f>SUM(個票1:個票10!$BJ83:$BM83)/1000</f>
        <v>0</v>
      </c>
      <c r="AS28" s="221"/>
      <c r="AT28" s="221" t="e">
        <f>SUM(#REF!)</f>
        <v>#REF!</v>
      </c>
      <c r="AU28" s="221"/>
      <c r="AV28" s="73" t="s">
        <v>71</v>
      </c>
      <c r="AW28" s="56"/>
    </row>
    <row r="29" spans="1:49" ht="17.25" customHeight="1" x14ac:dyDescent="0.4">
      <c r="A29" s="269"/>
      <c r="B29" s="57" t="s">
        <v>78</v>
      </c>
      <c r="C29" s="58"/>
      <c r="D29" s="58"/>
      <c r="E29" s="58"/>
      <c r="F29" s="58"/>
      <c r="G29" s="58"/>
      <c r="H29" s="58"/>
      <c r="I29" s="58"/>
      <c r="J29" s="58"/>
      <c r="K29" s="58"/>
      <c r="L29" s="58"/>
      <c r="M29" s="58"/>
      <c r="N29" s="58"/>
      <c r="O29" s="58"/>
      <c r="P29" s="58"/>
      <c r="Q29" s="58"/>
      <c r="R29" s="58"/>
      <c r="S29" s="58"/>
      <c r="T29" s="222">
        <f>SUM(個票1:個票10!$AL84:$AM84)</f>
        <v>0</v>
      </c>
      <c r="U29" s="223"/>
      <c r="V29" s="224" t="s">
        <v>70</v>
      </c>
      <c r="W29" s="225"/>
      <c r="X29" s="226">
        <f>SUM(個票1:個票10!$AP84:$AS84)/1000</f>
        <v>0</v>
      </c>
      <c r="Y29" s="227"/>
      <c r="Z29" s="227" t="e">
        <f>SUM(#REF!)</f>
        <v>#REF!</v>
      </c>
      <c r="AA29" s="227"/>
      <c r="AB29" s="79" t="s">
        <v>71</v>
      </c>
      <c r="AC29" s="59"/>
      <c r="AD29" s="222">
        <f>SUM(個票1:個票10!$AV84:$AW84)</f>
        <v>0</v>
      </c>
      <c r="AE29" s="223"/>
      <c r="AF29" s="241" t="s">
        <v>70</v>
      </c>
      <c r="AG29" s="242"/>
      <c r="AH29" s="226">
        <f>SUM(個票1:個票10!$AZ84:$BC84)/1000</f>
        <v>0</v>
      </c>
      <c r="AI29" s="227"/>
      <c r="AJ29" s="227" t="e">
        <f>SUM(#REF!)</f>
        <v>#REF!</v>
      </c>
      <c r="AK29" s="227"/>
      <c r="AL29" s="79" t="s">
        <v>71</v>
      </c>
      <c r="AM29" s="59"/>
      <c r="AN29" s="222">
        <f>SUM(個票1:個票10!$BF84:$BG84)</f>
        <v>0</v>
      </c>
      <c r="AO29" s="223"/>
      <c r="AP29" s="224" t="s">
        <v>70</v>
      </c>
      <c r="AQ29" s="225"/>
      <c r="AR29" s="226">
        <f>SUM(個票1:個票10!$BJ84:$BM84)/1000</f>
        <v>0</v>
      </c>
      <c r="AS29" s="227"/>
      <c r="AT29" s="227" t="e">
        <f>SUM(#REF!)</f>
        <v>#REF!</v>
      </c>
      <c r="AU29" s="227"/>
      <c r="AV29" s="79" t="s">
        <v>71</v>
      </c>
      <c r="AW29" s="59"/>
    </row>
    <row r="30" spans="1:49" ht="17.25" customHeight="1" x14ac:dyDescent="0.4">
      <c r="A30" s="261" t="s">
        <v>79</v>
      </c>
      <c r="B30" s="46" t="s">
        <v>80</v>
      </c>
      <c r="C30" s="47"/>
      <c r="D30" s="47"/>
      <c r="E30" s="47"/>
      <c r="F30" s="47"/>
      <c r="G30" s="47"/>
      <c r="H30" s="47"/>
      <c r="I30" s="47"/>
      <c r="J30" s="47"/>
      <c r="K30" s="47"/>
      <c r="L30" s="47"/>
      <c r="M30" s="47"/>
      <c r="N30" s="47"/>
      <c r="O30" s="47"/>
      <c r="P30" s="47"/>
      <c r="Q30" s="47"/>
      <c r="R30" s="47"/>
      <c r="S30" s="47"/>
      <c r="T30" s="228">
        <f>SUM(個票1:個票10!$AL85:$AM85)</f>
        <v>0</v>
      </c>
      <c r="U30" s="229"/>
      <c r="V30" s="230" t="s">
        <v>70</v>
      </c>
      <c r="W30" s="231"/>
      <c r="X30" s="232">
        <f>SUM(個票1:個票10!$AP85:$AS85)/1000</f>
        <v>0</v>
      </c>
      <c r="Y30" s="233"/>
      <c r="Z30" s="233" t="e">
        <f>SUM(#REF!)</f>
        <v>#REF!</v>
      </c>
      <c r="AA30" s="233"/>
      <c r="AB30" s="75" t="s">
        <v>71</v>
      </c>
      <c r="AC30" s="52"/>
      <c r="AD30" s="263"/>
      <c r="AE30" s="264"/>
      <c r="AF30" s="230"/>
      <c r="AG30" s="231"/>
      <c r="AH30" s="253"/>
      <c r="AI30" s="254"/>
      <c r="AJ30" s="254"/>
      <c r="AK30" s="254"/>
      <c r="AL30" s="75"/>
      <c r="AM30" s="52"/>
      <c r="AN30" s="228">
        <f>SUM(個票1:個票10!$BF85:$BG85)</f>
        <v>0</v>
      </c>
      <c r="AO30" s="229"/>
      <c r="AP30" s="230" t="s">
        <v>70</v>
      </c>
      <c r="AQ30" s="231"/>
      <c r="AR30" s="232">
        <f>SUM(個票1:個票10!$BJ85:$BM85)/1000</f>
        <v>0</v>
      </c>
      <c r="AS30" s="233"/>
      <c r="AT30" s="233" t="e">
        <f>SUM(#REF!)</f>
        <v>#REF!</v>
      </c>
      <c r="AU30" s="233"/>
      <c r="AV30" s="75" t="s">
        <v>71</v>
      </c>
      <c r="AW30" s="52"/>
    </row>
    <row r="31" spans="1:49" ht="17.25" customHeight="1" x14ac:dyDescent="0.4">
      <c r="A31" s="262"/>
      <c r="B31" s="82" t="s">
        <v>81</v>
      </c>
      <c r="C31" s="82"/>
      <c r="D31" s="82"/>
      <c r="E31" s="82"/>
      <c r="F31" s="82"/>
      <c r="G31" s="82"/>
      <c r="H31" s="82"/>
      <c r="I31" s="82"/>
      <c r="J31" s="82"/>
      <c r="K31" s="82"/>
      <c r="L31" s="82"/>
      <c r="M31" s="82"/>
      <c r="N31" s="82"/>
      <c r="O31" s="82"/>
      <c r="P31" s="82"/>
      <c r="Q31" s="82"/>
      <c r="R31" s="82"/>
      <c r="S31" s="82"/>
      <c r="T31" s="222">
        <f>SUM(個票1:個票10!$AL86:$AM86)</f>
        <v>0</v>
      </c>
      <c r="U31" s="223"/>
      <c r="V31" s="270" t="s">
        <v>70</v>
      </c>
      <c r="W31" s="271"/>
      <c r="X31" s="226">
        <f>SUM(個票1:個票10!$AP86:$AS86)/1000</f>
        <v>0</v>
      </c>
      <c r="Y31" s="227"/>
      <c r="Z31" s="227" t="e">
        <f>SUM(#REF!)</f>
        <v>#REF!</v>
      </c>
      <c r="AA31" s="227"/>
      <c r="AB31" s="77" t="s">
        <v>71</v>
      </c>
      <c r="AC31" s="86"/>
      <c r="AD31" s="257"/>
      <c r="AE31" s="258"/>
      <c r="AF31" s="255"/>
      <c r="AG31" s="256"/>
      <c r="AH31" s="259"/>
      <c r="AI31" s="260"/>
      <c r="AJ31" s="260"/>
      <c r="AK31" s="260"/>
      <c r="AL31" s="77"/>
      <c r="AM31" s="86"/>
      <c r="AN31" s="222">
        <f>SUM(個票1:個票10!$BF86:$BG86)</f>
        <v>0</v>
      </c>
      <c r="AO31" s="223"/>
      <c r="AP31" s="224" t="s">
        <v>70</v>
      </c>
      <c r="AQ31" s="225"/>
      <c r="AR31" s="226">
        <f>SUM(個票1:個票10!$BJ86:$BM86)/1000</f>
        <v>0</v>
      </c>
      <c r="AS31" s="227"/>
      <c r="AT31" s="227" t="e">
        <f>SUM(#REF!)</f>
        <v>#REF!</v>
      </c>
      <c r="AU31" s="227"/>
      <c r="AV31" s="77" t="s">
        <v>71</v>
      </c>
      <c r="AW31" s="86"/>
    </row>
    <row r="32" spans="1:49" ht="17.25" customHeight="1" x14ac:dyDescent="0.4">
      <c r="A32" s="247" t="s">
        <v>82</v>
      </c>
      <c r="B32" s="47" t="s">
        <v>83</v>
      </c>
      <c r="C32" s="47"/>
      <c r="D32" s="47"/>
      <c r="E32" s="47"/>
      <c r="F32" s="47"/>
      <c r="G32" s="47"/>
      <c r="H32" s="47"/>
      <c r="I32" s="47"/>
      <c r="J32" s="47"/>
      <c r="K32" s="47"/>
      <c r="L32" s="47"/>
      <c r="M32" s="47"/>
      <c r="N32" s="47"/>
      <c r="O32" s="47"/>
      <c r="P32" s="47"/>
      <c r="Q32" s="47"/>
      <c r="R32" s="47"/>
      <c r="S32" s="47"/>
      <c r="T32" s="228">
        <f>SUM(個票1:個票10!$AL87:$AM87)</f>
        <v>0</v>
      </c>
      <c r="U32" s="229"/>
      <c r="V32" s="230" t="s">
        <v>70</v>
      </c>
      <c r="W32" s="231"/>
      <c r="X32" s="232">
        <f>SUM(個票1:個票10!$AP87:$AS87)/1000</f>
        <v>0</v>
      </c>
      <c r="Y32" s="233"/>
      <c r="Z32" s="233" t="e">
        <f>SUM(#REF!)</f>
        <v>#REF!</v>
      </c>
      <c r="AA32" s="233"/>
      <c r="AB32" s="74" t="s">
        <v>71</v>
      </c>
      <c r="AC32" s="60"/>
      <c r="AD32" s="251"/>
      <c r="AE32" s="252"/>
      <c r="AF32" s="249"/>
      <c r="AG32" s="250"/>
      <c r="AH32" s="245"/>
      <c r="AI32" s="246"/>
      <c r="AJ32" s="246"/>
      <c r="AK32" s="246"/>
      <c r="AL32" s="74"/>
      <c r="AM32" s="60"/>
      <c r="AN32" s="228">
        <f>SUM(個票1:個票10!$BF87:$BG87)</f>
        <v>0</v>
      </c>
      <c r="AO32" s="229"/>
      <c r="AP32" s="230" t="s">
        <v>70</v>
      </c>
      <c r="AQ32" s="231"/>
      <c r="AR32" s="232">
        <f>SUM(個票1:個票10!$BJ87:$BM87)/1000</f>
        <v>0</v>
      </c>
      <c r="AS32" s="233"/>
      <c r="AT32" s="233" t="e">
        <f>SUM(#REF!)</f>
        <v>#REF!</v>
      </c>
      <c r="AU32" s="233"/>
      <c r="AV32" s="74" t="s">
        <v>71</v>
      </c>
      <c r="AW32" s="60"/>
    </row>
    <row r="33" spans="1:49" ht="17.25" customHeight="1" x14ac:dyDescent="0.4">
      <c r="A33" s="248"/>
      <c r="B33" s="54" t="s">
        <v>84</v>
      </c>
      <c r="C33" s="54"/>
      <c r="D33" s="54"/>
      <c r="E33" s="54"/>
      <c r="F33" s="54"/>
      <c r="G33" s="54"/>
      <c r="H33" s="54"/>
      <c r="I33" s="54"/>
      <c r="J33" s="54"/>
      <c r="K33" s="54"/>
      <c r="L33" s="54"/>
      <c r="M33" s="54"/>
      <c r="N33" s="54"/>
      <c r="O33" s="54"/>
      <c r="P33" s="54"/>
      <c r="Q33" s="54"/>
      <c r="R33" s="54"/>
      <c r="S33" s="54"/>
      <c r="T33" s="216">
        <f>SUM(個票1:個票10!$AL88:$AM88)</f>
        <v>0</v>
      </c>
      <c r="U33" s="217"/>
      <c r="V33" s="218" t="s">
        <v>70</v>
      </c>
      <c r="W33" s="219"/>
      <c r="X33" s="220">
        <f>SUM(個票1:個票10!$AP88:$AS88)/1000</f>
        <v>0</v>
      </c>
      <c r="Y33" s="221"/>
      <c r="Z33" s="221" t="e">
        <f>SUM(#REF!)</f>
        <v>#REF!</v>
      </c>
      <c r="AA33" s="221"/>
      <c r="AB33" s="73" t="s">
        <v>71</v>
      </c>
      <c r="AC33" s="56"/>
      <c r="AD33" s="235"/>
      <c r="AE33" s="236"/>
      <c r="AF33" s="218"/>
      <c r="AG33" s="219"/>
      <c r="AH33" s="237"/>
      <c r="AI33" s="238"/>
      <c r="AJ33" s="238"/>
      <c r="AK33" s="238"/>
      <c r="AL33" s="73"/>
      <c r="AM33" s="56"/>
      <c r="AN33" s="216">
        <f>SUM(個票1:個票10!$BF88:$BG88)</f>
        <v>0</v>
      </c>
      <c r="AO33" s="217"/>
      <c r="AP33" s="218" t="s">
        <v>70</v>
      </c>
      <c r="AQ33" s="219"/>
      <c r="AR33" s="220">
        <f>SUM(個票1:個票10!$BJ88:$BM88)/1000</f>
        <v>0</v>
      </c>
      <c r="AS33" s="221"/>
      <c r="AT33" s="221" t="e">
        <f>SUM(#REF!)</f>
        <v>#REF!</v>
      </c>
      <c r="AU33" s="221"/>
      <c r="AV33" s="73" t="s">
        <v>71</v>
      </c>
      <c r="AW33" s="56"/>
    </row>
    <row r="34" spans="1:49" ht="17.25" customHeight="1" x14ac:dyDescent="0.4">
      <c r="A34" s="248"/>
      <c r="B34" s="54" t="s">
        <v>85</v>
      </c>
      <c r="C34" s="54"/>
      <c r="D34" s="54"/>
      <c r="E34" s="54"/>
      <c r="F34" s="54"/>
      <c r="G34" s="54"/>
      <c r="H34" s="54"/>
      <c r="I34" s="54"/>
      <c r="J34" s="54"/>
      <c r="K34" s="54"/>
      <c r="L34" s="54"/>
      <c r="M34" s="54"/>
      <c r="N34" s="54"/>
      <c r="O34" s="54"/>
      <c r="P34" s="54"/>
      <c r="Q34" s="54"/>
      <c r="R34" s="54"/>
      <c r="S34" s="54"/>
      <c r="T34" s="216">
        <f>SUM(個票1:個票10!$AL89:$AM89)</f>
        <v>0</v>
      </c>
      <c r="U34" s="217"/>
      <c r="V34" s="218" t="s">
        <v>70</v>
      </c>
      <c r="W34" s="219"/>
      <c r="X34" s="220">
        <f>SUM(個票1:個票10!$AP89:$AS89)/1000</f>
        <v>0</v>
      </c>
      <c r="Y34" s="221"/>
      <c r="Z34" s="221" t="e">
        <f>SUM(#REF!)</f>
        <v>#REF!</v>
      </c>
      <c r="AA34" s="221"/>
      <c r="AB34" s="73" t="s">
        <v>71</v>
      </c>
      <c r="AC34" s="56"/>
      <c r="AD34" s="235"/>
      <c r="AE34" s="236"/>
      <c r="AF34" s="218"/>
      <c r="AG34" s="219"/>
      <c r="AH34" s="237"/>
      <c r="AI34" s="238"/>
      <c r="AJ34" s="238"/>
      <c r="AK34" s="238"/>
      <c r="AL34" s="73"/>
      <c r="AM34" s="56"/>
      <c r="AN34" s="216">
        <f>SUM(個票1:個票10!$BF89:$BG89)</f>
        <v>0</v>
      </c>
      <c r="AO34" s="217"/>
      <c r="AP34" s="218" t="s">
        <v>70</v>
      </c>
      <c r="AQ34" s="219"/>
      <c r="AR34" s="220">
        <f>SUM(個票1:個票10!$BJ89:$BM89)/1000</f>
        <v>0</v>
      </c>
      <c r="AS34" s="221"/>
      <c r="AT34" s="221" t="e">
        <f>SUM(#REF!)</f>
        <v>#REF!</v>
      </c>
      <c r="AU34" s="221"/>
      <c r="AV34" s="73" t="s">
        <v>71</v>
      </c>
      <c r="AW34" s="56"/>
    </row>
    <row r="35" spans="1:49" ht="17.25" customHeight="1" x14ac:dyDescent="0.4">
      <c r="A35" s="248"/>
      <c r="B35" s="54" t="s">
        <v>86</v>
      </c>
      <c r="C35" s="54"/>
      <c r="D35" s="54"/>
      <c r="E35" s="54"/>
      <c r="F35" s="54"/>
      <c r="G35" s="54"/>
      <c r="H35" s="54"/>
      <c r="I35" s="54"/>
      <c r="J35" s="54"/>
      <c r="K35" s="54"/>
      <c r="L35" s="54"/>
      <c r="M35" s="54"/>
      <c r="N35" s="54"/>
      <c r="O35" s="54"/>
      <c r="P35" s="54"/>
      <c r="Q35" s="54"/>
      <c r="R35" s="54"/>
      <c r="S35" s="54"/>
      <c r="T35" s="216">
        <f>SUM(個票1:個票10!$AL90:$AM90)</f>
        <v>0</v>
      </c>
      <c r="U35" s="217"/>
      <c r="V35" s="218" t="s">
        <v>70</v>
      </c>
      <c r="W35" s="219"/>
      <c r="X35" s="220">
        <f>SUM(個票1:個票10!$AP90:$AS90)/1000</f>
        <v>0</v>
      </c>
      <c r="Y35" s="221"/>
      <c r="Z35" s="221" t="e">
        <f>SUM(#REF!)</f>
        <v>#REF!</v>
      </c>
      <c r="AA35" s="221"/>
      <c r="AB35" s="73" t="s">
        <v>71</v>
      </c>
      <c r="AC35" s="56"/>
      <c r="AD35" s="235"/>
      <c r="AE35" s="236"/>
      <c r="AF35" s="218"/>
      <c r="AG35" s="219"/>
      <c r="AH35" s="237"/>
      <c r="AI35" s="238"/>
      <c r="AJ35" s="238"/>
      <c r="AK35" s="238"/>
      <c r="AL35" s="73"/>
      <c r="AM35" s="56"/>
      <c r="AN35" s="216">
        <f>SUM(個票1:個票10!$BF90:$BG90)</f>
        <v>0</v>
      </c>
      <c r="AO35" s="217"/>
      <c r="AP35" s="218" t="s">
        <v>70</v>
      </c>
      <c r="AQ35" s="219"/>
      <c r="AR35" s="220">
        <f>SUM(個票1:個票10!$BJ90:$BM90)/1000</f>
        <v>0</v>
      </c>
      <c r="AS35" s="221"/>
      <c r="AT35" s="221" t="e">
        <f>SUM(#REF!)</f>
        <v>#REF!</v>
      </c>
      <c r="AU35" s="221"/>
      <c r="AV35" s="73" t="s">
        <v>71</v>
      </c>
      <c r="AW35" s="56"/>
    </row>
    <row r="36" spans="1:49" ht="17.25" customHeight="1" x14ac:dyDescent="0.4">
      <c r="A36" s="248"/>
      <c r="B36" s="54" t="s">
        <v>87</v>
      </c>
      <c r="C36" s="54"/>
      <c r="D36" s="54"/>
      <c r="E36" s="54"/>
      <c r="F36" s="54"/>
      <c r="G36" s="54"/>
      <c r="H36" s="54"/>
      <c r="I36" s="54"/>
      <c r="J36" s="54"/>
      <c r="K36" s="54"/>
      <c r="L36" s="54"/>
      <c r="M36" s="54"/>
      <c r="N36" s="54"/>
      <c r="O36" s="54"/>
      <c r="P36" s="54"/>
      <c r="Q36" s="54"/>
      <c r="R36" s="54"/>
      <c r="S36" s="54"/>
      <c r="T36" s="216">
        <f>SUM(個票1:個票10!$AL91:$AM91)</f>
        <v>0</v>
      </c>
      <c r="U36" s="217"/>
      <c r="V36" s="218" t="s">
        <v>70</v>
      </c>
      <c r="W36" s="219"/>
      <c r="X36" s="220">
        <f>SUM(個票1:個票10!$AP91:$AS91)/1000</f>
        <v>0</v>
      </c>
      <c r="Y36" s="221"/>
      <c r="Z36" s="221" t="e">
        <f>SUM(#REF!)</f>
        <v>#REF!</v>
      </c>
      <c r="AA36" s="221"/>
      <c r="AB36" s="73" t="s">
        <v>71</v>
      </c>
      <c r="AC36" s="56"/>
      <c r="AD36" s="235"/>
      <c r="AE36" s="236"/>
      <c r="AF36" s="218"/>
      <c r="AG36" s="219"/>
      <c r="AH36" s="237"/>
      <c r="AI36" s="238"/>
      <c r="AJ36" s="238"/>
      <c r="AK36" s="238"/>
      <c r="AL36" s="73"/>
      <c r="AM36" s="56"/>
      <c r="AN36" s="216">
        <f>SUM(個票1:個票10!$BF91:$BG91)</f>
        <v>0</v>
      </c>
      <c r="AO36" s="217"/>
      <c r="AP36" s="218" t="s">
        <v>70</v>
      </c>
      <c r="AQ36" s="219"/>
      <c r="AR36" s="220">
        <f>SUM(個票1:個票10!$BJ91:$BM91)/1000</f>
        <v>0</v>
      </c>
      <c r="AS36" s="221"/>
      <c r="AT36" s="221" t="e">
        <f>SUM(#REF!)</f>
        <v>#REF!</v>
      </c>
      <c r="AU36" s="221"/>
      <c r="AV36" s="73" t="s">
        <v>71</v>
      </c>
      <c r="AW36" s="56"/>
    </row>
    <row r="37" spans="1:49" ht="17.25" customHeight="1" x14ac:dyDescent="0.4">
      <c r="A37" s="248"/>
      <c r="B37" s="54" t="s">
        <v>88</v>
      </c>
      <c r="C37" s="54"/>
      <c r="D37" s="54"/>
      <c r="E37" s="54"/>
      <c r="F37" s="54"/>
      <c r="G37" s="54"/>
      <c r="H37" s="54"/>
      <c r="I37" s="54"/>
      <c r="J37" s="54"/>
      <c r="K37" s="54"/>
      <c r="L37" s="54"/>
      <c r="M37" s="54"/>
      <c r="N37" s="54"/>
      <c r="O37" s="54"/>
      <c r="P37" s="54"/>
      <c r="Q37" s="54"/>
      <c r="R37" s="54"/>
      <c r="S37" s="54"/>
      <c r="T37" s="216">
        <f>SUM(個票1:個票10!$AL92:$AM92)</f>
        <v>0</v>
      </c>
      <c r="U37" s="217"/>
      <c r="V37" s="218" t="s">
        <v>70</v>
      </c>
      <c r="W37" s="219"/>
      <c r="X37" s="220">
        <f>SUM(個票1:個票10!$AP92:$AS92)/1000</f>
        <v>0</v>
      </c>
      <c r="Y37" s="221"/>
      <c r="Z37" s="221" t="e">
        <f>SUM(#REF!)</f>
        <v>#REF!</v>
      </c>
      <c r="AA37" s="221"/>
      <c r="AB37" s="73" t="s">
        <v>71</v>
      </c>
      <c r="AC37" s="56"/>
      <c r="AD37" s="235"/>
      <c r="AE37" s="236"/>
      <c r="AF37" s="218"/>
      <c r="AG37" s="219"/>
      <c r="AH37" s="237"/>
      <c r="AI37" s="238"/>
      <c r="AJ37" s="238"/>
      <c r="AK37" s="238"/>
      <c r="AL37" s="73"/>
      <c r="AM37" s="56"/>
      <c r="AN37" s="216">
        <f>SUM(個票1:個票10!$BF92:$BG92)</f>
        <v>0</v>
      </c>
      <c r="AO37" s="217"/>
      <c r="AP37" s="218" t="s">
        <v>70</v>
      </c>
      <c r="AQ37" s="219"/>
      <c r="AR37" s="220">
        <f>SUM(個票1:個票10!$BJ92:$BM92)/1000</f>
        <v>0</v>
      </c>
      <c r="AS37" s="221"/>
      <c r="AT37" s="221" t="e">
        <f>SUM(#REF!)</f>
        <v>#REF!</v>
      </c>
      <c r="AU37" s="221"/>
      <c r="AV37" s="73" t="s">
        <v>71</v>
      </c>
      <c r="AW37" s="56"/>
    </row>
    <row r="38" spans="1:49" ht="17.25" customHeight="1" x14ac:dyDescent="0.4">
      <c r="A38" s="248"/>
      <c r="B38" s="54" t="s">
        <v>89</v>
      </c>
      <c r="C38" s="54"/>
      <c r="D38" s="54"/>
      <c r="E38" s="54"/>
      <c r="F38" s="54"/>
      <c r="G38" s="54"/>
      <c r="H38" s="54"/>
      <c r="I38" s="54"/>
      <c r="J38" s="54"/>
      <c r="K38" s="54"/>
      <c r="L38" s="54"/>
      <c r="M38" s="54"/>
      <c r="N38" s="54"/>
      <c r="O38" s="54"/>
      <c r="P38" s="54"/>
      <c r="Q38" s="54"/>
      <c r="R38" s="54"/>
      <c r="S38" s="54"/>
      <c r="T38" s="216">
        <f>SUM(個票1:個票10!$AL93:$AM93)</f>
        <v>0</v>
      </c>
      <c r="U38" s="217"/>
      <c r="V38" s="218" t="s">
        <v>70</v>
      </c>
      <c r="W38" s="219"/>
      <c r="X38" s="220">
        <f>SUM(個票1:個票10!$AP93:$AS93)/1000</f>
        <v>0</v>
      </c>
      <c r="Y38" s="221"/>
      <c r="Z38" s="221" t="e">
        <f>SUM(#REF!)</f>
        <v>#REF!</v>
      </c>
      <c r="AA38" s="221"/>
      <c r="AB38" s="73" t="s">
        <v>71</v>
      </c>
      <c r="AC38" s="56"/>
      <c r="AD38" s="235"/>
      <c r="AE38" s="236"/>
      <c r="AF38" s="218"/>
      <c r="AG38" s="219"/>
      <c r="AH38" s="237"/>
      <c r="AI38" s="238"/>
      <c r="AJ38" s="238"/>
      <c r="AK38" s="238"/>
      <c r="AL38" s="73"/>
      <c r="AM38" s="56"/>
      <c r="AN38" s="216">
        <f>SUM(個票1:個票10!$BF93:$BG93)</f>
        <v>0</v>
      </c>
      <c r="AO38" s="217"/>
      <c r="AP38" s="218" t="s">
        <v>70</v>
      </c>
      <c r="AQ38" s="219"/>
      <c r="AR38" s="220">
        <f>SUM(個票1:個票10!$BJ93:$BM93)/1000</f>
        <v>0</v>
      </c>
      <c r="AS38" s="221"/>
      <c r="AT38" s="221" t="e">
        <f>SUM(#REF!)</f>
        <v>#REF!</v>
      </c>
      <c r="AU38" s="221"/>
      <c r="AV38" s="73" t="s">
        <v>71</v>
      </c>
      <c r="AW38" s="56"/>
    </row>
    <row r="39" spans="1:49" ht="17.25" customHeight="1" x14ac:dyDescent="0.4">
      <c r="A39" s="248"/>
      <c r="B39" s="54" t="s">
        <v>90</v>
      </c>
      <c r="C39" s="54"/>
      <c r="D39" s="54"/>
      <c r="E39" s="54"/>
      <c r="F39" s="54"/>
      <c r="G39" s="54"/>
      <c r="H39" s="54"/>
      <c r="I39" s="54"/>
      <c r="J39" s="54"/>
      <c r="K39" s="54"/>
      <c r="L39" s="54"/>
      <c r="M39" s="54"/>
      <c r="N39" s="54"/>
      <c r="O39" s="54"/>
      <c r="P39" s="54"/>
      <c r="Q39" s="54"/>
      <c r="R39" s="54"/>
      <c r="S39" s="54"/>
      <c r="T39" s="267"/>
      <c r="U39" s="268"/>
      <c r="V39" s="218"/>
      <c r="W39" s="219"/>
      <c r="X39" s="220"/>
      <c r="Y39" s="221"/>
      <c r="Z39" s="221"/>
      <c r="AA39" s="221"/>
      <c r="AB39" s="73"/>
      <c r="AC39" s="56"/>
      <c r="AD39" s="235"/>
      <c r="AE39" s="236"/>
      <c r="AF39" s="218"/>
      <c r="AG39" s="219"/>
      <c r="AH39" s="237"/>
      <c r="AI39" s="238"/>
      <c r="AJ39" s="238"/>
      <c r="AK39" s="238"/>
      <c r="AL39" s="73"/>
      <c r="AM39" s="56"/>
      <c r="AN39" s="216">
        <f>SUM(個票1:個票10!$BF94:$BG94)</f>
        <v>0</v>
      </c>
      <c r="AO39" s="217"/>
      <c r="AP39" s="218" t="s">
        <v>70</v>
      </c>
      <c r="AQ39" s="219"/>
      <c r="AR39" s="220">
        <f>SUM(個票1:個票10!$BJ94:$BM94)/1000</f>
        <v>0</v>
      </c>
      <c r="AS39" s="221"/>
      <c r="AT39" s="221" t="e">
        <f>SUM(#REF!)</f>
        <v>#REF!</v>
      </c>
      <c r="AU39" s="221"/>
      <c r="AV39" s="73" t="s">
        <v>71</v>
      </c>
      <c r="AW39" s="56"/>
    </row>
    <row r="40" spans="1:49" ht="17.25" customHeight="1" x14ac:dyDescent="0.4">
      <c r="A40" s="269"/>
      <c r="B40" s="58" t="s">
        <v>91</v>
      </c>
      <c r="C40" s="58"/>
      <c r="D40" s="58"/>
      <c r="E40" s="58"/>
      <c r="F40" s="58"/>
      <c r="G40" s="58"/>
      <c r="H40" s="58"/>
      <c r="I40" s="58"/>
      <c r="J40" s="58"/>
      <c r="K40" s="58"/>
      <c r="L40" s="58"/>
      <c r="M40" s="58"/>
      <c r="N40" s="58"/>
      <c r="O40" s="58"/>
      <c r="P40" s="58"/>
      <c r="Q40" s="58"/>
      <c r="R40" s="58"/>
      <c r="S40" s="58"/>
      <c r="T40" s="222">
        <f>SUM(個票1:個票10!$AL95:$AM95)</f>
        <v>0</v>
      </c>
      <c r="U40" s="223"/>
      <c r="V40" s="224" t="s">
        <v>70</v>
      </c>
      <c r="W40" s="225"/>
      <c r="X40" s="226">
        <f>SUM(個票1:個票10!$AP95:$AS95)/1000</f>
        <v>0</v>
      </c>
      <c r="Y40" s="227"/>
      <c r="Z40" s="227" t="e">
        <f>SUM(#REF!)</f>
        <v>#REF!</v>
      </c>
      <c r="AA40" s="227"/>
      <c r="AB40" s="79" t="s">
        <v>71</v>
      </c>
      <c r="AC40" s="59"/>
      <c r="AD40" s="243"/>
      <c r="AE40" s="244"/>
      <c r="AF40" s="241"/>
      <c r="AG40" s="242"/>
      <c r="AH40" s="265"/>
      <c r="AI40" s="266"/>
      <c r="AJ40" s="266"/>
      <c r="AK40" s="266"/>
      <c r="AL40" s="79"/>
      <c r="AM40" s="59"/>
      <c r="AN40" s="222">
        <f>SUM(個票1:個票10!$BF95:$BG95)</f>
        <v>0</v>
      </c>
      <c r="AO40" s="223"/>
      <c r="AP40" s="224" t="s">
        <v>70</v>
      </c>
      <c r="AQ40" s="225"/>
      <c r="AR40" s="226">
        <f>SUM(個票1:個票10!$BJ95:$BM95)/1000</f>
        <v>0</v>
      </c>
      <c r="AS40" s="227"/>
      <c r="AT40" s="227" t="e">
        <f>SUM(#REF!)</f>
        <v>#REF!</v>
      </c>
      <c r="AU40" s="227"/>
      <c r="AV40" s="79" t="s">
        <v>71</v>
      </c>
      <c r="AW40" s="59"/>
    </row>
    <row r="41" spans="1:49" ht="17.25" customHeight="1" x14ac:dyDescent="0.4">
      <c r="A41" s="261" t="s">
        <v>92</v>
      </c>
      <c r="B41" s="47" t="s">
        <v>93</v>
      </c>
      <c r="C41" s="47"/>
      <c r="D41" s="47"/>
      <c r="E41" s="47"/>
      <c r="F41" s="47"/>
      <c r="G41" s="47"/>
      <c r="H41" s="47"/>
      <c r="I41" s="47"/>
      <c r="J41" s="47"/>
      <c r="K41" s="47"/>
      <c r="L41" s="47"/>
      <c r="M41" s="47"/>
      <c r="N41" s="47"/>
      <c r="O41" s="47"/>
      <c r="P41" s="47"/>
      <c r="Q41" s="47"/>
      <c r="R41" s="47"/>
      <c r="S41" s="47"/>
      <c r="T41" s="228">
        <f>SUM(個票1:個票10!$AL96:$AM96)</f>
        <v>0</v>
      </c>
      <c r="U41" s="229"/>
      <c r="V41" s="230" t="s">
        <v>70</v>
      </c>
      <c r="W41" s="231"/>
      <c r="X41" s="232">
        <f>SUM(個票1:個票10!$AP96:$AS96)/1000</f>
        <v>0</v>
      </c>
      <c r="Y41" s="233"/>
      <c r="Z41" s="233" t="e">
        <f>SUM(#REF!)</f>
        <v>#REF!</v>
      </c>
      <c r="AA41" s="233"/>
      <c r="AB41" s="75" t="s">
        <v>71</v>
      </c>
      <c r="AC41" s="52"/>
      <c r="AD41" s="263"/>
      <c r="AE41" s="264"/>
      <c r="AF41" s="230"/>
      <c r="AG41" s="231"/>
      <c r="AH41" s="253"/>
      <c r="AI41" s="254"/>
      <c r="AJ41" s="254"/>
      <c r="AK41" s="254"/>
      <c r="AL41" s="75"/>
      <c r="AM41" s="52"/>
      <c r="AN41" s="228">
        <f>SUM(個票1:個票10!$BF96:$BG96)</f>
        <v>0</v>
      </c>
      <c r="AO41" s="229"/>
      <c r="AP41" s="230" t="s">
        <v>70</v>
      </c>
      <c r="AQ41" s="231"/>
      <c r="AR41" s="232">
        <f>SUM(個票1:個票10!$BJ96:$BM96)/1000</f>
        <v>0</v>
      </c>
      <c r="AS41" s="233"/>
      <c r="AT41" s="233" t="e">
        <f>SUM(#REF!)</f>
        <v>#REF!</v>
      </c>
      <c r="AU41" s="233"/>
      <c r="AV41" s="75" t="s">
        <v>71</v>
      </c>
      <c r="AW41" s="52"/>
    </row>
    <row r="42" spans="1:49" ht="17.25" customHeight="1" x14ac:dyDescent="0.4">
      <c r="A42" s="262"/>
      <c r="B42" s="82" t="s">
        <v>94</v>
      </c>
      <c r="C42" s="82"/>
      <c r="D42" s="82"/>
      <c r="E42" s="82"/>
      <c r="F42" s="82"/>
      <c r="G42" s="82"/>
      <c r="H42" s="82"/>
      <c r="I42" s="82"/>
      <c r="J42" s="82"/>
      <c r="K42" s="82"/>
      <c r="L42" s="82"/>
      <c r="M42" s="82"/>
      <c r="N42" s="82"/>
      <c r="O42" s="82"/>
      <c r="P42" s="82"/>
      <c r="Q42" s="82"/>
      <c r="R42" s="82"/>
      <c r="S42" s="82"/>
      <c r="T42" s="222">
        <f>SUM(個票1:個票10!$AL97:$AM97)</f>
        <v>0</v>
      </c>
      <c r="U42" s="223"/>
      <c r="V42" s="255" t="s">
        <v>70</v>
      </c>
      <c r="W42" s="256"/>
      <c r="X42" s="226">
        <f>SUM(個票1:個票10!$AP97:$AS97)/1000</f>
        <v>0</v>
      </c>
      <c r="Y42" s="227"/>
      <c r="Z42" s="227" t="e">
        <f>SUM(#REF!)</f>
        <v>#REF!</v>
      </c>
      <c r="AA42" s="227"/>
      <c r="AB42" s="77" t="s">
        <v>71</v>
      </c>
      <c r="AC42" s="86"/>
      <c r="AD42" s="257"/>
      <c r="AE42" s="258"/>
      <c r="AF42" s="255"/>
      <c r="AG42" s="256"/>
      <c r="AH42" s="259"/>
      <c r="AI42" s="260"/>
      <c r="AJ42" s="260"/>
      <c r="AK42" s="260"/>
      <c r="AL42" s="77"/>
      <c r="AM42" s="86"/>
      <c r="AN42" s="222">
        <f>SUM(個票1:個票10!$BF97:$BG97)</f>
        <v>0</v>
      </c>
      <c r="AO42" s="223"/>
      <c r="AP42" s="224" t="s">
        <v>70</v>
      </c>
      <c r="AQ42" s="225"/>
      <c r="AR42" s="226">
        <f>SUM(個票1:個票10!$BJ97:$BM97)/1000</f>
        <v>0</v>
      </c>
      <c r="AS42" s="227"/>
      <c r="AT42" s="227" t="e">
        <f>SUM(#REF!)</f>
        <v>#REF!</v>
      </c>
      <c r="AU42" s="227"/>
      <c r="AV42" s="77" t="s">
        <v>71</v>
      </c>
      <c r="AW42" s="86"/>
    </row>
    <row r="43" spans="1:49" ht="17.25" customHeight="1" x14ac:dyDescent="0.4">
      <c r="A43" s="247" t="s">
        <v>95</v>
      </c>
      <c r="B43" s="46" t="s">
        <v>96</v>
      </c>
      <c r="C43" s="47"/>
      <c r="D43" s="47"/>
      <c r="E43" s="47"/>
      <c r="F43" s="47"/>
      <c r="G43" s="47"/>
      <c r="H43" s="47"/>
      <c r="I43" s="47"/>
      <c r="J43" s="47"/>
      <c r="K43" s="47"/>
      <c r="L43" s="47"/>
      <c r="M43" s="47"/>
      <c r="N43" s="47"/>
      <c r="O43" s="47"/>
      <c r="P43" s="47"/>
      <c r="Q43" s="47"/>
      <c r="R43" s="47"/>
      <c r="S43" s="47"/>
      <c r="T43" s="228">
        <f>SUM(個票1:個票10!$AL98:$AM98)</f>
        <v>0</v>
      </c>
      <c r="U43" s="229"/>
      <c r="V43" s="249" t="s">
        <v>70</v>
      </c>
      <c r="W43" s="250"/>
      <c r="X43" s="232">
        <f>SUM(個票1:個票10!$AP98:$AS98)/1000</f>
        <v>0</v>
      </c>
      <c r="Y43" s="233"/>
      <c r="Z43" s="233" t="e">
        <f>SUM(#REF!)</f>
        <v>#REF!</v>
      </c>
      <c r="AA43" s="233"/>
      <c r="AB43" s="74" t="s">
        <v>71</v>
      </c>
      <c r="AC43" s="60"/>
      <c r="AD43" s="251"/>
      <c r="AE43" s="252"/>
      <c r="AF43" s="249"/>
      <c r="AG43" s="250"/>
      <c r="AH43" s="245"/>
      <c r="AI43" s="246"/>
      <c r="AJ43" s="246"/>
      <c r="AK43" s="246"/>
      <c r="AL43" s="74"/>
      <c r="AM43" s="60"/>
      <c r="AN43" s="228">
        <f>SUM(個票1:個票10!$BF98:$BG98)</f>
        <v>0</v>
      </c>
      <c r="AO43" s="229"/>
      <c r="AP43" s="230" t="s">
        <v>70</v>
      </c>
      <c r="AQ43" s="231"/>
      <c r="AR43" s="232">
        <f>SUM(個票1:個票10!$BJ98:$BM98)/1000</f>
        <v>0</v>
      </c>
      <c r="AS43" s="233"/>
      <c r="AT43" s="233" t="e">
        <f>SUM(#REF!)</f>
        <v>#REF!</v>
      </c>
      <c r="AU43" s="233"/>
      <c r="AV43" s="74" t="s">
        <v>71</v>
      </c>
      <c r="AW43" s="60"/>
    </row>
    <row r="44" spans="1:49" ht="17.25" customHeight="1" x14ac:dyDescent="0.4">
      <c r="A44" s="248"/>
      <c r="B44" s="53" t="s">
        <v>97</v>
      </c>
      <c r="C44" s="54"/>
      <c r="D44" s="54"/>
      <c r="E44" s="54"/>
      <c r="F44" s="54"/>
      <c r="G44" s="54"/>
      <c r="H44" s="54"/>
      <c r="I44" s="54"/>
      <c r="J44" s="54"/>
      <c r="K44" s="54"/>
      <c r="L44" s="54"/>
      <c r="M44" s="54"/>
      <c r="N44" s="54"/>
      <c r="O44" s="54"/>
      <c r="P44" s="54"/>
      <c r="Q44" s="54"/>
      <c r="R44" s="54"/>
      <c r="S44" s="54"/>
      <c r="T44" s="216">
        <f>SUM(個票1:個票10!$AL99:$AM99)</f>
        <v>0</v>
      </c>
      <c r="U44" s="217"/>
      <c r="V44" s="218" t="s">
        <v>70</v>
      </c>
      <c r="W44" s="219"/>
      <c r="X44" s="220">
        <f>SUM(個票1:個票10!$AP99:$AS99)/1000</f>
        <v>0</v>
      </c>
      <c r="Y44" s="221"/>
      <c r="Z44" s="221" t="e">
        <f>SUM(#REF!)</f>
        <v>#REF!</v>
      </c>
      <c r="AA44" s="221"/>
      <c r="AB44" s="73" t="s">
        <v>71</v>
      </c>
      <c r="AC44" s="56"/>
      <c r="AD44" s="235"/>
      <c r="AE44" s="236"/>
      <c r="AF44" s="218"/>
      <c r="AG44" s="219"/>
      <c r="AH44" s="237"/>
      <c r="AI44" s="238"/>
      <c r="AJ44" s="238"/>
      <c r="AK44" s="238"/>
      <c r="AL44" s="73"/>
      <c r="AM44" s="56"/>
      <c r="AN44" s="216">
        <f>SUM(個票1:個票10!$BF99:$BG99)</f>
        <v>0</v>
      </c>
      <c r="AO44" s="217"/>
      <c r="AP44" s="218" t="s">
        <v>70</v>
      </c>
      <c r="AQ44" s="219"/>
      <c r="AR44" s="220">
        <f>SUM(個票1:個票10!$BJ99:$BM99)/1000</f>
        <v>0</v>
      </c>
      <c r="AS44" s="221"/>
      <c r="AT44" s="221" t="e">
        <f>SUM(#REF!)</f>
        <v>#REF!</v>
      </c>
      <c r="AU44" s="221"/>
      <c r="AV44" s="73" t="s">
        <v>71</v>
      </c>
      <c r="AW44" s="56"/>
    </row>
    <row r="45" spans="1:49" ht="17.25" customHeight="1" x14ac:dyDescent="0.4">
      <c r="A45" s="248"/>
      <c r="B45" s="53" t="s">
        <v>38</v>
      </c>
      <c r="C45" s="54"/>
      <c r="D45" s="54"/>
      <c r="E45" s="54"/>
      <c r="F45" s="54"/>
      <c r="G45" s="54"/>
      <c r="H45" s="54"/>
      <c r="I45" s="54"/>
      <c r="J45" s="54"/>
      <c r="K45" s="54"/>
      <c r="L45" s="54"/>
      <c r="M45" s="54"/>
      <c r="N45" s="54"/>
      <c r="O45" s="54"/>
      <c r="P45" s="54"/>
      <c r="Q45" s="54"/>
      <c r="R45" s="54"/>
      <c r="S45" s="54"/>
      <c r="T45" s="216">
        <f>SUM(個票1:個票10!$AL100:$AM100)</f>
        <v>0</v>
      </c>
      <c r="U45" s="217"/>
      <c r="V45" s="218" t="s">
        <v>70</v>
      </c>
      <c r="W45" s="219"/>
      <c r="X45" s="220">
        <f>SUM(個票1:個票10!$AP100:$AS100)/1000</f>
        <v>0</v>
      </c>
      <c r="Y45" s="221"/>
      <c r="Z45" s="221" t="e">
        <f>SUM(#REF!)</f>
        <v>#REF!</v>
      </c>
      <c r="AA45" s="221"/>
      <c r="AB45" s="73" t="s">
        <v>71</v>
      </c>
      <c r="AC45" s="56"/>
      <c r="AD45" s="235"/>
      <c r="AE45" s="236"/>
      <c r="AF45" s="218"/>
      <c r="AG45" s="219"/>
      <c r="AH45" s="237"/>
      <c r="AI45" s="238"/>
      <c r="AJ45" s="238"/>
      <c r="AK45" s="238"/>
      <c r="AL45" s="73"/>
      <c r="AM45" s="56"/>
      <c r="AN45" s="216">
        <f>SUM(個票1:個票10!$BF100:$BG100)</f>
        <v>0</v>
      </c>
      <c r="AO45" s="217"/>
      <c r="AP45" s="218" t="s">
        <v>70</v>
      </c>
      <c r="AQ45" s="219"/>
      <c r="AR45" s="220">
        <f>SUM(個票1:個票10!$BJ100:$BM100)/1000</f>
        <v>0</v>
      </c>
      <c r="AS45" s="221"/>
      <c r="AT45" s="221" t="e">
        <f>SUM(#REF!)</f>
        <v>#REF!</v>
      </c>
      <c r="AU45" s="221"/>
      <c r="AV45" s="73" t="s">
        <v>71</v>
      </c>
      <c r="AW45" s="56"/>
    </row>
    <row r="46" spans="1:49" ht="17.25" customHeight="1" x14ac:dyDescent="0.4">
      <c r="A46" s="248"/>
      <c r="B46" s="53" t="s">
        <v>98</v>
      </c>
      <c r="C46" s="54"/>
      <c r="D46" s="54"/>
      <c r="E46" s="54"/>
      <c r="F46" s="54"/>
      <c r="G46" s="54"/>
      <c r="H46" s="54"/>
      <c r="I46" s="54"/>
      <c r="J46" s="54"/>
      <c r="K46" s="54"/>
      <c r="L46" s="54"/>
      <c r="M46" s="54"/>
      <c r="N46" s="54"/>
      <c r="O46" s="54"/>
      <c r="P46" s="54"/>
      <c r="Q46" s="54"/>
      <c r="R46" s="54"/>
      <c r="S46" s="54"/>
      <c r="T46" s="216">
        <f>SUM(個票1:個票10!$AL101:$AM101)</f>
        <v>0</v>
      </c>
      <c r="U46" s="217"/>
      <c r="V46" s="218" t="s">
        <v>70</v>
      </c>
      <c r="W46" s="219"/>
      <c r="X46" s="220">
        <f>SUM(個票1:個票10!$AP101:$AS101)/1000</f>
        <v>0</v>
      </c>
      <c r="Y46" s="221"/>
      <c r="Z46" s="221" t="e">
        <f>SUM(#REF!)</f>
        <v>#REF!</v>
      </c>
      <c r="AA46" s="221"/>
      <c r="AB46" s="73" t="s">
        <v>71</v>
      </c>
      <c r="AC46" s="56"/>
      <c r="AD46" s="235"/>
      <c r="AE46" s="236"/>
      <c r="AF46" s="218"/>
      <c r="AG46" s="219"/>
      <c r="AH46" s="237"/>
      <c r="AI46" s="238"/>
      <c r="AJ46" s="238"/>
      <c r="AK46" s="238"/>
      <c r="AL46" s="73"/>
      <c r="AM46" s="56"/>
      <c r="AN46" s="216">
        <f>SUM(個票1:個票10!$BF101:$BG101)</f>
        <v>0</v>
      </c>
      <c r="AO46" s="217"/>
      <c r="AP46" s="218" t="s">
        <v>70</v>
      </c>
      <c r="AQ46" s="219"/>
      <c r="AR46" s="220">
        <f>SUM(個票1:個票10!$BJ101:$BM101)/1000</f>
        <v>0</v>
      </c>
      <c r="AS46" s="221"/>
      <c r="AT46" s="221" t="e">
        <f>SUM(#REF!)</f>
        <v>#REF!</v>
      </c>
      <c r="AU46" s="221"/>
      <c r="AV46" s="73" t="s">
        <v>71</v>
      </c>
      <c r="AW46" s="56"/>
    </row>
    <row r="47" spans="1:49" ht="17.25" customHeight="1" x14ac:dyDescent="0.4">
      <c r="A47" s="248"/>
      <c r="B47" s="53" t="s">
        <v>99</v>
      </c>
      <c r="C47" s="54"/>
      <c r="D47" s="54"/>
      <c r="E47" s="54"/>
      <c r="F47" s="54"/>
      <c r="G47" s="54"/>
      <c r="H47" s="54"/>
      <c r="I47" s="54"/>
      <c r="J47" s="54"/>
      <c r="K47" s="54"/>
      <c r="L47" s="54"/>
      <c r="M47" s="54"/>
      <c r="N47" s="54"/>
      <c r="O47" s="54"/>
      <c r="P47" s="54"/>
      <c r="Q47" s="54"/>
      <c r="R47" s="54"/>
      <c r="S47" s="54"/>
      <c r="T47" s="216">
        <f>SUM(個票1:個票10!$AL102:$AM102)</f>
        <v>0</v>
      </c>
      <c r="U47" s="217"/>
      <c r="V47" s="218" t="s">
        <v>70</v>
      </c>
      <c r="W47" s="219"/>
      <c r="X47" s="220">
        <f>SUM(個票1:個票10!$AP102:$AS102)/1000</f>
        <v>0</v>
      </c>
      <c r="Y47" s="221"/>
      <c r="Z47" s="221" t="e">
        <f>SUM(#REF!)</f>
        <v>#REF!</v>
      </c>
      <c r="AA47" s="221"/>
      <c r="AB47" s="73" t="s">
        <v>71</v>
      </c>
      <c r="AC47" s="56"/>
      <c r="AD47" s="235"/>
      <c r="AE47" s="236"/>
      <c r="AF47" s="218"/>
      <c r="AG47" s="219"/>
      <c r="AH47" s="237"/>
      <c r="AI47" s="238"/>
      <c r="AJ47" s="238"/>
      <c r="AK47" s="238"/>
      <c r="AL47" s="73"/>
      <c r="AM47" s="56"/>
      <c r="AN47" s="216">
        <f>SUM(個票1:個票10!$BF102:$BG102)</f>
        <v>0</v>
      </c>
      <c r="AO47" s="217"/>
      <c r="AP47" s="218" t="s">
        <v>70</v>
      </c>
      <c r="AQ47" s="219"/>
      <c r="AR47" s="220">
        <f>SUM(個票1:個票10!$BJ102:$BM102)/1000</f>
        <v>0</v>
      </c>
      <c r="AS47" s="221"/>
      <c r="AT47" s="221" t="e">
        <f>SUM(#REF!)</f>
        <v>#REF!</v>
      </c>
      <c r="AU47" s="221"/>
      <c r="AV47" s="73" t="s">
        <v>71</v>
      </c>
      <c r="AW47" s="56"/>
    </row>
    <row r="48" spans="1:49" ht="17.25" customHeight="1" x14ac:dyDescent="0.4">
      <c r="A48" s="248"/>
      <c r="B48" s="53" t="s">
        <v>100</v>
      </c>
      <c r="C48" s="54"/>
      <c r="D48" s="54"/>
      <c r="E48" s="54"/>
      <c r="F48" s="54"/>
      <c r="G48" s="54"/>
      <c r="H48" s="54"/>
      <c r="I48" s="54"/>
      <c r="J48" s="54"/>
      <c r="K48" s="54"/>
      <c r="L48" s="54"/>
      <c r="M48" s="54"/>
      <c r="N48" s="54"/>
      <c r="O48" s="54"/>
      <c r="P48" s="54"/>
      <c r="Q48" s="54"/>
      <c r="R48" s="54"/>
      <c r="S48" s="54"/>
      <c r="T48" s="216">
        <f>SUM(個票1:個票10!$AL103:$AM103)</f>
        <v>0</v>
      </c>
      <c r="U48" s="217"/>
      <c r="V48" s="218" t="s">
        <v>70</v>
      </c>
      <c r="W48" s="219"/>
      <c r="X48" s="220">
        <f>SUM(個票1:個票10!$AP103:$AS103)/1000</f>
        <v>0</v>
      </c>
      <c r="Y48" s="221"/>
      <c r="Z48" s="221" t="e">
        <f>SUM(#REF!)</f>
        <v>#REF!</v>
      </c>
      <c r="AA48" s="221"/>
      <c r="AB48" s="73" t="s">
        <v>71</v>
      </c>
      <c r="AC48" s="56"/>
      <c r="AD48" s="235"/>
      <c r="AE48" s="236"/>
      <c r="AF48" s="218"/>
      <c r="AG48" s="219"/>
      <c r="AH48" s="237"/>
      <c r="AI48" s="238"/>
      <c r="AJ48" s="238"/>
      <c r="AK48" s="238"/>
      <c r="AL48" s="73"/>
      <c r="AM48" s="56"/>
      <c r="AN48" s="216">
        <f>SUM(個票1:個票10!$BF103:$BG103)</f>
        <v>0</v>
      </c>
      <c r="AO48" s="217"/>
      <c r="AP48" s="218" t="s">
        <v>70</v>
      </c>
      <c r="AQ48" s="219"/>
      <c r="AR48" s="220">
        <f>SUM(個票1:個票10!$BJ103:$BM103)/1000</f>
        <v>0</v>
      </c>
      <c r="AS48" s="221"/>
      <c r="AT48" s="221" t="e">
        <f>SUM(#REF!)</f>
        <v>#REF!</v>
      </c>
      <c r="AU48" s="221"/>
      <c r="AV48" s="73" t="s">
        <v>71</v>
      </c>
      <c r="AW48" s="56"/>
    </row>
    <row r="49" spans="1:57" ht="17.25" customHeight="1" x14ac:dyDescent="0.4">
      <c r="A49" s="248"/>
      <c r="B49" s="53" t="s">
        <v>101</v>
      </c>
      <c r="C49" s="54"/>
      <c r="D49" s="54"/>
      <c r="E49" s="54"/>
      <c r="F49" s="54"/>
      <c r="G49" s="54"/>
      <c r="H49" s="54"/>
      <c r="I49" s="54"/>
      <c r="J49" s="54"/>
      <c r="K49" s="54"/>
      <c r="L49" s="54"/>
      <c r="M49" s="54"/>
      <c r="N49" s="54"/>
      <c r="O49" s="54"/>
      <c r="P49" s="54"/>
      <c r="Q49" s="54"/>
      <c r="R49" s="54"/>
      <c r="S49" s="54"/>
      <c r="T49" s="216">
        <f>SUM(個票1:個票10!$AL104:$AM104)</f>
        <v>0</v>
      </c>
      <c r="U49" s="217"/>
      <c r="V49" s="218" t="s">
        <v>70</v>
      </c>
      <c r="W49" s="219"/>
      <c r="X49" s="220">
        <f>SUM(個票1:個票10!$AP104:$AS104)/1000</f>
        <v>0</v>
      </c>
      <c r="Y49" s="221"/>
      <c r="Z49" s="221" t="e">
        <f>SUM(#REF!)</f>
        <v>#REF!</v>
      </c>
      <c r="AA49" s="221"/>
      <c r="AB49" s="73" t="s">
        <v>71</v>
      </c>
      <c r="AC49" s="56"/>
      <c r="AD49" s="235"/>
      <c r="AE49" s="236"/>
      <c r="AF49" s="218"/>
      <c r="AG49" s="219"/>
      <c r="AH49" s="237"/>
      <c r="AI49" s="238"/>
      <c r="AJ49" s="238"/>
      <c r="AK49" s="238"/>
      <c r="AL49" s="73"/>
      <c r="AM49" s="56"/>
      <c r="AN49" s="216">
        <f>SUM(個票1:個票10!$BF104:$BG104)</f>
        <v>0</v>
      </c>
      <c r="AO49" s="217"/>
      <c r="AP49" s="218" t="s">
        <v>70</v>
      </c>
      <c r="AQ49" s="219"/>
      <c r="AR49" s="220">
        <f>SUM(個票1:個票10!$BJ104:$BM104)/1000</f>
        <v>0</v>
      </c>
      <c r="AS49" s="221"/>
      <c r="AT49" s="221" t="e">
        <f>SUM(#REF!)</f>
        <v>#REF!</v>
      </c>
      <c r="AU49" s="221"/>
      <c r="AV49" s="73" t="s">
        <v>71</v>
      </c>
      <c r="AW49" s="56"/>
    </row>
    <row r="50" spans="1:57" ht="17.25" customHeight="1" x14ac:dyDescent="0.4">
      <c r="A50" s="248"/>
      <c r="B50" s="53" t="s">
        <v>102</v>
      </c>
      <c r="C50" s="54"/>
      <c r="D50" s="54"/>
      <c r="E50" s="54"/>
      <c r="F50" s="54"/>
      <c r="G50" s="54"/>
      <c r="H50" s="54"/>
      <c r="I50" s="54"/>
      <c r="J50" s="54"/>
      <c r="K50" s="54"/>
      <c r="L50" s="54"/>
      <c r="M50" s="54"/>
      <c r="N50" s="54"/>
      <c r="O50" s="54"/>
      <c r="P50" s="54"/>
      <c r="Q50" s="54"/>
      <c r="R50" s="54"/>
      <c r="S50" s="54"/>
      <c r="T50" s="216">
        <f>SUM(個票1:個票10!$AL105:$AM105)</f>
        <v>0</v>
      </c>
      <c r="U50" s="217"/>
      <c r="V50" s="218" t="s">
        <v>70</v>
      </c>
      <c r="W50" s="219"/>
      <c r="X50" s="220">
        <f>SUM(個票1:個票10!$AP105:$AS105)/1000</f>
        <v>0</v>
      </c>
      <c r="Y50" s="221"/>
      <c r="Z50" s="221" t="e">
        <f>SUM(#REF!)</f>
        <v>#REF!</v>
      </c>
      <c r="AA50" s="221"/>
      <c r="AB50" s="73" t="s">
        <v>71</v>
      </c>
      <c r="AC50" s="56"/>
      <c r="AD50" s="235"/>
      <c r="AE50" s="236"/>
      <c r="AF50" s="218"/>
      <c r="AG50" s="219"/>
      <c r="AH50" s="237"/>
      <c r="AI50" s="238"/>
      <c r="AJ50" s="238"/>
      <c r="AK50" s="238"/>
      <c r="AL50" s="73"/>
      <c r="AM50" s="56"/>
      <c r="AN50" s="216">
        <f>SUM(個票1:個票10!$BF105:$BG105)</f>
        <v>0</v>
      </c>
      <c r="AO50" s="217"/>
      <c r="AP50" s="218" t="s">
        <v>70</v>
      </c>
      <c r="AQ50" s="219"/>
      <c r="AR50" s="220">
        <f>SUM(個票1:個票10!$BJ105:$BM105)/1000</f>
        <v>0</v>
      </c>
      <c r="AS50" s="221"/>
      <c r="AT50" s="221" t="e">
        <f>SUM(#REF!)</f>
        <v>#REF!</v>
      </c>
      <c r="AU50" s="221"/>
      <c r="AV50" s="73" t="s">
        <v>71</v>
      </c>
      <c r="AW50" s="56"/>
    </row>
    <row r="51" spans="1:57" ht="17.25" customHeight="1" x14ac:dyDescent="0.4">
      <c r="A51" s="248"/>
      <c r="B51" s="53" t="s">
        <v>103</v>
      </c>
      <c r="C51" s="54"/>
      <c r="D51" s="54"/>
      <c r="E51" s="54"/>
      <c r="F51" s="54"/>
      <c r="G51" s="54"/>
      <c r="H51" s="54"/>
      <c r="I51" s="54"/>
      <c r="J51" s="54"/>
      <c r="K51" s="54"/>
      <c r="L51" s="54"/>
      <c r="M51" s="54"/>
      <c r="N51" s="54"/>
      <c r="O51" s="54"/>
      <c r="P51" s="54"/>
      <c r="Q51" s="54"/>
      <c r="R51" s="54"/>
      <c r="S51" s="54"/>
      <c r="T51" s="216">
        <f>SUM(個票1:個票10!$AL106:$AM106)</f>
        <v>0</v>
      </c>
      <c r="U51" s="217"/>
      <c r="V51" s="218" t="s">
        <v>70</v>
      </c>
      <c r="W51" s="219"/>
      <c r="X51" s="220">
        <f>SUM(個票1:個票10!$AP106:$AS106)/1000</f>
        <v>0</v>
      </c>
      <c r="Y51" s="221"/>
      <c r="Z51" s="221" t="e">
        <f>SUM(#REF!)</f>
        <v>#REF!</v>
      </c>
      <c r="AA51" s="221"/>
      <c r="AB51" s="73" t="s">
        <v>71</v>
      </c>
      <c r="AC51" s="56"/>
      <c r="AD51" s="235"/>
      <c r="AE51" s="236"/>
      <c r="AF51" s="218"/>
      <c r="AG51" s="219"/>
      <c r="AH51" s="237"/>
      <c r="AI51" s="238"/>
      <c r="AJ51" s="238"/>
      <c r="AK51" s="238"/>
      <c r="AL51" s="73"/>
      <c r="AM51" s="56"/>
      <c r="AN51" s="216">
        <f>SUM(個票1:個票10!$BF106:$BG106)</f>
        <v>0</v>
      </c>
      <c r="AO51" s="217"/>
      <c r="AP51" s="218" t="s">
        <v>70</v>
      </c>
      <c r="AQ51" s="219"/>
      <c r="AR51" s="220">
        <f>SUM(個票1:個票10!$BJ106:$BM106)/1000</f>
        <v>0</v>
      </c>
      <c r="AS51" s="221"/>
      <c r="AT51" s="221" t="e">
        <f>SUM(#REF!)</f>
        <v>#REF!</v>
      </c>
      <c r="AU51" s="221"/>
      <c r="AV51" s="73" t="s">
        <v>71</v>
      </c>
      <c r="AW51" s="56"/>
    </row>
    <row r="52" spans="1:57" ht="17.25" customHeight="1" x14ac:dyDescent="0.4">
      <c r="A52" s="248"/>
      <c r="B52" s="53" t="s">
        <v>104</v>
      </c>
      <c r="C52" s="54"/>
      <c r="D52" s="54"/>
      <c r="E52" s="54"/>
      <c r="F52" s="54"/>
      <c r="G52" s="54"/>
      <c r="H52" s="54"/>
      <c r="I52" s="54"/>
      <c r="J52" s="54"/>
      <c r="K52" s="54"/>
      <c r="L52" s="54"/>
      <c r="M52" s="54"/>
      <c r="N52" s="54"/>
      <c r="O52" s="54"/>
      <c r="P52" s="54"/>
      <c r="Q52" s="54"/>
      <c r="R52" s="54"/>
      <c r="S52" s="54"/>
      <c r="T52" s="216">
        <f>SUM(個票1:個票10!$AL107:$AM107)</f>
        <v>0</v>
      </c>
      <c r="U52" s="217"/>
      <c r="V52" s="218" t="s">
        <v>70</v>
      </c>
      <c r="W52" s="219"/>
      <c r="X52" s="220">
        <f>SUM(個票1:個票10!$AP107:$AS107)/1000</f>
        <v>0</v>
      </c>
      <c r="Y52" s="221"/>
      <c r="Z52" s="221" t="e">
        <f>SUM(#REF!)</f>
        <v>#REF!</v>
      </c>
      <c r="AA52" s="221"/>
      <c r="AB52" s="73" t="s">
        <v>71</v>
      </c>
      <c r="AC52" s="56"/>
      <c r="AD52" s="235"/>
      <c r="AE52" s="236"/>
      <c r="AF52" s="218"/>
      <c r="AG52" s="219"/>
      <c r="AH52" s="237"/>
      <c r="AI52" s="238"/>
      <c r="AJ52" s="238"/>
      <c r="AK52" s="238"/>
      <c r="AL52" s="73"/>
      <c r="AM52" s="56"/>
      <c r="AN52" s="216">
        <f>SUM(個票1:個票10!$BF107:$BG107)</f>
        <v>0</v>
      </c>
      <c r="AO52" s="217"/>
      <c r="AP52" s="218" t="s">
        <v>70</v>
      </c>
      <c r="AQ52" s="219"/>
      <c r="AR52" s="220">
        <f>SUM(個票1:個票10!$BJ107:$BM107)/1000</f>
        <v>0</v>
      </c>
      <c r="AS52" s="221"/>
      <c r="AT52" s="221" t="e">
        <f>SUM(#REF!)</f>
        <v>#REF!</v>
      </c>
      <c r="AU52" s="221"/>
      <c r="AV52" s="73" t="s">
        <v>71</v>
      </c>
      <c r="AW52" s="56"/>
    </row>
    <row r="53" spans="1:57" ht="17.25" customHeight="1" x14ac:dyDescent="0.4">
      <c r="A53" s="248"/>
      <c r="B53" s="53" t="s">
        <v>105</v>
      </c>
      <c r="C53" s="54"/>
      <c r="D53" s="54"/>
      <c r="E53" s="54"/>
      <c r="F53" s="54"/>
      <c r="G53" s="54"/>
      <c r="H53" s="54"/>
      <c r="I53" s="54"/>
      <c r="J53" s="54"/>
      <c r="K53" s="54"/>
      <c r="L53" s="54"/>
      <c r="M53" s="54"/>
      <c r="N53" s="54"/>
      <c r="O53" s="54"/>
      <c r="P53" s="54"/>
      <c r="Q53" s="54"/>
      <c r="R53" s="54"/>
      <c r="S53" s="54"/>
      <c r="T53" s="216">
        <f>SUM(個票1:個票10!$AL108:$AM108)</f>
        <v>0</v>
      </c>
      <c r="U53" s="217"/>
      <c r="V53" s="218" t="s">
        <v>70</v>
      </c>
      <c r="W53" s="219"/>
      <c r="X53" s="220">
        <f>SUM(個票1:個票10!$AP108:$AS108)/1000</f>
        <v>0</v>
      </c>
      <c r="Y53" s="221"/>
      <c r="Z53" s="221" t="e">
        <f>SUM(#REF!)</f>
        <v>#REF!</v>
      </c>
      <c r="AA53" s="221"/>
      <c r="AB53" s="73" t="s">
        <v>71</v>
      </c>
      <c r="AC53" s="56"/>
      <c r="AD53" s="235"/>
      <c r="AE53" s="236"/>
      <c r="AF53" s="218"/>
      <c r="AG53" s="219"/>
      <c r="AH53" s="237"/>
      <c r="AI53" s="238"/>
      <c r="AJ53" s="238"/>
      <c r="AK53" s="238"/>
      <c r="AL53" s="73"/>
      <c r="AM53" s="56"/>
      <c r="AN53" s="216">
        <f>SUM(個票1:個票10!$BF108:$BG108)</f>
        <v>0</v>
      </c>
      <c r="AO53" s="217"/>
      <c r="AP53" s="218" t="s">
        <v>70</v>
      </c>
      <c r="AQ53" s="219"/>
      <c r="AR53" s="220">
        <f>SUM(個票1:個票10!$BJ108:$BM108)/1000</f>
        <v>0</v>
      </c>
      <c r="AS53" s="221"/>
      <c r="AT53" s="221" t="e">
        <f>SUM(#REF!)</f>
        <v>#REF!</v>
      </c>
      <c r="AU53" s="221"/>
      <c r="AV53" s="73" t="s">
        <v>71</v>
      </c>
      <c r="AW53" s="56"/>
    </row>
    <row r="54" spans="1:57" ht="17.25" customHeight="1" x14ac:dyDescent="0.4">
      <c r="A54" s="248"/>
      <c r="B54" s="53" t="s">
        <v>106</v>
      </c>
      <c r="C54" s="61"/>
      <c r="D54" s="61"/>
      <c r="E54" s="61"/>
      <c r="F54" s="61"/>
      <c r="G54" s="61"/>
      <c r="H54" s="61"/>
      <c r="I54" s="61"/>
      <c r="J54" s="61"/>
      <c r="K54" s="61"/>
      <c r="L54" s="61"/>
      <c r="M54" s="61"/>
      <c r="N54" s="61"/>
      <c r="O54" s="61"/>
      <c r="P54" s="61"/>
      <c r="Q54" s="61"/>
      <c r="R54" s="61"/>
      <c r="S54" s="61"/>
      <c r="T54" s="216">
        <f>SUM(個票1:個票10!$AL109:$AM109)</f>
        <v>0</v>
      </c>
      <c r="U54" s="217"/>
      <c r="V54" s="218" t="s">
        <v>70</v>
      </c>
      <c r="W54" s="219"/>
      <c r="X54" s="220">
        <f>SUM(個票1:個票10!$AP109:$AS109)/1000</f>
        <v>0</v>
      </c>
      <c r="Y54" s="221"/>
      <c r="Z54" s="221" t="e">
        <f>SUM(#REF!)</f>
        <v>#REF!</v>
      </c>
      <c r="AA54" s="221"/>
      <c r="AB54" s="73" t="s">
        <v>71</v>
      </c>
      <c r="AC54" s="56"/>
      <c r="AD54" s="235"/>
      <c r="AE54" s="236"/>
      <c r="AF54" s="218"/>
      <c r="AG54" s="219"/>
      <c r="AH54" s="237"/>
      <c r="AI54" s="238"/>
      <c r="AJ54" s="238"/>
      <c r="AK54" s="238"/>
      <c r="AL54" s="73"/>
      <c r="AM54" s="56"/>
      <c r="AN54" s="216">
        <f>SUM(個票1:個票10!$BF109:$BG109)</f>
        <v>0</v>
      </c>
      <c r="AO54" s="217"/>
      <c r="AP54" s="218" t="s">
        <v>70</v>
      </c>
      <c r="AQ54" s="219"/>
      <c r="AR54" s="220">
        <f>SUM(個票1:個票10!$BJ109:$BM109)/1000</f>
        <v>0</v>
      </c>
      <c r="AS54" s="221"/>
      <c r="AT54" s="221" t="e">
        <f>SUM(#REF!)</f>
        <v>#REF!</v>
      </c>
      <c r="AU54" s="221"/>
      <c r="AV54" s="73" t="s">
        <v>71</v>
      </c>
      <c r="AW54" s="56"/>
      <c r="BB54" s="42"/>
    </row>
    <row r="55" spans="1:57" ht="17.25" customHeight="1" x14ac:dyDescent="0.4">
      <c r="A55" s="248"/>
      <c r="B55" s="62" t="s">
        <v>107</v>
      </c>
      <c r="C55" s="61"/>
      <c r="D55" s="61"/>
      <c r="E55" s="61"/>
      <c r="F55" s="61"/>
      <c r="G55" s="61"/>
      <c r="H55" s="61"/>
      <c r="I55" s="61"/>
      <c r="J55" s="61"/>
      <c r="K55" s="61"/>
      <c r="L55" s="61"/>
      <c r="M55" s="61"/>
      <c r="N55" s="61"/>
      <c r="O55" s="61"/>
      <c r="P55" s="61"/>
      <c r="Q55" s="61"/>
      <c r="R55" s="61"/>
      <c r="S55" s="61"/>
      <c r="T55" s="216">
        <f>SUM(個票1:個票10!$AL110:$AM110)</f>
        <v>0</v>
      </c>
      <c r="U55" s="217"/>
      <c r="V55" s="218" t="s">
        <v>70</v>
      </c>
      <c r="W55" s="219"/>
      <c r="X55" s="220">
        <f>SUM(個票1:個票10!$AP110:$AS110)/1000</f>
        <v>0</v>
      </c>
      <c r="Y55" s="221"/>
      <c r="Z55" s="221" t="e">
        <f>SUM(#REF!)</f>
        <v>#REF!</v>
      </c>
      <c r="AA55" s="221"/>
      <c r="AB55" s="73" t="s">
        <v>71</v>
      </c>
      <c r="AC55" s="56"/>
      <c r="AD55" s="235"/>
      <c r="AE55" s="236"/>
      <c r="AF55" s="218"/>
      <c r="AG55" s="219"/>
      <c r="AH55" s="237"/>
      <c r="AI55" s="238"/>
      <c r="AJ55" s="238"/>
      <c r="AK55" s="238"/>
      <c r="AL55" s="73"/>
      <c r="AM55" s="56"/>
      <c r="AN55" s="216">
        <f>SUM(個票1:個票10!$BF110:$BG110)</f>
        <v>0</v>
      </c>
      <c r="AO55" s="217"/>
      <c r="AP55" s="218" t="s">
        <v>70</v>
      </c>
      <c r="AQ55" s="219"/>
      <c r="AR55" s="220">
        <f>SUM(個票1:個票10!$BJ110:$BM110)/1000</f>
        <v>0</v>
      </c>
      <c r="AS55" s="221"/>
      <c r="AT55" s="221" t="e">
        <f>SUM(#REF!)</f>
        <v>#REF!</v>
      </c>
      <c r="AU55" s="221"/>
      <c r="AV55" s="73" t="s">
        <v>71</v>
      </c>
      <c r="AW55" s="56"/>
    </row>
    <row r="56" spans="1:57" ht="17.25" customHeight="1" x14ac:dyDescent="0.4">
      <c r="A56" s="248"/>
      <c r="B56" s="62" t="s">
        <v>108</v>
      </c>
      <c r="C56" s="61"/>
      <c r="D56" s="61"/>
      <c r="E56" s="61"/>
      <c r="F56" s="61"/>
      <c r="G56" s="61"/>
      <c r="H56" s="61"/>
      <c r="I56" s="61"/>
      <c r="J56" s="61"/>
      <c r="K56" s="61"/>
      <c r="L56" s="61"/>
      <c r="M56" s="61"/>
      <c r="N56" s="61"/>
      <c r="O56" s="61"/>
      <c r="P56" s="61"/>
      <c r="Q56" s="61"/>
      <c r="R56" s="61"/>
      <c r="S56" s="61"/>
      <c r="T56" s="222">
        <f>SUM(個票1:個票10!$AL111:$AM111)</f>
        <v>0</v>
      </c>
      <c r="U56" s="223"/>
      <c r="V56" s="241" t="s">
        <v>70</v>
      </c>
      <c r="W56" s="242"/>
      <c r="X56" s="226">
        <f>SUM(個票1:個票10!$AP111:$AS111)/1000</f>
        <v>0</v>
      </c>
      <c r="Y56" s="227"/>
      <c r="Z56" s="227" t="e">
        <f>SUM(#REF!)</f>
        <v>#REF!</v>
      </c>
      <c r="AA56" s="227"/>
      <c r="AB56" s="79" t="s">
        <v>71</v>
      </c>
      <c r="AC56" s="59"/>
      <c r="AD56" s="243"/>
      <c r="AE56" s="244"/>
      <c r="AF56" s="241"/>
      <c r="AG56" s="242"/>
      <c r="AH56" s="239"/>
      <c r="AI56" s="240"/>
      <c r="AJ56" s="240"/>
      <c r="AK56" s="240"/>
      <c r="AL56" s="79"/>
      <c r="AM56" s="59"/>
      <c r="AN56" s="222">
        <f>SUM(個票1:個票10!$BF111:$BG111)</f>
        <v>0</v>
      </c>
      <c r="AO56" s="223"/>
      <c r="AP56" s="224" t="s">
        <v>70</v>
      </c>
      <c r="AQ56" s="225"/>
      <c r="AR56" s="226">
        <f>SUM(個票1:個票10!$BJ111:$BM111)/1000</f>
        <v>0</v>
      </c>
      <c r="AS56" s="227"/>
      <c r="AT56" s="227" t="e">
        <f>SUM(#REF!)</f>
        <v>#REF!</v>
      </c>
      <c r="AU56" s="227"/>
      <c r="AV56" s="79" t="s">
        <v>71</v>
      </c>
      <c r="AW56" s="59"/>
    </row>
    <row r="57" spans="1:57" s="68" customFormat="1" ht="17.25" customHeight="1" x14ac:dyDescent="0.4">
      <c r="A57" s="234" t="s">
        <v>109</v>
      </c>
      <c r="B57" s="206"/>
      <c r="C57" s="206"/>
      <c r="D57" s="206"/>
      <c r="E57" s="206"/>
      <c r="F57" s="206"/>
      <c r="G57" s="206"/>
      <c r="H57" s="206"/>
      <c r="I57" s="206"/>
      <c r="J57" s="206"/>
      <c r="K57" s="206"/>
      <c r="L57" s="206"/>
      <c r="M57" s="206"/>
      <c r="N57" s="206"/>
      <c r="O57" s="206"/>
      <c r="P57" s="206"/>
      <c r="Q57" s="206"/>
      <c r="R57" s="206"/>
      <c r="S57" s="207"/>
      <c r="T57" s="204">
        <f>SUM(T22:U56)</f>
        <v>0</v>
      </c>
      <c r="U57" s="205"/>
      <c r="V57" s="206" t="s">
        <v>70</v>
      </c>
      <c r="W57" s="207"/>
      <c r="X57" s="208">
        <f>SUM(X22:X56)</f>
        <v>0</v>
      </c>
      <c r="Y57" s="209"/>
      <c r="Z57" s="209" t="e">
        <f>SUM(Z22:AA56)</f>
        <v>#REF!</v>
      </c>
      <c r="AA57" s="209"/>
      <c r="AB57" s="63" t="s">
        <v>71</v>
      </c>
      <c r="AC57" s="64"/>
      <c r="AD57" s="204">
        <f>SUM(AD22:AE56)</f>
        <v>0</v>
      </c>
      <c r="AE57" s="205"/>
      <c r="AF57" s="206" t="s">
        <v>70</v>
      </c>
      <c r="AG57" s="207"/>
      <c r="AH57" s="208">
        <f>SUM(AH22:AH56)</f>
        <v>0</v>
      </c>
      <c r="AI57" s="209"/>
      <c r="AJ57" s="209" t="e">
        <f>SUM(AJ22:AK56)</f>
        <v>#REF!</v>
      </c>
      <c r="AK57" s="209"/>
      <c r="AL57" s="63" t="s">
        <v>71</v>
      </c>
      <c r="AM57" s="64"/>
      <c r="AN57" s="204">
        <f>SUM(AN22:AO56)</f>
        <v>0</v>
      </c>
      <c r="AO57" s="205"/>
      <c r="AP57" s="206" t="s">
        <v>70</v>
      </c>
      <c r="AQ57" s="207"/>
      <c r="AR57" s="208">
        <f>SUM(AR22:AR56)</f>
        <v>0</v>
      </c>
      <c r="AS57" s="209"/>
      <c r="AT57" s="209" t="e">
        <f>SUM(AT22:AU56)</f>
        <v>#REF!</v>
      </c>
      <c r="AU57" s="209"/>
      <c r="AV57" s="63" t="s">
        <v>71</v>
      </c>
      <c r="AW57" s="64"/>
      <c r="BE57" s="41"/>
    </row>
    <row r="58" spans="1:57" s="68" customFormat="1" ht="6" customHeight="1" x14ac:dyDescent="0.4">
      <c r="A58" s="102"/>
      <c r="B58" s="97"/>
      <c r="C58" s="97"/>
      <c r="D58" s="97"/>
      <c r="E58" s="97"/>
      <c r="F58" s="97"/>
      <c r="G58" s="97"/>
      <c r="H58" s="97"/>
      <c r="I58" s="97"/>
      <c r="J58" s="97"/>
      <c r="K58" s="97"/>
      <c r="L58" s="97"/>
      <c r="M58" s="97"/>
      <c r="N58" s="97"/>
      <c r="O58" s="97"/>
      <c r="P58" s="97"/>
      <c r="Q58" s="97"/>
      <c r="R58" s="97"/>
      <c r="S58" s="97"/>
      <c r="T58" s="96"/>
      <c r="U58" s="96"/>
      <c r="V58" s="101"/>
      <c r="W58" s="101"/>
      <c r="X58" s="100"/>
      <c r="Y58" s="100"/>
      <c r="Z58" s="100"/>
      <c r="AA58" s="100"/>
      <c r="AB58" s="90"/>
      <c r="AC58" s="93"/>
      <c r="AD58" s="95"/>
      <c r="AE58" s="95"/>
      <c r="AF58" s="98"/>
      <c r="AG58" s="98"/>
      <c r="AH58" s="100"/>
      <c r="AI58" s="100"/>
      <c r="AJ58" s="100"/>
      <c r="AK58" s="100"/>
      <c r="AL58" s="90"/>
      <c r="AM58" s="93"/>
      <c r="AN58" s="95"/>
      <c r="AO58" s="95"/>
      <c r="AP58" s="98"/>
      <c r="AQ58" s="98"/>
      <c r="AR58" s="99"/>
      <c r="AS58" s="99"/>
      <c r="AT58" s="99"/>
      <c r="AU58" s="99"/>
      <c r="AV58" s="91"/>
      <c r="AW58" s="92"/>
      <c r="AX58" s="94"/>
      <c r="BE58" s="41"/>
    </row>
    <row r="59" spans="1:57" s="68" customFormat="1" ht="17.25" customHeight="1" x14ac:dyDescent="0.4">
      <c r="A59" s="234" t="s">
        <v>127</v>
      </c>
      <c r="B59" s="206"/>
      <c r="C59" s="206"/>
      <c r="D59" s="206"/>
      <c r="E59" s="206"/>
      <c r="F59" s="206"/>
      <c r="G59" s="206"/>
      <c r="H59" s="206"/>
      <c r="I59" s="206"/>
      <c r="J59" s="206"/>
      <c r="K59" s="206"/>
      <c r="L59" s="206"/>
      <c r="M59" s="206"/>
      <c r="N59" s="206"/>
      <c r="O59" s="206"/>
      <c r="P59" s="206"/>
      <c r="Q59" s="206"/>
      <c r="R59" s="206"/>
      <c r="S59" s="207"/>
      <c r="T59" s="307">
        <f>SUM(個票1:個票10!Y31)/1000</f>
        <v>0</v>
      </c>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5"/>
      <c r="AV59" s="63" t="s">
        <v>71</v>
      </c>
      <c r="AW59" s="64"/>
      <c r="AX59" s="94"/>
    </row>
    <row r="60" spans="1:57" s="68" customFormat="1" ht="17.25" customHeight="1" x14ac:dyDescent="0.4">
      <c r="A60" s="234" t="s">
        <v>128</v>
      </c>
      <c r="B60" s="206"/>
      <c r="C60" s="206"/>
      <c r="D60" s="206"/>
      <c r="E60" s="206"/>
      <c r="F60" s="206"/>
      <c r="G60" s="206"/>
      <c r="H60" s="206"/>
      <c r="I60" s="206"/>
      <c r="J60" s="206"/>
      <c r="K60" s="206"/>
      <c r="L60" s="206"/>
      <c r="M60" s="206"/>
      <c r="N60" s="206"/>
      <c r="O60" s="206"/>
      <c r="P60" s="206"/>
      <c r="Q60" s="206"/>
      <c r="R60" s="206"/>
      <c r="S60" s="207"/>
      <c r="T60" s="307">
        <f>SUM(個票1:個票10!Y39)/1000</f>
        <v>0</v>
      </c>
      <c r="U60" s="307"/>
      <c r="V60" s="307"/>
      <c r="W60" s="307"/>
      <c r="X60" s="307"/>
      <c r="Y60" s="307"/>
      <c r="Z60" s="307"/>
      <c r="AA60" s="307"/>
      <c r="AB60" s="307"/>
      <c r="AC60" s="307"/>
      <c r="AD60" s="307"/>
      <c r="AE60" s="307"/>
      <c r="AF60" s="307"/>
      <c r="AG60" s="307"/>
      <c r="AH60" s="307"/>
      <c r="AI60" s="307"/>
      <c r="AJ60" s="307"/>
      <c r="AK60" s="307"/>
      <c r="AL60" s="307"/>
      <c r="AM60" s="307"/>
      <c r="AN60" s="307"/>
      <c r="AO60" s="307"/>
      <c r="AP60" s="307"/>
      <c r="AQ60" s="307"/>
      <c r="AR60" s="307"/>
      <c r="AS60" s="307"/>
      <c r="AT60" s="307"/>
      <c r="AU60" s="305"/>
      <c r="AV60" s="63" t="s">
        <v>71</v>
      </c>
      <c r="AW60" s="64"/>
    </row>
    <row r="61" spans="1:57" ht="17.25" customHeight="1" x14ac:dyDescent="0.4">
      <c r="A61" s="234" t="s">
        <v>129</v>
      </c>
      <c r="B61" s="206"/>
      <c r="C61" s="206"/>
      <c r="D61" s="206"/>
      <c r="E61" s="206"/>
      <c r="F61" s="206"/>
      <c r="G61" s="206"/>
      <c r="H61" s="206"/>
      <c r="I61" s="206"/>
      <c r="J61" s="206"/>
      <c r="K61" s="206"/>
      <c r="L61" s="206"/>
      <c r="M61" s="206"/>
      <c r="N61" s="206"/>
      <c r="O61" s="206"/>
      <c r="P61" s="206"/>
      <c r="Q61" s="206"/>
      <c r="R61" s="206"/>
      <c r="S61" s="207"/>
      <c r="T61" s="307">
        <f>SUM(T59,T60)</f>
        <v>0</v>
      </c>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5"/>
      <c r="AV61" s="63" t="s">
        <v>71</v>
      </c>
      <c r="AW61" s="203"/>
    </row>
    <row r="62" spans="1:57" ht="6" customHeight="1" x14ac:dyDescent="0.4">
      <c r="AD62" s="42"/>
      <c r="AE62" s="42"/>
      <c r="AF62" s="42"/>
      <c r="AG62" s="42"/>
      <c r="AH62" s="42"/>
      <c r="AI62" s="42"/>
      <c r="AJ62" s="42"/>
      <c r="AK62" s="42"/>
      <c r="AL62" s="42"/>
      <c r="AM62" s="42"/>
      <c r="AN62" s="42"/>
      <c r="AO62" s="42"/>
      <c r="AP62" s="42"/>
      <c r="AQ62" s="42"/>
      <c r="AR62" s="42"/>
      <c r="AS62" s="42"/>
      <c r="AT62" s="42"/>
      <c r="AU62" s="42"/>
      <c r="AV62" s="42"/>
      <c r="AW62" s="42"/>
    </row>
    <row r="63" spans="1:57" ht="17.25" customHeight="1" x14ac:dyDescent="0.4">
      <c r="A63" s="234" t="s">
        <v>210</v>
      </c>
      <c r="B63" s="206"/>
      <c r="C63" s="206"/>
      <c r="D63" s="206"/>
      <c r="E63" s="206"/>
      <c r="F63" s="206"/>
      <c r="G63" s="206"/>
      <c r="H63" s="206"/>
      <c r="I63" s="206"/>
      <c r="J63" s="206"/>
      <c r="K63" s="206"/>
      <c r="L63" s="206"/>
      <c r="M63" s="206"/>
      <c r="N63" s="206"/>
      <c r="O63" s="206"/>
      <c r="P63" s="206"/>
      <c r="Q63" s="206"/>
      <c r="R63" s="206"/>
      <c r="S63" s="207"/>
      <c r="T63" s="305">
        <f>SUM(X57,AH57,AR57)</f>
        <v>0</v>
      </c>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63" t="s">
        <v>71</v>
      </c>
      <c r="AW63" s="88"/>
    </row>
    <row r="97" spans="1:31" ht="18" customHeight="1" thickBot="1" x14ac:dyDescent="0.45">
      <c r="A97" s="41" t="s">
        <v>130</v>
      </c>
      <c r="B97" s="41" t="s">
        <v>143</v>
      </c>
      <c r="C97" s="41" t="s">
        <v>144</v>
      </c>
      <c r="D97" s="41" t="s">
        <v>131</v>
      </c>
      <c r="E97" s="41" t="s">
        <v>132</v>
      </c>
      <c r="F97" s="41" t="s">
        <v>133</v>
      </c>
      <c r="G97" s="41" t="s">
        <v>134</v>
      </c>
      <c r="H97" s="41" t="s">
        <v>135</v>
      </c>
      <c r="I97" s="41" t="s">
        <v>136</v>
      </c>
      <c r="J97" s="41" t="s">
        <v>137</v>
      </c>
      <c r="K97" s="41" t="s">
        <v>148</v>
      </c>
      <c r="L97" s="41" t="s">
        <v>145</v>
      </c>
      <c r="M97" s="41" t="s">
        <v>146</v>
      </c>
      <c r="N97" s="41" t="s">
        <v>147</v>
      </c>
      <c r="O97" s="41" t="s">
        <v>138</v>
      </c>
      <c r="P97" s="41" t="s">
        <v>139</v>
      </c>
      <c r="Q97" s="41" t="s">
        <v>149</v>
      </c>
      <c r="R97" s="41" t="s">
        <v>150</v>
      </c>
      <c r="S97" s="41" t="s">
        <v>151</v>
      </c>
      <c r="T97" s="41" t="s">
        <v>140</v>
      </c>
      <c r="U97" s="41" t="s">
        <v>141</v>
      </c>
      <c r="V97" s="41" t="s">
        <v>142</v>
      </c>
      <c r="W97" s="41" t="s">
        <v>205</v>
      </c>
      <c r="X97" s="41" t="s">
        <v>206</v>
      </c>
      <c r="Y97" s="41" t="s">
        <v>207</v>
      </c>
      <c r="Z97" s="41" t="s">
        <v>140</v>
      </c>
      <c r="AA97" s="41" t="s">
        <v>141</v>
      </c>
      <c r="AB97" s="41" t="s">
        <v>142</v>
      </c>
      <c r="AC97" s="41" t="s">
        <v>140</v>
      </c>
      <c r="AD97" s="41" t="s">
        <v>141</v>
      </c>
      <c r="AE97" s="41" t="s">
        <v>142</v>
      </c>
    </row>
    <row r="98" spans="1:31" ht="18" customHeight="1" x14ac:dyDescent="0.4">
      <c r="A98" s="189">
        <f>$L$12</f>
        <v>0</v>
      </c>
      <c r="B98" s="200">
        <f>$P$13</f>
        <v>0</v>
      </c>
      <c r="C98" s="200">
        <f>$T$13</f>
        <v>0</v>
      </c>
      <c r="D98" s="190">
        <f>$L$14</f>
        <v>0</v>
      </c>
      <c r="E98" s="190">
        <f>$S$16</f>
        <v>0</v>
      </c>
      <c r="F98" s="190">
        <f>$AJ$16</f>
        <v>0</v>
      </c>
      <c r="G98" s="190">
        <f>$S$17</f>
        <v>0</v>
      </c>
      <c r="H98" s="190">
        <f>$AM$17</f>
        <v>0</v>
      </c>
      <c r="I98" s="192">
        <f>$AM$18</f>
        <v>0</v>
      </c>
      <c r="J98" s="189">
        <f>個票1!$U$4</f>
        <v>0</v>
      </c>
      <c r="K98" s="190">
        <f>個票1!$F$4</f>
        <v>0</v>
      </c>
      <c r="L98" s="190">
        <f>個票1!$H$6</f>
        <v>0</v>
      </c>
      <c r="M98" s="191">
        <f>個票1!$K$6</f>
        <v>0</v>
      </c>
      <c r="N98" s="190">
        <f>個票1!$F$7</f>
        <v>0</v>
      </c>
      <c r="O98" s="190">
        <f>個票1!$F$5</f>
        <v>0</v>
      </c>
      <c r="P98" s="190">
        <f>個票1!$U$5</f>
        <v>0</v>
      </c>
      <c r="Q98" s="190">
        <f>個票1!$H$8</f>
        <v>0</v>
      </c>
      <c r="R98" s="190">
        <f>個票1!$R$8</f>
        <v>0</v>
      </c>
      <c r="S98" s="190">
        <f>個票1!$F$9</f>
        <v>0</v>
      </c>
      <c r="T98" s="190">
        <f>個票1!$Y$30</f>
        <v>0</v>
      </c>
      <c r="U98" s="190">
        <f>個票1!$Y$29</f>
        <v>0</v>
      </c>
      <c r="V98" s="190">
        <f>個票1!$Y$31</f>
        <v>0</v>
      </c>
      <c r="W98" s="190">
        <f>個票1!$Y$37</f>
        <v>0</v>
      </c>
      <c r="X98" s="190">
        <f>個票1!$Y$38</f>
        <v>0</v>
      </c>
      <c r="Y98" s="190">
        <f>個票1!$Y$44</f>
        <v>0</v>
      </c>
      <c r="Z98" s="190">
        <f>個票1!$Y$56</f>
        <v>0</v>
      </c>
      <c r="AA98" s="190">
        <f>個票1!$Y$55</f>
        <v>0</v>
      </c>
      <c r="AB98" s="190">
        <f>個票1!$Y$57</f>
        <v>0</v>
      </c>
      <c r="AC98" s="190">
        <f>個票1!$Y$71</f>
        <v>0</v>
      </c>
      <c r="AD98" s="190">
        <f>個票1!$Y$70</f>
        <v>0</v>
      </c>
      <c r="AE98" s="192">
        <f>個票1!$Y$72</f>
        <v>0</v>
      </c>
    </row>
    <row r="99" spans="1:31" ht="18" customHeight="1" x14ac:dyDescent="0.4">
      <c r="A99" s="193">
        <f t="shared" ref="A99:A107" si="0">$L$12</f>
        <v>0</v>
      </c>
      <c r="B99" s="201">
        <f t="shared" ref="B99:B107" si="1">$P$13</f>
        <v>0</v>
      </c>
      <c r="C99" s="201">
        <f t="shared" ref="C99:C107" si="2">$T$13</f>
        <v>0</v>
      </c>
      <c r="D99" s="42">
        <f t="shared" ref="D99:D107" si="3">$L$14</f>
        <v>0</v>
      </c>
      <c r="E99" s="42">
        <f t="shared" ref="E99:E107" si="4">$S$16</f>
        <v>0</v>
      </c>
      <c r="F99" s="42">
        <f t="shared" ref="F99:F107" si="5">$AJ$16</f>
        <v>0</v>
      </c>
      <c r="G99" s="42">
        <f t="shared" ref="G99:G107" si="6">$S$17</f>
        <v>0</v>
      </c>
      <c r="H99" s="42">
        <f t="shared" ref="H99:H107" si="7">$AM$17</f>
        <v>0</v>
      </c>
      <c r="I99" s="195">
        <f t="shared" ref="I99:I107" si="8">$AM$18</f>
        <v>0</v>
      </c>
      <c r="J99" s="193">
        <f>個票2!$U$4</f>
        <v>0</v>
      </c>
      <c r="K99" s="42">
        <f>個票2!$F$4</f>
        <v>0</v>
      </c>
      <c r="L99" s="42">
        <f>個票2!$H$6</f>
        <v>0</v>
      </c>
      <c r="M99" s="194">
        <f>個票2!$K$6</f>
        <v>0</v>
      </c>
      <c r="N99" s="42">
        <f>個票2!$F$7</f>
        <v>0</v>
      </c>
      <c r="O99" s="42">
        <f>個票2!$F$5</f>
        <v>0</v>
      </c>
      <c r="P99" s="42">
        <f>個票2!$U$5</f>
        <v>0</v>
      </c>
      <c r="Q99" s="42">
        <f>個票2!$H$8</f>
        <v>0</v>
      </c>
      <c r="R99" s="42">
        <f>個票2!$R$8</f>
        <v>0</v>
      </c>
      <c r="S99" s="42">
        <f>個票2!$F$9</f>
        <v>0</v>
      </c>
      <c r="T99" s="42">
        <f>個票2!$Y$30</f>
        <v>0</v>
      </c>
      <c r="U99" s="42">
        <f>個票2!$Y$29</f>
        <v>0</v>
      </c>
      <c r="V99" s="42">
        <f>個票2!$Y$31</f>
        <v>0</v>
      </c>
      <c r="W99" s="42">
        <f>個票2!$Y$37</f>
        <v>0</v>
      </c>
      <c r="X99" s="42">
        <f>個票2!$Y$38</f>
        <v>0</v>
      </c>
      <c r="Y99" s="42">
        <f>個票2!$Y$44</f>
        <v>0</v>
      </c>
      <c r="Z99" s="42">
        <f>個票2!$Y$56</f>
        <v>0</v>
      </c>
      <c r="AA99" s="42">
        <f>個票2!$Y$55</f>
        <v>0</v>
      </c>
      <c r="AB99" s="42">
        <f>個票2!$Y$57</f>
        <v>0</v>
      </c>
      <c r="AC99" s="42">
        <f>個票2!$Y$71</f>
        <v>0</v>
      </c>
      <c r="AD99" s="42">
        <f>個票2!$Y$70</f>
        <v>0</v>
      </c>
      <c r="AE99" s="195">
        <f>個票2!$Y$72</f>
        <v>0</v>
      </c>
    </row>
    <row r="100" spans="1:31" ht="18" customHeight="1" x14ac:dyDescent="0.4">
      <c r="A100" s="193">
        <f t="shared" si="0"/>
        <v>0</v>
      </c>
      <c r="B100" s="201">
        <f t="shared" si="1"/>
        <v>0</v>
      </c>
      <c r="C100" s="201">
        <f t="shared" si="2"/>
        <v>0</v>
      </c>
      <c r="D100" s="42">
        <f t="shared" si="3"/>
        <v>0</v>
      </c>
      <c r="E100" s="42">
        <f t="shared" si="4"/>
        <v>0</v>
      </c>
      <c r="F100" s="42">
        <f t="shared" si="5"/>
        <v>0</v>
      </c>
      <c r="G100" s="42">
        <f t="shared" si="6"/>
        <v>0</v>
      </c>
      <c r="H100" s="42">
        <f t="shared" si="7"/>
        <v>0</v>
      </c>
      <c r="I100" s="195">
        <f t="shared" si="8"/>
        <v>0</v>
      </c>
      <c r="J100" s="193">
        <f>個票3!$U$4</f>
        <v>0</v>
      </c>
      <c r="K100" s="42">
        <f>個票3!$F$4</f>
        <v>0</v>
      </c>
      <c r="L100" s="42">
        <f>個票3!$H$6</f>
        <v>0</v>
      </c>
      <c r="M100" s="194">
        <f>個票3!$K$6</f>
        <v>0</v>
      </c>
      <c r="N100" s="42">
        <f>個票3!$F$7</f>
        <v>0</v>
      </c>
      <c r="O100" s="42">
        <f>個票3!$F$5</f>
        <v>0</v>
      </c>
      <c r="P100" s="42">
        <f>個票3!$U$5</f>
        <v>0</v>
      </c>
      <c r="Q100" s="42">
        <f>個票3!$H$8</f>
        <v>0</v>
      </c>
      <c r="R100" s="42">
        <f>個票3!$R$8</f>
        <v>0</v>
      </c>
      <c r="S100" s="42">
        <f>個票3!$F$9</f>
        <v>0</v>
      </c>
      <c r="T100" s="42">
        <f>個票3!$Y$30</f>
        <v>0</v>
      </c>
      <c r="U100" s="42">
        <f>個票3!$Y$29</f>
        <v>0</v>
      </c>
      <c r="V100" s="42">
        <f>個票3!$Y$31</f>
        <v>0</v>
      </c>
      <c r="W100" s="42">
        <f>個票3!$Y$37</f>
        <v>0</v>
      </c>
      <c r="X100" s="42">
        <f>個票3!$Y$38</f>
        <v>0</v>
      </c>
      <c r="Y100" s="42">
        <f>個票3!$Y$44</f>
        <v>0</v>
      </c>
      <c r="Z100" s="42">
        <f>個票3!$Y$56</f>
        <v>0</v>
      </c>
      <c r="AA100" s="42">
        <f>個票3!$Y$55</f>
        <v>0</v>
      </c>
      <c r="AB100" s="42">
        <f>個票3!$Y$57</f>
        <v>0</v>
      </c>
      <c r="AC100" s="42">
        <f>個票3!$Y$71</f>
        <v>0</v>
      </c>
      <c r="AD100" s="42">
        <f>個票3!$Y$70</f>
        <v>0</v>
      </c>
      <c r="AE100" s="195">
        <f>個票3!$Y$72</f>
        <v>0</v>
      </c>
    </row>
    <row r="101" spans="1:31" ht="18" customHeight="1" x14ac:dyDescent="0.4">
      <c r="A101" s="193">
        <f t="shared" si="0"/>
        <v>0</v>
      </c>
      <c r="B101" s="201">
        <f t="shared" si="1"/>
        <v>0</v>
      </c>
      <c r="C101" s="201">
        <f t="shared" si="2"/>
        <v>0</v>
      </c>
      <c r="D101" s="42">
        <f t="shared" si="3"/>
        <v>0</v>
      </c>
      <c r="E101" s="42">
        <f t="shared" si="4"/>
        <v>0</v>
      </c>
      <c r="F101" s="42">
        <f t="shared" si="5"/>
        <v>0</v>
      </c>
      <c r="G101" s="42">
        <f t="shared" si="6"/>
        <v>0</v>
      </c>
      <c r="H101" s="42">
        <f t="shared" si="7"/>
        <v>0</v>
      </c>
      <c r="I101" s="195">
        <f t="shared" si="8"/>
        <v>0</v>
      </c>
      <c r="J101" s="193">
        <f>個票4!$U$4</f>
        <v>0</v>
      </c>
      <c r="K101" s="42">
        <f>個票4!$F$4</f>
        <v>0</v>
      </c>
      <c r="L101" s="42">
        <f>個票4!$H$6</f>
        <v>0</v>
      </c>
      <c r="M101" s="194">
        <f>個票4!$K$6</f>
        <v>0</v>
      </c>
      <c r="N101" s="42">
        <f>個票4!$F$7</f>
        <v>0</v>
      </c>
      <c r="O101" s="42">
        <f>個票4!$F$5</f>
        <v>0</v>
      </c>
      <c r="P101" s="42">
        <f>個票4!$U$5</f>
        <v>0</v>
      </c>
      <c r="Q101" s="42">
        <f>個票4!$H$8</f>
        <v>0</v>
      </c>
      <c r="R101" s="42">
        <f>個票4!$R$8</f>
        <v>0</v>
      </c>
      <c r="S101" s="42">
        <f>個票4!$F$9</f>
        <v>0</v>
      </c>
      <c r="T101" s="42">
        <f>個票4!$Y$30</f>
        <v>0</v>
      </c>
      <c r="U101" s="42">
        <f>個票4!$Y$29</f>
        <v>0</v>
      </c>
      <c r="V101" s="42">
        <f>個票4!$Y$31</f>
        <v>0</v>
      </c>
      <c r="W101" s="42">
        <f>個票4!$Y$37</f>
        <v>0</v>
      </c>
      <c r="X101" s="42">
        <f>個票4!$Y$38</f>
        <v>0</v>
      </c>
      <c r="Y101" s="42">
        <f>個票4!$Y$44</f>
        <v>0</v>
      </c>
      <c r="Z101" s="42">
        <f>個票4!$Y$56</f>
        <v>0</v>
      </c>
      <c r="AA101" s="42">
        <f>個票4!$Y$55</f>
        <v>0</v>
      </c>
      <c r="AB101" s="42">
        <f>個票4!$Y$57</f>
        <v>0</v>
      </c>
      <c r="AC101" s="42">
        <f>個票4!$Y$71</f>
        <v>0</v>
      </c>
      <c r="AD101" s="42">
        <f>個票4!$Y$70</f>
        <v>0</v>
      </c>
      <c r="AE101" s="195">
        <f>個票4!$Y$72</f>
        <v>0</v>
      </c>
    </row>
    <row r="102" spans="1:31" ht="18" customHeight="1" x14ac:dyDescent="0.4">
      <c r="A102" s="193">
        <f t="shared" si="0"/>
        <v>0</v>
      </c>
      <c r="B102" s="201">
        <f t="shared" si="1"/>
        <v>0</v>
      </c>
      <c r="C102" s="201">
        <f t="shared" si="2"/>
        <v>0</v>
      </c>
      <c r="D102" s="42">
        <f t="shared" si="3"/>
        <v>0</v>
      </c>
      <c r="E102" s="42">
        <f t="shared" si="4"/>
        <v>0</v>
      </c>
      <c r="F102" s="42">
        <f t="shared" si="5"/>
        <v>0</v>
      </c>
      <c r="G102" s="42">
        <f t="shared" si="6"/>
        <v>0</v>
      </c>
      <c r="H102" s="42">
        <f t="shared" si="7"/>
        <v>0</v>
      </c>
      <c r="I102" s="195">
        <f t="shared" si="8"/>
        <v>0</v>
      </c>
      <c r="J102" s="193">
        <f>個票5!$U$4</f>
        <v>0</v>
      </c>
      <c r="K102" s="42">
        <f>個票5!$F$4</f>
        <v>0</v>
      </c>
      <c r="L102" s="42">
        <f>個票5!$H$6</f>
        <v>0</v>
      </c>
      <c r="M102" s="194">
        <f>個票5!$K$6</f>
        <v>0</v>
      </c>
      <c r="N102" s="42">
        <f>個票5!$F$7</f>
        <v>0</v>
      </c>
      <c r="O102" s="42">
        <f>個票5!$F$5</f>
        <v>0</v>
      </c>
      <c r="P102" s="42">
        <f>個票5!$U$5</f>
        <v>0</v>
      </c>
      <c r="Q102" s="42">
        <f>個票5!$H$8</f>
        <v>0</v>
      </c>
      <c r="R102" s="42">
        <f>個票5!$R$8</f>
        <v>0</v>
      </c>
      <c r="S102" s="42">
        <f>個票5!$F$9</f>
        <v>0</v>
      </c>
      <c r="T102" s="42">
        <f>個票5!$Y$30</f>
        <v>0</v>
      </c>
      <c r="U102" s="42">
        <f>個票5!$Y$29</f>
        <v>0</v>
      </c>
      <c r="V102" s="42">
        <f>個票5!$Y$31</f>
        <v>0</v>
      </c>
      <c r="W102" s="42">
        <f>個票5!$Y$37</f>
        <v>0</v>
      </c>
      <c r="X102" s="42">
        <f>個票5!$Y$38</f>
        <v>0</v>
      </c>
      <c r="Y102" s="42">
        <f>個票5!$Y$44</f>
        <v>0</v>
      </c>
      <c r="Z102" s="42">
        <f>個票5!$Y$56</f>
        <v>0</v>
      </c>
      <c r="AA102" s="42">
        <f>個票5!$Y$55</f>
        <v>0</v>
      </c>
      <c r="AB102" s="42">
        <f>個票5!$Y$57</f>
        <v>0</v>
      </c>
      <c r="AC102" s="42">
        <f>個票5!$Y$71</f>
        <v>0</v>
      </c>
      <c r="AD102" s="42">
        <f>個票5!$Y$70</f>
        <v>0</v>
      </c>
      <c r="AE102" s="195">
        <f>個票5!$Y$72</f>
        <v>0</v>
      </c>
    </row>
    <row r="103" spans="1:31" ht="18" customHeight="1" x14ac:dyDescent="0.4">
      <c r="A103" s="193">
        <f t="shared" si="0"/>
        <v>0</v>
      </c>
      <c r="B103" s="201">
        <f t="shared" si="1"/>
        <v>0</v>
      </c>
      <c r="C103" s="201">
        <f t="shared" si="2"/>
        <v>0</v>
      </c>
      <c r="D103" s="42">
        <f t="shared" si="3"/>
        <v>0</v>
      </c>
      <c r="E103" s="42">
        <f t="shared" si="4"/>
        <v>0</v>
      </c>
      <c r="F103" s="42">
        <f t="shared" si="5"/>
        <v>0</v>
      </c>
      <c r="G103" s="42">
        <f t="shared" si="6"/>
        <v>0</v>
      </c>
      <c r="H103" s="42">
        <f t="shared" si="7"/>
        <v>0</v>
      </c>
      <c r="I103" s="195">
        <f t="shared" si="8"/>
        <v>0</v>
      </c>
      <c r="J103" s="193">
        <f>個票6!$U$4</f>
        <v>0</v>
      </c>
      <c r="K103" s="42">
        <f>個票6!$F$4</f>
        <v>0</v>
      </c>
      <c r="L103" s="42">
        <f>個票6!$H$6</f>
        <v>0</v>
      </c>
      <c r="M103" s="194">
        <f>個票6!$K$6</f>
        <v>0</v>
      </c>
      <c r="N103" s="42">
        <f>個票6!$F$7</f>
        <v>0</v>
      </c>
      <c r="O103" s="42">
        <f>個票6!$F$5</f>
        <v>0</v>
      </c>
      <c r="P103" s="42">
        <f>個票6!$U$5</f>
        <v>0</v>
      </c>
      <c r="Q103" s="42">
        <f>個票6!$H$8</f>
        <v>0</v>
      </c>
      <c r="R103" s="42">
        <f>個票6!$R$8</f>
        <v>0</v>
      </c>
      <c r="S103" s="42">
        <f>個票6!$F$9</f>
        <v>0</v>
      </c>
      <c r="T103" s="42">
        <f>個票6!$Y$30</f>
        <v>0</v>
      </c>
      <c r="U103" s="42">
        <f>個票6!$Y$29</f>
        <v>0</v>
      </c>
      <c r="V103" s="42">
        <f>個票6!$Y$31</f>
        <v>0</v>
      </c>
      <c r="W103" s="42">
        <f>個票6!$Y$37</f>
        <v>0</v>
      </c>
      <c r="X103" s="42">
        <f>個票6!$Y$38</f>
        <v>0</v>
      </c>
      <c r="Y103" s="42">
        <f>個票6!$Y$44</f>
        <v>0</v>
      </c>
      <c r="Z103" s="42">
        <f>個票6!$Y$56</f>
        <v>0</v>
      </c>
      <c r="AA103" s="42">
        <f>個票6!$Y$55</f>
        <v>0</v>
      </c>
      <c r="AB103" s="42">
        <f>個票6!$Y$57</f>
        <v>0</v>
      </c>
      <c r="AC103" s="42">
        <f>個票6!$Y$71</f>
        <v>0</v>
      </c>
      <c r="AD103" s="42">
        <f>個票6!$Y$70</f>
        <v>0</v>
      </c>
      <c r="AE103" s="195">
        <f>個票6!$Y$72</f>
        <v>0</v>
      </c>
    </row>
    <row r="104" spans="1:31" ht="18" customHeight="1" x14ac:dyDescent="0.4">
      <c r="A104" s="193">
        <f t="shared" si="0"/>
        <v>0</v>
      </c>
      <c r="B104" s="201">
        <f t="shared" si="1"/>
        <v>0</v>
      </c>
      <c r="C104" s="201">
        <f t="shared" si="2"/>
        <v>0</v>
      </c>
      <c r="D104" s="42">
        <f t="shared" si="3"/>
        <v>0</v>
      </c>
      <c r="E104" s="42">
        <f t="shared" si="4"/>
        <v>0</v>
      </c>
      <c r="F104" s="42">
        <f t="shared" si="5"/>
        <v>0</v>
      </c>
      <c r="G104" s="42">
        <f t="shared" si="6"/>
        <v>0</v>
      </c>
      <c r="H104" s="42">
        <f t="shared" si="7"/>
        <v>0</v>
      </c>
      <c r="I104" s="195">
        <f t="shared" si="8"/>
        <v>0</v>
      </c>
      <c r="J104" s="193">
        <f>個票7!$U$4</f>
        <v>0</v>
      </c>
      <c r="K104" s="42">
        <f>個票7!$F$4</f>
        <v>0</v>
      </c>
      <c r="L104" s="42">
        <f>個票7!$H$6</f>
        <v>0</v>
      </c>
      <c r="M104" s="194">
        <f>個票7!$K$6</f>
        <v>0</v>
      </c>
      <c r="N104" s="42">
        <f>個票7!$F$7</f>
        <v>0</v>
      </c>
      <c r="O104" s="42">
        <f>個票7!$F$5</f>
        <v>0</v>
      </c>
      <c r="P104" s="42">
        <f>個票7!$U$5</f>
        <v>0</v>
      </c>
      <c r="Q104" s="42">
        <f>個票7!$H$8</f>
        <v>0</v>
      </c>
      <c r="R104" s="42">
        <f>個票7!$R$8</f>
        <v>0</v>
      </c>
      <c r="S104" s="42">
        <f>個票7!$F$9</f>
        <v>0</v>
      </c>
      <c r="T104" s="42">
        <f>個票7!$Y$30</f>
        <v>0</v>
      </c>
      <c r="U104" s="42">
        <f>個票7!$Y$29</f>
        <v>0</v>
      </c>
      <c r="V104" s="42">
        <f>個票7!$Y$31</f>
        <v>0</v>
      </c>
      <c r="W104" s="42">
        <f>個票7!$Y$37</f>
        <v>0</v>
      </c>
      <c r="X104" s="42">
        <f>個票7!$Y$38</f>
        <v>0</v>
      </c>
      <c r="Y104" s="42">
        <f>個票7!$Y$44</f>
        <v>0</v>
      </c>
      <c r="Z104" s="42">
        <f>個票7!$Y$56</f>
        <v>0</v>
      </c>
      <c r="AA104" s="42">
        <f>個票7!$Y$55</f>
        <v>0</v>
      </c>
      <c r="AB104" s="42">
        <f>個票7!$Y$57</f>
        <v>0</v>
      </c>
      <c r="AC104" s="42">
        <f>個票7!$Y$71</f>
        <v>0</v>
      </c>
      <c r="AD104" s="42">
        <f>個票7!$Y$70</f>
        <v>0</v>
      </c>
      <c r="AE104" s="195">
        <f>個票7!$Y$72</f>
        <v>0</v>
      </c>
    </row>
    <row r="105" spans="1:31" ht="18" customHeight="1" x14ac:dyDescent="0.4">
      <c r="A105" s="193">
        <f t="shared" si="0"/>
        <v>0</v>
      </c>
      <c r="B105" s="201">
        <f t="shared" si="1"/>
        <v>0</v>
      </c>
      <c r="C105" s="201">
        <f t="shared" si="2"/>
        <v>0</v>
      </c>
      <c r="D105" s="42">
        <f t="shared" si="3"/>
        <v>0</v>
      </c>
      <c r="E105" s="42">
        <f t="shared" si="4"/>
        <v>0</v>
      </c>
      <c r="F105" s="42">
        <f t="shared" si="5"/>
        <v>0</v>
      </c>
      <c r="G105" s="42">
        <f t="shared" si="6"/>
        <v>0</v>
      </c>
      <c r="H105" s="42">
        <f t="shared" si="7"/>
        <v>0</v>
      </c>
      <c r="I105" s="195">
        <f t="shared" si="8"/>
        <v>0</v>
      </c>
      <c r="J105" s="193">
        <f>個票8!$U$4</f>
        <v>0</v>
      </c>
      <c r="K105" s="42">
        <f>個票8!$F$4</f>
        <v>0</v>
      </c>
      <c r="L105" s="42">
        <f>個票8!$H$6</f>
        <v>0</v>
      </c>
      <c r="M105" s="194">
        <f>個票8!$K$6</f>
        <v>0</v>
      </c>
      <c r="N105" s="42">
        <f>個票8!$F$7</f>
        <v>0</v>
      </c>
      <c r="O105" s="42">
        <f>個票8!$F$5</f>
        <v>0</v>
      </c>
      <c r="P105" s="42">
        <f>個票8!$U$5</f>
        <v>0</v>
      </c>
      <c r="Q105" s="42">
        <f>個票8!$H$8</f>
        <v>0</v>
      </c>
      <c r="R105" s="42">
        <f>個票8!$R$8</f>
        <v>0</v>
      </c>
      <c r="S105" s="42">
        <f>個票8!$F$9</f>
        <v>0</v>
      </c>
      <c r="T105" s="42">
        <f>個票8!$Y$30</f>
        <v>0</v>
      </c>
      <c r="U105" s="42">
        <f>個票8!$Y$29</f>
        <v>0</v>
      </c>
      <c r="V105" s="42">
        <f>個票8!$Y$31</f>
        <v>0</v>
      </c>
      <c r="W105" s="42">
        <f>個票8!$Y$37</f>
        <v>0</v>
      </c>
      <c r="X105" s="42">
        <f>個票8!$Y$38</f>
        <v>0</v>
      </c>
      <c r="Y105" s="42">
        <f>個票8!$Y$44</f>
        <v>0</v>
      </c>
      <c r="Z105" s="42">
        <f>個票8!$Y$56</f>
        <v>0</v>
      </c>
      <c r="AA105" s="42">
        <f>個票8!$Y$55</f>
        <v>0</v>
      </c>
      <c r="AB105" s="42">
        <f>個票8!$Y$57</f>
        <v>0</v>
      </c>
      <c r="AC105" s="42">
        <f>個票8!$Y$71</f>
        <v>0</v>
      </c>
      <c r="AD105" s="42">
        <f>個票8!$Y$70</f>
        <v>0</v>
      </c>
      <c r="AE105" s="195">
        <f>個票8!$Y$72</f>
        <v>0</v>
      </c>
    </row>
    <row r="106" spans="1:31" ht="18" customHeight="1" x14ac:dyDescent="0.4">
      <c r="A106" s="193">
        <f t="shared" si="0"/>
        <v>0</v>
      </c>
      <c r="B106" s="201">
        <f t="shared" si="1"/>
        <v>0</v>
      </c>
      <c r="C106" s="201">
        <f t="shared" si="2"/>
        <v>0</v>
      </c>
      <c r="D106" s="42">
        <f t="shared" si="3"/>
        <v>0</v>
      </c>
      <c r="E106" s="42">
        <f t="shared" si="4"/>
        <v>0</v>
      </c>
      <c r="F106" s="42">
        <f t="shared" si="5"/>
        <v>0</v>
      </c>
      <c r="G106" s="42">
        <f t="shared" si="6"/>
        <v>0</v>
      </c>
      <c r="H106" s="42">
        <f t="shared" si="7"/>
        <v>0</v>
      </c>
      <c r="I106" s="195">
        <f t="shared" si="8"/>
        <v>0</v>
      </c>
      <c r="J106" s="193">
        <f>個票9!$U$4</f>
        <v>0</v>
      </c>
      <c r="K106" s="42">
        <f>個票9!$F$4</f>
        <v>0</v>
      </c>
      <c r="L106" s="42">
        <f>個票9!$H$6</f>
        <v>0</v>
      </c>
      <c r="M106" s="194">
        <f>個票9!$K$6</f>
        <v>0</v>
      </c>
      <c r="N106" s="42">
        <f>個票9!$F$7</f>
        <v>0</v>
      </c>
      <c r="O106" s="42">
        <f>個票9!$F$5</f>
        <v>0</v>
      </c>
      <c r="P106" s="42">
        <f>個票9!$U$5</f>
        <v>0</v>
      </c>
      <c r="Q106" s="42">
        <f>個票9!$H$8</f>
        <v>0</v>
      </c>
      <c r="R106" s="42">
        <f>個票9!$R$8</f>
        <v>0</v>
      </c>
      <c r="S106" s="42">
        <f>個票9!$F$9</f>
        <v>0</v>
      </c>
      <c r="T106" s="42">
        <f>個票9!$Y$30</f>
        <v>0</v>
      </c>
      <c r="U106" s="42">
        <f>個票9!$Y$29</f>
        <v>0</v>
      </c>
      <c r="V106" s="42">
        <f>個票9!$Y$31</f>
        <v>0</v>
      </c>
      <c r="W106" s="42">
        <f>個票9!$Y$37</f>
        <v>0</v>
      </c>
      <c r="X106" s="42">
        <f>個票9!$Y$38</f>
        <v>0</v>
      </c>
      <c r="Y106" s="42">
        <f>個票9!$Y$44</f>
        <v>0</v>
      </c>
      <c r="Z106" s="42">
        <f>個票9!$Y$56</f>
        <v>0</v>
      </c>
      <c r="AA106" s="42">
        <f>個票9!$Y$55</f>
        <v>0</v>
      </c>
      <c r="AB106" s="42">
        <f>個票9!$Y$57</f>
        <v>0</v>
      </c>
      <c r="AC106" s="42">
        <f>個票9!$Y$71</f>
        <v>0</v>
      </c>
      <c r="AD106" s="42">
        <f>個票9!$Y$70</f>
        <v>0</v>
      </c>
      <c r="AE106" s="195">
        <f>個票9!$Y$72</f>
        <v>0</v>
      </c>
    </row>
    <row r="107" spans="1:31" ht="18" customHeight="1" thickBot="1" x14ac:dyDescent="0.45">
      <c r="A107" s="196">
        <f t="shared" si="0"/>
        <v>0</v>
      </c>
      <c r="B107" s="202">
        <f t="shared" si="1"/>
        <v>0</v>
      </c>
      <c r="C107" s="202">
        <f t="shared" si="2"/>
        <v>0</v>
      </c>
      <c r="D107" s="197">
        <f t="shared" si="3"/>
        <v>0</v>
      </c>
      <c r="E107" s="197">
        <f t="shared" si="4"/>
        <v>0</v>
      </c>
      <c r="F107" s="197">
        <f t="shared" si="5"/>
        <v>0</v>
      </c>
      <c r="G107" s="197">
        <f t="shared" si="6"/>
        <v>0</v>
      </c>
      <c r="H107" s="197">
        <f t="shared" si="7"/>
        <v>0</v>
      </c>
      <c r="I107" s="199">
        <f t="shared" si="8"/>
        <v>0</v>
      </c>
      <c r="J107" s="196">
        <f>個票10!$U$4</f>
        <v>0</v>
      </c>
      <c r="K107" s="197">
        <f>個票10!$F$4</f>
        <v>0</v>
      </c>
      <c r="L107" s="197">
        <f>個票10!$H$6</f>
        <v>0</v>
      </c>
      <c r="M107" s="198">
        <f>個票10!$K$6</f>
        <v>0</v>
      </c>
      <c r="N107" s="197">
        <f>個票10!$F$7</f>
        <v>0</v>
      </c>
      <c r="O107" s="197">
        <f>個票10!$F$5</f>
        <v>0</v>
      </c>
      <c r="P107" s="197">
        <f>個票10!$U$5</f>
        <v>0</v>
      </c>
      <c r="Q107" s="197">
        <f>個票10!$H$8</f>
        <v>0</v>
      </c>
      <c r="R107" s="197">
        <f>個票10!$R$8</f>
        <v>0</v>
      </c>
      <c r="S107" s="197">
        <f>個票10!$F$9</f>
        <v>0</v>
      </c>
      <c r="T107" s="197">
        <f>個票10!$Y$30</f>
        <v>0</v>
      </c>
      <c r="U107" s="197">
        <f>個票10!$Y$29</f>
        <v>0</v>
      </c>
      <c r="V107" s="197">
        <f>個票10!$Y$31</f>
        <v>0</v>
      </c>
      <c r="W107" s="197">
        <f>個票10!$Y$37</f>
        <v>0</v>
      </c>
      <c r="X107" s="197">
        <f>個票10!$Y$38</f>
        <v>0</v>
      </c>
      <c r="Y107" s="197">
        <f>個票10!$Y$44</f>
        <v>0</v>
      </c>
      <c r="Z107" s="197">
        <f>個票10!$Y$56</f>
        <v>0</v>
      </c>
      <c r="AA107" s="197">
        <f>個票10!$Y$55</f>
        <v>0</v>
      </c>
      <c r="AB107" s="197">
        <f>個票10!$Y$57</f>
        <v>0</v>
      </c>
      <c r="AC107" s="197">
        <f>個票10!$Y$71</f>
        <v>0</v>
      </c>
      <c r="AD107" s="197">
        <f>個票10!$Y$70</f>
        <v>0</v>
      </c>
      <c r="AE107" s="199">
        <f>個票10!$Y$72</f>
        <v>0</v>
      </c>
    </row>
    <row r="123" spans="32:32" x14ac:dyDescent="0.4">
      <c r="AF123" s="110"/>
    </row>
  </sheetData>
  <sheetProtection algorithmName="SHA-512" hashValue="RxsYeqeyraqtFXR9wOOvVjI6vwRXQ5MdtRA7fhgYqnhEqLbcxAZ6jL6VaqbNB81fXgo3ttDXZM8kR8NZu0GGtQ==" saltValue="gftgYpVu8ZleIIAUETEz1w==" spinCount="100000" sheet="1" objects="1" scenarios="1"/>
  <mergeCells count="375">
    <mergeCell ref="A63:S63"/>
    <mergeCell ref="A60:S60"/>
    <mergeCell ref="A61:S61"/>
    <mergeCell ref="T63:AU63"/>
    <mergeCell ref="T59:AU59"/>
    <mergeCell ref="T60:AU60"/>
    <mergeCell ref="T61:AU61"/>
    <mergeCell ref="AN6:AO6"/>
    <mergeCell ref="AQ6:AR6"/>
    <mergeCell ref="AT6:AU6"/>
    <mergeCell ref="A7:G7"/>
    <mergeCell ref="A11:A18"/>
    <mergeCell ref="B13:K15"/>
    <mergeCell ref="A20:S21"/>
    <mergeCell ref="T20:AC20"/>
    <mergeCell ref="AD20:AM20"/>
    <mergeCell ref="T21:W21"/>
    <mergeCell ref="X21:AC21"/>
    <mergeCell ref="AD21:AG21"/>
    <mergeCell ref="AH21:AM21"/>
    <mergeCell ref="AR21:AW21"/>
    <mergeCell ref="A22:A29"/>
    <mergeCell ref="T22:U22"/>
    <mergeCell ref="V22:W22"/>
    <mergeCell ref="X22:AA22"/>
    <mergeCell ref="T23:U23"/>
    <mergeCell ref="AH24:AK24"/>
    <mergeCell ref="T25:U25"/>
    <mergeCell ref="AH25:AK25"/>
    <mergeCell ref="V23:W23"/>
    <mergeCell ref="X23:AA23"/>
    <mergeCell ref="AD23:AE23"/>
    <mergeCell ref="AF23:AG23"/>
    <mergeCell ref="AH23:AK23"/>
    <mergeCell ref="T24:U24"/>
    <mergeCell ref="V24:W24"/>
    <mergeCell ref="X24:AA24"/>
    <mergeCell ref="AD24:AE24"/>
    <mergeCell ref="AF24:AG24"/>
    <mergeCell ref="V25:W25"/>
    <mergeCell ref="X25:AA25"/>
    <mergeCell ref="AD25:AE25"/>
    <mergeCell ref="AF25:AG25"/>
    <mergeCell ref="AH27:AK27"/>
    <mergeCell ref="T26:U26"/>
    <mergeCell ref="A3:AW3"/>
    <mergeCell ref="A4:AW4"/>
    <mergeCell ref="G12:K12"/>
    <mergeCell ref="P13:R13"/>
    <mergeCell ref="T13:V13"/>
    <mergeCell ref="AE1:AV2"/>
    <mergeCell ref="AD22:AE22"/>
    <mergeCell ref="AF22:AG22"/>
    <mergeCell ref="AH22:AK22"/>
    <mergeCell ref="AM18:AW18"/>
    <mergeCell ref="AM17:AW17"/>
    <mergeCell ref="AJ16:AW16"/>
    <mergeCell ref="L14:AW15"/>
    <mergeCell ref="S16:AE16"/>
    <mergeCell ref="S17:AE17"/>
    <mergeCell ref="S18:AE18"/>
    <mergeCell ref="L16:R16"/>
    <mergeCell ref="L17:R17"/>
    <mergeCell ref="L18:R18"/>
    <mergeCell ref="AF17:AL17"/>
    <mergeCell ref="AF18:AL18"/>
    <mergeCell ref="AF16:AI16"/>
    <mergeCell ref="AN20:AW20"/>
    <mergeCell ref="AN21:AQ21"/>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27:U27"/>
    <mergeCell ref="V27:W27"/>
    <mergeCell ref="X27:AA27"/>
    <mergeCell ref="AD27:AE27"/>
    <mergeCell ref="AF27:AG27"/>
    <mergeCell ref="AH30:AK30"/>
    <mergeCell ref="T31:U31"/>
    <mergeCell ref="V31:W31"/>
    <mergeCell ref="X31:AA31"/>
    <mergeCell ref="AD31:AE31"/>
    <mergeCell ref="AF31:AG31"/>
    <mergeCell ref="AH31:AK31"/>
    <mergeCell ref="A30:A31"/>
    <mergeCell ref="T30:U30"/>
    <mergeCell ref="V30:W30"/>
    <mergeCell ref="X30:AA30"/>
    <mergeCell ref="AD30:AE30"/>
    <mergeCell ref="AF30:AG30"/>
    <mergeCell ref="AH32:AK32"/>
    <mergeCell ref="T33:U33"/>
    <mergeCell ref="V33:W33"/>
    <mergeCell ref="X33:AA33"/>
    <mergeCell ref="AD33:AE33"/>
    <mergeCell ref="AF33:AG33"/>
    <mergeCell ref="AH33:AK33"/>
    <mergeCell ref="A32:A40"/>
    <mergeCell ref="T32:U32"/>
    <mergeCell ref="V32:W32"/>
    <mergeCell ref="X32:AA32"/>
    <mergeCell ref="AD32:AE32"/>
    <mergeCell ref="AF32:AG32"/>
    <mergeCell ref="T34:U34"/>
    <mergeCell ref="V34:W34"/>
    <mergeCell ref="X34:AA34"/>
    <mergeCell ref="AD34:AE34"/>
    <mergeCell ref="T36:U36"/>
    <mergeCell ref="V36:W36"/>
    <mergeCell ref="X36:AA36"/>
    <mergeCell ref="AD36:AE36"/>
    <mergeCell ref="AF36:AG36"/>
    <mergeCell ref="AH36:AK36"/>
    <mergeCell ref="AF34:AG34"/>
    <mergeCell ref="AH34:AK34"/>
    <mergeCell ref="T35:U35"/>
    <mergeCell ref="V35:W35"/>
    <mergeCell ref="X35:AA35"/>
    <mergeCell ref="AD35:AE35"/>
    <mergeCell ref="AF35:AG35"/>
    <mergeCell ref="AH35:AK35"/>
    <mergeCell ref="T38:U38"/>
    <mergeCell ref="V38:W38"/>
    <mergeCell ref="X38:AA38"/>
    <mergeCell ref="AD38:AE38"/>
    <mergeCell ref="AF38:AG38"/>
    <mergeCell ref="AH38:AK38"/>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AH41:AK41"/>
    <mergeCell ref="T42:U42"/>
    <mergeCell ref="V42:W42"/>
    <mergeCell ref="X42:AA42"/>
    <mergeCell ref="AD42:AE42"/>
    <mergeCell ref="AF42:AG42"/>
    <mergeCell ref="AH42:AK42"/>
    <mergeCell ref="A41:A42"/>
    <mergeCell ref="T41:U41"/>
    <mergeCell ref="V41:W41"/>
    <mergeCell ref="X41:AA41"/>
    <mergeCell ref="AD41:AE41"/>
    <mergeCell ref="AF41:AG41"/>
    <mergeCell ref="AH43:AK43"/>
    <mergeCell ref="T44:U44"/>
    <mergeCell ref="V44:W44"/>
    <mergeCell ref="X44:AA44"/>
    <mergeCell ref="AD44:AE44"/>
    <mergeCell ref="AF44:AG44"/>
    <mergeCell ref="AH44:AK44"/>
    <mergeCell ref="A43:A56"/>
    <mergeCell ref="T43:U43"/>
    <mergeCell ref="V43:W43"/>
    <mergeCell ref="X43:AA43"/>
    <mergeCell ref="AD43:AE43"/>
    <mergeCell ref="AF43:AG43"/>
    <mergeCell ref="T45:U45"/>
    <mergeCell ref="V45:W45"/>
    <mergeCell ref="X45:AA45"/>
    <mergeCell ref="AD45:AE45"/>
    <mergeCell ref="T47:U47"/>
    <mergeCell ref="V47:W47"/>
    <mergeCell ref="X47:AA47"/>
    <mergeCell ref="AD47:AE47"/>
    <mergeCell ref="AF47:AG47"/>
    <mergeCell ref="AH47:AK47"/>
    <mergeCell ref="AF45:AG45"/>
    <mergeCell ref="AH45:AK45"/>
    <mergeCell ref="T46:U46"/>
    <mergeCell ref="V46:W46"/>
    <mergeCell ref="X46:AA46"/>
    <mergeCell ref="AD46:AE46"/>
    <mergeCell ref="AF46:AG46"/>
    <mergeCell ref="AH46:AK46"/>
    <mergeCell ref="T49:U49"/>
    <mergeCell ref="V49:W49"/>
    <mergeCell ref="X49:AA49"/>
    <mergeCell ref="AD49:AE49"/>
    <mergeCell ref="AF49:AG49"/>
    <mergeCell ref="AH49:AK49"/>
    <mergeCell ref="T48:U48"/>
    <mergeCell ref="V48:W48"/>
    <mergeCell ref="X48:AA48"/>
    <mergeCell ref="AD48:AE48"/>
    <mergeCell ref="AF48:AG48"/>
    <mergeCell ref="AH48:AK48"/>
    <mergeCell ref="AH52:AK52"/>
    <mergeCell ref="T51:U51"/>
    <mergeCell ref="V51:W51"/>
    <mergeCell ref="X51:AA51"/>
    <mergeCell ref="AD51:AE51"/>
    <mergeCell ref="AF51:AG51"/>
    <mergeCell ref="AH51:AK51"/>
    <mergeCell ref="T50:U50"/>
    <mergeCell ref="V50:W50"/>
    <mergeCell ref="X50:AA50"/>
    <mergeCell ref="AD50:AE50"/>
    <mergeCell ref="AF50:AG50"/>
    <mergeCell ref="AH50:AK50"/>
    <mergeCell ref="A57:S57"/>
    <mergeCell ref="T57:U57"/>
    <mergeCell ref="V57:W57"/>
    <mergeCell ref="X57:AA57"/>
    <mergeCell ref="AD57:AE57"/>
    <mergeCell ref="AF57:AG57"/>
    <mergeCell ref="T56:U56"/>
    <mergeCell ref="V56:W56"/>
    <mergeCell ref="X56:AA56"/>
    <mergeCell ref="AD56:AE56"/>
    <mergeCell ref="AF56:AG56"/>
    <mergeCell ref="AH56:AK56"/>
    <mergeCell ref="T55:U55"/>
    <mergeCell ref="V55:W55"/>
    <mergeCell ref="X55:AA55"/>
    <mergeCell ref="AD55:AE55"/>
    <mergeCell ref="AF55:AG55"/>
    <mergeCell ref="AH55:AK55"/>
    <mergeCell ref="T54:U54"/>
    <mergeCell ref="V54:W54"/>
    <mergeCell ref="AN22:AO22"/>
    <mergeCell ref="AP22:AQ22"/>
    <mergeCell ref="AR22:AU22"/>
    <mergeCell ref="AH57:AK57"/>
    <mergeCell ref="A59:S59"/>
    <mergeCell ref="X54:AA54"/>
    <mergeCell ref="AD54:AE54"/>
    <mergeCell ref="AF54:AG54"/>
    <mergeCell ref="AH54:AK54"/>
    <mergeCell ref="T53:U53"/>
    <mergeCell ref="V53:W53"/>
    <mergeCell ref="X53:AA53"/>
    <mergeCell ref="AD53:AE53"/>
    <mergeCell ref="AF53:AG53"/>
    <mergeCell ref="AH53:AK53"/>
    <mergeCell ref="T52:U52"/>
    <mergeCell ref="V52:W52"/>
    <mergeCell ref="X52:AA52"/>
    <mergeCell ref="AD52:AE52"/>
    <mergeCell ref="AF52:AG52"/>
    <mergeCell ref="AN25:AO25"/>
    <mergeCell ref="AP25:AQ25"/>
    <mergeCell ref="AR25:AU25"/>
    <mergeCell ref="AN26:AO26"/>
    <mergeCell ref="AP26:AQ26"/>
    <mergeCell ref="AR26:AU26"/>
    <mergeCell ref="AN23:AO23"/>
    <mergeCell ref="AP23:AQ23"/>
    <mergeCell ref="AR23:AU23"/>
    <mergeCell ref="AN24:AO24"/>
    <mergeCell ref="AP24:AQ24"/>
    <mergeCell ref="AR24:AU24"/>
    <mergeCell ref="AN29:AO29"/>
    <mergeCell ref="AP29:AQ29"/>
    <mergeCell ref="AR29:AU29"/>
    <mergeCell ref="AN30:AO30"/>
    <mergeCell ref="AP30:AQ30"/>
    <mergeCell ref="AR30:AU30"/>
    <mergeCell ref="AN27:AO27"/>
    <mergeCell ref="AP27:AQ27"/>
    <mergeCell ref="AR27:AU27"/>
    <mergeCell ref="AN28:AO28"/>
    <mergeCell ref="AP28:AQ28"/>
    <mergeCell ref="AR28:AU28"/>
    <mergeCell ref="AN33:AO33"/>
    <mergeCell ref="AP33:AQ33"/>
    <mergeCell ref="AR33:AU33"/>
    <mergeCell ref="AN34:AO34"/>
    <mergeCell ref="AP34:AQ34"/>
    <mergeCell ref="AR34:AU34"/>
    <mergeCell ref="AN31:AO31"/>
    <mergeCell ref="AP31:AQ31"/>
    <mergeCell ref="AR31:AU31"/>
    <mergeCell ref="AN32:AO32"/>
    <mergeCell ref="AP32:AQ32"/>
    <mergeCell ref="AR32:AU32"/>
    <mergeCell ref="AN37:AO37"/>
    <mergeCell ref="AP37:AQ37"/>
    <mergeCell ref="AR37:AU37"/>
    <mergeCell ref="AN38:AO38"/>
    <mergeCell ref="AP38:AQ38"/>
    <mergeCell ref="AR38:AU38"/>
    <mergeCell ref="AN35:AO35"/>
    <mergeCell ref="AP35:AQ35"/>
    <mergeCell ref="AR35:AU35"/>
    <mergeCell ref="AN36:AO36"/>
    <mergeCell ref="AP36:AQ36"/>
    <mergeCell ref="AR36:AU36"/>
    <mergeCell ref="AN41:AO41"/>
    <mergeCell ref="AP41:AQ41"/>
    <mergeCell ref="AR41:AU41"/>
    <mergeCell ref="AN42:AO42"/>
    <mergeCell ref="AP42:AQ42"/>
    <mergeCell ref="AR42:AU42"/>
    <mergeCell ref="AN39:AO39"/>
    <mergeCell ref="AP39:AQ39"/>
    <mergeCell ref="AR39:AU39"/>
    <mergeCell ref="AN40:AO40"/>
    <mergeCell ref="AP40:AQ40"/>
    <mergeCell ref="AR40:AU40"/>
    <mergeCell ref="AN45:AO45"/>
    <mergeCell ref="AP45:AQ45"/>
    <mergeCell ref="AR45:AU45"/>
    <mergeCell ref="AN46:AO46"/>
    <mergeCell ref="AP46:AQ46"/>
    <mergeCell ref="AR46:AU46"/>
    <mergeCell ref="AN43:AO43"/>
    <mergeCell ref="AP43:AQ43"/>
    <mergeCell ref="AR43:AU43"/>
    <mergeCell ref="AN44:AO44"/>
    <mergeCell ref="AP44:AQ44"/>
    <mergeCell ref="AR44:AU44"/>
    <mergeCell ref="AP49:AQ49"/>
    <mergeCell ref="AR49:AU49"/>
    <mergeCell ref="AN50:AO50"/>
    <mergeCell ref="AP50:AQ50"/>
    <mergeCell ref="AR50:AU50"/>
    <mergeCell ref="AN47:AO47"/>
    <mergeCell ref="AP47:AQ47"/>
    <mergeCell ref="AR47:AU47"/>
    <mergeCell ref="AN48:AO48"/>
    <mergeCell ref="AP48:AQ48"/>
    <mergeCell ref="AR48:AU48"/>
    <mergeCell ref="AN57:AO57"/>
    <mergeCell ref="AP57:AQ57"/>
    <mergeCell ref="AR57:AU57"/>
    <mergeCell ref="L12:AW12"/>
    <mergeCell ref="L11:AW11"/>
    <mergeCell ref="AN55:AO55"/>
    <mergeCell ref="AP55:AQ55"/>
    <mergeCell ref="AR55:AU55"/>
    <mergeCell ref="AN56:AO56"/>
    <mergeCell ref="AP56:AQ56"/>
    <mergeCell ref="AR56:AU56"/>
    <mergeCell ref="AN53:AO53"/>
    <mergeCell ref="AP53:AQ53"/>
    <mergeCell ref="AR53:AU53"/>
    <mergeCell ref="AN54:AO54"/>
    <mergeCell ref="AP54:AQ54"/>
    <mergeCell ref="AR54:AU54"/>
    <mergeCell ref="AN51:AO51"/>
    <mergeCell ref="AP51:AQ51"/>
    <mergeCell ref="AR51:AU51"/>
    <mergeCell ref="AN52:AO52"/>
    <mergeCell ref="AP52:AQ52"/>
    <mergeCell ref="AR52:AU52"/>
    <mergeCell ref="AN49:AO49"/>
  </mergeCells>
  <phoneticPr fontId="2"/>
  <conditionalFormatting sqref="M2:AD2">
    <cfRule type="expression" dxfId="10" priority="1">
      <formula>$AD$2&lt;&gt;""</formula>
    </cfRule>
  </conditionalFormatting>
  <dataValidations count="3">
    <dataValidation imeMode="fullKatakana" allowBlank="1" showInputMessage="1" showErrorMessage="1" sqref="L11:AW11"/>
    <dataValidation imeMode="halfAlpha" allowBlank="1" showInputMessage="1" showErrorMessage="1" sqref="AJ16:AW16"/>
    <dataValidation imeMode="disabled" allowBlank="1" showInputMessage="1" showErrorMessage="1" sqref="AN6:AO6 AQ6:AR6 AT6:AU6 P13:R13 T13:V13 S16:AE16"/>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o5H0lP4AUQ4q2BpVF+YN1hWuWL+Vo8iHfvnyKmuqEbQy4GQ/tPMwgyRhAQhBRkjlvapqjZ5EnwRazdVrHyUY/A==" saltValue="yIx0YxWIR6lTUWq+MfZNPg=="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1"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395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5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395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5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5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5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5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6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6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6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6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6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397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397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397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397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397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397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N43+dKb263IOKckg+H7UggXFfh1BZX2o5X38inBnXkUo2LYmcim0k72xYzThKL2mNtB38BxE09Lu/V/TuPETVQ==" saltValue="fTUGQ4Uii+IGWzyxkRo7Bw=="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0"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497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497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497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8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8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8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8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8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499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499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499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499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499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500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190</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213</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89"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26">
        <f t="shared" si="3"/>
        <v>0</v>
      </c>
      <c r="AM90" s="127"/>
      <c r="AN90" s="23" t="s">
        <v>11</v>
      </c>
      <c r="AO90" s="22"/>
      <c r="AP90" s="128">
        <f>+IF(AL90=1,AP$112,0)</f>
        <v>0</v>
      </c>
      <c r="AQ90" s="129"/>
      <c r="AR90" s="129"/>
      <c r="AS90" s="129"/>
      <c r="AT90" s="21" t="s">
        <v>12</v>
      </c>
      <c r="AU90" s="22"/>
      <c r="AV90" s="130"/>
      <c r="AW90" s="131"/>
      <c r="AX90" s="23"/>
      <c r="AY90" s="22"/>
      <c r="AZ90" s="132"/>
      <c r="BA90" s="133"/>
      <c r="BB90" s="133"/>
      <c r="BC90" s="133"/>
      <c r="BD90" s="21"/>
      <c r="BE90" s="22"/>
      <c r="BF90" s="126">
        <f t="shared" si="2"/>
        <v>0</v>
      </c>
      <c r="BG90" s="127"/>
      <c r="BH90" s="23" t="s">
        <v>9</v>
      </c>
      <c r="BI90" s="22"/>
      <c r="BJ90" s="128">
        <f t="shared" ref="BJ90:BJ111" si="6">+IF(BF90=1,BJ$112,0)</f>
        <v>0</v>
      </c>
      <c r="BK90" s="129"/>
      <c r="BL90" s="129"/>
      <c r="BM90" s="129"/>
      <c r="BN90" s="23" t="s">
        <v>12</v>
      </c>
      <c r="BO90" s="22"/>
      <c r="BP90" s="15"/>
    </row>
    <row r="91" spans="31:68" ht="14.25" customHeight="1" x14ac:dyDescent="0.4">
      <c r="AE91" s="151" t="s">
        <v>87</v>
      </c>
      <c r="AF91" s="17">
        <v>508000</v>
      </c>
      <c r="AG91" s="17"/>
      <c r="AH91" s="17">
        <v>254000</v>
      </c>
      <c r="AI91" s="15" t="s">
        <v>3</v>
      </c>
      <c r="AJ91" s="15"/>
      <c r="AK91" s="15">
        <v>1</v>
      </c>
      <c r="AL91" s="126">
        <f t="shared" si="3"/>
        <v>0</v>
      </c>
      <c r="AM91" s="127"/>
      <c r="AN91" s="23" t="s">
        <v>11</v>
      </c>
      <c r="AO91" s="22"/>
      <c r="AP91" s="128">
        <f>+IF(AL91=1,AP$112,0)</f>
        <v>0</v>
      </c>
      <c r="AQ91" s="129"/>
      <c r="AR91" s="129"/>
      <c r="AS91" s="129"/>
      <c r="AT91" s="21" t="s">
        <v>12</v>
      </c>
      <c r="AU91" s="22"/>
      <c r="AV91" s="130"/>
      <c r="AW91" s="131"/>
      <c r="AX91" s="23"/>
      <c r="AY91" s="22"/>
      <c r="AZ91" s="132"/>
      <c r="BA91" s="133"/>
      <c r="BB91" s="133"/>
      <c r="BC91" s="133"/>
      <c r="BD91" s="21"/>
      <c r="BE91" s="22"/>
      <c r="BF91" s="126">
        <f t="shared" si="2"/>
        <v>0</v>
      </c>
      <c r="BG91" s="127"/>
      <c r="BH91" s="23" t="s">
        <v>9</v>
      </c>
      <c r="BI91" s="22"/>
      <c r="BJ91" s="128">
        <f t="shared" si="6"/>
        <v>0</v>
      </c>
      <c r="BK91" s="129"/>
      <c r="BL91" s="129"/>
      <c r="BM91" s="129"/>
      <c r="BN91" s="23" t="s">
        <v>12</v>
      </c>
      <c r="BO91" s="22"/>
      <c r="BP91" s="15"/>
    </row>
    <row r="92" spans="31:68" ht="14.25" customHeight="1" x14ac:dyDescent="0.4">
      <c r="AE92" s="151" t="s">
        <v>88</v>
      </c>
      <c r="AF92" s="17">
        <v>204000</v>
      </c>
      <c r="AG92" s="17"/>
      <c r="AH92" s="17">
        <v>102000</v>
      </c>
      <c r="AI92" s="15" t="s">
        <v>3</v>
      </c>
      <c r="AJ92" s="15"/>
      <c r="AK92" s="15">
        <v>1</v>
      </c>
      <c r="AL92" s="126">
        <f t="shared" si="3"/>
        <v>0</v>
      </c>
      <c r="AM92" s="127"/>
      <c r="AN92" s="23" t="s">
        <v>11</v>
      </c>
      <c r="AO92" s="22"/>
      <c r="AP92" s="128">
        <f>+IF(AL92=1,AP$112,0)</f>
        <v>0</v>
      </c>
      <c r="AQ92" s="129"/>
      <c r="AR92" s="129"/>
      <c r="AS92" s="129"/>
      <c r="AT92" s="21" t="s">
        <v>12</v>
      </c>
      <c r="AU92" s="22"/>
      <c r="AV92" s="130"/>
      <c r="AW92" s="131"/>
      <c r="AX92" s="23"/>
      <c r="AY92" s="22"/>
      <c r="AZ92" s="132"/>
      <c r="BA92" s="133"/>
      <c r="BB92" s="133"/>
      <c r="BC92" s="133"/>
      <c r="BD92" s="21"/>
      <c r="BE92" s="22"/>
      <c r="BF92" s="126">
        <f t="shared" si="2"/>
        <v>0</v>
      </c>
      <c r="BG92" s="127"/>
      <c r="BH92" s="23" t="s">
        <v>9</v>
      </c>
      <c r="BI92" s="22"/>
      <c r="BJ92" s="128">
        <f t="shared" si="6"/>
        <v>0</v>
      </c>
      <c r="BK92" s="129"/>
      <c r="BL92" s="129"/>
      <c r="BM92" s="129"/>
      <c r="BN92" s="23" t="s">
        <v>12</v>
      </c>
      <c r="BO92" s="22"/>
      <c r="BP92" s="15"/>
    </row>
    <row r="93" spans="31:68" ht="14.25" customHeight="1" x14ac:dyDescent="0.4">
      <c r="AE93" s="151" t="s">
        <v>89</v>
      </c>
      <c r="AF93" s="17">
        <v>148000</v>
      </c>
      <c r="AG93" s="17"/>
      <c r="AH93" s="17">
        <v>74000</v>
      </c>
      <c r="AI93" s="15" t="s">
        <v>3</v>
      </c>
      <c r="AJ93" s="15"/>
      <c r="AK93" s="15">
        <v>1</v>
      </c>
      <c r="AL93" s="126">
        <f t="shared" si="3"/>
        <v>0</v>
      </c>
      <c r="AM93" s="127"/>
      <c r="AN93" s="23" t="s">
        <v>11</v>
      </c>
      <c r="AO93" s="22"/>
      <c r="AP93" s="128">
        <f>+IF(AL93=1,AP$112,0)</f>
        <v>0</v>
      </c>
      <c r="AQ93" s="129"/>
      <c r="AR93" s="129"/>
      <c r="AS93" s="129"/>
      <c r="AT93" s="21" t="s">
        <v>12</v>
      </c>
      <c r="AU93" s="22"/>
      <c r="AV93" s="130"/>
      <c r="AW93" s="131"/>
      <c r="AX93" s="23"/>
      <c r="AY93" s="22"/>
      <c r="AZ93" s="132"/>
      <c r="BA93" s="133"/>
      <c r="BB93" s="133"/>
      <c r="BC93" s="133"/>
      <c r="BD93" s="21"/>
      <c r="BE93" s="22"/>
      <c r="BF93" s="126">
        <f t="shared" si="2"/>
        <v>0</v>
      </c>
      <c r="BG93" s="127"/>
      <c r="BH93" s="23" t="s">
        <v>9</v>
      </c>
      <c r="BI93" s="22"/>
      <c r="BJ93" s="128">
        <f t="shared" si="6"/>
        <v>0</v>
      </c>
      <c r="BK93" s="129"/>
      <c r="BL93" s="129"/>
      <c r="BM93" s="129"/>
      <c r="BN93" s="23" t="s">
        <v>12</v>
      </c>
      <c r="BO93" s="22"/>
      <c r="BP93" s="15"/>
    </row>
    <row r="94" spans="31:68" ht="14.25" customHeight="1" x14ac:dyDescent="0.4">
      <c r="AE94" s="151" t="s">
        <v>90</v>
      </c>
      <c r="AF94" s="17"/>
      <c r="AG94" s="17"/>
      <c r="AH94" s="17">
        <v>282000</v>
      </c>
      <c r="AI94" s="15" t="s">
        <v>3</v>
      </c>
      <c r="AJ94" s="15"/>
      <c r="AK94" s="15">
        <v>1</v>
      </c>
      <c r="AL94" s="126"/>
      <c r="AM94" s="127"/>
      <c r="AN94" s="23"/>
      <c r="AO94" s="22"/>
      <c r="AP94" s="128"/>
      <c r="AQ94" s="129"/>
      <c r="AR94" s="129"/>
      <c r="AS94" s="129"/>
      <c r="AT94" s="21" t="s">
        <v>12</v>
      </c>
      <c r="AU94" s="22"/>
      <c r="AV94" s="130"/>
      <c r="AW94" s="131"/>
      <c r="AX94" s="23"/>
      <c r="AY94" s="22"/>
      <c r="AZ94" s="132"/>
      <c r="BA94" s="133"/>
      <c r="BB94" s="133"/>
      <c r="BC94" s="133"/>
      <c r="BD94" s="21"/>
      <c r="BE94" s="22"/>
      <c r="BF94" s="126">
        <f t="shared" si="2"/>
        <v>0</v>
      </c>
      <c r="BG94" s="127"/>
      <c r="BH94" s="23" t="s">
        <v>9</v>
      </c>
      <c r="BI94" s="22"/>
      <c r="BJ94" s="128">
        <f t="shared" si="6"/>
        <v>0</v>
      </c>
      <c r="BK94" s="129"/>
      <c r="BL94" s="129"/>
      <c r="BM94" s="129"/>
      <c r="BN94" s="23" t="s">
        <v>12</v>
      </c>
      <c r="BO94" s="22"/>
      <c r="BP94" s="15"/>
    </row>
    <row r="95" spans="31:68" ht="14.25" customHeight="1" x14ac:dyDescent="0.4">
      <c r="AE95" s="152" t="s">
        <v>91</v>
      </c>
      <c r="AF95" s="17">
        <v>33000</v>
      </c>
      <c r="AG95" s="17"/>
      <c r="AH95" s="17">
        <v>16000</v>
      </c>
      <c r="AI95" s="15" t="s">
        <v>3</v>
      </c>
      <c r="AJ95" s="15"/>
      <c r="AK95" s="15">
        <v>1</v>
      </c>
      <c r="AL95" s="118">
        <f t="shared" ref="AL95:AL111" si="7">+IF(AP$112=0,0,IF($F$5=AE95,1,0))</f>
        <v>0</v>
      </c>
      <c r="AM95" s="119"/>
      <c r="AN95" s="36" t="s">
        <v>11</v>
      </c>
      <c r="AO95" s="35"/>
      <c r="AP95" s="120">
        <f t="shared" ref="AP95:AP111" si="8">+IF(AL95=1,AP$112,0)</f>
        <v>0</v>
      </c>
      <c r="AQ95" s="121"/>
      <c r="AR95" s="121"/>
      <c r="AS95" s="121"/>
      <c r="AT95" s="24" t="s">
        <v>12</v>
      </c>
      <c r="AU95" s="25"/>
      <c r="AV95" s="122"/>
      <c r="AW95" s="123"/>
      <c r="AX95" s="36"/>
      <c r="AY95" s="35"/>
      <c r="AZ95" s="124"/>
      <c r="BA95" s="125"/>
      <c r="BB95" s="125"/>
      <c r="BC95" s="125"/>
      <c r="BD95" s="24"/>
      <c r="BE95" s="25"/>
      <c r="BF95" s="118">
        <f t="shared" si="2"/>
        <v>0</v>
      </c>
      <c r="BG95" s="119"/>
      <c r="BH95" s="36" t="s">
        <v>9</v>
      </c>
      <c r="BI95" s="35"/>
      <c r="BJ95" s="120">
        <f t="shared" si="6"/>
        <v>0</v>
      </c>
      <c r="BK95" s="121"/>
      <c r="BL95" s="121"/>
      <c r="BM95" s="121"/>
      <c r="BN95" s="26" t="s">
        <v>12</v>
      </c>
      <c r="BO95" s="25"/>
      <c r="BP95" s="15"/>
    </row>
    <row r="96" spans="31:68" ht="14.25" customHeight="1" x14ac:dyDescent="0.4">
      <c r="AE96" s="151" t="s">
        <v>93</v>
      </c>
      <c r="AF96" s="17">
        <v>475000</v>
      </c>
      <c r="AG96" s="17"/>
      <c r="AH96" s="17">
        <v>237000</v>
      </c>
      <c r="AI96" s="15" t="s">
        <v>3</v>
      </c>
      <c r="AJ96" s="15"/>
      <c r="AK96" s="15">
        <v>1</v>
      </c>
      <c r="AL96" s="134">
        <f t="shared" si="7"/>
        <v>0</v>
      </c>
      <c r="AM96" s="135"/>
      <c r="AN96" s="20" t="s">
        <v>11</v>
      </c>
      <c r="AO96" s="19"/>
      <c r="AP96" s="136">
        <f t="shared" si="8"/>
        <v>0</v>
      </c>
      <c r="AQ96" s="137"/>
      <c r="AR96" s="137"/>
      <c r="AS96" s="137"/>
      <c r="AT96" s="27" t="s">
        <v>12</v>
      </c>
      <c r="AU96" s="19"/>
      <c r="AV96" s="138"/>
      <c r="AW96" s="139"/>
      <c r="AX96" s="20"/>
      <c r="AY96" s="19"/>
      <c r="AZ96" s="140"/>
      <c r="BA96" s="141"/>
      <c r="BB96" s="141"/>
      <c r="BC96" s="141"/>
      <c r="BD96" s="27"/>
      <c r="BE96" s="19"/>
      <c r="BF96" s="134">
        <f t="shared" si="2"/>
        <v>0</v>
      </c>
      <c r="BG96" s="135"/>
      <c r="BH96" s="20" t="s">
        <v>9</v>
      </c>
      <c r="BI96" s="19"/>
      <c r="BJ96" s="136">
        <f t="shared" si="6"/>
        <v>0</v>
      </c>
      <c r="BK96" s="137"/>
      <c r="BL96" s="137"/>
      <c r="BM96" s="137"/>
      <c r="BN96" s="20" t="s">
        <v>12</v>
      </c>
      <c r="BO96" s="19"/>
      <c r="BP96" s="15"/>
    </row>
    <row r="97" spans="31:68" ht="14.25" customHeight="1" x14ac:dyDescent="0.4">
      <c r="AE97" s="151" t="s">
        <v>94</v>
      </c>
      <c r="AF97" s="17">
        <v>638000</v>
      </c>
      <c r="AG97" s="17"/>
      <c r="AH97" s="17">
        <v>319000</v>
      </c>
      <c r="AI97" s="15" t="s">
        <v>3</v>
      </c>
      <c r="AJ97" s="15"/>
      <c r="AK97" s="15">
        <v>1</v>
      </c>
      <c r="AL97" s="118">
        <f t="shared" si="7"/>
        <v>0</v>
      </c>
      <c r="AM97" s="119"/>
      <c r="AN97" s="36" t="s">
        <v>11</v>
      </c>
      <c r="AO97" s="35"/>
      <c r="AP97" s="120">
        <f t="shared" si="8"/>
        <v>0</v>
      </c>
      <c r="AQ97" s="121"/>
      <c r="AR97" s="121"/>
      <c r="AS97" s="121"/>
      <c r="AT97" s="28" t="s">
        <v>12</v>
      </c>
      <c r="AU97" s="29"/>
      <c r="AV97" s="122"/>
      <c r="AW97" s="123"/>
      <c r="AX97" s="36"/>
      <c r="AY97" s="35"/>
      <c r="AZ97" s="124"/>
      <c r="BA97" s="125"/>
      <c r="BB97" s="125"/>
      <c r="BC97" s="125"/>
      <c r="BD97" s="28"/>
      <c r="BE97" s="29"/>
      <c r="BF97" s="118">
        <f t="shared" si="2"/>
        <v>0</v>
      </c>
      <c r="BG97" s="119"/>
      <c r="BH97" s="36" t="s">
        <v>9</v>
      </c>
      <c r="BI97" s="35"/>
      <c r="BJ97" s="120">
        <f t="shared" si="6"/>
        <v>0</v>
      </c>
      <c r="BK97" s="121"/>
      <c r="BL97" s="121"/>
      <c r="BM97" s="121"/>
      <c r="BN97" s="30" t="s">
        <v>12</v>
      </c>
      <c r="BO97" s="29"/>
      <c r="BP97" s="15"/>
    </row>
    <row r="98" spans="31:68" ht="14.25" customHeight="1" x14ac:dyDescent="0.4">
      <c r="AE98" s="151" t="s">
        <v>96</v>
      </c>
      <c r="AF98" s="17">
        <v>38000</v>
      </c>
      <c r="AG98" s="17"/>
      <c r="AH98" s="17">
        <v>19000</v>
      </c>
      <c r="AI98" s="15" t="s">
        <v>4</v>
      </c>
      <c r="AJ98" s="15"/>
      <c r="AK98" s="15">
        <v>2</v>
      </c>
      <c r="AL98" s="134">
        <f t="shared" si="7"/>
        <v>0</v>
      </c>
      <c r="AM98" s="135"/>
      <c r="AN98" s="20" t="s">
        <v>11</v>
      </c>
      <c r="AO98" s="19"/>
      <c r="AP98" s="136">
        <f t="shared" si="8"/>
        <v>0</v>
      </c>
      <c r="AQ98" s="137"/>
      <c r="AR98" s="137"/>
      <c r="AS98" s="137"/>
      <c r="AT98" s="31" t="s">
        <v>12</v>
      </c>
      <c r="AU98" s="32"/>
      <c r="AV98" s="138"/>
      <c r="AW98" s="139"/>
      <c r="AX98" s="20"/>
      <c r="AY98" s="19"/>
      <c r="AZ98" s="140"/>
      <c r="BA98" s="141"/>
      <c r="BB98" s="141"/>
      <c r="BC98" s="141"/>
      <c r="BD98" s="31"/>
      <c r="BE98" s="32"/>
      <c r="BF98" s="134">
        <f t="shared" si="2"/>
        <v>0</v>
      </c>
      <c r="BG98" s="135"/>
      <c r="BH98" s="20" t="s">
        <v>9</v>
      </c>
      <c r="BI98" s="19"/>
      <c r="BJ98" s="136">
        <f t="shared" si="6"/>
        <v>0</v>
      </c>
      <c r="BK98" s="137"/>
      <c r="BL98" s="137"/>
      <c r="BM98" s="137"/>
      <c r="BN98" s="33" t="s">
        <v>12</v>
      </c>
      <c r="BO98" s="32"/>
      <c r="BP98" s="15"/>
    </row>
    <row r="99" spans="31:68" ht="14.25" customHeight="1" x14ac:dyDescent="0.4">
      <c r="AE99" s="151" t="s">
        <v>97</v>
      </c>
      <c r="AF99" s="17">
        <v>40000</v>
      </c>
      <c r="AG99" s="17"/>
      <c r="AH99" s="17">
        <v>20000</v>
      </c>
      <c r="AI99" s="15" t="s">
        <v>4</v>
      </c>
      <c r="AJ99" s="15"/>
      <c r="AK99" s="15">
        <v>2</v>
      </c>
      <c r="AL99" s="126">
        <f t="shared" si="7"/>
        <v>0</v>
      </c>
      <c r="AM99" s="127"/>
      <c r="AN99" s="23" t="s">
        <v>11</v>
      </c>
      <c r="AO99" s="22"/>
      <c r="AP99" s="128">
        <f t="shared" si="8"/>
        <v>0</v>
      </c>
      <c r="AQ99" s="129"/>
      <c r="AR99" s="129"/>
      <c r="AS99" s="129"/>
      <c r="AT99" s="21" t="s">
        <v>12</v>
      </c>
      <c r="AU99" s="22"/>
      <c r="AV99" s="130"/>
      <c r="AW99" s="131"/>
      <c r="AX99" s="23"/>
      <c r="AY99" s="22"/>
      <c r="AZ99" s="132"/>
      <c r="BA99" s="133"/>
      <c r="BB99" s="133"/>
      <c r="BC99" s="133"/>
      <c r="BD99" s="21"/>
      <c r="BE99" s="22"/>
      <c r="BF99" s="126">
        <f t="shared" si="2"/>
        <v>0</v>
      </c>
      <c r="BG99" s="127"/>
      <c r="BH99" s="23" t="s">
        <v>9</v>
      </c>
      <c r="BI99" s="22"/>
      <c r="BJ99" s="128">
        <f t="shared" si="6"/>
        <v>0</v>
      </c>
      <c r="BK99" s="129"/>
      <c r="BL99" s="129"/>
      <c r="BM99" s="129"/>
      <c r="BN99" s="23" t="s">
        <v>12</v>
      </c>
      <c r="BO99" s="22"/>
      <c r="BP99" s="15"/>
    </row>
    <row r="100" spans="31:68" ht="14.25" customHeight="1" x14ac:dyDescent="0.4">
      <c r="AE100" s="151" t="s">
        <v>38</v>
      </c>
      <c r="AF100" s="17">
        <v>38000</v>
      </c>
      <c r="AG100" s="17"/>
      <c r="AH100" s="17">
        <v>19000</v>
      </c>
      <c r="AI100" s="15" t="s">
        <v>4</v>
      </c>
      <c r="AJ100" s="15"/>
      <c r="AK100" s="15">
        <v>2</v>
      </c>
      <c r="AL100" s="126">
        <f t="shared" si="7"/>
        <v>0</v>
      </c>
      <c r="AM100" s="127"/>
      <c r="AN100" s="23" t="s">
        <v>11</v>
      </c>
      <c r="AO100" s="22"/>
      <c r="AP100" s="128">
        <f t="shared" si="8"/>
        <v>0</v>
      </c>
      <c r="AQ100" s="129"/>
      <c r="AR100" s="129"/>
      <c r="AS100" s="129"/>
      <c r="AT100" s="21" t="s">
        <v>12</v>
      </c>
      <c r="AU100" s="22"/>
      <c r="AV100" s="130"/>
      <c r="AW100" s="131"/>
      <c r="AX100" s="23"/>
      <c r="AY100" s="22"/>
      <c r="AZ100" s="132"/>
      <c r="BA100" s="133"/>
      <c r="BB100" s="133"/>
      <c r="BC100" s="133"/>
      <c r="BD100" s="21"/>
      <c r="BE100" s="22"/>
      <c r="BF100" s="126">
        <f t="shared" si="2"/>
        <v>0</v>
      </c>
      <c r="BG100" s="127"/>
      <c r="BH100" s="23" t="s">
        <v>9</v>
      </c>
      <c r="BI100" s="22"/>
      <c r="BJ100" s="128">
        <f t="shared" si="6"/>
        <v>0</v>
      </c>
      <c r="BK100" s="129"/>
      <c r="BL100" s="129"/>
      <c r="BM100" s="129"/>
      <c r="BN100" s="23" t="s">
        <v>12</v>
      </c>
      <c r="BO100" s="22"/>
      <c r="BP100" s="15"/>
    </row>
    <row r="101" spans="31:68" ht="14.25" customHeight="1" x14ac:dyDescent="0.4">
      <c r="AE101" s="151" t="s">
        <v>98</v>
      </c>
      <c r="AF101" s="17">
        <v>48000</v>
      </c>
      <c r="AG101" s="17"/>
      <c r="AH101" s="17">
        <v>24000</v>
      </c>
      <c r="AI101" s="15" t="s">
        <v>4</v>
      </c>
      <c r="AJ101" s="15"/>
      <c r="AK101" s="15">
        <v>2</v>
      </c>
      <c r="AL101" s="126">
        <f t="shared" si="7"/>
        <v>0</v>
      </c>
      <c r="AM101" s="127"/>
      <c r="AN101" s="23" t="s">
        <v>11</v>
      </c>
      <c r="AO101" s="22"/>
      <c r="AP101" s="128">
        <f t="shared" si="8"/>
        <v>0</v>
      </c>
      <c r="AQ101" s="129"/>
      <c r="AR101" s="129"/>
      <c r="AS101" s="129"/>
      <c r="AT101" s="21" t="s">
        <v>12</v>
      </c>
      <c r="AU101" s="22"/>
      <c r="AV101" s="130"/>
      <c r="AW101" s="131"/>
      <c r="AX101" s="23"/>
      <c r="AY101" s="22"/>
      <c r="AZ101" s="132"/>
      <c r="BA101" s="133"/>
      <c r="BB101" s="133"/>
      <c r="BC101" s="133"/>
      <c r="BD101" s="21"/>
      <c r="BE101" s="22"/>
      <c r="BF101" s="126">
        <f t="shared" si="2"/>
        <v>0</v>
      </c>
      <c r="BG101" s="127"/>
      <c r="BH101" s="23" t="s">
        <v>9</v>
      </c>
      <c r="BI101" s="22"/>
      <c r="BJ101" s="128">
        <f t="shared" si="6"/>
        <v>0</v>
      </c>
      <c r="BK101" s="129"/>
      <c r="BL101" s="129"/>
      <c r="BM101" s="129"/>
      <c r="BN101" s="23" t="s">
        <v>12</v>
      </c>
      <c r="BO101" s="22"/>
      <c r="BP101" s="15"/>
    </row>
    <row r="102" spans="31:68" ht="14.25" customHeight="1" x14ac:dyDescent="0.4">
      <c r="AE102" s="151" t="s">
        <v>99</v>
      </c>
      <c r="AF102" s="17">
        <v>43000</v>
      </c>
      <c r="AG102" s="17"/>
      <c r="AH102" s="17">
        <v>21000</v>
      </c>
      <c r="AI102" s="15" t="s">
        <v>4</v>
      </c>
      <c r="AJ102" s="15"/>
      <c r="AK102" s="15">
        <v>2</v>
      </c>
      <c r="AL102" s="126">
        <f t="shared" si="7"/>
        <v>0</v>
      </c>
      <c r="AM102" s="127"/>
      <c r="AN102" s="23" t="s">
        <v>11</v>
      </c>
      <c r="AO102" s="22"/>
      <c r="AP102" s="128">
        <f t="shared" si="8"/>
        <v>0</v>
      </c>
      <c r="AQ102" s="129"/>
      <c r="AR102" s="129"/>
      <c r="AS102" s="129"/>
      <c r="AT102" s="21" t="s">
        <v>12</v>
      </c>
      <c r="AU102" s="22"/>
      <c r="AV102" s="130"/>
      <c r="AW102" s="131"/>
      <c r="AX102" s="23"/>
      <c r="AY102" s="22"/>
      <c r="AZ102" s="132"/>
      <c r="BA102" s="133"/>
      <c r="BB102" s="133"/>
      <c r="BC102" s="133"/>
      <c r="BD102" s="21"/>
      <c r="BE102" s="22"/>
      <c r="BF102" s="126">
        <f t="shared" si="2"/>
        <v>0</v>
      </c>
      <c r="BG102" s="127"/>
      <c r="BH102" s="23" t="s">
        <v>9</v>
      </c>
      <c r="BI102" s="22"/>
      <c r="BJ102" s="128">
        <f t="shared" si="6"/>
        <v>0</v>
      </c>
      <c r="BK102" s="129"/>
      <c r="BL102" s="129"/>
      <c r="BM102" s="129"/>
      <c r="BN102" s="23" t="s">
        <v>12</v>
      </c>
      <c r="BO102" s="22"/>
      <c r="BP102" s="15"/>
    </row>
    <row r="103" spans="31:68" ht="14.25" customHeight="1" x14ac:dyDescent="0.4">
      <c r="AE103" s="151" t="s">
        <v>100</v>
      </c>
      <c r="AF103" s="17">
        <v>36000</v>
      </c>
      <c r="AG103" s="17"/>
      <c r="AH103" s="17">
        <v>18000</v>
      </c>
      <c r="AI103" s="15" t="s">
        <v>4</v>
      </c>
      <c r="AJ103" s="15"/>
      <c r="AK103" s="15">
        <v>2</v>
      </c>
      <c r="AL103" s="126">
        <f t="shared" si="7"/>
        <v>0</v>
      </c>
      <c r="AM103" s="127"/>
      <c r="AN103" s="23" t="s">
        <v>11</v>
      </c>
      <c r="AO103" s="22"/>
      <c r="AP103" s="128">
        <f t="shared" si="8"/>
        <v>0</v>
      </c>
      <c r="AQ103" s="129"/>
      <c r="AR103" s="129"/>
      <c r="AS103" s="129"/>
      <c r="AT103" s="21" t="s">
        <v>12</v>
      </c>
      <c r="AU103" s="22"/>
      <c r="AV103" s="130"/>
      <c r="AW103" s="131"/>
      <c r="AX103" s="23"/>
      <c r="AY103" s="22"/>
      <c r="AZ103" s="132"/>
      <c r="BA103" s="133"/>
      <c r="BB103" s="133"/>
      <c r="BC103" s="133"/>
      <c r="BD103" s="21"/>
      <c r="BE103" s="22"/>
      <c r="BF103" s="126">
        <f t="shared" si="2"/>
        <v>0</v>
      </c>
      <c r="BG103" s="127"/>
      <c r="BH103" s="23" t="s">
        <v>9</v>
      </c>
      <c r="BI103" s="22"/>
      <c r="BJ103" s="128">
        <f t="shared" si="6"/>
        <v>0</v>
      </c>
      <c r="BK103" s="129"/>
      <c r="BL103" s="129"/>
      <c r="BM103" s="129"/>
      <c r="BN103" s="23" t="s">
        <v>12</v>
      </c>
      <c r="BO103" s="22"/>
      <c r="BP103" s="15"/>
    </row>
    <row r="104" spans="31:68" ht="14.25" customHeight="1" x14ac:dyDescent="0.4">
      <c r="AE104" s="151" t="s">
        <v>101</v>
      </c>
      <c r="AF104" s="17">
        <v>37000</v>
      </c>
      <c r="AG104" s="17"/>
      <c r="AH104" s="17">
        <v>19000</v>
      </c>
      <c r="AI104" s="15" t="s">
        <v>4</v>
      </c>
      <c r="AJ104" s="15"/>
      <c r="AK104" s="15">
        <v>2</v>
      </c>
      <c r="AL104" s="126">
        <f t="shared" si="7"/>
        <v>0</v>
      </c>
      <c r="AM104" s="127"/>
      <c r="AN104" s="23" t="s">
        <v>11</v>
      </c>
      <c r="AO104" s="22"/>
      <c r="AP104" s="128">
        <f t="shared" si="8"/>
        <v>0</v>
      </c>
      <c r="AQ104" s="129"/>
      <c r="AR104" s="129"/>
      <c r="AS104" s="129"/>
      <c r="AT104" s="21" t="s">
        <v>12</v>
      </c>
      <c r="AU104" s="22"/>
      <c r="AV104" s="130"/>
      <c r="AW104" s="131"/>
      <c r="AX104" s="23"/>
      <c r="AY104" s="22"/>
      <c r="AZ104" s="132"/>
      <c r="BA104" s="133"/>
      <c r="BB104" s="133"/>
      <c r="BC104" s="133"/>
      <c r="BD104" s="21"/>
      <c r="BE104" s="22"/>
      <c r="BF104" s="126">
        <f t="shared" si="2"/>
        <v>0</v>
      </c>
      <c r="BG104" s="127"/>
      <c r="BH104" s="23" t="s">
        <v>9</v>
      </c>
      <c r="BI104" s="22"/>
      <c r="BJ104" s="128">
        <f t="shared" si="6"/>
        <v>0</v>
      </c>
      <c r="BK104" s="129"/>
      <c r="BL104" s="129"/>
      <c r="BM104" s="129"/>
      <c r="BN104" s="23" t="s">
        <v>12</v>
      </c>
      <c r="BO104" s="22"/>
      <c r="BP104" s="15"/>
    </row>
    <row r="105" spans="31:68" ht="14.25" customHeight="1" x14ac:dyDescent="0.4">
      <c r="AE105" s="151" t="s">
        <v>102</v>
      </c>
      <c r="AF105" s="17">
        <v>35000</v>
      </c>
      <c r="AG105" s="17"/>
      <c r="AH105" s="17">
        <v>18000</v>
      </c>
      <c r="AI105" s="15" t="s">
        <v>4</v>
      </c>
      <c r="AJ105" s="15"/>
      <c r="AK105" s="15">
        <v>2</v>
      </c>
      <c r="AL105" s="126">
        <f t="shared" si="7"/>
        <v>0</v>
      </c>
      <c r="AM105" s="127"/>
      <c r="AN105" s="23" t="s">
        <v>11</v>
      </c>
      <c r="AO105" s="22"/>
      <c r="AP105" s="128">
        <f t="shared" si="8"/>
        <v>0</v>
      </c>
      <c r="AQ105" s="129"/>
      <c r="AR105" s="129"/>
      <c r="AS105" s="129"/>
      <c r="AT105" s="21" t="s">
        <v>12</v>
      </c>
      <c r="AU105" s="22"/>
      <c r="AV105" s="130"/>
      <c r="AW105" s="131"/>
      <c r="AX105" s="23"/>
      <c r="AY105" s="22"/>
      <c r="AZ105" s="132"/>
      <c r="BA105" s="133"/>
      <c r="BB105" s="133"/>
      <c r="BC105" s="133"/>
      <c r="BD105" s="21"/>
      <c r="BE105" s="22"/>
      <c r="BF105" s="126">
        <f t="shared" si="2"/>
        <v>0</v>
      </c>
      <c r="BG105" s="127"/>
      <c r="BH105" s="23" t="s">
        <v>9</v>
      </c>
      <c r="BI105" s="22"/>
      <c r="BJ105" s="128">
        <f t="shared" si="6"/>
        <v>0</v>
      </c>
      <c r="BK105" s="129"/>
      <c r="BL105" s="129"/>
      <c r="BM105" s="129"/>
      <c r="BN105" s="23" t="s">
        <v>12</v>
      </c>
      <c r="BO105" s="22"/>
      <c r="BP105" s="15"/>
    </row>
    <row r="106" spans="31:68" ht="14.25" customHeight="1" x14ac:dyDescent="0.4">
      <c r="AE106" s="151" t="s">
        <v>103</v>
      </c>
      <c r="AF106" s="17">
        <v>37000</v>
      </c>
      <c r="AG106" s="17"/>
      <c r="AH106" s="17">
        <v>19000</v>
      </c>
      <c r="AI106" s="15" t="s">
        <v>4</v>
      </c>
      <c r="AJ106" s="15"/>
      <c r="AK106" s="15">
        <v>2</v>
      </c>
      <c r="AL106" s="126">
        <f t="shared" si="7"/>
        <v>0</v>
      </c>
      <c r="AM106" s="127"/>
      <c r="AN106" s="23" t="s">
        <v>11</v>
      </c>
      <c r="AO106" s="22"/>
      <c r="AP106" s="128">
        <f t="shared" si="8"/>
        <v>0</v>
      </c>
      <c r="AQ106" s="129"/>
      <c r="AR106" s="129"/>
      <c r="AS106" s="129"/>
      <c r="AT106" s="21" t="s">
        <v>12</v>
      </c>
      <c r="AU106" s="22"/>
      <c r="AV106" s="130"/>
      <c r="AW106" s="131"/>
      <c r="AX106" s="23"/>
      <c r="AY106" s="22"/>
      <c r="AZ106" s="132"/>
      <c r="BA106" s="133"/>
      <c r="BB106" s="133"/>
      <c r="BC106" s="133"/>
      <c r="BD106" s="21"/>
      <c r="BE106" s="22"/>
      <c r="BF106" s="126">
        <f t="shared" si="2"/>
        <v>0</v>
      </c>
      <c r="BG106" s="127"/>
      <c r="BH106" s="23" t="s">
        <v>9</v>
      </c>
      <c r="BI106" s="22"/>
      <c r="BJ106" s="128">
        <f t="shared" si="6"/>
        <v>0</v>
      </c>
      <c r="BK106" s="129"/>
      <c r="BL106" s="129"/>
      <c r="BM106" s="129"/>
      <c r="BN106" s="23" t="s">
        <v>12</v>
      </c>
      <c r="BO106" s="22"/>
      <c r="BP106" s="15"/>
    </row>
    <row r="107" spans="31:68" ht="14.25" customHeight="1" x14ac:dyDescent="0.4">
      <c r="AE107" s="151" t="s">
        <v>104</v>
      </c>
      <c r="AF107" s="17">
        <v>35000</v>
      </c>
      <c r="AG107" s="17"/>
      <c r="AH107" s="17">
        <v>18000</v>
      </c>
      <c r="AI107" s="15" t="s">
        <v>4</v>
      </c>
      <c r="AJ107" s="15"/>
      <c r="AK107" s="15">
        <v>2</v>
      </c>
      <c r="AL107" s="126">
        <f t="shared" si="7"/>
        <v>0</v>
      </c>
      <c r="AM107" s="127"/>
      <c r="AN107" s="23" t="s">
        <v>11</v>
      </c>
      <c r="AO107" s="22"/>
      <c r="AP107" s="128">
        <f t="shared" si="8"/>
        <v>0</v>
      </c>
      <c r="AQ107" s="129"/>
      <c r="AR107" s="129"/>
      <c r="AS107" s="129"/>
      <c r="AT107" s="21" t="s">
        <v>12</v>
      </c>
      <c r="AU107" s="22"/>
      <c r="AV107" s="130"/>
      <c r="AW107" s="131"/>
      <c r="AX107" s="23"/>
      <c r="AY107" s="22"/>
      <c r="AZ107" s="132"/>
      <c r="BA107" s="133"/>
      <c r="BB107" s="133"/>
      <c r="BC107" s="133"/>
      <c r="BD107" s="21"/>
      <c r="BE107" s="22"/>
      <c r="BF107" s="126">
        <f t="shared" si="2"/>
        <v>0</v>
      </c>
      <c r="BG107" s="127"/>
      <c r="BH107" s="23" t="s">
        <v>9</v>
      </c>
      <c r="BI107" s="22"/>
      <c r="BJ107" s="128">
        <f t="shared" si="6"/>
        <v>0</v>
      </c>
      <c r="BK107" s="129"/>
      <c r="BL107" s="129"/>
      <c r="BM107" s="129"/>
      <c r="BN107" s="23" t="s">
        <v>12</v>
      </c>
      <c r="BO107" s="22"/>
      <c r="BP107" s="15"/>
    </row>
    <row r="108" spans="31:68" ht="14.25" customHeight="1" x14ac:dyDescent="0.4">
      <c r="AE108" s="151" t="s">
        <v>105</v>
      </c>
      <c r="AF108" s="17">
        <v>37000</v>
      </c>
      <c r="AG108" s="17"/>
      <c r="AH108" s="17">
        <v>19000</v>
      </c>
      <c r="AI108" s="15" t="s">
        <v>4</v>
      </c>
      <c r="AJ108" s="15"/>
      <c r="AK108" s="15">
        <v>2</v>
      </c>
      <c r="AL108" s="126">
        <f t="shared" si="7"/>
        <v>0</v>
      </c>
      <c r="AM108" s="127"/>
      <c r="AN108" s="23" t="s">
        <v>11</v>
      </c>
      <c r="AO108" s="22"/>
      <c r="AP108" s="128">
        <f t="shared" si="8"/>
        <v>0</v>
      </c>
      <c r="AQ108" s="129"/>
      <c r="AR108" s="129"/>
      <c r="AS108" s="129"/>
      <c r="AT108" s="21" t="s">
        <v>12</v>
      </c>
      <c r="AU108" s="22"/>
      <c r="AV108" s="130"/>
      <c r="AW108" s="131"/>
      <c r="AX108" s="23"/>
      <c r="AY108" s="22"/>
      <c r="AZ108" s="132"/>
      <c r="BA108" s="133"/>
      <c r="BB108" s="133"/>
      <c r="BC108" s="133"/>
      <c r="BD108" s="21"/>
      <c r="BE108" s="22"/>
      <c r="BF108" s="126">
        <f t="shared" si="2"/>
        <v>0</v>
      </c>
      <c r="BG108" s="127"/>
      <c r="BH108" s="23" t="s">
        <v>9</v>
      </c>
      <c r="BI108" s="22"/>
      <c r="BJ108" s="128">
        <f t="shared" si="6"/>
        <v>0</v>
      </c>
      <c r="BK108" s="129"/>
      <c r="BL108" s="129"/>
      <c r="BM108" s="129"/>
      <c r="BN108" s="23" t="s">
        <v>12</v>
      </c>
      <c r="BO108" s="22"/>
      <c r="BP108" s="15"/>
    </row>
    <row r="109" spans="31:68" ht="14.25" customHeight="1" x14ac:dyDescent="0.4">
      <c r="AE109" s="151" t="s">
        <v>106</v>
      </c>
      <c r="AF109" s="17">
        <v>35000</v>
      </c>
      <c r="AG109" s="17"/>
      <c r="AH109" s="17">
        <v>18000</v>
      </c>
      <c r="AI109" s="15" t="s">
        <v>4</v>
      </c>
      <c r="AJ109" s="15"/>
      <c r="AK109" s="15">
        <v>2</v>
      </c>
      <c r="AL109" s="126">
        <f t="shared" si="7"/>
        <v>0</v>
      </c>
      <c r="AM109" s="127"/>
      <c r="AN109" s="23" t="s">
        <v>11</v>
      </c>
      <c r="AO109" s="22"/>
      <c r="AP109" s="128">
        <f t="shared" si="8"/>
        <v>0</v>
      </c>
      <c r="AQ109" s="129"/>
      <c r="AR109" s="129"/>
      <c r="AS109" s="129"/>
      <c r="AT109" s="21" t="s">
        <v>12</v>
      </c>
      <c r="AU109" s="22"/>
      <c r="AV109" s="130"/>
      <c r="AW109" s="131"/>
      <c r="AX109" s="23"/>
      <c r="AY109" s="22"/>
      <c r="AZ109" s="132"/>
      <c r="BA109" s="133"/>
      <c r="BB109" s="133"/>
      <c r="BC109" s="133"/>
      <c r="BD109" s="21"/>
      <c r="BE109" s="22"/>
      <c r="BF109" s="126">
        <f t="shared" si="2"/>
        <v>0</v>
      </c>
      <c r="BG109" s="127"/>
      <c r="BH109" s="23" t="s">
        <v>9</v>
      </c>
      <c r="BI109" s="22"/>
      <c r="BJ109" s="128">
        <f t="shared" si="6"/>
        <v>0</v>
      </c>
      <c r="BK109" s="129"/>
      <c r="BL109" s="129"/>
      <c r="BM109" s="129"/>
      <c r="BN109" s="23" t="s">
        <v>12</v>
      </c>
      <c r="BO109" s="22"/>
      <c r="BP109" s="15"/>
    </row>
    <row r="110" spans="31:68" ht="14.25" customHeight="1" x14ac:dyDescent="0.4">
      <c r="AE110" s="151" t="s">
        <v>107</v>
      </c>
      <c r="AF110" s="17">
        <v>37000</v>
      </c>
      <c r="AG110" s="17"/>
      <c r="AH110" s="17">
        <v>19000</v>
      </c>
      <c r="AI110" s="15" t="s">
        <v>4</v>
      </c>
      <c r="AJ110" s="15"/>
      <c r="AK110" s="15">
        <v>2</v>
      </c>
      <c r="AL110" s="126">
        <f t="shared" si="7"/>
        <v>0</v>
      </c>
      <c r="AM110" s="127"/>
      <c r="AN110" s="23" t="s">
        <v>11</v>
      </c>
      <c r="AO110" s="22"/>
      <c r="AP110" s="128">
        <f t="shared" si="8"/>
        <v>0</v>
      </c>
      <c r="AQ110" s="129"/>
      <c r="AR110" s="129"/>
      <c r="AS110" s="129"/>
      <c r="AT110" s="21" t="s">
        <v>12</v>
      </c>
      <c r="AU110" s="22"/>
      <c r="AV110" s="130"/>
      <c r="AW110" s="131"/>
      <c r="AX110" s="23"/>
      <c r="AY110" s="22"/>
      <c r="AZ110" s="132"/>
      <c r="BA110" s="133"/>
      <c r="BB110" s="133"/>
      <c r="BC110" s="133"/>
      <c r="BD110" s="21"/>
      <c r="BE110" s="22"/>
      <c r="BF110" s="126">
        <f t="shared" si="2"/>
        <v>0</v>
      </c>
      <c r="BG110" s="127"/>
      <c r="BH110" s="23" t="s">
        <v>9</v>
      </c>
      <c r="BI110" s="22"/>
      <c r="BJ110" s="128">
        <f t="shared" si="6"/>
        <v>0</v>
      </c>
      <c r="BK110" s="129"/>
      <c r="BL110" s="129"/>
      <c r="BM110" s="129"/>
      <c r="BN110" s="23" t="s">
        <v>12</v>
      </c>
      <c r="BO110" s="22"/>
      <c r="BP110" s="15"/>
    </row>
    <row r="111" spans="31:68" ht="14.25" customHeight="1" x14ac:dyDescent="0.4">
      <c r="AE111" s="151" t="s">
        <v>108</v>
      </c>
      <c r="AF111" s="17">
        <v>35000</v>
      </c>
      <c r="AG111" s="17"/>
      <c r="AH111" s="17">
        <v>18000</v>
      </c>
      <c r="AI111" s="15" t="s">
        <v>4</v>
      </c>
      <c r="AJ111" s="15"/>
      <c r="AK111" s="15">
        <v>2</v>
      </c>
      <c r="AL111" s="118">
        <f t="shared" si="7"/>
        <v>0</v>
      </c>
      <c r="AM111" s="119"/>
      <c r="AN111" s="36" t="s">
        <v>11</v>
      </c>
      <c r="AO111" s="35"/>
      <c r="AP111" s="120">
        <f t="shared" si="8"/>
        <v>0</v>
      </c>
      <c r="AQ111" s="121"/>
      <c r="AR111" s="121"/>
      <c r="AS111" s="121"/>
      <c r="AT111" s="34" t="s">
        <v>12</v>
      </c>
      <c r="AU111" s="35"/>
      <c r="AV111" s="122"/>
      <c r="AW111" s="123"/>
      <c r="AX111" s="36"/>
      <c r="AY111" s="35"/>
      <c r="AZ111" s="124"/>
      <c r="BA111" s="125"/>
      <c r="BB111" s="125"/>
      <c r="BC111" s="125"/>
      <c r="BD111" s="34"/>
      <c r="BE111" s="35"/>
      <c r="BF111" s="118">
        <f t="shared" si="2"/>
        <v>0</v>
      </c>
      <c r="BG111" s="119"/>
      <c r="BH111" s="36" t="s">
        <v>9</v>
      </c>
      <c r="BI111" s="35"/>
      <c r="BJ111" s="120">
        <f t="shared" si="6"/>
        <v>0</v>
      </c>
      <c r="BK111" s="121"/>
      <c r="BL111" s="121"/>
      <c r="BM111" s="121"/>
      <c r="BN111" s="36" t="s">
        <v>12</v>
      </c>
      <c r="BO111" s="35"/>
      <c r="BP111" s="15"/>
    </row>
    <row r="112" spans="31:68" ht="14.25" customHeight="1" x14ac:dyDescent="0.4">
      <c r="AE112" s="150"/>
      <c r="AF112" s="15"/>
      <c r="AG112" s="15"/>
      <c r="AH112" s="15"/>
      <c r="AI112" s="15"/>
      <c r="AJ112" s="15"/>
      <c r="AK112" s="15"/>
      <c r="AL112" s="114"/>
      <c r="AM112" s="115"/>
      <c r="AN112" s="142"/>
      <c r="AO112" s="143"/>
      <c r="AP112" s="116">
        <f>+IF(Y42="補助対象外",0,Y42)</f>
        <v>0</v>
      </c>
      <c r="AQ112" s="117"/>
      <c r="AR112" s="117"/>
      <c r="AS112" s="117"/>
      <c r="AT112" s="34" t="s">
        <v>12</v>
      </c>
      <c r="AU112" s="35"/>
      <c r="AV112" s="114"/>
      <c r="AW112" s="115"/>
      <c r="AX112" s="142"/>
      <c r="AY112" s="143"/>
      <c r="AZ112" s="116">
        <f>+IF(Y57="補助対象外",0,Y57)</f>
        <v>0</v>
      </c>
      <c r="BA112" s="117"/>
      <c r="BB112" s="117"/>
      <c r="BC112" s="117"/>
      <c r="BD112" s="34" t="s">
        <v>10</v>
      </c>
      <c r="BE112" s="35"/>
      <c r="BF112" s="114"/>
      <c r="BG112" s="115"/>
      <c r="BH112" s="142"/>
      <c r="BI112" s="143"/>
      <c r="BJ112" s="116">
        <f>+IF(Y72="補助対象外",0,Y72)</f>
        <v>0</v>
      </c>
      <c r="BK112" s="117"/>
      <c r="BL112" s="117"/>
      <c r="BM112" s="117"/>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L/QNDFHx5aTaQgdx4Ze+z9TEq3xzLw7DJzG+oiYUPo4MuddYUYyb0qAYAJSZHdONAjDrpn+p7cJJXr8d5Ga0LA==" saltValue="n69Wc0Lxs5RzeTkC3S9TTw==" spinCount="100000" sheet="1" objects="1" scenarios="1"/>
  <mergeCells count="274">
    <mergeCell ref="J1:Z1"/>
    <mergeCell ref="D34:E34"/>
    <mergeCell ref="B34:C34"/>
    <mergeCell ref="Z34:AA34"/>
    <mergeCell ref="B3:E3"/>
    <mergeCell ref="F3:T3"/>
    <mergeCell ref="U3:AA3"/>
    <mergeCell ref="B4:E4"/>
    <mergeCell ref="F4:T4"/>
    <mergeCell ref="U4:AA4"/>
    <mergeCell ref="B5:E5"/>
    <mergeCell ref="F5:P5"/>
    <mergeCell ref="B8:E8"/>
    <mergeCell ref="F8:G8"/>
    <mergeCell ref="H8:N8"/>
    <mergeCell ref="O8:Q8"/>
    <mergeCell ref="R8:AA8"/>
    <mergeCell ref="B9:E9"/>
    <mergeCell ref="F9:AA9"/>
    <mergeCell ref="Y22:AA22"/>
    <mergeCell ref="Y23:AA23"/>
    <mergeCell ref="Y20:AA20"/>
    <mergeCell ref="Y21:AA21"/>
    <mergeCell ref="Y18:AA18"/>
    <mergeCell ref="A3:A9"/>
    <mergeCell ref="Q5:T5"/>
    <mergeCell ref="U5:Z5"/>
    <mergeCell ref="B6:E7"/>
    <mergeCell ref="F6:G6"/>
    <mergeCell ref="H6:I6"/>
    <mergeCell ref="K6:M6"/>
    <mergeCell ref="Q6:AA6"/>
    <mergeCell ref="F7:AA7"/>
    <mergeCell ref="Y19:AA19"/>
    <mergeCell ref="A12:E16"/>
    <mergeCell ref="G12:AA12"/>
    <mergeCell ref="G13:AA13"/>
    <mergeCell ref="G14:AA14"/>
    <mergeCell ref="G15:AA15"/>
    <mergeCell ref="G16:AA16"/>
    <mergeCell ref="F18:X18"/>
    <mergeCell ref="F19:X19"/>
    <mergeCell ref="F20:X20"/>
    <mergeCell ref="F21:X21"/>
    <mergeCell ref="F22:X22"/>
    <mergeCell ref="F23:X23"/>
    <mergeCell ref="A18:E18"/>
    <mergeCell ref="A19:E19"/>
    <mergeCell ref="A20:E20"/>
    <mergeCell ref="A21:E21"/>
    <mergeCell ref="A22:E22"/>
    <mergeCell ref="A23:E23"/>
    <mergeCell ref="Y28:AA28"/>
    <mergeCell ref="A29:X29"/>
    <mergeCell ref="Y29:AA29"/>
    <mergeCell ref="A30:X30"/>
    <mergeCell ref="Y30:AA30"/>
    <mergeCell ref="Y26:AA26"/>
    <mergeCell ref="Y27:AA27"/>
    <mergeCell ref="Y24:AA24"/>
    <mergeCell ref="Y25:AA25"/>
    <mergeCell ref="A27:E27"/>
    <mergeCell ref="A28:E28"/>
    <mergeCell ref="F24:X24"/>
    <mergeCell ref="F25:X25"/>
    <mergeCell ref="F26:X26"/>
    <mergeCell ref="F27:X27"/>
    <mergeCell ref="F28:X28"/>
    <mergeCell ref="A24:E24"/>
    <mergeCell ref="A25:E25"/>
    <mergeCell ref="A26:E26"/>
    <mergeCell ref="A39:X39"/>
    <mergeCell ref="Y39:AA39"/>
    <mergeCell ref="A41:X41"/>
    <mergeCell ref="Y41:AA41"/>
    <mergeCell ref="A42:X42"/>
    <mergeCell ref="Y42:AA42"/>
    <mergeCell ref="A31:X31"/>
    <mergeCell ref="Y31:AA31"/>
    <mergeCell ref="A37:I37"/>
    <mergeCell ref="J37:X37"/>
    <mergeCell ref="Y37:AA37"/>
    <mergeCell ref="A38:I38"/>
    <mergeCell ref="J38:X38"/>
    <mergeCell ref="Y38:AA38"/>
    <mergeCell ref="X34:Y34"/>
    <mergeCell ref="V34:W34"/>
    <mergeCell ref="T34:U34"/>
    <mergeCell ref="R34:S34"/>
    <mergeCell ref="P34:Q34"/>
    <mergeCell ref="N34:O34"/>
    <mergeCell ref="L34:M34"/>
    <mergeCell ref="J34:K34"/>
    <mergeCell ref="H34:I34"/>
    <mergeCell ref="F34:G34"/>
    <mergeCell ref="Y49:AA49"/>
    <mergeCell ref="Y50:AA50"/>
    <mergeCell ref="A44:I44"/>
    <mergeCell ref="J44:X44"/>
    <mergeCell ref="Y44:AA44"/>
    <mergeCell ref="A45:X45"/>
    <mergeCell ref="Y45:AA45"/>
    <mergeCell ref="Y48:AA48"/>
    <mergeCell ref="A49:E49"/>
    <mergeCell ref="F49:X49"/>
    <mergeCell ref="A50:E50"/>
    <mergeCell ref="F50:X50"/>
    <mergeCell ref="A48:E48"/>
    <mergeCell ref="F48:X48"/>
    <mergeCell ref="Y53:AA53"/>
    <mergeCell ref="Y54:AA54"/>
    <mergeCell ref="Y51:AA51"/>
    <mergeCell ref="Y52:AA52"/>
    <mergeCell ref="A51:E51"/>
    <mergeCell ref="F51:X51"/>
    <mergeCell ref="A52:E52"/>
    <mergeCell ref="F52:X52"/>
    <mergeCell ref="A53:E53"/>
    <mergeCell ref="F53:X53"/>
    <mergeCell ref="A54:E54"/>
    <mergeCell ref="F54:X54"/>
    <mergeCell ref="Y63:AA63"/>
    <mergeCell ref="A55:X55"/>
    <mergeCell ref="Y55:AA55"/>
    <mergeCell ref="A56:X56"/>
    <mergeCell ref="Y56:AA56"/>
    <mergeCell ref="A57:X57"/>
    <mergeCell ref="Y57:AA57"/>
    <mergeCell ref="A63:E63"/>
    <mergeCell ref="F63:X63"/>
    <mergeCell ref="A60:E61"/>
    <mergeCell ref="G60:AA60"/>
    <mergeCell ref="G61:AA61"/>
    <mergeCell ref="Y66:AA66"/>
    <mergeCell ref="Y67:AA67"/>
    <mergeCell ref="Y64:AA64"/>
    <mergeCell ref="Y65:AA65"/>
    <mergeCell ref="A64:E64"/>
    <mergeCell ref="F64:X64"/>
    <mergeCell ref="A65:E65"/>
    <mergeCell ref="F65:X65"/>
    <mergeCell ref="A66:E66"/>
    <mergeCell ref="F66:X66"/>
    <mergeCell ref="A67:E67"/>
    <mergeCell ref="F67:X67"/>
    <mergeCell ref="A70:X70"/>
    <mergeCell ref="Y70:AA70"/>
    <mergeCell ref="A71:X71"/>
    <mergeCell ref="Y71:AA71"/>
    <mergeCell ref="A72:X72"/>
    <mergeCell ref="Y72:AA72"/>
    <mergeCell ref="Y68:AA68"/>
    <mergeCell ref="Y69:AA69"/>
    <mergeCell ref="A68:E68"/>
    <mergeCell ref="F68:X68"/>
    <mergeCell ref="A69:E69"/>
    <mergeCell ref="F69:X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9"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5</xdr:col>
                    <xdr:colOff>66675</xdr:colOff>
                    <xdr:row>60</xdr:row>
                    <xdr:rowOff>47625</xdr:rowOff>
                  </from>
                  <to>
                    <xdr:col>5</xdr:col>
                    <xdr:colOff>285750</xdr:colOff>
                    <xdr:row>60</xdr:row>
                    <xdr:rowOff>352425</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7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7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7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7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7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1608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1608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1608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1608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1608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1608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zyHz7BaxUsRI2Vhcw6IlBzNxZaOVEPwPvPzOD3QDpsKf/0r5BUuSooyK08HstSH4O5wo4ngEE/nvhD25yIXLA==" saltValue="szTyiwLPdsbNixdWJ7Pw+g=="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8"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678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78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678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8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8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79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79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79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79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79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680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680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680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680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680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680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C8MA79liczOxo6wLBj5E9vvSdV6UWlpA33lOQOwmt8P06/S+nH7zNb/9Kugs0mIZ8Bzj0fmlf+iyIEMJZ7pF9g==" saltValue="dBaUlO+1/NHlmcrjXhPppQ=="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7" priority="1">
      <formula>$AB$5=2</formula>
    </cfRule>
  </conditionalFormatting>
  <dataValidations disablePrompts="1"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780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1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781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1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1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1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1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1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2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2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782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782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782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783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783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783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EvRprm+K3kjL9uVYKuDX17LquXqVHxo8Fp9dqxjZXlqRg6VtnKhOEDB+kLDkBeb9zlay3hPshnbi7SpnasrhFQ==" saltValue="zxoYjsO+HYjvUXywGRfvH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6"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8833"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34"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8835"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36"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37"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38"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39"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0"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1"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2"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3"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4"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45"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46"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47"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48"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49"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0"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8851"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8852"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8853"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8854"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8855"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8856"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Oj6qEC3La1mhmCUGjpsH8ovOuChiTsLIAtU9LHh5nsOds8DTVNMIr7JQvo2onNvVDu5TZ2T4CKBFX5YLms86gQ==" saltValue="yKhk7CSap84gh1g5rRgTAw=="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5"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49857"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58"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49859"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0"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1"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2"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3"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4"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65"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66"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67"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68"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69"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0"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1"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2"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3"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4"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49875"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49876"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49877"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49878"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49879"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49880"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R0qYIrLkI5bXDYZ6sEKV5ipIUS5Dxbu1/d+FZLlBNVorR5Ca2lirZgY7cNZVHTAVlsT7qxeNXRM2YTx951+Ttg==" saltValue="2MYG6eUMzO3dFl/4zRXkA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4"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0881"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882"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0883"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4"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85"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86"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87"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88"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89"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0"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1"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2"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3"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4"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895"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896"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897"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898"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0899"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0900"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0901"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0902"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0903"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0904"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1i7aQ3I1orzEq8CM7Nc8TytTk6RmLSrFiaWBEgGYjwwoQTxHc6A0NKCGUA5KZMJpvGSbBeDzGKP23AksYKUW3A==" saltValue="70RdMRs8sP9wIzM35+Y+tA=="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3" priority="1">
      <formula>$AB$5=2</formula>
    </cfRule>
  </conditionalFormatting>
  <dataValidations count="9">
    <dataValidation type="list" allowBlank="1" showInputMessage="1" showErrorMessage="1" error="プルダウンから選択してください。" sqref="F5:P5">
      <formula1>$AE$76:$AE$111</formula1>
    </dataValidation>
    <dataValidation imeMode="fullKatakana" allowBlank="1" showInputMessage="1" showErrorMessage="1" sqref="F3:T3"/>
    <dataValidation imeMode="halfAlpha" allowBlank="1" showInputMessage="1" showErrorMessage="1" sqref="R8:AA8"/>
    <dataValidation imeMode="disabled" allowBlank="1" showInputMessage="1" showErrorMessage="1" sqref="Z38:AA38 U5:Z5 H6:I6 K6:M6 H8:N8 Y64:AA69 Y19:AA28 Y37:Y38 Y44:AA44 Y49:AA5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allowBlank="1" showInputMessage="1" showErrorMessage="1" error="プルダウンから選択してください。" sqref="A37:I38 A44:I44 F64:X64"/>
    <dataValidation type="list" allowBlank="1" showInputMessage="1" showErrorMessage="1" error="プルダウンから選択してください。" sqref="A65:A69 A64:E64">
      <formula1>$AE$64:$AE$68</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19:A28">
      <formula1>$AE$18:$AE$33</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1905"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06"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1907"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08"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09"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0"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1"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2"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3"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4"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15"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16"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17"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18"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19"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0"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1"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2"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1923"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1924"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1925"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1926"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1927"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1928"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152"/>
  <sheetViews>
    <sheetView view="pageBreakPreview" zoomScale="80" zoomScaleNormal="80" zoomScaleSheetLayoutView="80" workbookViewId="0">
      <selection activeCell="F4" sqref="F4:T4"/>
    </sheetView>
  </sheetViews>
  <sheetFormatPr defaultColWidth="3.5" defaultRowHeight="14.25" customHeight="1" x14ac:dyDescent="0.4"/>
  <cols>
    <col min="1" max="27" width="4.625" style="5" customWidth="1"/>
    <col min="28" max="28" width="8.375" style="1" hidden="1" customWidth="1"/>
    <col min="29" max="29" width="5.875" style="1" hidden="1" customWidth="1"/>
    <col min="30" max="30" width="10.625" style="1" hidden="1" customWidth="1"/>
    <col min="31" max="31" width="49.125" style="144" hidden="1" customWidth="1"/>
    <col min="32" max="34" width="10.5" style="1" hidden="1" customWidth="1"/>
    <col min="35" max="67" width="3.5" style="1" hidden="1" customWidth="1"/>
    <col min="68" max="16384" width="3.5" style="1"/>
  </cols>
  <sheetData>
    <row r="1" spans="1:31" ht="19.5" customHeight="1" thickBot="1" x14ac:dyDescent="0.45">
      <c r="A1" s="5" t="s">
        <v>115</v>
      </c>
      <c r="D1" s="6" t="s">
        <v>15</v>
      </c>
      <c r="J1" s="507" t="s">
        <v>209</v>
      </c>
      <c r="K1" s="508"/>
      <c r="L1" s="508"/>
      <c r="M1" s="508"/>
      <c r="N1" s="508"/>
      <c r="O1" s="508"/>
      <c r="P1" s="508"/>
      <c r="Q1" s="508"/>
      <c r="R1" s="508"/>
      <c r="S1" s="508"/>
      <c r="T1" s="508"/>
      <c r="U1" s="508"/>
      <c r="V1" s="508"/>
      <c r="W1" s="508"/>
      <c r="X1" s="508"/>
      <c r="Y1" s="508"/>
      <c r="Z1" s="509"/>
    </row>
    <row r="2" spans="1:31" ht="14.25" customHeight="1" thickBot="1" x14ac:dyDescent="0.45"/>
    <row r="3" spans="1:31" ht="17.25" customHeight="1" x14ac:dyDescent="0.4">
      <c r="A3" s="488" t="s">
        <v>16</v>
      </c>
      <c r="B3" s="512" t="s">
        <v>17</v>
      </c>
      <c r="C3" s="513"/>
      <c r="D3" s="513"/>
      <c r="E3" s="513"/>
      <c r="F3" s="514"/>
      <c r="G3" s="514"/>
      <c r="H3" s="514"/>
      <c r="I3" s="514"/>
      <c r="J3" s="514"/>
      <c r="K3" s="514"/>
      <c r="L3" s="514"/>
      <c r="M3" s="514"/>
      <c r="N3" s="514"/>
      <c r="O3" s="514"/>
      <c r="P3" s="514"/>
      <c r="Q3" s="514"/>
      <c r="R3" s="514"/>
      <c r="S3" s="514"/>
      <c r="T3" s="514"/>
      <c r="U3" s="515" t="s">
        <v>18</v>
      </c>
      <c r="V3" s="515"/>
      <c r="W3" s="515"/>
      <c r="X3" s="515"/>
      <c r="Y3" s="515"/>
      <c r="Z3" s="515"/>
      <c r="AA3" s="516"/>
      <c r="AE3" s="144" t="s">
        <v>126</v>
      </c>
    </row>
    <row r="4" spans="1:31" ht="17.25" customHeight="1" x14ac:dyDescent="0.4">
      <c r="A4" s="489"/>
      <c r="B4" s="497" t="s">
        <v>19</v>
      </c>
      <c r="C4" s="496"/>
      <c r="D4" s="496"/>
      <c r="E4" s="496"/>
      <c r="F4" s="517"/>
      <c r="G4" s="517"/>
      <c r="H4" s="517"/>
      <c r="I4" s="517"/>
      <c r="J4" s="517"/>
      <c r="K4" s="517"/>
      <c r="L4" s="517"/>
      <c r="M4" s="517"/>
      <c r="N4" s="517"/>
      <c r="O4" s="517"/>
      <c r="P4" s="517"/>
      <c r="Q4" s="518"/>
      <c r="R4" s="518"/>
      <c r="S4" s="518"/>
      <c r="T4" s="518"/>
      <c r="U4" s="493"/>
      <c r="V4" s="493"/>
      <c r="W4" s="493"/>
      <c r="X4" s="493"/>
      <c r="Y4" s="493"/>
      <c r="Z4" s="493"/>
      <c r="AA4" s="519"/>
      <c r="AE4" s="144" t="s">
        <v>189</v>
      </c>
    </row>
    <row r="5" spans="1:31" ht="24" customHeight="1" x14ac:dyDescent="0.4">
      <c r="A5" s="489"/>
      <c r="B5" s="495" t="s">
        <v>33</v>
      </c>
      <c r="C5" s="496"/>
      <c r="D5" s="496"/>
      <c r="E5" s="520"/>
      <c r="F5" s="521"/>
      <c r="G5" s="521"/>
      <c r="H5" s="521"/>
      <c r="I5" s="521"/>
      <c r="J5" s="521"/>
      <c r="K5" s="521"/>
      <c r="L5" s="521"/>
      <c r="M5" s="521"/>
      <c r="N5" s="521"/>
      <c r="O5" s="521"/>
      <c r="P5" s="521"/>
      <c r="Q5" s="491" t="s">
        <v>14</v>
      </c>
      <c r="R5" s="492"/>
      <c r="S5" s="492"/>
      <c r="T5" s="492"/>
      <c r="U5" s="493"/>
      <c r="V5" s="493"/>
      <c r="W5" s="493"/>
      <c r="X5" s="493"/>
      <c r="Y5" s="493"/>
      <c r="Z5" s="494"/>
      <c r="AA5" s="7" t="s">
        <v>20</v>
      </c>
      <c r="AB5" s="69" t="e">
        <f>VLOOKUP($F$5,$AE$77:$AK$111,7,FALSE)</f>
        <v>#N/A</v>
      </c>
      <c r="AC5" s="69" t="e">
        <f>+IF(AB5=2,U5,1)</f>
        <v>#N/A</v>
      </c>
      <c r="AE5" s="144" t="s">
        <v>204</v>
      </c>
    </row>
    <row r="6" spans="1:31" ht="17.25" customHeight="1" x14ac:dyDescent="0.4">
      <c r="A6" s="489"/>
      <c r="B6" s="495" t="s">
        <v>21</v>
      </c>
      <c r="C6" s="496"/>
      <c r="D6" s="496"/>
      <c r="E6" s="496"/>
      <c r="F6" s="498" t="s">
        <v>22</v>
      </c>
      <c r="G6" s="499"/>
      <c r="H6" s="500"/>
      <c r="I6" s="501"/>
      <c r="J6" s="8" t="s">
        <v>23</v>
      </c>
      <c r="K6" s="502"/>
      <c r="L6" s="502"/>
      <c r="M6" s="502"/>
      <c r="N6" s="9" t="s">
        <v>34</v>
      </c>
      <c r="O6" s="66" t="s">
        <v>1</v>
      </c>
      <c r="P6" s="67"/>
      <c r="Q6" s="503" t="s">
        <v>35</v>
      </c>
      <c r="R6" s="503"/>
      <c r="S6" s="503"/>
      <c r="T6" s="503"/>
      <c r="U6" s="503"/>
      <c r="V6" s="503"/>
      <c r="W6" s="503"/>
      <c r="X6" s="503"/>
      <c r="Y6" s="503"/>
      <c r="Z6" s="503"/>
      <c r="AA6" s="504"/>
      <c r="AB6" s="113">
        <f>IFERROR(VLOOKUP($F$5,$AE$77:$AH$111,2,FALSE),0)</f>
        <v>0</v>
      </c>
    </row>
    <row r="7" spans="1:31" ht="17.25" customHeight="1" x14ac:dyDescent="0.4">
      <c r="A7" s="489"/>
      <c r="B7" s="497"/>
      <c r="C7" s="496"/>
      <c r="D7" s="496"/>
      <c r="E7" s="496"/>
      <c r="F7" s="505"/>
      <c r="G7" s="505"/>
      <c r="H7" s="505"/>
      <c r="I7" s="505"/>
      <c r="J7" s="505"/>
      <c r="K7" s="505"/>
      <c r="L7" s="505"/>
      <c r="M7" s="505"/>
      <c r="N7" s="505"/>
      <c r="O7" s="505"/>
      <c r="P7" s="505"/>
      <c r="Q7" s="505"/>
      <c r="R7" s="505"/>
      <c r="S7" s="505"/>
      <c r="T7" s="505"/>
      <c r="U7" s="505"/>
      <c r="V7" s="505"/>
      <c r="W7" s="505"/>
      <c r="X7" s="505"/>
      <c r="Y7" s="505"/>
      <c r="Z7" s="505"/>
      <c r="AA7" s="506"/>
      <c r="AB7" s="113">
        <f>IFERROR(VLOOKUP($F$5,$AE$77:$AH$111,3,FALSE),0)</f>
        <v>0</v>
      </c>
    </row>
    <row r="8" spans="1:31" ht="17.25" customHeight="1" x14ac:dyDescent="0.4">
      <c r="A8" s="489"/>
      <c r="B8" s="497" t="s">
        <v>24</v>
      </c>
      <c r="C8" s="496"/>
      <c r="D8" s="496"/>
      <c r="E8" s="496"/>
      <c r="F8" s="522" t="s">
        <v>2</v>
      </c>
      <c r="G8" s="523"/>
      <c r="H8" s="524"/>
      <c r="I8" s="525"/>
      <c r="J8" s="525"/>
      <c r="K8" s="525"/>
      <c r="L8" s="525"/>
      <c r="M8" s="525"/>
      <c r="N8" s="525"/>
      <c r="O8" s="522" t="s">
        <v>0</v>
      </c>
      <c r="P8" s="522"/>
      <c r="Q8" s="523"/>
      <c r="R8" s="524"/>
      <c r="S8" s="525"/>
      <c r="T8" s="525"/>
      <c r="U8" s="525"/>
      <c r="V8" s="525"/>
      <c r="W8" s="525"/>
      <c r="X8" s="525"/>
      <c r="Y8" s="525"/>
      <c r="Z8" s="525"/>
      <c r="AA8" s="526"/>
      <c r="AB8" s="113">
        <f>IFERROR(VLOOKUP($F$5,$AE$77:$AH$111,4,FALSE),0)</f>
        <v>0</v>
      </c>
    </row>
    <row r="9" spans="1:31" ht="17.25" customHeight="1" thickBot="1" x14ac:dyDescent="0.45">
      <c r="A9" s="490"/>
      <c r="B9" s="527" t="s">
        <v>25</v>
      </c>
      <c r="C9" s="528"/>
      <c r="D9" s="528"/>
      <c r="E9" s="528"/>
      <c r="F9" s="529"/>
      <c r="G9" s="529"/>
      <c r="H9" s="529"/>
      <c r="I9" s="529"/>
      <c r="J9" s="529"/>
      <c r="K9" s="529"/>
      <c r="L9" s="529"/>
      <c r="M9" s="529"/>
      <c r="N9" s="529"/>
      <c r="O9" s="529"/>
      <c r="P9" s="529"/>
      <c r="Q9" s="529"/>
      <c r="R9" s="529"/>
      <c r="S9" s="529"/>
      <c r="T9" s="529"/>
      <c r="U9" s="529"/>
      <c r="V9" s="529"/>
      <c r="W9" s="529"/>
      <c r="X9" s="529"/>
      <c r="Y9" s="529"/>
      <c r="Z9" s="529"/>
      <c r="AA9" s="530"/>
    </row>
    <row r="11" spans="1:31" ht="17.25" customHeight="1" thickBot="1" x14ac:dyDescent="0.45">
      <c r="A11" s="14" t="s">
        <v>37</v>
      </c>
    </row>
    <row r="12" spans="1:31" ht="17.25" customHeight="1" x14ac:dyDescent="0.4">
      <c r="A12" s="470" t="s">
        <v>113</v>
      </c>
      <c r="B12" s="471"/>
      <c r="C12" s="471"/>
      <c r="D12" s="471"/>
      <c r="E12" s="472"/>
      <c r="F12" s="37" t="s">
        <v>32</v>
      </c>
      <c r="G12" s="479" t="s">
        <v>111</v>
      </c>
      <c r="H12" s="480"/>
      <c r="I12" s="480"/>
      <c r="J12" s="480"/>
      <c r="K12" s="480"/>
      <c r="L12" s="480"/>
      <c r="M12" s="480"/>
      <c r="N12" s="480"/>
      <c r="O12" s="480"/>
      <c r="P12" s="480"/>
      <c r="Q12" s="480"/>
      <c r="R12" s="480"/>
      <c r="S12" s="480"/>
      <c r="T12" s="480"/>
      <c r="U12" s="480"/>
      <c r="V12" s="480"/>
      <c r="W12" s="480"/>
      <c r="X12" s="480"/>
      <c r="Y12" s="480"/>
      <c r="Z12" s="480"/>
      <c r="AA12" s="481"/>
    </row>
    <row r="13" spans="1:31" s="11" customFormat="1" ht="17.25" customHeight="1" x14ac:dyDescent="0.4">
      <c r="A13" s="473"/>
      <c r="B13" s="474"/>
      <c r="C13" s="474"/>
      <c r="D13" s="474"/>
      <c r="E13" s="475"/>
      <c r="F13" s="12"/>
      <c r="G13" s="482" t="s">
        <v>112</v>
      </c>
      <c r="H13" s="483"/>
      <c r="I13" s="483"/>
      <c r="J13" s="483"/>
      <c r="K13" s="483"/>
      <c r="L13" s="483"/>
      <c r="M13" s="483"/>
      <c r="N13" s="483"/>
      <c r="O13" s="483"/>
      <c r="P13" s="483"/>
      <c r="Q13" s="483"/>
      <c r="R13" s="483"/>
      <c r="S13" s="483"/>
      <c r="T13" s="483"/>
      <c r="U13" s="483"/>
      <c r="V13" s="483"/>
      <c r="W13" s="483"/>
      <c r="X13" s="483"/>
      <c r="Y13" s="483"/>
      <c r="Z13" s="483"/>
      <c r="AA13" s="484"/>
      <c r="AE13" s="145"/>
    </row>
    <row r="14" spans="1:31" s="11" customFormat="1" ht="17.25" customHeight="1" x14ac:dyDescent="0.4">
      <c r="A14" s="473"/>
      <c r="B14" s="474"/>
      <c r="C14" s="474"/>
      <c r="D14" s="474"/>
      <c r="E14" s="475"/>
      <c r="F14" s="12"/>
      <c r="G14" s="482" t="s">
        <v>118</v>
      </c>
      <c r="H14" s="483"/>
      <c r="I14" s="483"/>
      <c r="J14" s="483"/>
      <c r="K14" s="483"/>
      <c r="L14" s="483"/>
      <c r="M14" s="483"/>
      <c r="N14" s="483"/>
      <c r="O14" s="483"/>
      <c r="P14" s="483"/>
      <c r="Q14" s="483"/>
      <c r="R14" s="483"/>
      <c r="S14" s="483"/>
      <c r="T14" s="483"/>
      <c r="U14" s="483"/>
      <c r="V14" s="483"/>
      <c r="W14" s="483"/>
      <c r="X14" s="483"/>
      <c r="Y14" s="483"/>
      <c r="Z14" s="483"/>
      <c r="AA14" s="484"/>
      <c r="AE14" s="145"/>
    </row>
    <row r="15" spans="1:31" ht="27.75" customHeight="1" x14ac:dyDescent="0.4">
      <c r="A15" s="473"/>
      <c r="B15" s="474"/>
      <c r="C15" s="474"/>
      <c r="D15" s="474"/>
      <c r="E15" s="475"/>
      <c r="F15" s="13"/>
      <c r="G15" s="482" t="s">
        <v>211</v>
      </c>
      <c r="H15" s="483"/>
      <c r="I15" s="483"/>
      <c r="J15" s="483"/>
      <c r="K15" s="483"/>
      <c r="L15" s="483"/>
      <c r="M15" s="483"/>
      <c r="N15" s="483"/>
      <c r="O15" s="483"/>
      <c r="P15" s="483"/>
      <c r="Q15" s="483"/>
      <c r="R15" s="483"/>
      <c r="S15" s="483"/>
      <c r="T15" s="483"/>
      <c r="U15" s="483"/>
      <c r="V15" s="483"/>
      <c r="W15" s="483"/>
      <c r="X15" s="483"/>
      <c r="Y15" s="483"/>
      <c r="Z15" s="483"/>
      <c r="AA15" s="484"/>
    </row>
    <row r="16" spans="1:31" ht="17.25" customHeight="1" thickBot="1" x14ac:dyDescent="0.45">
      <c r="A16" s="476"/>
      <c r="B16" s="477"/>
      <c r="C16" s="477"/>
      <c r="D16" s="477"/>
      <c r="E16" s="478"/>
      <c r="F16" s="38"/>
      <c r="G16" s="485" t="s">
        <v>212</v>
      </c>
      <c r="H16" s="486"/>
      <c r="I16" s="486"/>
      <c r="J16" s="486"/>
      <c r="K16" s="486"/>
      <c r="L16" s="486"/>
      <c r="M16" s="486"/>
      <c r="N16" s="486"/>
      <c r="O16" s="486"/>
      <c r="P16" s="486"/>
      <c r="Q16" s="486"/>
      <c r="R16" s="486"/>
      <c r="S16" s="486"/>
      <c r="T16" s="486"/>
      <c r="U16" s="486"/>
      <c r="V16" s="486"/>
      <c r="W16" s="486"/>
      <c r="X16" s="486"/>
      <c r="Y16" s="486"/>
      <c r="Z16" s="486"/>
      <c r="AA16" s="487"/>
    </row>
    <row r="17" spans="1:67" ht="13.5" customHeight="1" thickBot="1" x14ac:dyDescent="0.45">
      <c r="A17" s="4"/>
    </row>
    <row r="18" spans="1:67" ht="27" customHeight="1" x14ac:dyDescent="0.4">
      <c r="A18" s="401" t="s">
        <v>110</v>
      </c>
      <c r="B18" s="402"/>
      <c r="C18" s="402"/>
      <c r="D18" s="402"/>
      <c r="E18" s="429"/>
      <c r="F18" s="398" t="s">
        <v>26</v>
      </c>
      <c r="G18" s="399"/>
      <c r="H18" s="399"/>
      <c r="I18" s="399"/>
      <c r="J18" s="399"/>
      <c r="K18" s="399"/>
      <c r="L18" s="399"/>
      <c r="M18" s="399"/>
      <c r="N18" s="399"/>
      <c r="O18" s="399"/>
      <c r="P18" s="399"/>
      <c r="Q18" s="399"/>
      <c r="R18" s="399"/>
      <c r="S18" s="399"/>
      <c r="T18" s="399"/>
      <c r="U18" s="399"/>
      <c r="V18" s="399"/>
      <c r="W18" s="399"/>
      <c r="X18" s="403"/>
      <c r="Y18" s="398" t="s">
        <v>27</v>
      </c>
      <c r="Z18" s="399"/>
      <c r="AA18" s="400"/>
      <c r="AE18" s="146" t="s">
        <v>160</v>
      </c>
    </row>
    <row r="19" spans="1:67" ht="23.25" customHeight="1" x14ac:dyDescent="0.4">
      <c r="A19" s="393"/>
      <c r="B19" s="394"/>
      <c r="C19" s="394"/>
      <c r="D19" s="394"/>
      <c r="E19" s="394"/>
      <c r="F19" s="395"/>
      <c r="G19" s="396"/>
      <c r="H19" s="396"/>
      <c r="I19" s="396"/>
      <c r="J19" s="396"/>
      <c r="K19" s="396"/>
      <c r="L19" s="396"/>
      <c r="M19" s="396"/>
      <c r="N19" s="396"/>
      <c r="O19" s="396"/>
      <c r="P19" s="396"/>
      <c r="Q19" s="396"/>
      <c r="R19" s="396"/>
      <c r="S19" s="396"/>
      <c r="T19" s="396"/>
      <c r="U19" s="396"/>
      <c r="V19" s="396"/>
      <c r="W19" s="396"/>
      <c r="X19" s="397"/>
      <c r="Y19" s="390"/>
      <c r="Z19" s="391"/>
      <c r="AA19" s="392"/>
      <c r="AE19" s="146" t="s">
        <v>161</v>
      </c>
    </row>
    <row r="20" spans="1:67" ht="23.25" customHeight="1" x14ac:dyDescent="0.4">
      <c r="A20" s="380"/>
      <c r="B20" s="381"/>
      <c r="C20" s="381"/>
      <c r="D20" s="381"/>
      <c r="E20" s="381"/>
      <c r="F20" s="382"/>
      <c r="G20" s="383"/>
      <c r="H20" s="383"/>
      <c r="I20" s="383"/>
      <c r="J20" s="383"/>
      <c r="K20" s="383"/>
      <c r="L20" s="383"/>
      <c r="M20" s="383"/>
      <c r="N20" s="383"/>
      <c r="O20" s="383"/>
      <c r="P20" s="383"/>
      <c r="Q20" s="383"/>
      <c r="R20" s="383"/>
      <c r="S20" s="383"/>
      <c r="T20" s="383"/>
      <c r="U20" s="383"/>
      <c r="V20" s="383"/>
      <c r="W20" s="383"/>
      <c r="X20" s="384"/>
      <c r="Y20" s="374"/>
      <c r="Z20" s="375"/>
      <c r="AA20" s="376"/>
      <c r="AE20" s="146" t="s">
        <v>162</v>
      </c>
    </row>
    <row r="21" spans="1:67" ht="23.25" customHeight="1" x14ac:dyDescent="0.4">
      <c r="A21" s="380"/>
      <c r="B21" s="381"/>
      <c r="C21" s="381"/>
      <c r="D21" s="381"/>
      <c r="E21" s="381"/>
      <c r="F21" s="382"/>
      <c r="G21" s="383"/>
      <c r="H21" s="383"/>
      <c r="I21" s="383"/>
      <c r="J21" s="383"/>
      <c r="K21" s="383"/>
      <c r="L21" s="383"/>
      <c r="M21" s="383"/>
      <c r="N21" s="383"/>
      <c r="O21" s="383"/>
      <c r="P21" s="383"/>
      <c r="Q21" s="383"/>
      <c r="R21" s="383"/>
      <c r="S21" s="383"/>
      <c r="T21" s="383"/>
      <c r="U21" s="383"/>
      <c r="V21" s="383"/>
      <c r="W21" s="383"/>
      <c r="X21" s="384"/>
      <c r="Y21" s="374"/>
      <c r="Z21" s="375"/>
      <c r="AA21" s="376"/>
      <c r="AE21" s="146" t="s">
        <v>163</v>
      </c>
    </row>
    <row r="22" spans="1:67" ht="23.25" customHeight="1" x14ac:dyDescent="0.4">
      <c r="A22" s="380"/>
      <c r="B22" s="381"/>
      <c r="C22" s="381"/>
      <c r="D22" s="381"/>
      <c r="E22" s="381"/>
      <c r="F22" s="382"/>
      <c r="G22" s="383"/>
      <c r="H22" s="383"/>
      <c r="I22" s="383"/>
      <c r="J22" s="383"/>
      <c r="K22" s="383"/>
      <c r="L22" s="383"/>
      <c r="M22" s="383"/>
      <c r="N22" s="383"/>
      <c r="O22" s="383"/>
      <c r="P22" s="383"/>
      <c r="Q22" s="383"/>
      <c r="R22" s="383"/>
      <c r="S22" s="383"/>
      <c r="T22" s="383"/>
      <c r="U22" s="383"/>
      <c r="V22" s="383"/>
      <c r="W22" s="383"/>
      <c r="X22" s="384"/>
      <c r="Y22" s="531"/>
      <c r="Z22" s="375"/>
      <c r="AA22" s="376"/>
      <c r="AE22" s="146" t="s">
        <v>164</v>
      </c>
    </row>
    <row r="23" spans="1:67" ht="23.25" customHeight="1" x14ac:dyDescent="0.4">
      <c r="A23" s="380"/>
      <c r="B23" s="381"/>
      <c r="C23" s="381"/>
      <c r="D23" s="381"/>
      <c r="E23" s="381"/>
      <c r="F23" s="382"/>
      <c r="G23" s="383"/>
      <c r="H23" s="383"/>
      <c r="I23" s="383"/>
      <c r="J23" s="383"/>
      <c r="K23" s="383"/>
      <c r="L23" s="383"/>
      <c r="M23" s="383"/>
      <c r="N23" s="383"/>
      <c r="O23" s="383"/>
      <c r="P23" s="383"/>
      <c r="Q23" s="383"/>
      <c r="R23" s="383"/>
      <c r="S23" s="383"/>
      <c r="T23" s="383"/>
      <c r="U23" s="383"/>
      <c r="V23" s="383"/>
      <c r="W23" s="383"/>
      <c r="X23" s="384"/>
      <c r="Y23" s="374"/>
      <c r="Z23" s="375"/>
      <c r="AA23" s="376"/>
      <c r="AE23" s="146" t="s">
        <v>165</v>
      </c>
    </row>
    <row r="24" spans="1:67" ht="23.25" customHeight="1" x14ac:dyDescent="0.4">
      <c r="A24" s="380"/>
      <c r="B24" s="381"/>
      <c r="C24" s="381"/>
      <c r="D24" s="381"/>
      <c r="E24" s="381"/>
      <c r="F24" s="382"/>
      <c r="G24" s="383"/>
      <c r="H24" s="383"/>
      <c r="I24" s="383"/>
      <c r="J24" s="383"/>
      <c r="K24" s="383"/>
      <c r="L24" s="383"/>
      <c r="M24" s="383"/>
      <c r="N24" s="383"/>
      <c r="O24" s="383"/>
      <c r="P24" s="383"/>
      <c r="Q24" s="383"/>
      <c r="R24" s="383"/>
      <c r="S24" s="383"/>
      <c r="T24" s="383"/>
      <c r="U24" s="383"/>
      <c r="V24" s="383"/>
      <c r="W24" s="383"/>
      <c r="X24" s="384"/>
      <c r="Y24" s="374"/>
      <c r="Z24" s="375"/>
      <c r="AA24" s="376"/>
      <c r="AE24" s="146" t="s">
        <v>166</v>
      </c>
    </row>
    <row r="25" spans="1:67" ht="23.25" customHeight="1" x14ac:dyDescent="0.4">
      <c r="A25" s="380"/>
      <c r="B25" s="381"/>
      <c r="C25" s="381"/>
      <c r="D25" s="381"/>
      <c r="E25" s="381"/>
      <c r="F25" s="382"/>
      <c r="G25" s="383"/>
      <c r="H25" s="383"/>
      <c r="I25" s="383"/>
      <c r="J25" s="383"/>
      <c r="K25" s="383"/>
      <c r="L25" s="383"/>
      <c r="M25" s="383"/>
      <c r="N25" s="383"/>
      <c r="O25" s="383"/>
      <c r="P25" s="383"/>
      <c r="Q25" s="383"/>
      <c r="R25" s="383"/>
      <c r="S25" s="383"/>
      <c r="T25" s="383"/>
      <c r="U25" s="383"/>
      <c r="V25" s="383"/>
      <c r="W25" s="383"/>
      <c r="X25" s="384"/>
      <c r="Y25" s="374"/>
      <c r="Z25" s="375"/>
      <c r="AA25" s="376"/>
      <c r="AE25" s="147" t="s">
        <v>167</v>
      </c>
    </row>
    <row r="26" spans="1:67" ht="23.25" customHeight="1" x14ac:dyDescent="0.4">
      <c r="A26" s="380"/>
      <c r="B26" s="381"/>
      <c r="C26" s="381"/>
      <c r="D26" s="381"/>
      <c r="E26" s="381"/>
      <c r="F26" s="382"/>
      <c r="G26" s="383"/>
      <c r="H26" s="383"/>
      <c r="I26" s="383"/>
      <c r="J26" s="383"/>
      <c r="K26" s="383"/>
      <c r="L26" s="383"/>
      <c r="M26" s="383"/>
      <c r="N26" s="383"/>
      <c r="O26" s="383"/>
      <c r="P26" s="383"/>
      <c r="Q26" s="383"/>
      <c r="R26" s="383"/>
      <c r="S26" s="383"/>
      <c r="T26" s="383"/>
      <c r="U26" s="383"/>
      <c r="V26" s="383"/>
      <c r="W26" s="383"/>
      <c r="X26" s="384"/>
      <c r="Y26" s="374"/>
      <c r="Z26" s="375"/>
      <c r="AA26" s="376"/>
      <c r="AE26" s="147" t="s">
        <v>168</v>
      </c>
    </row>
    <row r="27" spans="1:67" ht="23.25" customHeight="1" x14ac:dyDescent="0.4">
      <c r="A27" s="380"/>
      <c r="B27" s="381"/>
      <c r="C27" s="381"/>
      <c r="D27" s="381"/>
      <c r="E27" s="381"/>
      <c r="F27" s="382"/>
      <c r="G27" s="383"/>
      <c r="H27" s="383"/>
      <c r="I27" s="383"/>
      <c r="J27" s="383"/>
      <c r="K27" s="383"/>
      <c r="L27" s="383"/>
      <c r="M27" s="383"/>
      <c r="N27" s="383"/>
      <c r="O27" s="383"/>
      <c r="P27" s="383"/>
      <c r="Q27" s="383"/>
      <c r="R27" s="383"/>
      <c r="S27" s="383"/>
      <c r="T27" s="383"/>
      <c r="U27" s="383"/>
      <c r="V27" s="383"/>
      <c r="W27" s="383"/>
      <c r="X27" s="384"/>
      <c r="Y27" s="374"/>
      <c r="Z27" s="375"/>
      <c r="AA27" s="376"/>
      <c r="AE27" s="147" t="s">
        <v>169</v>
      </c>
    </row>
    <row r="28" spans="1:67" ht="23.25" customHeight="1" thickBot="1" x14ac:dyDescent="0.45">
      <c r="A28" s="380"/>
      <c r="B28" s="381"/>
      <c r="C28" s="381"/>
      <c r="D28" s="381"/>
      <c r="E28" s="381"/>
      <c r="F28" s="382"/>
      <c r="G28" s="383"/>
      <c r="H28" s="383"/>
      <c r="I28" s="383"/>
      <c r="J28" s="383"/>
      <c r="K28" s="383"/>
      <c r="L28" s="383"/>
      <c r="M28" s="383"/>
      <c r="N28" s="383"/>
      <c r="O28" s="383"/>
      <c r="P28" s="383"/>
      <c r="Q28" s="383"/>
      <c r="R28" s="383"/>
      <c r="S28" s="383"/>
      <c r="T28" s="383"/>
      <c r="U28" s="383"/>
      <c r="V28" s="383"/>
      <c r="W28" s="383"/>
      <c r="X28" s="384"/>
      <c r="Y28" s="377"/>
      <c r="Z28" s="378"/>
      <c r="AA28" s="379"/>
      <c r="AE28" s="147" t="s">
        <v>188</v>
      </c>
    </row>
    <row r="29" spans="1:67" ht="18.75" customHeight="1" thickTop="1" x14ac:dyDescent="0.4">
      <c r="A29" s="463" t="s">
        <v>123</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5">
        <f>IF(SUM(Y19:AA28)&gt;=1,SUM(Y19:AA28),0)</f>
        <v>0</v>
      </c>
      <c r="Z29" s="466"/>
      <c r="AA29" s="467"/>
      <c r="AE29" s="147" t="s">
        <v>187</v>
      </c>
    </row>
    <row r="30" spans="1:67" ht="18.75" customHeight="1" x14ac:dyDescent="0.4">
      <c r="A30" s="361" t="s">
        <v>29</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468">
        <f>IFERROR(IF($AB$5=1,$AB$6,$AB$6*$U$5),0)</f>
        <v>0</v>
      </c>
      <c r="Z30" s="468"/>
      <c r="AA30" s="469"/>
      <c r="AE30" s="147" t="s">
        <v>170</v>
      </c>
    </row>
    <row r="31" spans="1:67" ht="18.75" customHeight="1" thickBot="1" x14ac:dyDescent="0.45">
      <c r="A31" s="370" t="s">
        <v>30</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2">
        <f>+IF(Y29=0,0,IF(Y30="補助対象外","補助対象外",ROUNDDOWN(MIN(Y29,Y30)/1000,0)*1000))</f>
        <v>0</v>
      </c>
      <c r="Z31" s="372"/>
      <c r="AA31" s="373"/>
      <c r="AE31" s="147" t="s">
        <v>171</v>
      </c>
    </row>
    <row r="32" spans="1:67" ht="18.75" customHeight="1" thickBot="1" x14ac:dyDescent="0.45">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row>
    <row r="33" spans="1:31" ht="18.75" hidden="1" customHeight="1" thickBot="1" x14ac:dyDescent="0.45">
      <c r="A33" s="103"/>
      <c r="B33" s="103"/>
      <c r="C33" s="103"/>
      <c r="D33" s="103"/>
      <c r="E33" s="1"/>
      <c r="F33" s="106" t="s">
        <v>159</v>
      </c>
      <c r="G33" s="107"/>
      <c r="H33" s="104" t="s">
        <v>157</v>
      </c>
      <c r="I33" s="111"/>
      <c r="J33" s="104" t="s">
        <v>156</v>
      </c>
      <c r="K33" s="111"/>
      <c r="L33" s="104" t="s">
        <v>155</v>
      </c>
      <c r="M33" s="111"/>
      <c r="N33" s="105" t="s">
        <v>154</v>
      </c>
      <c r="O33" s="106" t="s">
        <v>158</v>
      </c>
      <c r="P33" s="107"/>
      <c r="Q33" s="104" t="s">
        <v>157</v>
      </c>
      <c r="R33" s="111"/>
      <c r="S33" s="104" t="s">
        <v>156</v>
      </c>
      <c r="T33" s="111"/>
      <c r="U33" s="104" t="s">
        <v>155</v>
      </c>
      <c r="V33" s="111"/>
      <c r="W33" s="105" t="s">
        <v>154</v>
      </c>
      <c r="X33" s="108" t="s">
        <v>153</v>
      </c>
      <c r="Y33" s="109"/>
      <c r="Z33" s="111"/>
      <c r="AA33" s="105" t="s">
        <v>152</v>
      </c>
      <c r="AE33" s="147"/>
    </row>
    <row r="34" spans="1:31" ht="17.25" hidden="1" customHeight="1" x14ac:dyDescent="0.4">
      <c r="A34" s="157"/>
      <c r="B34" s="510" t="s">
        <v>192</v>
      </c>
      <c r="C34" s="462"/>
      <c r="D34" s="462" t="s">
        <v>193</v>
      </c>
      <c r="E34" s="462"/>
      <c r="F34" s="462" t="s">
        <v>194</v>
      </c>
      <c r="G34" s="462"/>
      <c r="H34" s="462" t="s">
        <v>195</v>
      </c>
      <c r="I34" s="462"/>
      <c r="J34" s="462" t="s">
        <v>196</v>
      </c>
      <c r="K34" s="462"/>
      <c r="L34" s="462" t="s">
        <v>197</v>
      </c>
      <c r="M34" s="462"/>
      <c r="N34" s="462" t="s">
        <v>198</v>
      </c>
      <c r="O34" s="462"/>
      <c r="P34" s="462" t="s">
        <v>199</v>
      </c>
      <c r="Q34" s="462"/>
      <c r="R34" s="462" t="s">
        <v>200</v>
      </c>
      <c r="S34" s="462"/>
      <c r="T34" s="462" t="s">
        <v>201</v>
      </c>
      <c r="U34" s="462"/>
      <c r="V34" s="462" t="s">
        <v>202</v>
      </c>
      <c r="W34" s="462"/>
      <c r="X34" s="462" t="s">
        <v>191</v>
      </c>
      <c r="Y34" s="462"/>
      <c r="Z34" s="462" t="s">
        <v>203</v>
      </c>
      <c r="AA34" s="511"/>
      <c r="AE34" s="147"/>
    </row>
    <row r="35" spans="1:31" ht="18.75" hidden="1" customHeight="1" thickBot="1" x14ac:dyDescent="0.45">
      <c r="A35" s="161"/>
      <c r="B35" s="158"/>
      <c r="C35" s="162" t="s">
        <v>152</v>
      </c>
      <c r="D35" s="159"/>
      <c r="E35" s="162" t="s">
        <v>152</v>
      </c>
      <c r="F35" s="159"/>
      <c r="G35" s="162" t="s">
        <v>152</v>
      </c>
      <c r="H35" s="159"/>
      <c r="I35" s="162" t="s">
        <v>152</v>
      </c>
      <c r="J35" s="159"/>
      <c r="K35" s="162" t="s">
        <v>152</v>
      </c>
      <c r="L35" s="159"/>
      <c r="M35" s="162" t="s">
        <v>152</v>
      </c>
      <c r="N35" s="159"/>
      <c r="O35" s="162" t="s">
        <v>152</v>
      </c>
      <c r="P35" s="159"/>
      <c r="Q35" s="162" t="s">
        <v>152</v>
      </c>
      <c r="R35" s="159"/>
      <c r="S35" s="162" t="s">
        <v>152</v>
      </c>
      <c r="T35" s="159"/>
      <c r="U35" s="162" t="s">
        <v>152</v>
      </c>
      <c r="V35" s="159"/>
      <c r="W35" s="162" t="s">
        <v>152</v>
      </c>
      <c r="X35" s="159"/>
      <c r="Y35" s="162" t="s">
        <v>152</v>
      </c>
      <c r="Z35" s="160">
        <f>SUM(B35,D35,F35,H35,J35,L35,N35,P35,R35,T35,V35,X35)</f>
        <v>0</v>
      </c>
      <c r="AA35" s="163" t="s">
        <v>152</v>
      </c>
      <c r="AE35" s="147"/>
    </row>
    <row r="36" spans="1:31" ht="11.25" hidden="1" customHeight="1" thickBot="1" x14ac:dyDescent="0.45">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row>
    <row r="37" spans="1:31" ht="18.75" customHeight="1" x14ac:dyDescent="0.4">
      <c r="A37" s="444" t="s">
        <v>180</v>
      </c>
      <c r="B37" s="445"/>
      <c r="C37" s="445"/>
      <c r="D37" s="445"/>
      <c r="E37" s="445"/>
      <c r="F37" s="445"/>
      <c r="G37" s="445"/>
      <c r="H37" s="445"/>
      <c r="I37" s="446"/>
      <c r="J37" s="447" t="s">
        <v>119</v>
      </c>
      <c r="K37" s="448"/>
      <c r="L37" s="448"/>
      <c r="M37" s="448"/>
      <c r="N37" s="448"/>
      <c r="O37" s="448"/>
      <c r="P37" s="448"/>
      <c r="Q37" s="448"/>
      <c r="R37" s="448"/>
      <c r="S37" s="448"/>
      <c r="T37" s="448"/>
      <c r="U37" s="448"/>
      <c r="V37" s="448"/>
      <c r="W37" s="448"/>
      <c r="X37" s="449"/>
      <c r="Y37" s="450"/>
      <c r="Z37" s="451"/>
      <c r="AA37" s="452"/>
    </row>
    <row r="38" spans="1:31" ht="18.75" customHeight="1" thickBot="1" x14ac:dyDescent="0.45">
      <c r="A38" s="453" t="s">
        <v>180</v>
      </c>
      <c r="B38" s="454"/>
      <c r="C38" s="454"/>
      <c r="D38" s="454"/>
      <c r="E38" s="454"/>
      <c r="F38" s="454"/>
      <c r="G38" s="454"/>
      <c r="H38" s="454"/>
      <c r="I38" s="455"/>
      <c r="J38" s="456" t="s">
        <v>120</v>
      </c>
      <c r="K38" s="457"/>
      <c r="L38" s="457"/>
      <c r="M38" s="457"/>
      <c r="N38" s="457"/>
      <c r="O38" s="457"/>
      <c r="P38" s="457"/>
      <c r="Q38" s="457"/>
      <c r="R38" s="457"/>
      <c r="S38" s="457"/>
      <c r="T38" s="457"/>
      <c r="U38" s="457"/>
      <c r="V38" s="457"/>
      <c r="W38" s="457"/>
      <c r="X38" s="458"/>
      <c r="Y38" s="459"/>
      <c r="Z38" s="460"/>
      <c r="AA38" s="461"/>
    </row>
    <row r="39" spans="1:31" ht="18.75" customHeight="1" thickTop="1" thickBot="1" x14ac:dyDescent="0.45">
      <c r="A39" s="430" t="s">
        <v>124</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2">
        <f>SUM(Y37:AA38)</f>
        <v>0</v>
      </c>
      <c r="Z39" s="432"/>
      <c r="AA39" s="433"/>
    </row>
    <row r="40" spans="1:31" ht="22.5" hidden="1" customHeight="1" thickBo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c r="AA40" s="112" t="str">
        <f>IF($Y$42&gt;$Y$41,"補助基準額を引き上げるために、別途「個別協議書」の提出が必要です。","")</f>
        <v/>
      </c>
    </row>
    <row r="41" spans="1:31" ht="18.75" hidden="1" customHeight="1" x14ac:dyDescent="0.4">
      <c r="A41" s="434" t="s">
        <v>29</v>
      </c>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6">
        <f>Y30</f>
        <v>0</v>
      </c>
      <c r="Z41" s="436"/>
      <c r="AA41" s="437"/>
    </row>
    <row r="42" spans="1:31" ht="18.75" hidden="1" customHeight="1" thickBot="1" x14ac:dyDescent="0.45">
      <c r="A42" s="438" t="s">
        <v>125</v>
      </c>
      <c r="B42" s="439"/>
      <c r="C42" s="439"/>
      <c r="D42" s="439"/>
      <c r="E42" s="439"/>
      <c r="F42" s="439"/>
      <c r="G42" s="439"/>
      <c r="H42" s="439"/>
      <c r="I42" s="439"/>
      <c r="J42" s="439"/>
      <c r="K42" s="439"/>
      <c r="L42" s="439"/>
      <c r="M42" s="439"/>
      <c r="N42" s="439"/>
      <c r="O42" s="439"/>
      <c r="P42" s="439"/>
      <c r="Q42" s="439"/>
      <c r="R42" s="439"/>
      <c r="S42" s="439"/>
      <c r="T42" s="439"/>
      <c r="U42" s="439"/>
      <c r="V42" s="439"/>
      <c r="W42" s="439"/>
      <c r="X42" s="440"/>
      <c r="Y42" s="441">
        <f>SUM(Y31,Y39)</f>
        <v>0</v>
      </c>
      <c r="Z42" s="442"/>
      <c r="AA42" s="443"/>
    </row>
    <row r="43" spans="1:31" ht="11.25" hidden="1" customHeight="1" thickBo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31" ht="18.75" hidden="1" customHeight="1" thickBot="1" x14ac:dyDescent="0.45">
      <c r="A44" s="416" t="s">
        <v>180</v>
      </c>
      <c r="B44" s="417"/>
      <c r="C44" s="417"/>
      <c r="D44" s="417"/>
      <c r="E44" s="417"/>
      <c r="F44" s="417"/>
      <c r="G44" s="417"/>
      <c r="H44" s="417"/>
      <c r="I44" s="418"/>
      <c r="J44" s="419" t="s">
        <v>121</v>
      </c>
      <c r="K44" s="420"/>
      <c r="L44" s="420"/>
      <c r="M44" s="420"/>
      <c r="N44" s="420"/>
      <c r="O44" s="420"/>
      <c r="P44" s="420"/>
      <c r="Q44" s="420"/>
      <c r="R44" s="420"/>
      <c r="S44" s="420"/>
      <c r="T44" s="420"/>
      <c r="U44" s="420"/>
      <c r="V44" s="420"/>
      <c r="W44" s="420"/>
      <c r="X44" s="421"/>
      <c r="Y44" s="422"/>
      <c r="Z44" s="423"/>
      <c r="AA44" s="424"/>
    </row>
    <row r="45" spans="1:31" ht="18.75" hidden="1" customHeight="1" thickTop="1" thickBot="1" x14ac:dyDescent="0.45">
      <c r="A45" s="425" t="s">
        <v>122</v>
      </c>
      <c r="B45" s="426"/>
      <c r="C45" s="426"/>
      <c r="D45" s="426"/>
      <c r="E45" s="426"/>
      <c r="F45" s="426"/>
      <c r="G45" s="426"/>
      <c r="H45" s="426"/>
      <c r="I45" s="426"/>
      <c r="J45" s="426"/>
      <c r="K45" s="426"/>
      <c r="L45" s="426"/>
      <c r="M45" s="426"/>
      <c r="N45" s="426"/>
      <c r="O45" s="426"/>
      <c r="P45" s="426"/>
      <c r="Q45" s="426"/>
      <c r="R45" s="426"/>
      <c r="S45" s="426"/>
      <c r="T45" s="426"/>
      <c r="U45" s="426"/>
      <c r="V45" s="426"/>
      <c r="W45" s="426"/>
      <c r="X45" s="426"/>
      <c r="Y45" s="427">
        <f>Y44</f>
        <v>0</v>
      </c>
      <c r="Z45" s="427"/>
      <c r="AA45" s="428"/>
    </row>
    <row r="46" spans="1:31" ht="17.2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31" ht="17.25" customHeight="1" thickBot="1" x14ac:dyDescent="0.45">
      <c r="A47" s="14" t="s">
        <v>116</v>
      </c>
      <c r="I47" s="65"/>
    </row>
    <row r="48" spans="1:31" ht="27" customHeight="1" x14ac:dyDescent="0.4">
      <c r="A48" s="401" t="s">
        <v>110</v>
      </c>
      <c r="B48" s="402"/>
      <c r="C48" s="402"/>
      <c r="D48" s="402"/>
      <c r="E48" s="429"/>
      <c r="F48" s="398" t="s">
        <v>26</v>
      </c>
      <c r="G48" s="399"/>
      <c r="H48" s="399"/>
      <c r="I48" s="399"/>
      <c r="J48" s="399"/>
      <c r="K48" s="399"/>
      <c r="L48" s="399"/>
      <c r="M48" s="399"/>
      <c r="N48" s="399"/>
      <c r="O48" s="399"/>
      <c r="P48" s="399"/>
      <c r="Q48" s="399"/>
      <c r="R48" s="399"/>
      <c r="S48" s="399"/>
      <c r="T48" s="399"/>
      <c r="U48" s="399"/>
      <c r="V48" s="399"/>
      <c r="W48" s="399"/>
      <c r="X48" s="403"/>
      <c r="Y48" s="398" t="s">
        <v>27</v>
      </c>
      <c r="Z48" s="399"/>
      <c r="AA48" s="400"/>
    </row>
    <row r="49" spans="1:32" ht="18" customHeight="1" x14ac:dyDescent="0.4">
      <c r="A49" s="393"/>
      <c r="B49" s="394"/>
      <c r="C49" s="394"/>
      <c r="D49" s="394"/>
      <c r="E49" s="394"/>
      <c r="F49" s="395"/>
      <c r="G49" s="396"/>
      <c r="H49" s="396"/>
      <c r="I49" s="396"/>
      <c r="J49" s="396"/>
      <c r="K49" s="396"/>
      <c r="L49" s="396"/>
      <c r="M49" s="396"/>
      <c r="N49" s="396"/>
      <c r="O49" s="396"/>
      <c r="P49" s="396"/>
      <c r="Q49" s="396"/>
      <c r="R49" s="396"/>
      <c r="S49" s="396"/>
      <c r="T49" s="396"/>
      <c r="U49" s="396"/>
      <c r="V49" s="396"/>
      <c r="W49" s="396"/>
      <c r="X49" s="397"/>
      <c r="Y49" s="390"/>
      <c r="Z49" s="391"/>
      <c r="AA49" s="392"/>
      <c r="AE49" s="148" t="s">
        <v>181</v>
      </c>
    </row>
    <row r="50" spans="1:32" ht="18" customHeight="1" x14ac:dyDescent="0.4">
      <c r="A50" s="380"/>
      <c r="B50" s="381"/>
      <c r="C50" s="381"/>
      <c r="D50" s="381"/>
      <c r="E50" s="381"/>
      <c r="F50" s="382"/>
      <c r="G50" s="383"/>
      <c r="H50" s="383"/>
      <c r="I50" s="383"/>
      <c r="J50" s="383"/>
      <c r="K50" s="383"/>
      <c r="L50" s="383"/>
      <c r="M50" s="383"/>
      <c r="N50" s="383"/>
      <c r="O50" s="383"/>
      <c r="P50" s="383"/>
      <c r="Q50" s="383"/>
      <c r="R50" s="383"/>
      <c r="S50" s="383"/>
      <c r="T50" s="383"/>
      <c r="U50" s="383"/>
      <c r="V50" s="383"/>
      <c r="W50" s="383"/>
      <c r="X50" s="384"/>
      <c r="Y50" s="374"/>
      <c r="Z50" s="375"/>
      <c r="AA50" s="376"/>
      <c r="AE50" s="148" t="s">
        <v>182</v>
      </c>
    </row>
    <row r="51" spans="1:32" ht="18" customHeight="1" x14ac:dyDescent="0.4">
      <c r="A51" s="380"/>
      <c r="B51" s="381"/>
      <c r="C51" s="381"/>
      <c r="D51" s="381"/>
      <c r="E51" s="381"/>
      <c r="F51" s="382"/>
      <c r="G51" s="383"/>
      <c r="H51" s="383"/>
      <c r="I51" s="383"/>
      <c r="J51" s="383"/>
      <c r="K51" s="383"/>
      <c r="L51" s="383"/>
      <c r="M51" s="383"/>
      <c r="N51" s="383"/>
      <c r="O51" s="383"/>
      <c r="P51" s="383"/>
      <c r="Q51" s="383"/>
      <c r="R51" s="383"/>
      <c r="S51" s="383"/>
      <c r="T51" s="383"/>
      <c r="U51" s="383"/>
      <c r="V51" s="383"/>
      <c r="W51" s="383"/>
      <c r="X51" s="384"/>
      <c r="Y51" s="374"/>
      <c r="Z51" s="375"/>
      <c r="AA51" s="376"/>
      <c r="AE51" s="148" t="s">
        <v>183</v>
      </c>
    </row>
    <row r="52" spans="1:32" ht="18" customHeight="1" x14ac:dyDescent="0.4">
      <c r="A52" s="380"/>
      <c r="B52" s="381"/>
      <c r="C52" s="381"/>
      <c r="D52" s="381"/>
      <c r="E52" s="381"/>
      <c r="F52" s="382"/>
      <c r="G52" s="383"/>
      <c r="H52" s="383"/>
      <c r="I52" s="383"/>
      <c r="J52" s="383"/>
      <c r="K52" s="383"/>
      <c r="L52" s="383"/>
      <c r="M52" s="383"/>
      <c r="N52" s="383"/>
      <c r="O52" s="383"/>
      <c r="P52" s="383"/>
      <c r="Q52" s="383"/>
      <c r="R52" s="383"/>
      <c r="S52" s="383"/>
      <c r="T52" s="383"/>
      <c r="U52" s="383"/>
      <c r="V52" s="383"/>
      <c r="W52" s="383"/>
      <c r="X52" s="384"/>
      <c r="Y52" s="374"/>
      <c r="Z52" s="375"/>
      <c r="AA52" s="376"/>
      <c r="AE52" s="149" t="s">
        <v>184</v>
      </c>
    </row>
    <row r="53" spans="1:32" ht="18" customHeight="1" x14ac:dyDescent="0.4">
      <c r="A53" s="380"/>
      <c r="B53" s="381"/>
      <c r="C53" s="381"/>
      <c r="D53" s="381"/>
      <c r="E53" s="381"/>
      <c r="F53" s="382"/>
      <c r="G53" s="383"/>
      <c r="H53" s="383"/>
      <c r="I53" s="383"/>
      <c r="J53" s="383"/>
      <c r="K53" s="383"/>
      <c r="L53" s="383"/>
      <c r="M53" s="383"/>
      <c r="N53" s="383"/>
      <c r="O53" s="383"/>
      <c r="P53" s="383"/>
      <c r="Q53" s="383"/>
      <c r="R53" s="383"/>
      <c r="S53" s="383"/>
      <c r="T53" s="383"/>
      <c r="U53" s="383"/>
      <c r="V53" s="383"/>
      <c r="W53" s="383"/>
      <c r="X53" s="384"/>
      <c r="Y53" s="374"/>
      <c r="Z53" s="375"/>
      <c r="AA53" s="376"/>
      <c r="AE53" s="149" t="s">
        <v>188</v>
      </c>
    </row>
    <row r="54" spans="1:32" ht="18" customHeight="1" thickBot="1" x14ac:dyDescent="0.45">
      <c r="A54" s="385"/>
      <c r="B54" s="386"/>
      <c r="C54" s="386"/>
      <c r="D54" s="386"/>
      <c r="E54" s="386"/>
      <c r="F54" s="387"/>
      <c r="G54" s="388"/>
      <c r="H54" s="388"/>
      <c r="I54" s="388"/>
      <c r="J54" s="388"/>
      <c r="K54" s="388"/>
      <c r="L54" s="388"/>
      <c r="M54" s="388"/>
      <c r="N54" s="388"/>
      <c r="O54" s="388"/>
      <c r="P54" s="388"/>
      <c r="Q54" s="388"/>
      <c r="R54" s="388"/>
      <c r="S54" s="388"/>
      <c r="T54" s="388"/>
      <c r="U54" s="388"/>
      <c r="V54" s="388"/>
      <c r="W54" s="388"/>
      <c r="X54" s="389"/>
      <c r="Y54" s="377"/>
      <c r="Z54" s="378"/>
      <c r="AA54" s="379"/>
      <c r="AE54" s="148" t="s">
        <v>187</v>
      </c>
    </row>
    <row r="55" spans="1:32" ht="17.25" customHeight="1" thickTop="1" x14ac:dyDescent="0.4">
      <c r="A55" s="361" t="s">
        <v>28</v>
      </c>
      <c r="B55" s="362"/>
      <c r="C55" s="362"/>
      <c r="D55" s="362"/>
      <c r="E55" s="362"/>
      <c r="F55" s="362"/>
      <c r="G55" s="362"/>
      <c r="H55" s="362"/>
      <c r="I55" s="362"/>
      <c r="J55" s="362"/>
      <c r="K55" s="362"/>
      <c r="L55" s="362"/>
      <c r="M55" s="362"/>
      <c r="N55" s="362"/>
      <c r="O55" s="362"/>
      <c r="P55" s="362"/>
      <c r="Q55" s="362"/>
      <c r="R55" s="362"/>
      <c r="S55" s="362"/>
      <c r="T55" s="362"/>
      <c r="U55" s="362"/>
      <c r="V55" s="362"/>
      <c r="W55" s="362"/>
      <c r="X55" s="362"/>
      <c r="Y55" s="363">
        <f>IF(SUM(Y49:AA54)&gt;=1,SUM(Y49:AA54),0)</f>
        <v>0</v>
      </c>
      <c r="Z55" s="364"/>
      <c r="AA55" s="365"/>
      <c r="AE55" s="148" t="s">
        <v>185</v>
      </c>
    </row>
    <row r="56" spans="1:32" ht="17.25" customHeight="1" x14ac:dyDescent="0.4">
      <c r="A56" s="366" t="s">
        <v>29</v>
      </c>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8">
        <f>IFERROR(IF($AB$5=1,$AB$7,$AB$7*$U$5),0)</f>
        <v>0</v>
      </c>
      <c r="Z56" s="368"/>
      <c r="AA56" s="369"/>
      <c r="AE56" s="148" t="s">
        <v>171</v>
      </c>
    </row>
    <row r="57" spans="1:32" ht="17.25" customHeight="1" thickBot="1" x14ac:dyDescent="0.45">
      <c r="A57" s="370" t="s">
        <v>30</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2">
        <f>+IF(Y55=0,0,IF(Y56="補助対象外","補助対象外",ROUNDDOWN(MIN(Y55,Y56)/1000,0)*1000))</f>
        <v>0</v>
      </c>
      <c r="Z57" s="372"/>
      <c r="AA57" s="373"/>
      <c r="AE57" s="148" t="s">
        <v>172</v>
      </c>
    </row>
    <row r="58" spans="1:32" ht="17.25" customHeight="1" x14ac:dyDescent="0.4">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F58" s="2"/>
    </row>
    <row r="59" spans="1:32" ht="17.25" customHeight="1" thickBot="1" x14ac:dyDescent="0.45">
      <c r="A59" s="14" t="s">
        <v>31</v>
      </c>
    </row>
    <row r="60" spans="1:32" ht="30.75" customHeight="1" x14ac:dyDescent="0.4">
      <c r="A60" s="404" t="s">
        <v>36</v>
      </c>
      <c r="B60" s="405"/>
      <c r="C60" s="405"/>
      <c r="D60" s="405"/>
      <c r="E60" s="406"/>
      <c r="F60" s="39" t="s">
        <v>32</v>
      </c>
      <c r="G60" s="410" t="s">
        <v>173</v>
      </c>
      <c r="H60" s="411"/>
      <c r="I60" s="411"/>
      <c r="J60" s="411"/>
      <c r="K60" s="411"/>
      <c r="L60" s="411"/>
      <c r="M60" s="411"/>
      <c r="N60" s="411"/>
      <c r="O60" s="411"/>
      <c r="P60" s="411"/>
      <c r="Q60" s="411"/>
      <c r="R60" s="411"/>
      <c r="S60" s="411"/>
      <c r="T60" s="411"/>
      <c r="U60" s="411"/>
      <c r="V60" s="411"/>
      <c r="W60" s="411"/>
      <c r="X60" s="411"/>
      <c r="Y60" s="411"/>
      <c r="Z60" s="411"/>
      <c r="AA60" s="412"/>
    </row>
    <row r="61" spans="1:32" ht="30.75" customHeight="1" thickBot="1" x14ac:dyDescent="0.45">
      <c r="A61" s="407"/>
      <c r="B61" s="408"/>
      <c r="C61" s="408"/>
      <c r="D61" s="408"/>
      <c r="E61" s="409"/>
      <c r="F61" s="40"/>
      <c r="G61" s="413" t="s">
        <v>174</v>
      </c>
      <c r="H61" s="414"/>
      <c r="I61" s="414"/>
      <c r="J61" s="414"/>
      <c r="K61" s="414"/>
      <c r="L61" s="414"/>
      <c r="M61" s="414"/>
      <c r="N61" s="414"/>
      <c r="O61" s="414"/>
      <c r="P61" s="414"/>
      <c r="Q61" s="414"/>
      <c r="R61" s="414"/>
      <c r="S61" s="414"/>
      <c r="T61" s="414"/>
      <c r="U61" s="414"/>
      <c r="V61" s="414"/>
      <c r="W61" s="414"/>
      <c r="X61" s="414"/>
      <c r="Y61" s="414"/>
      <c r="Z61" s="414"/>
      <c r="AA61" s="415"/>
    </row>
    <row r="62" spans="1:32" ht="13.5" customHeight="1" thickBot="1" x14ac:dyDescent="0.45">
      <c r="A62" s="4"/>
    </row>
    <row r="63" spans="1:32" ht="27" customHeight="1" x14ac:dyDescent="0.4">
      <c r="A63" s="401" t="s">
        <v>110</v>
      </c>
      <c r="B63" s="402"/>
      <c r="C63" s="402"/>
      <c r="D63" s="402"/>
      <c r="E63" s="402"/>
      <c r="F63" s="398" t="s">
        <v>26</v>
      </c>
      <c r="G63" s="399"/>
      <c r="H63" s="399"/>
      <c r="I63" s="399"/>
      <c r="J63" s="399"/>
      <c r="K63" s="399"/>
      <c r="L63" s="399"/>
      <c r="M63" s="399"/>
      <c r="N63" s="399"/>
      <c r="O63" s="399"/>
      <c r="P63" s="399"/>
      <c r="Q63" s="399"/>
      <c r="R63" s="399"/>
      <c r="S63" s="399"/>
      <c r="T63" s="399"/>
      <c r="U63" s="399"/>
      <c r="V63" s="399"/>
      <c r="W63" s="399"/>
      <c r="X63" s="403"/>
      <c r="Y63" s="398" t="s">
        <v>27</v>
      </c>
      <c r="Z63" s="399"/>
      <c r="AA63" s="400"/>
    </row>
    <row r="64" spans="1:32" ht="23.25" customHeight="1" x14ac:dyDescent="0.4">
      <c r="A64" s="393"/>
      <c r="B64" s="394"/>
      <c r="C64" s="394"/>
      <c r="D64" s="394"/>
      <c r="E64" s="394"/>
      <c r="F64" s="395"/>
      <c r="G64" s="396"/>
      <c r="H64" s="396"/>
      <c r="I64" s="396"/>
      <c r="J64" s="396"/>
      <c r="K64" s="396"/>
      <c r="L64" s="396"/>
      <c r="M64" s="396"/>
      <c r="N64" s="396"/>
      <c r="O64" s="396"/>
      <c r="P64" s="396"/>
      <c r="Q64" s="396"/>
      <c r="R64" s="396"/>
      <c r="S64" s="396"/>
      <c r="T64" s="396"/>
      <c r="U64" s="396"/>
      <c r="V64" s="396"/>
      <c r="W64" s="396"/>
      <c r="X64" s="397"/>
      <c r="Y64" s="390"/>
      <c r="Z64" s="391"/>
      <c r="AA64" s="392"/>
      <c r="AE64" s="147" t="s">
        <v>175</v>
      </c>
    </row>
    <row r="65" spans="1:68" ht="23.25" customHeight="1" x14ac:dyDescent="0.4">
      <c r="A65" s="380"/>
      <c r="B65" s="381"/>
      <c r="C65" s="381"/>
      <c r="D65" s="381"/>
      <c r="E65" s="381"/>
      <c r="F65" s="382"/>
      <c r="G65" s="383"/>
      <c r="H65" s="383"/>
      <c r="I65" s="383"/>
      <c r="J65" s="383"/>
      <c r="K65" s="383"/>
      <c r="L65" s="383"/>
      <c r="M65" s="383"/>
      <c r="N65" s="383"/>
      <c r="O65" s="383"/>
      <c r="P65" s="383"/>
      <c r="Q65" s="383"/>
      <c r="R65" s="383"/>
      <c r="S65" s="383"/>
      <c r="T65" s="383"/>
      <c r="U65" s="383"/>
      <c r="V65" s="383"/>
      <c r="W65" s="383"/>
      <c r="X65" s="384"/>
      <c r="Y65" s="374"/>
      <c r="Z65" s="375"/>
      <c r="AA65" s="376"/>
      <c r="AE65" s="146" t="s">
        <v>176</v>
      </c>
    </row>
    <row r="66" spans="1:68" ht="23.25" customHeight="1" x14ac:dyDescent="0.4">
      <c r="A66" s="380"/>
      <c r="B66" s="381"/>
      <c r="C66" s="381"/>
      <c r="D66" s="381"/>
      <c r="E66" s="381"/>
      <c r="F66" s="382"/>
      <c r="G66" s="383"/>
      <c r="H66" s="383"/>
      <c r="I66" s="383"/>
      <c r="J66" s="383"/>
      <c r="K66" s="383"/>
      <c r="L66" s="383"/>
      <c r="M66" s="383"/>
      <c r="N66" s="383"/>
      <c r="O66" s="383"/>
      <c r="P66" s="383"/>
      <c r="Q66" s="383"/>
      <c r="R66" s="383"/>
      <c r="S66" s="383"/>
      <c r="T66" s="383"/>
      <c r="U66" s="383"/>
      <c r="V66" s="383"/>
      <c r="W66" s="383"/>
      <c r="X66" s="384"/>
      <c r="Y66" s="374"/>
      <c r="Z66" s="375"/>
      <c r="AA66" s="376"/>
      <c r="AE66" s="147" t="s">
        <v>177</v>
      </c>
    </row>
    <row r="67" spans="1:68" ht="23.25" customHeight="1" x14ac:dyDescent="0.4">
      <c r="A67" s="380"/>
      <c r="B67" s="381"/>
      <c r="C67" s="381"/>
      <c r="D67" s="381"/>
      <c r="E67" s="381"/>
      <c r="F67" s="382"/>
      <c r="G67" s="383"/>
      <c r="H67" s="383"/>
      <c r="I67" s="383"/>
      <c r="J67" s="383"/>
      <c r="K67" s="383"/>
      <c r="L67" s="383"/>
      <c r="M67" s="383"/>
      <c r="N67" s="383"/>
      <c r="O67" s="383"/>
      <c r="P67" s="383"/>
      <c r="Q67" s="383"/>
      <c r="R67" s="383"/>
      <c r="S67" s="383"/>
      <c r="T67" s="383"/>
      <c r="U67" s="383"/>
      <c r="V67" s="383"/>
      <c r="W67" s="383"/>
      <c r="X67" s="384"/>
      <c r="Y67" s="374"/>
      <c r="Z67" s="375"/>
      <c r="AA67" s="376"/>
      <c r="AE67" s="147" t="s">
        <v>178</v>
      </c>
    </row>
    <row r="68" spans="1:68" ht="23.25" customHeight="1" x14ac:dyDescent="0.4">
      <c r="A68" s="380"/>
      <c r="B68" s="381"/>
      <c r="C68" s="381"/>
      <c r="D68" s="381"/>
      <c r="E68" s="381"/>
      <c r="F68" s="382"/>
      <c r="G68" s="383"/>
      <c r="H68" s="383"/>
      <c r="I68" s="383"/>
      <c r="J68" s="383"/>
      <c r="K68" s="383"/>
      <c r="L68" s="383"/>
      <c r="M68" s="383"/>
      <c r="N68" s="383"/>
      <c r="O68" s="383"/>
      <c r="P68" s="383"/>
      <c r="Q68" s="383"/>
      <c r="R68" s="383"/>
      <c r="S68" s="383"/>
      <c r="T68" s="383"/>
      <c r="U68" s="383"/>
      <c r="V68" s="383"/>
      <c r="W68" s="383"/>
      <c r="X68" s="384"/>
      <c r="Y68" s="374"/>
      <c r="Z68" s="375"/>
      <c r="AA68" s="376"/>
      <c r="AE68" s="147" t="s">
        <v>179</v>
      </c>
    </row>
    <row r="69" spans="1:68" ht="23.25" customHeight="1" thickBot="1" x14ac:dyDescent="0.45">
      <c r="A69" s="385"/>
      <c r="B69" s="386"/>
      <c r="C69" s="386"/>
      <c r="D69" s="386"/>
      <c r="E69" s="386"/>
      <c r="F69" s="387"/>
      <c r="G69" s="388"/>
      <c r="H69" s="388"/>
      <c r="I69" s="388"/>
      <c r="J69" s="388"/>
      <c r="K69" s="388"/>
      <c r="L69" s="388"/>
      <c r="M69" s="388"/>
      <c r="N69" s="388"/>
      <c r="O69" s="388"/>
      <c r="P69" s="388"/>
      <c r="Q69" s="388"/>
      <c r="R69" s="388"/>
      <c r="S69" s="388"/>
      <c r="T69" s="388"/>
      <c r="U69" s="388"/>
      <c r="V69" s="388"/>
      <c r="W69" s="388"/>
      <c r="X69" s="389"/>
      <c r="Y69" s="377"/>
      <c r="Z69" s="378"/>
      <c r="AA69" s="379"/>
    </row>
    <row r="70" spans="1:68" ht="17.25" customHeight="1" thickTop="1" x14ac:dyDescent="0.4">
      <c r="A70" s="361" t="s">
        <v>28</v>
      </c>
      <c r="B70" s="362"/>
      <c r="C70" s="362"/>
      <c r="D70" s="362"/>
      <c r="E70" s="362"/>
      <c r="F70" s="362"/>
      <c r="G70" s="362"/>
      <c r="H70" s="362"/>
      <c r="I70" s="362"/>
      <c r="J70" s="362"/>
      <c r="K70" s="362"/>
      <c r="L70" s="362"/>
      <c r="M70" s="362"/>
      <c r="N70" s="362"/>
      <c r="O70" s="362"/>
      <c r="P70" s="362"/>
      <c r="Q70" s="362"/>
      <c r="R70" s="362"/>
      <c r="S70" s="362"/>
      <c r="T70" s="362"/>
      <c r="U70" s="362"/>
      <c r="V70" s="362"/>
      <c r="W70" s="362"/>
      <c r="X70" s="362"/>
      <c r="Y70" s="363">
        <f>IF(SUM(Y64:AA69)&gt;=1,SUM(Y64:AA69),0)</f>
        <v>0</v>
      </c>
      <c r="Z70" s="364"/>
      <c r="AA70" s="365"/>
    </row>
    <row r="71" spans="1:68" ht="17.25" customHeight="1" x14ac:dyDescent="0.4">
      <c r="A71" s="366" t="s">
        <v>29</v>
      </c>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8">
        <f>IFERROR(IF($AB$5=1,$AB$8,$AB$8*$U$5),0)</f>
        <v>0</v>
      </c>
      <c r="Z71" s="368"/>
      <c r="AA71" s="369"/>
    </row>
    <row r="72" spans="1:68" ht="17.25" customHeight="1" thickBot="1" x14ac:dyDescent="0.45">
      <c r="A72" s="370" t="s">
        <v>30</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2">
        <f>+IF(Y70=0,0,IF(Y71="補助対象外","補助対象外",ROUNDDOWN(MIN(Y70,Y71)/1000,0)*1000))</f>
        <v>0</v>
      </c>
      <c r="Z72" s="372"/>
      <c r="AA72" s="373"/>
    </row>
    <row r="76" spans="1:68" ht="14.25" customHeight="1" x14ac:dyDescent="0.4">
      <c r="AE76" s="150"/>
      <c r="AF76" s="16" t="s">
        <v>5</v>
      </c>
      <c r="AG76" s="16" t="s">
        <v>7</v>
      </c>
      <c r="AH76" s="16" t="s">
        <v>6</v>
      </c>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row>
    <row r="77" spans="1:68" ht="14.25" customHeight="1" x14ac:dyDescent="0.4">
      <c r="AE77" s="151" t="s">
        <v>69</v>
      </c>
      <c r="AF77" s="17">
        <v>537000</v>
      </c>
      <c r="AG77" s="17">
        <v>537000</v>
      </c>
      <c r="AH77" s="17">
        <v>268000</v>
      </c>
      <c r="AI77" s="15" t="s">
        <v>3</v>
      </c>
      <c r="AJ77" s="15"/>
      <c r="AK77" s="15">
        <v>1</v>
      </c>
      <c r="AL77" s="341">
        <f>+IF(AP$112=0,0,IF($F$5=$AE77,1,0))</f>
        <v>0</v>
      </c>
      <c r="AM77" s="342"/>
      <c r="AN77" s="343" t="s">
        <v>9</v>
      </c>
      <c r="AO77" s="344"/>
      <c r="AP77" s="345">
        <f t="shared" ref="AP77:AP89" si="0">+IF(AL77=1,AP$112,0)</f>
        <v>0</v>
      </c>
      <c r="AQ77" s="346"/>
      <c r="AR77" s="346"/>
      <c r="AS77" s="346"/>
      <c r="AT77" s="18" t="s">
        <v>13</v>
      </c>
      <c r="AU77" s="19"/>
      <c r="AV77" s="341">
        <f t="shared" ref="AV77:AV84" si="1">+IF(AZ$112=0,0,IF($F$5=$AE77,1,0))</f>
        <v>0</v>
      </c>
      <c r="AW77" s="342"/>
      <c r="AX77" s="343" t="s">
        <v>9</v>
      </c>
      <c r="AY77" s="344"/>
      <c r="AZ77" s="345">
        <f>+IF(AV77=1,AZ$112,0)</f>
        <v>0</v>
      </c>
      <c r="BA77" s="346"/>
      <c r="BB77" s="346"/>
      <c r="BC77" s="346"/>
      <c r="BD77" s="20" t="s">
        <v>12</v>
      </c>
      <c r="BE77" s="19"/>
      <c r="BF77" s="341">
        <f t="shared" ref="BF77:BF111" si="2">+IF(BJ$112=0,0,IF($F$5=$AE77,1,0))</f>
        <v>0</v>
      </c>
      <c r="BG77" s="342"/>
      <c r="BH77" s="343" t="s">
        <v>9</v>
      </c>
      <c r="BI77" s="344"/>
      <c r="BJ77" s="345">
        <f>+IF(BF77=1,BJ$112,0)</f>
        <v>0</v>
      </c>
      <c r="BK77" s="346"/>
      <c r="BL77" s="346"/>
      <c r="BM77" s="346"/>
      <c r="BN77" s="20" t="s">
        <v>12</v>
      </c>
      <c r="BO77" s="19"/>
      <c r="BP77" s="15"/>
    </row>
    <row r="78" spans="1:68" ht="14.25" customHeight="1" x14ac:dyDescent="0.4">
      <c r="AE78" s="151" t="s">
        <v>72</v>
      </c>
      <c r="AF78" s="17">
        <v>684000</v>
      </c>
      <c r="AG78" s="17">
        <v>684000</v>
      </c>
      <c r="AH78" s="17">
        <v>342000</v>
      </c>
      <c r="AI78" s="15" t="s">
        <v>3</v>
      </c>
      <c r="AJ78" s="15"/>
      <c r="AK78" s="15">
        <v>1</v>
      </c>
      <c r="AL78" s="331">
        <f t="shared" ref="AL78:AL93" si="3">+IF(AP$112=0,0,IF($F$5=AE78,1,0))</f>
        <v>0</v>
      </c>
      <c r="AM78" s="332"/>
      <c r="AN78" s="333" t="s">
        <v>11</v>
      </c>
      <c r="AO78" s="334"/>
      <c r="AP78" s="335">
        <f t="shared" si="0"/>
        <v>0</v>
      </c>
      <c r="AQ78" s="336"/>
      <c r="AR78" s="336"/>
      <c r="AS78" s="336"/>
      <c r="AT78" s="21" t="s">
        <v>12</v>
      </c>
      <c r="AU78" s="22"/>
      <c r="AV78" s="331">
        <f t="shared" si="1"/>
        <v>0</v>
      </c>
      <c r="AW78" s="332"/>
      <c r="AX78" s="333" t="s">
        <v>11</v>
      </c>
      <c r="AY78" s="334"/>
      <c r="AZ78" s="335">
        <f t="shared" ref="AZ78:AZ84" si="4">+IF(AV78=1,AZ$112,0)</f>
        <v>0</v>
      </c>
      <c r="BA78" s="336"/>
      <c r="BB78" s="336"/>
      <c r="BC78" s="336"/>
      <c r="BD78" s="21" t="s">
        <v>12</v>
      </c>
      <c r="BE78" s="22"/>
      <c r="BF78" s="331">
        <f t="shared" si="2"/>
        <v>0</v>
      </c>
      <c r="BG78" s="332"/>
      <c r="BH78" s="333" t="s">
        <v>9</v>
      </c>
      <c r="BI78" s="334"/>
      <c r="BJ78" s="335">
        <f t="shared" ref="BJ78:BJ111" si="5">+IF(BF78=1,BJ$112,0)</f>
        <v>0</v>
      </c>
      <c r="BK78" s="336"/>
      <c r="BL78" s="336"/>
      <c r="BM78" s="336"/>
      <c r="BN78" s="23" t="s">
        <v>12</v>
      </c>
      <c r="BO78" s="22"/>
      <c r="BP78" s="15"/>
    </row>
    <row r="79" spans="1:68" ht="14.25" customHeight="1" x14ac:dyDescent="0.4">
      <c r="AE79" s="151" t="s">
        <v>73</v>
      </c>
      <c r="AF79" s="17">
        <v>889000</v>
      </c>
      <c r="AG79" s="17">
        <v>889000</v>
      </c>
      <c r="AH79" s="17">
        <v>445000</v>
      </c>
      <c r="AI79" s="15" t="s">
        <v>3</v>
      </c>
      <c r="AJ79" s="15"/>
      <c r="AK79" s="15">
        <v>1</v>
      </c>
      <c r="AL79" s="331">
        <f t="shared" si="3"/>
        <v>0</v>
      </c>
      <c r="AM79" s="332"/>
      <c r="AN79" s="333" t="s">
        <v>11</v>
      </c>
      <c r="AO79" s="334"/>
      <c r="AP79" s="335">
        <f t="shared" si="0"/>
        <v>0</v>
      </c>
      <c r="AQ79" s="336"/>
      <c r="AR79" s="336"/>
      <c r="AS79" s="336"/>
      <c r="AT79" s="21" t="s">
        <v>12</v>
      </c>
      <c r="AU79" s="22"/>
      <c r="AV79" s="331">
        <f t="shared" si="1"/>
        <v>0</v>
      </c>
      <c r="AW79" s="332"/>
      <c r="AX79" s="333" t="s">
        <v>11</v>
      </c>
      <c r="AY79" s="334"/>
      <c r="AZ79" s="335">
        <f t="shared" si="4"/>
        <v>0</v>
      </c>
      <c r="BA79" s="336"/>
      <c r="BB79" s="336"/>
      <c r="BC79" s="336"/>
      <c r="BD79" s="21" t="s">
        <v>12</v>
      </c>
      <c r="BE79" s="22"/>
      <c r="BF79" s="331">
        <f t="shared" si="2"/>
        <v>0</v>
      </c>
      <c r="BG79" s="332"/>
      <c r="BH79" s="333" t="s">
        <v>9</v>
      </c>
      <c r="BI79" s="334"/>
      <c r="BJ79" s="335">
        <f t="shared" si="5"/>
        <v>0</v>
      </c>
      <c r="BK79" s="336"/>
      <c r="BL79" s="336"/>
      <c r="BM79" s="336"/>
      <c r="BN79" s="23" t="s">
        <v>12</v>
      </c>
      <c r="BO79" s="22"/>
      <c r="BP79" s="15"/>
    </row>
    <row r="80" spans="1:68" ht="14.25" customHeight="1" x14ac:dyDescent="0.4">
      <c r="AE80" s="151" t="s">
        <v>74</v>
      </c>
      <c r="AF80" s="17">
        <v>231000</v>
      </c>
      <c r="AG80" s="17">
        <v>231000</v>
      </c>
      <c r="AH80" s="17">
        <v>115000</v>
      </c>
      <c r="AI80" s="15" t="s">
        <v>3</v>
      </c>
      <c r="AJ80" s="15"/>
      <c r="AK80" s="15">
        <v>1</v>
      </c>
      <c r="AL80" s="331">
        <f t="shared" si="3"/>
        <v>0</v>
      </c>
      <c r="AM80" s="332"/>
      <c r="AN80" s="333" t="s">
        <v>11</v>
      </c>
      <c r="AO80" s="334"/>
      <c r="AP80" s="335">
        <f t="shared" si="0"/>
        <v>0</v>
      </c>
      <c r="AQ80" s="336"/>
      <c r="AR80" s="336"/>
      <c r="AS80" s="336"/>
      <c r="AT80" s="23" t="s">
        <v>12</v>
      </c>
      <c r="AU80" s="22"/>
      <c r="AV80" s="331">
        <f t="shared" si="1"/>
        <v>0</v>
      </c>
      <c r="AW80" s="332"/>
      <c r="AX80" s="333" t="s">
        <v>11</v>
      </c>
      <c r="AY80" s="334"/>
      <c r="AZ80" s="335">
        <f t="shared" si="4"/>
        <v>0</v>
      </c>
      <c r="BA80" s="336"/>
      <c r="BB80" s="336"/>
      <c r="BC80" s="336"/>
      <c r="BD80" s="23" t="s">
        <v>12</v>
      </c>
      <c r="BE80" s="22"/>
      <c r="BF80" s="331">
        <f t="shared" si="2"/>
        <v>0</v>
      </c>
      <c r="BG80" s="332"/>
      <c r="BH80" s="333" t="s">
        <v>9</v>
      </c>
      <c r="BI80" s="334"/>
      <c r="BJ80" s="335">
        <f t="shared" si="5"/>
        <v>0</v>
      </c>
      <c r="BK80" s="336"/>
      <c r="BL80" s="336"/>
      <c r="BM80" s="336"/>
      <c r="BN80" s="23" t="s">
        <v>12</v>
      </c>
      <c r="BO80" s="22"/>
      <c r="BP80" s="15"/>
    </row>
    <row r="81" spans="31:68" ht="14.25" customHeight="1" x14ac:dyDescent="0.4">
      <c r="AE81" s="151" t="s">
        <v>75</v>
      </c>
      <c r="AF81" s="17">
        <v>226000</v>
      </c>
      <c r="AG81" s="17">
        <v>226000</v>
      </c>
      <c r="AH81" s="17">
        <v>113000</v>
      </c>
      <c r="AI81" s="15" t="s">
        <v>3</v>
      </c>
      <c r="AJ81" s="15"/>
      <c r="AK81" s="15">
        <v>1</v>
      </c>
      <c r="AL81" s="331">
        <f t="shared" si="3"/>
        <v>0</v>
      </c>
      <c r="AM81" s="332"/>
      <c r="AN81" s="333" t="s">
        <v>11</v>
      </c>
      <c r="AO81" s="334"/>
      <c r="AP81" s="335">
        <f t="shared" si="0"/>
        <v>0</v>
      </c>
      <c r="AQ81" s="336"/>
      <c r="AR81" s="336"/>
      <c r="AS81" s="336"/>
      <c r="AT81" s="23" t="s">
        <v>12</v>
      </c>
      <c r="AU81" s="22"/>
      <c r="AV81" s="331">
        <f t="shared" si="1"/>
        <v>0</v>
      </c>
      <c r="AW81" s="332"/>
      <c r="AX81" s="333" t="s">
        <v>11</v>
      </c>
      <c r="AY81" s="334"/>
      <c r="AZ81" s="335">
        <f t="shared" si="4"/>
        <v>0</v>
      </c>
      <c r="BA81" s="336"/>
      <c r="BB81" s="336"/>
      <c r="BC81" s="336"/>
      <c r="BD81" s="23" t="s">
        <v>12</v>
      </c>
      <c r="BE81" s="22"/>
      <c r="BF81" s="331">
        <f t="shared" si="2"/>
        <v>0</v>
      </c>
      <c r="BG81" s="332"/>
      <c r="BH81" s="333" t="s">
        <v>9</v>
      </c>
      <c r="BI81" s="334"/>
      <c r="BJ81" s="335">
        <f t="shared" si="5"/>
        <v>0</v>
      </c>
      <c r="BK81" s="336"/>
      <c r="BL81" s="336"/>
      <c r="BM81" s="336"/>
      <c r="BN81" s="23" t="s">
        <v>12</v>
      </c>
      <c r="BO81" s="22"/>
      <c r="BP81" s="15"/>
    </row>
    <row r="82" spans="31:68" ht="14.25" customHeight="1" x14ac:dyDescent="0.4">
      <c r="AE82" s="151" t="s">
        <v>76</v>
      </c>
      <c r="AF82" s="17">
        <v>564000</v>
      </c>
      <c r="AG82" s="17">
        <v>564000</v>
      </c>
      <c r="AH82" s="17">
        <v>282000</v>
      </c>
      <c r="AI82" s="15" t="s">
        <v>3</v>
      </c>
      <c r="AJ82" s="15"/>
      <c r="AK82" s="15">
        <v>1</v>
      </c>
      <c r="AL82" s="331">
        <f t="shared" si="3"/>
        <v>0</v>
      </c>
      <c r="AM82" s="332"/>
      <c r="AN82" s="333" t="s">
        <v>11</v>
      </c>
      <c r="AO82" s="334"/>
      <c r="AP82" s="335">
        <f t="shared" si="0"/>
        <v>0</v>
      </c>
      <c r="AQ82" s="336"/>
      <c r="AR82" s="336"/>
      <c r="AS82" s="336"/>
      <c r="AT82" s="21" t="s">
        <v>12</v>
      </c>
      <c r="AU82" s="22"/>
      <c r="AV82" s="331">
        <f t="shared" si="1"/>
        <v>0</v>
      </c>
      <c r="AW82" s="332"/>
      <c r="AX82" s="333" t="s">
        <v>11</v>
      </c>
      <c r="AY82" s="334"/>
      <c r="AZ82" s="335">
        <f t="shared" si="4"/>
        <v>0</v>
      </c>
      <c r="BA82" s="336"/>
      <c r="BB82" s="336"/>
      <c r="BC82" s="336"/>
      <c r="BD82" s="21" t="s">
        <v>12</v>
      </c>
      <c r="BE82" s="22"/>
      <c r="BF82" s="331">
        <f t="shared" si="2"/>
        <v>0</v>
      </c>
      <c r="BG82" s="332"/>
      <c r="BH82" s="333" t="s">
        <v>9</v>
      </c>
      <c r="BI82" s="334"/>
      <c r="BJ82" s="335">
        <f t="shared" si="5"/>
        <v>0</v>
      </c>
      <c r="BK82" s="336"/>
      <c r="BL82" s="336"/>
      <c r="BM82" s="336"/>
      <c r="BN82" s="23" t="s">
        <v>12</v>
      </c>
      <c r="BO82" s="22"/>
      <c r="BP82" s="15"/>
    </row>
    <row r="83" spans="31:68" ht="14.25" customHeight="1" x14ac:dyDescent="0.4">
      <c r="AE83" s="151" t="s">
        <v>77</v>
      </c>
      <c r="AF83" s="17">
        <v>710000</v>
      </c>
      <c r="AG83" s="17">
        <v>710000</v>
      </c>
      <c r="AH83" s="17">
        <v>355000</v>
      </c>
      <c r="AI83" s="15" t="s">
        <v>3</v>
      </c>
      <c r="AJ83" s="15"/>
      <c r="AK83" s="15">
        <v>1</v>
      </c>
      <c r="AL83" s="331">
        <f t="shared" si="3"/>
        <v>0</v>
      </c>
      <c r="AM83" s="332"/>
      <c r="AN83" s="333" t="s">
        <v>11</v>
      </c>
      <c r="AO83" s="334"/>
      <c r="AP83" s="335">
        <f t="shared" si="0"/>
        <v>0</v>
      </c>
      <c r="AQ83" s="336"/>
      <c r="AR83" s="336"/>
      <c r="AS83" s="336"/>
      <c r="AT83" s="21" t="s">
        <v>12</v>
      </c>
      <c r="AU83" s="22"/>
      <c r="AV83" s="331">
        <f t="shared" si="1"/>
        <v>0</v>
      </c>
      <c r="AW83" s="332"/>
      <c r="AX83" s="333" t="s">
        <v>11</v>
      </c>
      <c r="AY83" s="334"/>
      <c r="AZ83" s="335">
        <f t="shared" si="4"/>
        <v>0</v>
      </c>
      <c r="BA83" s="336"/>
      <c r="BB83" s="336"/>
      <c r="BC83" s="336"/>
      <c r="BD83" s="21" t="s">
        <v>12</v>
      </c>
      <c r="BE83" s="22"/>
      <c r="BF83" s="331">
        <f t="shared" si="2"/>
        <v>0</v>
      </c>
      <c r="BG83" s="332"/>
      <c r="BH83" s="333" t="s">
        <v>9</v>
      </c>
      <c r="BI83" s="334"/>
      <c r="BJ83" s="335">
        <f t="shared" si="5"/>
        <v>0</v>
      </c>
      <c r="BK83" s="336"/>
      <c r="BL83" s="336"/>
      <c r="BM83" s="336"/>
      <c r="BN83" s="23" t="s">
        <v>12</v>
      </c>
      <c r="BO83" s="22"/>
      <c r="BP83" s="15"/>
    </row>
    <row r="84" spans="31:68" ht="14.25" customHeight="1" x14ac:dyDescent="0.4">
      <c r="AE84" s="151" t="s">
        <v>78</v>
      </c>
      <c r="AF84" s="17">
        <v>1133000</v>
      </c>
      <c r="AG84" s="17">
        <v>1133000</v>
      </c>
      <c r="AH84" s="17">
        <v>567000</v>
      </c>
      <c r="AI84" s="15" t="s">
        <v>3</v>
      </c>
      <c r="AJ84" s="15"/>
      <c r="AK84" s="15">
        <v>1</v>
      </c>
      <c r="AL84" s="351">
        <f t="shared" si="3"/>
        <v>0</v>
      </c>
      <c r="AM84" s="352"/>
      <c r="AN84" s="353" t="s">
        <v>11</v>
      </c>
      <c r="AO84" s="354"/>
      <c r="AP84" s="355">
        <f t="shared" si="0"/>
        <v>0</v>
      </c>
      <c r="AQ84" s="356"/>
      <c r="AR84" s="356"/>
      <c r="AS84" s="356"/>
      <c r="AT84" s="24" t="s">
        <v>12</v>
      </c>
      <c r="AU84" s="25"/>
      <c r="AV84" s="351">
        <f t="shared" si="1"/>
        <v>0</v>
      </c>
      <c r="AW84" s="352"/>
      <c r="AX84" s="353" t="s">
        <v>11</v>
      </c>
      <c r="AY84" s="354"/>
      <c r="AZ84" s="355">
        <f t="shared" si="4"/>
        <v>0</v>
      </c>
      <c r="BA84" s="356"/>
      <c r="BB84" s="356"/>
      <c r="BC84" s="356"/>
      <c r="BD84" s="24" t="s">
        <v>12</v>
      </c>
      <c r="BE84" s="25"/>
      <c r="BF84" s="351">
        <f t="shared" si="2"/>
        <v>0</v>
      </c>
      <c r="BG84" s="352"/>
      <c r="BH84" s="353" t="s">
        <v>9</v>
      </c>
      <c r="BI84" s="354"/>
      <c r="BJ84" s="355">
        <f t="shared" si="5"/>
        <v>0</v>
      </c>
      <c r="BK84" s="356"/>
      <c r="BL84" s="356"/>
      <c r="BM84" s="356"/>
      <c r="BN84" s="26" t="s">
        <v>12</v>
      </c>
      <c r="BO84" s="25"/>
      <c r="BP84" s="15"/>
    </row>
    <row r="85" spans="31:68" ht="14.25" customHeight="1" x14ac:dyDescent="0.4">
      <c r="AE85" s="151" t="s">
        <v>186</v>
      </c>
      <c r="AF85" s="17">
        <v>27000</v>
      </c>
      <c r="AG85" s="17"/>
      <c r="AH85" s="17">
        <v>13000</v>
      </c>
      <c r="AI85" s="15" t="s">
        <v>4</v>
      </c>
      <c r="AJ85" s="15"/>
      <c r="AK85" s="15">
        <v>2</v>
      </c>
      <c r="AL85" s="341">
        <f t="shared" si="3"/>
        <v>0</v>
      </c>
      <c r="AM85" s="342"/>
      <c r="AN85" s="343" t="s">
        <v>11</v>
      </c>
      <c r="AO85" s="344"/>
      <c r="AP85" s="345">
        <f t="shared" si="0"/>
        <v>0</v>
      </c>
      <c r="AQ85" s="346"/>
      <c r="AR85" s="346"/>
      <c r="AS85" s="346"/>
      <c r="AT85" s="27" t="s">
        <v>12</v>
      </c>
      <c r="AU85" s="19"/>
      <c r="AV85" s="347"/>
      <c r="AW85" s="348"/>
      <c r="AX85" s="343"/>
      <c r="AY85" s="344"/>
      <c r="AZ85" s="349"/>
      <c r="BA85" s="350"/>
      <c r="BB85" s="350"/>
      <c r="BC85" s="350"/>
      <c r="BD85" s="27"/>
      <c r="BE85" s="19"/>
      <c r="BF85" s="341">
        <f t="shared" si="2"/>
        <v>0</v>
      </c>
      <c r="BG85" s="342"/>
      <c r="BH85" s="343" t="s">
        <v>9</v>
      </c>
      <c r="BI85" s="344"/>
      <c r="BJ85" s="345">
        <f t="shared" si="5"/>
        <v>0</v>
      </c>
      <c r="BK85" s="346"/>
      <c r="BL85" s="346"/>
      <c r="BM85" s="346"/>
      <c r="BN85" s="20" t="s">
        <v>12</v>
      </c>
      <c r="BO85" s="19"/>
      <c r="BP85" s="15"/>
    </row>
    <row r="86" spans="31:68" ht="14.25" customHeight="1" x14ac:dyDescent="0.4">
      <c r="AE86" s="151" t="s">
        <v>81</v>
      </c>
      <c r="AF86" s="17">
        <v>27000</v>
      </c>
      <c r="AG86" s="17"/>
      <c r="AH86" s="17">
        <v>13000</v>
      </c>
      <c r="AI86" s="15" t="s">
        <v>4</v>
      </c>
      <c r="AJ86" s="15"/>
      <c r="AK86" s="15">
        <v>2</v>
      </c>
      <c r="AL86" s="351">
        <f t="shared" si="3"/>
        <v>0</v>
      </c>
      <c r="AM86" s="352"/>
      <c r="AN86" s="353" t="s">
        <v>11</v>
      </c>
      <c r="AO86" s="354"/>
      <c r="AP86" s="355">
        <f t="shared" si="0"/>
        <v>0</v>
      </c>
      <c r="AQ86" s="356"/>
      <c r="AR86" s="356"/>
      <c r="AS86" s="356"/>
      <c r="AT86" s="28" t="s">
        <v>12</v>
      </c>
      <c r="AU86" s="29"/>
      <c r="AV86" s="357"/>
      <c r="AW86" s="358"/>
      <c r="AX86" s="353"/>
      <c r="AY86" s="354"/>
      <c r="AZ86" s="359"/>
      <c r="BA86" s="360"/>
      <c r="BB86" s="360"/>
      <c r="BC86" s="360"/>
      <c r="BD86" s="28"/>
      <c r="BE86" s="29"/>
      <c r="BF86" s="351">
        <f t="shared" si="2"/>
        <v>0</v>
      </c>
      <c r="BG86" s="352"/>
      <c r="BH86" s="353" t="s">
        <v>9</v>
      </c>
      <c r="BI86" s="354"/>
      <c r="BJ86" s="355">
        <f t="shared" si="5"/>
        <v>0</v>
      </c>
      <c r="BK86" s="356"/>
      <c r="BL86" s="356"/>
      <c r="BM86" s="356"/>
      <c r="BN86" s="30" t="s">
        <v>12</v>
      </c>
      <c r="BO86" s="29"/>
      <c r="BP86" s="15"/>
    </row>
    <row r="87" spans="31:68" ht="14.25" customHeight="1" x14ac:dyDescent="0.4">
      <c r="AE87" s="151" t="s">
        <v>83</v>
      </c>
      <c r="AF87" s="17">
        <v>320000</v>
      </c>
      <c r="AG87" s="17"/>
      <c r="AH87" s="17">
        <v>160000</v>
      </c>
      <c r="AI87" s="15" t="s">
        <v>3</v>
      </c>
      <c r="AJ87" s="15"/>
      <c r="AK87" s="15">
        <v>1</v>
      </c>
      <c r="AL87" s="341">
        <f t="shared" si="3"/>
        <v>0</v>
      </c>
      <c r="AM87" s="342"/>
      <c r="AN87" s="343" t="s">
        <v>11</v>
      </c>
      <c r="AO87" s="344"/>
      <c r="AP87" s="345">
        <f t="shared" si="0"/>
        <v>0</v>
      </c>
      <c r="AQ87" s="346"/>
      <c r="AR87" s="346"/>
      <c r="AS87" s="346"/>
      <c r="AT87" s="31" t="s">
        <v>12</v>
      </c>
      <c r="AU87" s="32"/>
      <c r="AV87" s="347"/>
      <c r="AW87" s="348"/>
      <c r="AX87" s="343"/>
      <c r="AY87" s="344"/>
      <c r="AZ87" s="349"/>
      <c r="BA87" s="350"/>
      <c r="BB87" s="350"/>
      <c r="BC87" s="350"/>
      <c r="BD87" s="31"/>
      <c r="BE87" s="32"/>
      <c r="BF87" s="341">
        <f t="shared" si="2"/>
        <v>0</v>
      </c>
      <c r="BG87" s="342"/>
      <c r="BH87" s="343" t="s">
        <v>9</v>
      </c>
      <c r="BI87" s="344"/>
      <c r="BJ87" s="345">
        <f t="shared" si="5"/>
        <v>0</v>
      </c>
      <c r="BK87" s="346"/>
      <c r="BL87" s="346"/>
      <c r="BM87" s="346"/>
      <c r="BN87" s="33" t="s">
        <v>12</v>
      </c>
      <c r="BO87" s="32"/>
      <c r="BP87" s="15"/>
    </row>
    <row r="88" spans="31:68" ht="14.25" customHeight="1" x14ac:dyDescent="0.4">
      <c r="AE88" s="151" t="s">
        <v>84</v>
      </c>
      <c r="AF88" s="17">
        <v>339000</v>
      </c>
      <c r="AG88" s="17"/>
      <c r="AH88" s="17">
        <v>169000</v>
      </c>
      <c r="AI88" s="15" t="s">
        <v>3</v>
      </c>
      <c r="AJ88" s="15"/>
      <c r="AK88" s="15">
        <v>1</v>
      </c>
      <c r="AL88" s="331">
        <f t="shared" si="3"/>
        <v>0</v>
      </c>
      <c r="AM88" s="332"/>
      <c r="AN88" s="333" t="s">
        <v>11</v>
      </c>
      <c r="AO88" s="334"/>
      <c r="AP88" s="335">
        <f t="shared" si="0"/>
        <v>0</v>
      </c>
      <c r="AQ88" s="336"/>
      <c r="AR88" s="336"/>
      <c r="AS88" s="336"/>
      <c r="AT88" s="21" t="s">
        <v>12</v>
      </c>
      <c r="AU88" s="22"/>
      <c r="AV88" s="337"/>
      <c r="AW88" s="338"/>
      <c r="AX88" s="333"/>
      <c r="AY88" s="334"/>
      <c r="AZ88" s="339"/>
      <c r="BA88" s="340"/>
      <c r="BB88" s="340"/>
      <c r="BC88" s="340"/>
      <c r="BD88" s="21"/>
      <c r="BE88" s="22"/>
      <c r="BF88" s="331">
        <f t="shared" si="2"/>
        <v>0</v>
      </c>
      <c r="BG88" s="332"/>
      <c r="BH88" s="333" t="s">
        <v>9</v>
      </c>
      <c r="BI88" s="334"/>
      <c r="BJ88" s="335">
        <f t="shared" si="5"/>
        <v>0</v>
      </c>
      <c r="BK88" s="336"/>
      <c r="BL88" s="336"/>
      <c r="BM88" s="336"/>
      <c r="BN88" s="23" t="s">
        <v>12</v>
      </c>
      <c r="BO88" s="22"/>
      <c r="BP88" s="15"/>
    </row>
    <row r="89" spans="31:68" ht="14.25" customHeight="1" x14ac:dyDescent="0.4">
      <c r="AE89" s="151" t="s">
        <v>85</v>
      </c>
      <c r="AF89" s="17">
        <v>311000</v>
      </c>
      <c r="AG89" s="17"/>
      <c r="AH89" s="17">
        <v>156000</v>
      </c>
      <c r="AI89" s="15" t="s">
        <v>3</v>
      </c>
      <c r="AJ89" s="15"/>
      <c r="AK89" s="15">
        <v>1</v>
      </c>
      <c r="AL89" s="331">
        <f t="shared" si="3"/>
        <v>0</v>
      </c>
      <c r="AM89" s="332"/>
      <c r="AN89" s="333" t="s">
        <v>11</v>
      </c>
      <c r="AO89" s="334"/>
      <c r="AP89" s="335">
        <f t="shared" si="0"/>
        <v>0</v>
      </c>
      <c r="AQ89" s="336"/>
      <c r="AR89" s="336"/>
      <c r="AS89" s="336"/>
      <c r="AT89" s="21" t="s">
        <v>12</v>
      </c>
      <c r="AU89" s="22"/>
      <c r="AV89" s="337"/>
      <c r="AW89" s="338"/>
      <c r="AX89" s="333"/>
      <c r="AY89" s="334"/>
      <c r="AZ89" s="339"/>
      <c r="BA89" s="340"/>
      <c r="BB89" s="340"/>
      <c r="BC89" s="340"/>
      <c r="BD89" s="21"/>
      <c r="BE89" s="22"/>
      <c r="BF89" s="331">
        <f t="shared" si="2"/>
        <v>0</v>
      </c>
      <c r="BG89" s="332"/>
      <c r="BH89" s="333" t="s">
        <v>9</v>
      </c>
      <c r="BI89" s="334"/>
      <c r="BJ89" s="335">
        <f t="shared" si="5"/>
        <v>0</v>
      </c>
      <c r="BK89" s="336"/>
      <c r="BL89" s="336"/>
      <c r="BM89" s="336"/>
      <c r="BN89" s="23" t="s">
        <v>12</v>
      </c>
      <c r="BO89" s="22"/>
      <c r="BP89" s="15"/>
    </row>
    <row r="90" spans="31:68" ht="14.25" customHeight="1" x14ac:dyDescent="0.4">
      <c r="AE90" s="151" t="s">
        <v>86</v>
      </c>
      <c r="AF90" s="17">
        <v>137000</v>
      </c>
      <c r="AG90" s="17"/>
      <c r="AH90" s="17">
        <v>68000</v>
      </c>
      <c r="AI90" s="15" t="s">
        <v>3</v>
      </c>
      <c r="AJ90" s="15"/>
      <c r="AK90" s="15">
        <v>1</v>
      </c>
      <c r="AL90" s="164">
        <f t="shared" si="3"/>
        <v>0</v>
      </c>
      <c r="AM90" s="165"/>
      <c r="AN90" s="23" t="s">
        <v>11</v>
      </c>
      <c r="AO90" s="22"/>
      <c r="AP90" s="166">
        <f>+IF(AL90=1,AP$112,0)</f>
        <v>0</v>
      </c>
      <c r="AQ90" s="167"/>
      <c r="AR90" s="167"/>
      <c r="AS90" s="167"/>
      <c r="AT90" s="21" t="s">
        <v>12</v>
      </c>
      <c r="AU90" s="22"/>
      <c r="AV90" s="168"/>
      <c r="AW90" s="169"/>
      <c r="AX90" s="23"/>
      <c r="AY90" s="22"/>
      <c r="AZ90" s="170"/>
      <c r="BA90" s="171"/>
      <c r="BB90" s="171"/>
      <c r="BC90" s="171"/>
      <c r="BD90" s="21"/>
      <c r="BE90" s="22"/>
      <c r="BF90" s="164">
        <f t="shared" si="2"/>
        <v>0</v>
      </c>
      <c r="BG90" s="165"/>
      <c r="BH90" s="23" t="s">
        <v>9</v>
      </c>
      <c r="BI90" s="22"/>
      <c r="BJ90" s="166">
        <f t="shared" si="5"/>
        <v>0</v>
      </c>
      <c r="BK90" s="167"/>
      <c r="BL90" s="167"/>
      <c r="BM90" s="167"/>
      <c r="BN90" s="23" t="s">
        <v>12</v>
      </c>
      <c r="BO90" s="22"/>
      <c r="BP90" s="15"/>
    </row>
    <row r="91" spans="31:68" ht="14.25" customHeight="1" x14ac:dyDescent="0.4">
      <c r="AE91" s="151" t="s">
        <v>87</v>
      </c>
      <c r="AF91" s="17">
        <v>508000</v>
      </c>
      <c r="AG91" s="17"/>
      <c r="AH91" s="17">
        <v>254000</v>
      </c>
      <c r="AI91" s="15" t="s">
        <v>3</v>
      </c>
      <c r="AJ91" s="15"/>
      <c r="AK91" s="15">
        <v>1</v>
      </c>
      <c r="AL91" s="164">
        <f t="shared" si="3"/>
        <v>0</v>
      </c>
      <c r="AM91" s="165"/>
      <c r="AN91" s="23" t="s">
        <v>11</v>
      </c>
      <c r="AO91" s="22"/>
      <c r="AP91" s="166">
        <f>+IF(AL91=1,AP$112,0)</f>
        <v>0</v>
      </c>
      <c r="AQ91" s="167"/>
      <c r="AR91" s="167"/>
      <c r="AS91" s="167"/>
      <c r="AT91" s="21" t="s">
        <v>12</v>
      </c>
      <c r="AU91" s="22"/>
      <c r="AV91" s="168"/>
      <c r="AW91" s="169"/>
      <c r="AX91" s="23"/>
      <c r="AY91" s="22"/>
      <c r="AZ91" s="170"/>
      <c r="BA91" s="171"/>
      <c r="BB91" s="171"/>
      <c r="BC91" s="171"/>
      <c r="BD91" s="21"/>
      <c r="BE91" s="22"/>
      <c r="BF91" s="164">
        <f t="shared" si="2"/>
        <v>0</v>
      </c>
      <c r="BG91" s="165"/>
      <c r="BH91" s="23" t="s">
        <v>9</v>
      </c>
      <c r="BI91" s="22"/>
      <c r="BJ91" s="166">
        <f t="shared" si="5"/>
        <v>0</v>
      </c>
      <c r="BK91" s="167"/>
      <c r="BL91" s="167"/>
      <c r="BM91" s="167"/>
      <c r="BN91" s="23" t="s">
        <v>12</v>
      </c>
      <c r="BO91" s="22"/>
      <c r="BP91" s="15"/>
    </row>
    <row r="92" spans="31:68" ht="14.25" customHeight="1" x14ac:dyDescent="0.4">
      <c r="AE92" s="151" t="s">
        <v>88</v>
      </c>
      <c r="AF92" s="17">
        <v>204000</v>
      </c>
      <c r="AG92" s="17"/>
      <c r="AH92" s="17">
        <v>102000</v>
      </c>
      <c r="AI92" s="15" t="s">
        <v>3</v>
      </c>
      <c r="AJ92" s="15"/>
      <c r="AK92" s="15">
        <v>1</v>
      </c>
      <c r="AL92" s="164">
        <f t="shared" si="3"/>
        <v>0</v>
      </c>
      <c r="AM92" s="165"/>
      <c r="AN92" s="23" t="s">
        <v>11</v>
      </c>
      <c r="AO92" s="22"/>
      <c r="AP92" s="166">
        <f>+IF(AL92=1,AP$112,0)</f>
        <v>0</v>
      </c>
      <c r="AQ92" s="167"/>
      <c r="AR92" s="167"/>
      <c r="AS92" s="167"/>
      <c r="AT92" s="21" t="s">
        <v>12</v>
      </c>
      <c r="AU92" s="22"/>
      <c r="AV92" s="168"/>
      <c r="AW92" s="169"/>
      <c r="AX92" s="23"/>
      <c r="AY92" s="22"/>
      <c r="AZ92" s="170"/>
      <c r="BA92" s="171"/>
      <c r="BB92" s="171"/>
      <c r="BC92" s="171"/>
      <c r="BD92" s="21"/>
      <c r="BE92" s="22"/>
      <c r="BF92" s="164">
        <f t="shared" si="2"/>
        <v>0</v>
      </c>
      <c r="BG92" s="165"/>
      <c r="BH92" s="23" t="s">
        <v>9</v>
      </c>
      <c r="BI92" s="22"/>
      <c r="BJ92" s="166">
        <f t="shared" si="5"/>
        <v>0</v>
      </c>
      <c r="BK92" s="167"/>
      <c r="BL92" s="167"/>
      <c r="BM92" s="167"/>
      <c r="BN92" s="23" t="s">
        <v>12</v>
      </c>
      <c r="BO92" s="22"/>
      <c r="BP92" s="15"/>
    </row>
    <row r="93" spans="31:68" ht="14.25" customHeight="1" x14ac:dyDescent="0.4">
      <c r="AE93" s="151" t="s">
        <v>89</v>
      </c>
      <c r="AF93" s="17">
        <v>148000</v>
      </c>
      <c r="AG93" s="17"/>
      <c r="AH93" s="17">
        <v>74000</v>
      </c>
      <c r="AI93" s="15" t="s">
        <v>3</v>
      </c>
      <c r="AJ93" s="15"/>
      <c r="AK93" s="15">
        <v>1</v>
      </c>
      <c r="AL93" s="164">
        <f t="shared" si="3"/>
        <v>0</v>
      </c>
      <c r="AM93" s="165"/>
      <c r="AN93" s="23" t="s">
        <v>11</v>
      </c>
      <c r="AO93" s="22"/>
      <c r="AP93" s="166">
        <f>+IF(AL93=1,AP$112,0)</f>
        <v>0</v>
      </c>
      <c r="AQ93" s="167"/>
      <c r="AR93" s="167"/>
      <c r="AS93" s="167"/>
      <c r="AT93" s="21" t="s">
        <v>12</v>
      </c>
      <c r="AU93" s="22"/>
      <c r="AV93" s="168"/>
      <c r="AW93" s="169"/>
      <c r="AX93" s="23"/>
      <c r="AY93" s="22"/>
      <c r="AZ93" s="170"/>
      <c r="BA93" s="171"/>
      <c r="BB93" s="171"/>
      <c r="BC93" s="171"/>
      <c r="BD93" s="21"/>
      <c r="BE93" s="22"/>
      <c r="BF93" s="164">
        <f t="shared" si="2"/>
        <v>0</v>
      </c>
      <c r="BG93" s="165"/>
      <c r="BH93" s="23" t="s">
        <v>9</v>
      </c>
      <c r="BI93" s="22"/>
      <c r="BJ93" s="166">
        <f t="shared" si="5"/>
        <v>0</v>
      </c>
      <c r="BK93" s="167"/>
      <c r="BL93" s="167"/>
      <c r="BM93" s="167"/>
      <c r="BN93" s="23" t="s">
        <v>12</v>
      </c>
      <c r="BO93" s="22"/>
      <c r="BP93" s="15"/>
    </row>
    <row r="94" spans="31:68" ht="14.25" customHeight="1" x14ac:dyDescent="0.4">
      <c r="AE94" s="151" t="s">
        <v>90</v>
      </c>
      <c r="AF94" s="17"/>
      <c r="AG94" s="17"/>
      <c r="AH94" s="17">
        <v>282000</v>
      </c>
      <c r="AI94" s="15" t="s">
        <v>3</v>
      </c>
      <c r="AJ94" s="15"/>
      <c r="AK94" s="15">
        <v>1</v>
      </c>
      <c r="AL94" s="164"/>
      <c r="AM94" s="165"/>
      <c r="AN94" s="23"/>
      <c r="AO94" s="22"/>
      <c r="AP94" s="166"/>
      <c r="AQ94" s="167"/>
      <c r="AR94" s="167"/>
      <c r="AS94" s="167"/>
      <c r="AT94" s="21" t="s">
        <v>12</v>
      </c>
      <c r="AU94" s="22"/>
      <c r="AV94" s="168"/>
      <c r="AW94" s="169"/>
      <c r="AX94" s="23"/>
      <c r="AY94" s="22"/>
      <c r="AZ94" s="170"/>
      <c r="BA94" s="171"/>
      <c r="BB94" s="171"/>
      <c r="BC94" s="171"/>
      <c r="BD94" s="21"/>
      <c r="BE94" s="22"/>
      <c r="BF94" s="164">
        <f t="shared" si="2"/>
        <v>0</v>
      </c>
      <c r="BG94" s="165"/>
      <c r="BH94" s="23" t="s">
        <v>9</v>
      </c>
      <c r="BI94" s="22"/>
      <c r="BJ94" s="166">
        <f t="shared" si="5"/>
        <v>0</v>
      </c>
      <c r="BK94" s="167"/>
      <c r="BL94" s="167"/>
      <c r="BM94" s="167"/>
      <c r="BN94" s="23" t="s">
        <v>12</v>
      </c>
      <c r="BO94" s="22"/>
      <c r="BP94" s="15"/>
    </row>
    <row r="95" spans="31:68" ht="14.25" customHeight="1" x14ac:dyDescent="0.4">
      <c r="AE95" s="152" t="s">
        <v>91</v>
      </c>
      <c r="AF95" s="17">
        <v>33000</v>
      </c>
      <c r="AG95" s="17"/>
      <c r="AH95" s="17">
        <v>16000</v>
      </c>
      <c r="AI95" s="15" t="s">
        <v>3</v>
      </c>
      <c r="AJ95" s="15"/>
      <c r="AK95" s="15">
        <v>1</v>
      </c>
      <c r="AL95" s="180">
        <f t="shared" ref="AL95:AL111" si="6">+IF(AP$112=0,0,IF($F$5=AE95,1,0))</f>
        <v>0</v>
      </c>
      <c r="AM95" s="181"/>
      <c r="AN95" s="36" t="s">
        <v>11</v>
      </c>
      <c r="AO95" s="35"/>
      <c r="AP95" s="182">
        <f t="shared" ref="AP95:AP111" si="7">+IF(AL95=1,AP$112,0)</f>
        <v>0</v>
      </c>
      <c r="AQ95" s="183"/>
      <c r="AR95" s="183"/>
      <c r="AS95" s="183"/>
      <c r="AT95" s="24" t="s">
        <v>12</v>
      </c>
      <c r="AU95" s="25"/>
      <c r="AV95" s="184"/>
      <c r="AW95" s="185"/>
      <c r="AX95" s="36"/>
      <c r="AY95" s="35"/>
      <c r="AZ95" s="186"/>
      <c r="BA95" s="187"/>
      <c r="BB95" s="187"/>
      <c r="BC95" s="187"/>
      <c r="BD95" s="24"/>
      <c r="BE95" s="25"/>
      <c r="BF95" s="180">
        <f t="shared" si="2"/>
        <v>0</v>
      </c>
      <c r="BG95" s="181"/>
      <c r="BH95" s="36" t="s">
        <v>9</v>
      </c>
      <c r="BI95" s="35"/>
      <c r="BJ95" s="182">
        <f t="shared" si="5"/>
        <v>0</v>
      </c>
      <c r="BK95" s="183"/>
      <c r="BL95" s="183"/>
      <c r="BM95" s="183"/>
      <c r="BN95" s="26" t="s">
        <v>12</v>
      </c>
      <c r="BO95" s="25"/>
      <c r="BP95" s="15"/>
    </row>
    <row r="96" spans="31:68" ht="14.25" customHeight="1" x14ac:dyDescent="0.4">
      <c r="AE96" s="151" t="s">
        <v>93</v>
      </c>
      <c r="AF96" s="17">
        <v>475000</v>
      </c>
      <c r="AG96" s="17"/>
      <c r="AH96" s="17">
        <v>237000</v>
      </c>
      <c r="AI96" s="15" t="s">
        <v>3</v>
      </c>
      <c r="AJ96" s="15"/>
      <c r="AK96" s="15">
        <v>1</v>
      </c>
      <c r="AL96" s="172">
        <f t="shared" si="6"/>
        <v>0</v>
      </c>
      <c r="AM96" s="173"/>
      <c r="AN96" s="20" t="s">
        <v>11</v>
      </c>
      <c r="AO96" s="19"/>
      <c r="AP96" s="174">
        <f t="shared" si="7"/>
        <v>0</v>
      </c>
      <c r="AQ96" s="175"/>
      <c r="AR96" s="175"/>
      <c r="AS96" s="175"/>
      <c r="AT96" s="27" t="s">
        <v>12</v>
      </c>
      <c r="AU96" s="19"/>
      <c r="AV96" s="176"/>
      <c r="AW96" s="177"/>
      <c r="AX96" s="20"/>
      <c r="AY96" s="19"/>
      <c r="AZ96" s="178"/>
      <c r="BA96" s="179"/>
      <c r="BB96" s="179"/>
      <c r="BC96" s="179"/>
      <c r="BD96" s="27"/>
      <c r="BE96" s="19"/>
      <c r="BF96" s="172">
        <f t="shared" si="2"/>
        <v>0</v>
      </c>
      <c r="BG96" s="173"/>
      <c r="BH96" s="20" t="s">
        <v>9</v>
      </c>
      <c r="BI96" s="19"/>
      <c r="BJ96" s="174">
        <f t="shared" si="5"/>
        <v>0</v>
      </c>
      <c r="BK96" s="175"/>
      <c r="BL96" s="175"/>
      <c r="BM96" s="175"/>
      <c r="BN96" s="20" t="s">
        <v>12</v>
      </c>
      <c r="BO96" s="19"/>
      <c r="BP96" s="15"/>
    </row>
    <row r="97" spans="31:68" ht="14.25" customHeight="1" x14ac:dyDescent="0.4">
      <c r="AE97" s="151" t="s">
        <v>94</v>
      </c>
      <c r="AF97" s="17">
        <v>638000</v>
      </c>
      <c r="AG97" s="17"/>
      <c r="AH97" s="17">
        <v>319000</v>
      </c>
      <c r="AI97" s="15" t="s">
        <v>3</v>
      </c>
      <c r="AJ97" s="15"/>
      <c r="AK97" s="15">
        <v>1</v>
      </c>
      <c r="AL97" s="180">
        <f t="shared" si="6"/>
        <v>0</v>
      </c>
      <c r="AM97" s="181"/>
      <c r="AN97" s="36" t="s">
        <v>11</v>
      </c>
      <c r="AO97" s="35"/>
      <c r="AP97" s="182">
        <f t="shared" si="7"/>
        <v>0</v>
      </c>
      <c r="AQ97" s="183"/>
      <c r="AR97" s="183"/>
      <c r="AS97" s="183"/>
      <c r="AT97" s="28" t="s">
        <v>12</v>
      </c>
      <c r="AU97" s="29"/>
      <c r="AV97" s="184"/>
      <c r="AW97" s="185"/>
      <c r="AX97" s="36"/>
      <c r="AY97" s="35"/>
      <c r="AZ97" s="186"/>
      <c r="BA97" s="187"/>
      <c r="BB97" s="187"/>
      <c r="BC97" s="187"/>
      <c r="BD97" s="28"/>
      <c r="BE97" s="29"/>
      <c r="BF97" s="180">
        <f t="shared" si="2"/>
        <v>0</v>
      </c>
      <c r="BG97" s="181"/>
      <c r="BH97" s="36" t="s">
        <v>9</v>
      </c>
      <c r="BI97" s="35"/>
      <c r="BJ97" s="182">
        <f t="shared" si="5"/>
        <v>0</v>
      </c>
      <c r="BK97" s="183"/>
      <c r="BL97" s="183"/>
      <c r="BM97" s="183"/>
      <c r="BN97" s="30" t="s">
        <v>12</v>
      </c>
      <c r="BO97" s="29"/>
      <c r="BP97" s="15"/>
    </row>
    <row r="98" spans="31:68" ht="14.25" customHeight="1" x14ac:dyDescent="0.4">
      <c r="AE98" s="151" t="s">
        <v>96</v>
      </c>
      <c r="AF98" s="17">
        <v>38000</v>
      </c>
      <c r="AG98" s="17"/>
      <c r="AH98" s="17">
        <v>19000</v>
      </c>
      <c r="AI98" s="15" t="s">
        <v>4</v>
      </c>
      <c r="AJ98" s="15"/>
      <c r="AK98" s="15">
        <v>2</v>
      </c>
      <c r="AL98" s="172">
        <f t="shared" si="6"/>
        <v>0</v>
      </c>
      <c r="AM98" s="173"/>
      <c r="AN98" s="20" t="s">
        <v>11</v>
      </c>
      <c r="AO98" s="19"/>
      <c r="AP98" s="174">
        <f t="shared" si="7"/>
        <v>0</v>
      </c>
      <c r="AQ98" s="175"/>
      <c r="AR98" s="175"/>
      <c r="AS98" s="175"/>
      <c r="AT98" s="31" t="s">
        <v>12</v>
      </c>
      <c r="AU98" s="32"/>
      <c r="AV98" s="176"/>
      <c r="AW98" s="177"/>
      <c r="AX98" s="20"/>
      <c r="AY98" s="19"/>
      <c r="AZ98" s="178"/>
      <c r="BA98" s="179"/>
      <c r="BB98" s="179"/>
      <c r="BC98" s="179"/>
      <c r="BD98" s="31"/>
      <c r="BE98" s="32"/>
      <c r="BF98" s="172">
        <f t="shared" si="2"/>
        <v>0</v>
      </c>
      <c r="BG98" s="173"/>
      <c r="BH98" s="20" t="s">
        <v>9</v>
      </c>
      <c r="BI98" s="19"/>
      <c r="BJ98" s="174">
        <f t="shared" si="5"/>
        <v>0</v>
      </c>
      <c r="BK98" s="175"/>
      <c r="BL98" s="175"/>
      <c r="BM98" s="175"/>
      <c r="BN98" s="33" t="s">
        <v>12</v>
      </c>
      <c r="BO98" s="32"/>
      <c r="BP98" s="15"/>
    </row>
    <row r="99" spans="31:68" ht="14.25" customHeight="1" x14ac:dyDescent="0.4">
      <c r="AE99" s="151" t="s">
        <v>97</v>
      </c>
      <c r="AF99" s="17">
        <v>40000</v>
      </c>
      <c r="AG99" s="17"/>
      <c r="AH99" s="17">
        <v>20000</v>
      </c>
      <c r="AI99" s="15" t="s">
        <v>4</v>
      </c>
      <c r="AJ99" s="15"/>
      <c r="AK99" s="15">
        <v>2</v>
      </c>
      <c r="AL99" s="164">
        <f t="shared" si="6"/>
        <v>0</v>
      </c>
      <c r="AM99" s="165"/>
      <c r="AN99" s="23" t="s">
        <v>11</v>
      </c>
      <c r="AO99" s="22"/>
      <c r="AP99" s="166">
        <f t="shared" si="7"/>
        <v>0</v>
      </c>
      <c r="AQ99" s="167"/>
      <c r="AR99" s="167"/>
      <c r="AS99" s="167"/>
      <c r="AT99" s="21" t="s">
        <v>12</v>
      </c>
      <c r="AU99" s="22"/>
      <c r="AV99" s="168"/>
      <c r="AW99" s="169"/>
      <c r="AX99" s="23"/>
      <c r="AY99" s="22"/>
      <c r="AZ99" s="170"/>
      <c r="BA99" s="171"/>
      <c r="BB99" s="171"/>
      <c r="BC99" s="171"/>
      <c r="BD99" s="21"/>
      <c r="BE99" s="22"/>
      <c r="BF99" s="164">
        <f t="shared" si="2"/>
        <v>0</v>
      </c>
      <c r="BG99" s="165"/>
      <c r="BH99" s="23" t="s">
        <v>9</v>
      </c>
      <c r="BI99" s="22"/>
      <c r="BJ99" s="166">
        <f t="shared" si="5"/>
        <v>0</v>
      </c>
      <c r="BK99" s="167"/>
      <c r="BL99" s="167"/>
      <c r="BM99" s="167"/>
      <c r="BN99" s="23" t="s">
        <v>12</v>
      </c>
      <c r="BO99" s="22"/>
      <c r="BP99" s="15"/>
    </row>
    <row r="100" spans="31:68" ht="14.25" customHeight="1" x14ac:dyDescent="0.4">
      <c r="AE100" s="151" t="s">
        <v>38</v>
      </c>
      <c r="AF100" s="17">
        <v>38000</v>
      </c>
      <c r="AG100" s="17"/>
      <c r="AH100" s="17">
        <v>19000</v>
      </c>
      <c r="AI100" s="15" t="s">
        <v>4</v>
      </c>
      <c r="AJ100" s="15"/>
      <c r="AK100" s="15">
        <v>2</v>
      </c>
      <c r="AL100" s="164">
        <f t="shared" si="6"/>
        <v>0</v>
      </c>
      <c r="AM100" s="165"/>
      <c r="AN100" s="23" t="s">
        <v>11</v>
      </c>
      <c r="AO100" s="22"/>
      <c r="AP100" s="166">
        <f t="shared" si="7"/>
        <v>0</v>
      </c>
      <c r="AQ100" s="167"/>
      <c r="AR100" s="167"/>
      <c r="AS100" s="167"/>
      <c r="AT100" s="21" t="s">
        <v>12</v>
      </c>
      <c r="AU100" s="22"/>
      <c r="AV100" s="168"/>
      <c r="AW100" s="169"/>
      <c r="AX100" s="23"/>
      <c r="AY100" s="22"/>
      <c r="AZ100" s="170"/>
      <c r="BA100" s="171"/>
      <c r="BB100" s="171"/>
      <c r="BC100" s="171"/>
      <c r="BD100" s="21"/>
      <c r="BE100" s="22"/>
      <c r="BF100" s="164">
        <f t="shared" si="2"/>
        <v>0</v>
      </c>
      <c r="BG100" s="165"/>
      <c r="BH100" s="23" t="s">
        <v>9</v>
      </c>
      <c r="BI100" s="22"/>
      <c r="BJ100" s="166">
        <f t="shared" si="5"/>
        <v>0</v>
      </c>
      <c r="BK100" s="167"/>
      <c r="BL100" s="167"/>
      <c r="BM100" s="167"/>
      <c r="BN100" s="23" t="s">
        <v>12</v>
      </c>
      <c r="BO100" s="22"/>
      <c r="BP100" s="15"/>
    </row>
    <row r="101" spans="31:68" ht="14.25" customHeight="1" x14ac:dyDescent="0.4">
      <c r="AE101" s="151" t="s">
        <v>98</v>
      </c>
      <c r="AF101" s="17">
        <v>48000</v>
      </c>
      <c r="AG101" s="17"/>
      <c r="AH101" s="17">
        <v>24000</v>
      </c>
      <c r="AI101" s="15" t="s">
        <v>4</v>
      </c>
      <c r="AJ101" s="15"/>
      <c r="AK101" s="15">
        <v>2</v>
      </c>
      <c r="AL101" s="164">
        <f t="shared" si="6"/>
        <v>0</v>
      </c>
      <c r="AM101" s="165"/>
      <c r="AN101" s="23" t="s">
        <v>11</v>
      </c>
      <c r="AO101" s="22"/>
      <c r="AP101" s="166">
        <f t="shared" si="7"/>
        <v>0</v>
      </c>
      <c r="AQ101" s="167"/>
      <c r="AR101" s="167"/>
      <c r="AS101" s="167"/>
      <c r="AT101" s="21" t="s">
        <v>12</v>
      </c>
      <c r="AU101" s="22"/>
      <c r="AV101" s="168"/>
      <c r="AW101" s="169"/>
      <c r="AX101" s="23"/>
      <c r="AY101" s="22"/>
      <c r="AZ101" s="170"/>
      <c r="BA101" s="171"/>
      <c r="BB101" s="171"/>
      <c r="BC101" s="171"/>
      <c r="BD101" s="21"/>
      <c r="BE101" s="22"/>
      <c r="BF101" s="164">
        <f t="shared" si="2"/>
        <v>0</v>
      </c>
      <c r="BG101" s="165"/>
      <c r="BH101" s="23" t="s">
        <v>9</v>
      </c>
      <c r="BI101" s="22"/>
      <c r="BJ101" s="166">
        <f t="shared" si="5"/>
        <v>0</v>
      </c>
      <c r="BK101" s="167"/>
      <c r="BL101" s="167"/>
      <c r="BM101" s="167"/>
      <c r="BN101" s="23" t="s">
        <v>12</v>
      </c>
      <c r="BO101" s="22"/>
      <c r="BP101" s="15"/>
    </row>
    <row r="102" spans="31:68" ht="14.25" customHeight="1" x14ac:dyDescent="0.4">
      <c r="AE102" s="151" t="s">
        <v>99</v>
      </c>
      <c r="AF102" s="17">
        <v>43000</v>
      </c>
      <c r="AG102" s="17"/>
      <c r="AH102" s="17">
        <v>21000</v>
      </c>
      <c r="AI102" s="15" t="s">
        <v>4</v>
      </c>
      <c r="AJ102" s="15"/>
      <c r="AK102" s="15">
        <v>2</v>
      </c>
      <c r="AL102" s="164">
        <f t="shared" si="6"/>
        <v>0</v>
      </c>
      <c r="AM102" s="165"/>
      <c r="AN102" s="23" t="s">
        <v>11</v>
      </c>
      <c r="AO102" s="22"/>
      <c r="AP102" s="166">
        <f t="shared" si="7"/>
        <v>0</v>
      </c>
      <c r="AQ102" s="167"/>
      <c r="AR102" s="167"/>
      <c r="AS102" s="167"/>
      <c r="AT102" s="21" t="s">
        <v>12</v>
      </c>
      <c r="AU102" s="22"/>
      <c r="AV102" s="168"/>
      <c r="AW102" s="169"/>
      <c r="AX102" s="23"/>
      <c r="AY102" s="22"/>
      <c r="AZ102" s="170"/>
      <c r="BA102" s="171"/>
      <c r="BB102" s="171"/>
      <c r="BC102" s="171"/>
      <c r="BD102" s="21"/>
      <c r="BE102" s="22"/>
      <c r="BF102" s="164">
        <f t="shared" si="2"/>
        <v>0</v>
      </c>
      <c r="BG102" s="165"/>
      <c r="BH102" s="23" t="s">
        <v>9</v>
      </c>
      <c r="BI102" s="22"/>
      <c r="BJ102" s="166">
        <f t="shared" si="5"/>
        <v>0</v>
      </c>
      <c r="BK102" s="167"/>
      <c r="BL102" s="167"/>
      <c r="BM102" s="167"/>
      <c r="BN102" s="23" t="s">
        <v>12</v>
      </c>
      <c r="BO102" s="22"/>
      <c r="BP102" s="15"/>
    </row>
    <row r="103" spans="31:68" ht="14.25" customHeight="1" x14ac:dyDescent="0.4">
      <c r="AE103" s="151" t="s">
        <v>100</v>
      </c>
      <c r="AF103" s="17">
        <v>36000</v>
      </c>
      <c r="AG103" s="17"/>
      <c r="AH103" s="17">
        <v>18000</v>
      </c>
      <c r="AI103" s="15" t="s">
        <v>4</v>
      </c>
      <c r="AJ103" s="15"/>
      <c r="AK103" s="15">
        <v>2</v>
      </c>
      <c r="AL103" s="164">
        <f t="shared" si="6"/>
        <v>0</v>
      </c>
      <c r="AM103" s="165"/>
      <c r="AN103" s="23" t="s">
        <v>11</v>
      </c>
      <c r="AO103" s="22"/>
      <c r="AP103" s="166">
        <f t="shared" si="7"/>
        <v>0</v>
      </c>
      <c r="AQ103" s="167"/>
      <c r="AR103" s="167"/>
      <c r="AS103" s="167"/>
      <c r="AT103" s="21" t="s">
        <v>12</v>
      </c>
      <c r="AU103" s="22"/>
      <c r="AV103" s="168"/>
      <c r="AW103" s="169"/>
      <c r="AX103" s="23"/>
      <c r="AY103" s="22"/>
      <c r="AZ103" s="170"/>
      <c r="BA103" s="171"/>
      <c r="BB103" s="171"/>
      <c r="BC103" s="171"/>
      <c r="BD103" s="21"/>
      <c r="BE103" s="22"/>
      <c r="BF103" s="164">
        <f t="shared" si="2"/>
        <v>0</v>
      </c>
      <c r="BG103" s="165"/>
      <c r="BH103" s="23" t="s">
        <v>9</v>
      </c>
      <c r="BI103" s="22"/>
      <c r="BJ103" s="166">
        <f t="shared" si="5"/>
        <v>0</v>
      </c>
      <c r="BK103" s="167"/>
      <c r="BL103" s="167"/>
      <c r="BM103" s="167"/>
      <c r="BN103" s="23" t="s">
        <v>12</v>
      </c>
      <c r="BO103" s="22"/>
      <c r="BP103" s="15"/>
    </row>
    <row r="104" spans="31:68" ht="14.25" customHeight="1" x14ac:dyDescent="0.4">
      <c r="AE104" s="151" t="s">
        <v>101</v>
      </c>
      <c r="AF104" s="17">
        <v>37000</v>
      </c>
      <c r="AG104" s="17"/>
      <c r="AH104" s="17">
        <v>19000</v>
      </c>
      <c r="AI104" s="15" t="s">
        <v>4</v>
      </c>
      <c r="AJ104" s="15"/>
      <c r="AK104" s="15">
        <v>2</v>
      </c>
      <c r="AL104" s="164">
        <f t="shared" si="6"/>
        <v>0</v>
      </c>
      <c r="AM104" s="165"/>
      <c r="AN104" s="23" t="s">
        <v>11</v>
      </c>
      <c r="AO104" s="22"/>
      <c r="AP104" s="166">
        <f t="shared" si="7"/>
        <v>0</v>
      </c>
      <c r="AQ104" s="167"/>
      <c r="AR104" s="167"/>
      <c r="AS104" s="167"/>
      <c r="AT104" s="21" t="s">
        <v>12</v>
      </c>
      <c r="AU104" s="22"/>
      <c r="AV104" s="168"/>
      <c r="AW104" s="169"/>
      <c r="AX104" s="23"/>
      <c r="AY104" s="22"/>
      <c r="AZ104" s="170"/>
      <c r="BA104" s="171"/>
      <c r="BB104" s="171"/>
      <c r="BC104" s="171"/>
      <c r="BD104" s="21"/>
      <c r="BE104" s="22"/>
      <c r="BF104" s="164">
        <f t="shared" si="2"/>
        <v>0</v>
      </c>
      <c r="BG104" s="165"/>
      <c r="BH104" s="23" t="s">
        <v>9</v>
      </c>
      <c r="BI104" s="22"/>
      <c r="BJ104" s="166">
        <f t="shared" si="5"/>
        <v>0</v>
      </c>
      <c r="BK104" s="167"/>
      <c r="BL104" s="167"/>
      <c r="BM104" s="167"/>
      <c r="BN104" s="23" t="s">
        <v>12</v>
      </c>
      <c r="BO104" s="22"/>
      <c r="BP104" s="15"/>
    </row>
    <row r="105" spans="31:68" ht="14.25" customHeight="1" x14ac:dyDescent="0.4">
      <c r="AE105" s="151" t="s">
        <v>102</v>
      </c>
      <c r="AF105" s="17">
        <v>35000</v>
      </c>
      <c r="AG105" s="17"/>
      <c r="AH105" s="17">
        <v>18000</v>
      </c>
      <c r="AI105" s="15" t="s">
        <v>4</v>
      </c>
      <c r="AJ105" s="15"/>
      <c r="AK105" s="15">
        <v>2</v>
      </c>
      <c r="AL105" s="164">
        <f t="shared" si="6"/>
        <v>0</v>
      </c>
      <c r="AM105" s="165"/>
      <c r="AN105" s="23" t="s">
        <v>11</v>
      </c>
      <c r="AO105" s="22"/>
      <c r="AP105" s="166">
        <f t="shared" si="7"/>
        <v>0</v>
      </c>
      <c r="AQ105" s="167"/>
      <c r="AR105" s="167"/>
      <c r="AS105" s="167"/>
      <c r="AT105" s="21" t="s">
        <v>12</v>
      </c>
      <c r="AU105" s="22"/>
      <c r="AV105" s="168"/>
      <c r="AW105" s="169"/>
      <c r="AX105" s="23"/>
      <c r="AY105" s="22"/>
      <c r="AZ105" s="170"/>
      <c r="BA105" s="171"/>
      <c r="BB105" s="171"/>
      <c r="BC105" s="171"/>
      <c r="BD105" s="21"/>
      <c r="BE105" s="22"/>
      <c r="BF105" s="164">
        <f t="shared" si="2"/>
        <v>0</v>
      </c>
      <c r="BG105" s="165"/>
      <c r="BH105" s="23" t="s">
        <v>9</v>
      </c>
      <c r="BI105" s="22"/>
      <c r="BJ105" s="166">
        <f t="shared" si="5"/>
        <v>0</v>
      </c>
      <c r="BK105" s="167"/>
      <c r="BL105" s="167"/>
      <c r="BM105" s="167"/>
      <c r="BN105" s="23" t="s">
        <v>12</v>
      </c>
      <c r="BO105" s="22"/>
      <c r="BP105" s="15"/>
    </row>
    <row r="106" spans="31:68" ht="14.25" customHeight="1" x14ac:dyDescent="0.4">
      <c r="AE106" s="151" t="s">
        <v>103</v>
      </c>
      <c r="AF106" s="17">
        <v>37000</v>
      </c>
      <c r="AG106" s="17"/>
      <c r="AH106" s="17">
        <v>19000</v>
      </c>
      <c r="AI106" s="15" t="s">
        <v>4</v>
      </c>
      <c r="AJ106" s="15"/>
      <c r="AK106" s="15">
        <v>2</v>
      </c>
      <c r="AL106" s="164">
        <f t="shared" si="6"/>
        <v>0</v>
      </c>
      <c r="AM106" s="165"/>
      <c r="AN106" s="23" t="s">
        <v>11</v>
      </c>
      <c r="AO106" s="22"/>
      <c r="AP106" s="166">
        <f t="shared" si="7"/>
        <v>0</v>
      </c>
      <c r="AQ106" s="167"/>
      <c r="AR106" s="167"/>
      <c r="AS106" s="167"/>
      <c r="AT106" s="21" t="s">
        <v>12</v>
      </c>
      <c r="AU106" s="22"/>
      <c r="AV106" s="168"/>
      <c r="AW106" s="169"/>
      <c r="AX106" s="23"/>
      <c r="AY106" s="22"/>
      <c r="AZ106" s="170"/>
      <c r="BA106" s="171"/>
      <c r="BB106" s="171"/>
      <c r="BC106" s="171"/>
      <c r="BD106" s="21"/>
      <c r="BE106" s="22"/>
      <c r="BF106" s="164">
        <f t="shared" si="2"/>
        <v>0</v>
      </c>
      <c r="BG106" s="165"/>
      <c r="BH106" s="23" t="s">
        <v>9</v>
      </c>
      <c r="BI106" s="22"/>
      <c r="BJ106" s="166">
        <f t="shared" si="5"/>
        <v>0</v>
      </c>
      <c r="BK106" s="167"/>
      <c r="BL106" s="167"/>
      <c r="BM106" s="167"/>
      <c r="BN106" s="23" t="s">
        <v>12</v>
      </c>
      <c r="BO106" s="22"/>
      <c r="BP106" s="15"/>
    </row>
    <row r="107" spans="31:68" ht="14.25" customHeight="1" x14ac:dyDescent="0.4">
      <c r="AE107" s="151" t="s">
        <v>104</v>
      </c>
      <c r="AF107" s="17">
        <v>35000</v>
      </c>
      <c r="AG107" s="17"/>
      <c r="AH107" s="17">
        <v>18000</v>
      </c>
      <c r="AI107" s="15" t="s">
        <v>4</v>
      </c>
      <c r="AJ107" s="15"/>
      <c r="AK107" s="15">
        <v>2</v>
      </c>
      <c r="AL107" s="164">
        <f t="shared" si="6"/>
        <v>0</v>
      </c>
      <c r="AM107" s="165"/>
      <c r="AN107" s="23" t="s">
        <v>11</v>
      </c>
      <c r="AO107" s="22"/>
      <c r="AP107" s="166">
        <f t="shared" si="7"/>
        <v>0</v>
      </c>
      <c r="AQ107" s="167"/>
      <c r="AR107" s="167"/>
      <c r="AS107" s="167"/>
      <c r="AT107" s="21" t="s">
        <v>12</v>
      </c>
      <c r="AU107" s="22"/>
      <c r="AV107" s="168"/>
      <c r="AW107" s="169"/>
      <c r="AX107" s="23"/>
      <c r="AY107" s="22"/>
      <c r="AZ107" s="170"/>
      <c r="BA107" s="171"/>
      <c r="BB107" s="171"/>
      <c r="BC107" s="171"/>
      <c r="BD107" s="21"/>
      <c r="BE107" s="22"/>
      <c r="BF107" s="164">
        <f t="shared" si="2"/>
        <v>0</v>
      </c>
      <c r="BG107" s="165"/>
      <c r="BH107" s="23" t="s">
        <v>9</v>
      </c>
      <c r="BI107" s="22"/>
      <c r="BJ107" s="166">
        <f t="shared" si="5"/>
        <v>0</v>
      </c>
      <c r="BK107" s="167"/>
      <c r="BL107" s="167"/>
      <c r="BM107" s="167"/>
      <c r="BN107" s="23" t="s">
        <v>12</v>
      </c>
      <c r="BO107" s="22"/>
      <c r="BP107" s="15"/>
    </row>
    <row r="108" spans="31:68" ht="14.25" customHeight="1" x14ac:dyDescent="0.4">
      <c r="AE108" s="151" t="s">
        <v>105</v>
      </c>
      <c r="AF108" s="17">
        <v>37000</v>
      </c>
      <c r="AG108" s="17"/>
      <c r="AH108" s="17">
        <v>19000</v>
      </c>
      <c r="AI108" s="15" t="s">
        <v>4</v>
      </c>
      <c r="AJ108" s="15"/>
      <c r="AK108" s="15">
        <v>2</v>
      </c>
      <c r="AL108" s="164">
        <f t="shared" si="6"/>
        <v>0</v>
      </c>
      <c r="AM108" s="165"/>
      <c r="AN108" s="23" t="s">
        <v>11</v>
      </c>
      <c r="AO108" s="22"/>
      <c r="AP108" s="166">
        <f t="shared" si="7"/>
        <v>0</v>
      </c>
      <c r="AQ108" s="167"/>
      <c r="AR108" s="167"/>
      <c r="AS108" s="167"/>
      <c r="AT108" s="21" t="s">
        <v>12</v>
      </c>
      <c r="AU108" s="22"/>
      <c r="AV108" s="168"/>
      <c r="AW108" s="169"/>
      <c r="AX108" s="23"/>
      <c r="AY108" s="22"/>
      <c r="AZ108" s="170"/>
      <c r="BA108" s="171"/>
      <c r="BB108" s="171"/>
      <c r="BC108" s="171"/>
      <c r="BD108" s="21"/>
      <c r="BE108" s="22"/>
      <c r="BF108" s="164">
        <f t="shared" si="2"/>
        <v>0</v>
      </c>
      <c r="BG108" s="165"/>
      <c r="BH108" s="23" t="s">
        <v>9</v>
      </c>
      <c r="BI108" s="22"/>
      <c r="BJ108" s="166">
        <f t="shared" si="5"/>
        <v>0</v>
      </c>
      <c r="BK108" s="167"/>
      <c r="BL108" s="167"/>
      <c r="BM108" s="167"/>
      <c r="BN108" s="23" t="s">
        <v>12</v>
      </c>
      <c r="BO108" s="22"/>
      <c r="BP108" s="15"/>
    </row>
    <row r="109" spans="31:68" ht="14.25" customHeight="1" x14ac:dyDescent="0.4">
      <c r="AE109" s="151" t="s">
        <v>106</v>
      </c>
      <c r="AF109" s="17">
        <v>35000</v>
      </c>
      <c r="AG109" s="17"/>
      <c r="AH109" s="17">
        <v>18000</v>
      </c>
      <c r="AI109" s="15" t="s">
        <v>4</v>
      </c>
      <c r="AJ109" s="15"/>
      <c r="AK109" s="15">
        <v>2</v>
      </c>
      <c r="AL109" s="164">
        <f t="shared" si="6"/>
        <v>0</v>
      </c>
      <c r="AM109" s="165"/>
      <c r="AN109" s="23" t="s">
        <v>11</v>
      </c>
      <c r="AO109" s="22"/>
      <c r="AP109" s="166">
        <f t="shared" si="7"/>
        <v>0</v>
      </c>
      <c r="AQ109" s="167"/>
      <c r="AR109" s="167"/>
      <c r="AS109" s="167"/>
      <c r="AT109" s="21" t="s">
        <v>12</v>
      </c>
      <c r="AU109" s="22"/>
      <c r="AV109" s="168"/>
      <c r="AW109" s="169"/>
      <c r="AX109" s="23"/>
      <c r="AY109" s="22"/>
      <c r="AZ109" s="170"/>
      <c r="BA109" s="171"/>
      <c r="BB109" s="171"/>
      <c r="BC109" s="171"/>
      <c r="BD109" s="21"/>
      <c r="BE109" s="22"/>
      <c r="BF109" s="164">
        <f t="shared" si="2"/>
        <v>0</v>
      </c>
      <c r="BG109" s="165"/>
      <c r="BH109" s="23" t="s">
        <v>9</v>
      </c>
      <c r="BI109" s="22"/>
      <c r="BJ109" s="166">
        <f t="shared" si="5"/>
        <v>0</v>
      </c>
      <c r="BK109" s="167"/>
      <c r="BL109" s="167"/>
      <c r="BM109" s="167"/>
      <c r="BN109" s="23" t="s">
        <v>12</v>
      </c>
      <c r="BO109" s="22"/>
      <c r="BP109" s="15"/>
    </row>
    <row r="110" spans="31:68" ht="14.25" customHeight="1" x14ac:dyDescent="0.4">
      <c r="AE110" s="151" t="s">
        <v>107</v>
      </c>
      <c r="AF110" s="17">
        <v>37000</v>
      </c>
      <c r="AG110" s="17"/>
      <c r="AH110" s="17">
        <v>19000</v>
      </c>
      <c r="AI110" s="15" t="s">
        <v>4</v>
      </c>
      <c r="AJ110" s="15"/>
      <c r="AK110" s="15">
        <v>2</v>
      </c>
      <c r="AL110" s="164">
        <f t="shared" si="6"/>
        <v>0</v>
      </c>
      <c r="AM110" s="165"/>
      <c r="AN110" s="23" t="s">
        <v>11</v>
      </c>
      <c r="AO110" s="22"/>
      <c r="AP110" s="166">
        <f t="shared" si="7"/>
        <v>0</v>
      </c>
      <c r="AQ110" s="167"/>
      <c r="AR110" s="167"/>
      <c r="AS110" s="167"/>
      <c r="AT110" s="21" t="s">
        <v>12</v>
      </c>
      <c r="AU110" s="22"/>
      <c r="AV110" s="168"/>
      <c r="AW110" s="169"/>
      <c r="AX110" s="23"/>
      <c r="AY110" s="22"/>
      <c r="AZ110" s="170"/>
      <c r="BA110" s="171"/>
      <c r="BB110" s="171"/>
      <c r="BC110" s="171"/>
      <c r="BD110" s="21"/>
      <c r="BE110" s="22"/>
      <c r="BF110" s="164">
        <f t="shared" si="2"/>
        <v>0</v>
      </c>
      <c r="BG110" s="165"/>
      <c r="BH110" s="23" t="s">
        <v>9</v>
      </c>
      <c r="BI110" s="22"/>
      <c r="BJ110" s="166">
        <f t="shared" si="5"/>
        <v>0</v>
      </c>
      <c r="BK110" s="167"/>
      <c r="BL110" s="167"/>
      <c r="BM110" s="167"/>
      <c r="BN110" s="23" t="s">
        <v>12</v>
      </c>
      <c r="BO110" s="22"/>
      <c r="BP110" s="15"/>
    </row>
    <row r="111" spans="31:68" ht="14.25" customHeight="1" x14ac:dyDescent="0.4">
      <c r="AE111" s="151" t="s">
        <v>108</v>
      </c>
      <c r="AF111" s="17">
        <v>35000</v>
      </c>
      <c r="AG111" s="17"/>
      <c r="AH111" s="17">
        <v>18000</v>
      </c>
      <c r="AI111" s="15" t="s">
        <v>4</v>
      </c>
      <c r="AJ111" s="15"/>
      <c r="AK111" s="15">
        <v>2</v>
      </c>
      <c r="AL111" s="180">
        <f t="shared" si="6"/>
        <v>0</v>
      </c>
      <c r="AM111" s="181"/>
      <c r="AN111" s="36" t="s">
        <v>11</v>
      </c>
      <c r="AO111" s="35"/>
      <c r="AP111" s="182">
        <f t="shared" si="7"/>
        <v>0</v>
      </c>
      <c r="AQ111" s="183"/>
      <c r="AR111" s="183"/>
      <c r="AS111" s="183"/>
      <c r="AT111" s="34" t="s">
        <v>12</v>
      </c>
      <c r="AU111" s="35"/>
      <c r="AV111" s="184"/>
      <c r="AW111" s="185"/>
      <c r="AX111" s="36"/>
      <c r="AY111" s="35"/>
      <c r="AZ111" s="186"/>
      <c r="BA111" s="187"/>
      <c r="BB111" s="187"/>
      <c r="BC111" s="187"/>
      <c r="BD111" s="34"/>
      <c r="BE111" s="35"/>
      <c r="BF111" s="180">
        <f t="shared" si="2"/>
        <v>0</v>
      </c>
      <c r="BG111" s="181"/>
      <c r="BH111" s="36" t="s">
        <v>9</v>
      </c>
      <c r="BI111" s="35"/>
      <c r="BJ111" s="182">
        <f t="shared" si="5"/>
        <v>0</v>
      </c>
      <c r="BK111" s="183"/>
      <c r="BL111" s="183"/>
      <c r="BM111" s="183"/>
      <c r="BN111" s="36" t="s">
        <v>12</v>
      </c>
      <c r="BO111" s="35"/>
      <c r="BP111" s="15"/>
    </row>
    <row r="112" spans="31:68" ht="14.25" customHeight="1" x14ac:dyDescent="0.4">
      <c r="AE112" s="150"/>
      <c r="AF112" s="15"/>
      <c r="AG112" s="15"/>
      <c r="AH112" s="15"/>
      <c r="AI112" s="15"/>
      <c r="AJ112" s="15"/>
      <c r="AK112" s="15"/>
      <c r="AL112" s="153"/>
      <c r="AM112" s="154"/>
      <c r="AN112" s="142"/>
      <c r="AO112" s="143"/>
      <c r="AP112" s="155">
        <f>+IF(Y42="補助対象外",0,Y42)</f>
        <v>0</v>
      </c>
      <c r="AQ112" s="156"/>
      <c r="AR112" s="156"/>
      <c r="AS112" s="156"/>
      <c r="AT112" s="34" t="s">
        <v>12</v>
      </c>
      <c r="AU112" s="35"/>
      <c r="AV112" s="153"/>
      <c r="AW112" s="154"/>
      <c r="AX112" s="142"/>
      <c r="AY112" s="143"/>
      <c r="AZ112" s="155">
        <f>+IF(Y57="補助対象外",0,Y57)</f>
        <v>0</v>
      </c>
      <c r="BA112" s="156"/>
      <c r="BB112" s="156"/>
      <c r="BC112" s="156"/>
      <c r="BD112" s="34" t="s">
        <v>10</v>
      </c>
      <c r="BE112" s="35"/>
      <c r="BF112" s="153"/>
      <c r="BG112" s="154"/>
      <c r="BH112" s="142"/>
      <c r="BI112" s="143"/>
      <c r="BJ112" s="155">
        <f>+IF(Y72="補助対象外",0,Y72)</f>
        <v>0</v>
      </c>
      <c r="BK112" s="156"/>
      <c r="BL112" s="156"/>
      <c r="BM112" s="156"/>
      <c r="BN112" s="34" t="s">
        <v>12</v>
      </c>
      <c r="BO112" s="35"/>
      <c r="BP112" s="15"/>
    </row>
    <row r="113" spans="31:68" ht="14.25" customHeight="1" x14ac:dyDescent="0.4">
      <c r="AE113" s="150"/>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row>
    <row r="118" spans="31:68" ht="14.25" customHeight="1" x14ac:dyDescent="0.4">
      <c r="AF118" s="3"/>
      <c r="AG118" s="3"/>
      <c r="AH118" s="3"/>
    </row>
    <row r="119" spans="31:68" ht="14.25" customHeight="1" x14ac:dyDescent="0.4">
      <c r="AF119" s="3"/>
      <c r="AG119" s="3"/>
      <c r="AH119" s="3"/>
    </row>
    <row r="120" spans="31:68" ht="14.25" customHeight="1" x14ac:dyDescent="0.4">
      <c r="AF120" s="3"/>
      <c r="AG120" s="3"/>
      <c r="AH120" s="3"/>
    </row>
    <row r="121" spans="31:68" ht="14.25" customHeight="1" x14ac:dyDescent="0.4">
      <c r="AF121" s="3"/>
      <c r="AG121" s="3"/>
      <c r="AH121" s="3"/>
    </row>
    <row r="122" spans="31:68" ht="14.25" customHeight="1" x14ac:dyDescent="0.4">
      <c r="AF122" s="3"/>
      <c r="AG122" s="3"/>
      <c r="AH122" s="3"/>
    </row>
    <row r="123" spans="31:68" ht="14.25" customHeight="1" x14ac:dyDescent="0.4">
      <c r="AF123" s="3"/>
      <c r="AG123" s="3"/>
      <c r="AH123" s="3"/>
    </row>
    <row r="124" spans="31:68" ht="14.25" customHeight="1" x14ac:dyDescent="0.4">
      <c r="AF124" s="3"/>
      <c r="AG124" s="3"/>
      <c r="AH124" s="3"/>
    </row>
    <row r="125" spans="31:68" ht="14.25" customHeight="1" x14ac:dyDescent="0.4">
      <c r="AF125" s="3"/>
      <c r="AG125" s="3"/>
      <c r="AH125" s="3"/>
    </row>
    <row r="126" spans="31:68" ht="14.25" customHeight="1" x14ac:dyDescent="0.4">
      <c r="AF126" s="3"/>
      <c r="AG126" s="3"/>
      <c r="AH126" s="3"/>
    </row>
    <row r="127" spans="31:68" ht="14.25" customHeight="1" x14ac:dyDescent="0.4">
      <c r="AF127" s="3"/>
      <c r="AG127" s="3"/>
      <c r="AH127" s="3"/>
    </row>
    <row r="128" spans="31:68" ht="14.25" customHeight="1" x14ac:dyDescent="0.4">
      <c r="AF128" s="3"/>
      <c r="AG128" s="3"/>
      <c r="AH128" s="3"/>
    </row>
    <row r="129" spans="32:34" ht="14.25" customHeight="1" x14ac:dyDescent="0.4">
      <c r="AF129" s="3"/>
      <c r="AG129" s="3"/>
      <c r="AH129" s="3"/>
    </row>
    <row r="130" spans="32:34" ht="14.25" customHeight="1" x14ac:dyDescent="0.4">
      <c r="AF130" s="3"/>
      <c r="AG130" s="3"/>
      <c r="AH130" s="3"/>
    </row>
    <row r="131" spans="32:34" ht="14.25" customHeight="1" x14ac:dyDescent="0.4">
      <c r="AF131" s="3"/>
      <c r="AG131" s="3"/>
      <c r="AH131" s="3"/>
    </row>
    <row r="132" spans="32:34" ht="14.25" customHeight="1" x14ac:dyDescent="0.4">
      <c r="AF132" s="3"/>
      <c r="AG132" s="3"/>
      <c r="AH132" s="3"/>
    </row>
    <row r="133" spans="32:34" ht="14.25" customHeight="1" x14ac:dyDescent="0.4">
      <c r="AF133" s="3"/>
      <c r="AG133" s="3"/>
      <c r="AH133" s="3"/>
    </row>
    <row r="134" spans="32:34" ht="14.25" customHeight="1" x14ac:dyDescent="0.4">
      <c r="AF134" s="3"/>
      <c r="AG134" s="3"/>
      <c r="AH134" s="3"/>
    </row>
    <row r="135" spans="32:34" ht="14.25" customHeight="1" x14ac:dyDescent="0.4">
      <c r="AF135" s="3"/>
      <c r="AG135" s="3"/>
      <c r="AH135" s="3"/>
    </row>
    <row r="136" spans="32:34" ht="14.25" customHeight="1" x14ac:dyDescent="0.4">
      <c r="AF136" s="3"/>
      <c r="AG136" s="3"/>
      <c r="AH136" s="3"/>
    </row>
    <row r="137" spans="32:34" ht="14.25" customHeight="1" x14ac:dyDescent="0.4">
      <c r="AF137" s="3"/>
      <c r="AG137" s="3"/>
      <c r="AH137" s="3"/>
    </row>
    <row r="138" spans="32:34" ht="14.25" customHeight="1" x14ac:dyDescent="0.4">
      <c r="AF138" s="3"/>
      <c r="AG138" s="3"/>
      <c r="AH138" s="3"/>
    </row>
    <row r="139" spans="32:34" ht="14.25" customHeight="1" x14ac:dyDescent="0.4">
      <c r="AF139" s="3"/>
      <c r="AG139" s="3"/>
      <c r="AH139" s="3"/>
    </row>
    <row r="140" spans="32:34" ht="14.25" customHeight="1" x14ac:dyDescent="0.4">
      <c r="AF140" s="3"/>
      <c r="AG140" s="3"/>
      <c r="AH140" s="3"/>
    </row>
    <row r="141" spans="32:34" ht="14.25" customHeight="1" x14ac:dyDescent="0.4">
      <c r="AF141" s="3"/>
      <c r="AG141" s="3"/>
      <c r="AH141" s="3"/>
    </row>
    <row r="142" spans="32:34" ht="14.25" customHeight="1" x14ac:dyDescent="0.4">
      <c r="AF142" s="3"/>
      <c r="AG142" s="3"/>
      <c r="AH142" s="3"/>
    </row>
    <row r="143" spans="32:34" ht="14.25" customHeight="1" x14ac:dyDescent="0.4">
      <c r="AF143" s="3"/>
      <c r="AG143" s="3"/>
      <c r="AH143" s="3"/>
    </row>
    <row r="144" spans="32:34" ht="14.25" customHeight="1" x14ac:dyDescent="0.4">
      <c r="AF144" s="3"/>
      <c r="AG144" s="3"/>
      <c r="AH144" s="3"/>
    </row>
    <row r="145" spans="32:34" ht="14.25" customHeight="1" x14ac:dyDescent="0.4">
      <c r="AF145" s="3"/>
      <c r="AG145" s="3"/>
      <c r="AH145" s="3"/>
    </row>
    <row r="146" spans="32:34" ht="14.25" customHeight="1" x14ac:dyDescent="0.4">
      <c r="AF146" s="3"/>
      <c r="AG146" s="3"/>
      <c r="AH146" s="3"/>
    </row>
    <row r="147" spans="32:34" ht="14.25" customHeight="1" x14ac:dyDescent="0.4">
      <c r="AF147" s="3"/>
      <c r="AG147" s="3"/>
      <c r="AH147" s="3"/>
    </row>
    <row r="148" spans="32:34" ht="14.25" customHeight="1" x14ac:dyDescent="0.4">
      <c r="AF148" s="3"/>
      <c r="AG148" s="3"/>
      <c r="AH148" s="3"/>
    </row>
    <row r="149" spans="32:34" ht="14.25" customHeight="1" x14ac:dyDescent="0.4">
      <c r="AF149" s="3"/>
      <c r="AG149" s="3"/>
      <c r="AH149" s="3"/>
    </row>
    <row r="150" spans="32:34" ht="14.25" customHeight="1" x14ac:dyDescent="0.4">
      <c r="AF150" s="3"/>
      <c r="AG150" s="3"/>
      <c r="AH150" s="3"/>
    </row>
    <row r="151" spans="32:34" ht="14.25" customHeight="1" x14ac:dyDescent="0.4">
      <c r="AF151" s="3"/>
      <c r="AG151" s="3"/>
      <c r="AH151" s="3"/>
    </row>
    <row r="152" spans="32:34" ht="14.25" customHeight="1" x14ac:dyDescent="0.4">
      <c r="AF152" s="3"/>
      <c r="AG152" s="3"/>
      <c r="AH152" s="3"/>
    </row>
  </sheetData>
  <sheetProtection algorithmName="SHA-512" hashValue="MLKLP0mP3/5j89BvaY+Rg7DGIjM7u5TBJZYFroWXoRXyify2Cdt3f192jI8VKMJolZM0yR/aCcqtuzQjt5jgRA==" saltValue="X5iJ1x1JxtV7BGmsPm3vUg==" spinCount="100000" sheet="1" objects="1" scenarios="1"/>
  <mergeCells count="274">
    <mergeCell ref="J1:Z1"/>
    <mergeCell ref="A12:E16"/>
    <mergeCell ref="G12:AA12"/>
    <mergeCell ref="G13:AA13"/>
    <mergeCell ref="G14:AA14"/>
    <mergeCell ref="G15:AA15"/>
    <mergeCell ref="G16:AA16"/>
    <mergeCell ref="B8:E8"/>
    <mergeCell ref="F8:G8"/>
    <mergeCell ref="H8:N8"/>
    <mergeCell ref="O8:Q8"/>
    <mergeCell ref="R8:AA8"/>
    <mergeCell ref="B9:E9"/>
    <mergeCell ref="F9:AA9"/>
    <mergeCell ref="A3:A9"/>
    <mergeCell ref="Q5:T5"/>
    <mergeCell ref="U5:Z5"/>
    <mergeCell ref="B6:E7"/>
    <mergeCell ref="F6:G6"/>
    <mergeCell ref="H6:I6"/>
    <mergeCell ref="K6:M6"/>
    <mergeCell ref="Q6:AA6"/>
    <mergeCell ref="F7:AA7"/>
    <mergeCell ref="B3:E3"/>
    <mergeCell ref="F3:T3"/>
    <mergeCell ref="A20:E20"/>
    <mergeCell ref="F20:X20"/>
    <mergeCell ref="Y20:AA20"/>
    <mergeCell ref="U3:AA3"/>
    <mergeCell ref="B4:E4"/>
    <mergeCell ref="F4:T4"/>
    <mergeCell ref="U4:AA4"/>
    <mergeCell ref="B5:E5"/>
    <mergeCell ref="F5:P5"/>
    <mergeCell ref="A21:E21"/>
    <mergeCell ref="F21:X21"/>
    <mergeCell ref="Y21:AA21"/>
    <mergeCell ref="A18:E18"/>
    <mergeCell ref="F18:X18"/>
    <mergeCell ref="Y18:AA18"/>
    <mergeCell ref="A19:E19"/>
    <mergeCell ref="F19:X19"/>
    <mergeCell ref="Y19:AA19"/>
    <mergeCell ref="A24:E24"/>
    <mergeCell ref="F24:X24"/>
    <mergeCell ref="Y24:AA24"/>
    <mergeCell ref="A25:E25"/>
    <mergeCell ref="F25:X25"/>
    <mergeCell ref="Y25:AA25"/>
    <mergeCell ref="A22:E22"/>
    <mergeCell ref="F22:X22"/>
    <mergeCell ref="Y22:AA22"/>
    <mergeCell ref="A23:E23"/>
    <mergeCell ref="F23:X23"/>
    <mergeCell ref="Y23:AA23"/>
    <mergeCell ref="A28:E28"/>
    <mergeCell ref="F28:X28"/>
    <mergeCell ref="Y28:AA28"/>
    <mergeCell ref="A29:X29"/>
    <mergeCell ref="Y29:AA29"/>
    <mergeCell ref="A30:X30"/>
    <mergeCell ref="Y30:AA30"/>
    <mergeCell ref="A26:E26"/>
    <mergeCell ref="F26:X26"/>
    <mergeCell ref="Y26:AA26"/>
    <mergeCell ref="A27:E27"/>
    <mergeCell ref="F27:X27"/>
    <mergeCell ref="Y27:AA27"/>
    <mergeCell ref="A31:X31"/>
    <mergeCell ref="Y31:AA31"/>
    <mergeCell ref="B34:C34"/>
    <mergeCell ref="D34:E34"/>
    <mergeCell ref="F34:G34"/>
    <mergeCell ref="H34:I34"/>
    <mergeCell ref="J34:K34"/>
    <mergeCell ref="L34:M34"/>
    <mergeCell ref="N34:O34"/>
    <mergeCell ref="P34:Q34"/>
    <mergeCell ref="A38:I38"/>
    <mergeCell ref="J38:X38"/>
    <mergeCell ref="Y38:AA38"/>
    <mergeCell ref="A39:X39"/>
    <mergeCell ref="Y39:AA39"/>
    <mergeCell ref="A41:X41"/>
    <mergeCell ref="Y41:AA41"/>
    <mergeCell ref="R34:S34"/>
    <mergeCell ref="T34:U34"/>
    <mergeCell ref="V34:W34"/>
    <mergeCell ref="X34:Y34"/>
    <mergeCell ref="Z34:AA34"/>
    <mergeCell ref="A37:I37"/>
    <mergeCell ref="J37:X37"/>
    <mergeCell ref="Y37:AA37"/>
    <mergeCell ref="A48:E48"/>
    <mergeCell ref="F48:X48"/>
    <mergeCell ref="Y48:AA48"/>
    <mergeCell ref="A49:E49"/>
    <mergeCell ref="F49:X49"/>
    <mergeCell ref="Y49:AA49"/>
    <mergeCell ref="A42:X42"/>
    <mergeCell ref="Y42:AA42"/>
    <mergeCell ref="A44:I44"/>
    <mergeCell ref="J44:X44"/>
    <mergeCell ref="Y44:AA44"/>
    <mergeCell ref="A45:X45"/>
    <mergeCell ref="Y45:AA45"/>
    <mergeCell ref="A52:E52"/>
    <mergeCell ref="F52:X52"/>
    <mergeCell ref="Y52:AA52"/>
    <mergeCell ref="A53:E53"/>
    <mergeCell ref="F53:X53"/>
    <mergeCell ref="Y53:AA53"/>
    <mergeCell ref="A50:E50"/>
    <mergeCell ref="F50:X50"/>
    <mergeCell ref="Y50:AA50"/>
    <mergeCell ref="A51:E51"/>
    <mergeCell ref="F51:X51"/>
    <mergeCell ref="Y51:AA51"/>
    <mergeCell ref="A57:X57"/>
    <mergeCell ref="Y57:AA57"/>
    <mergeCell ref="A60:E61"/>
    <mergeCell ref="G60:AA60"/>
    <mergeCell ref="G61:AA61"/>
    <mergeCell ref="A63:E63"/>
    <mergeCell ref="F63:X63"/>
    <mergeCell ref="Y63:AA63"/>
    <mergeCell ref="A54:E54"/>
    <mergeCell ref="F54:X54"/>
    <mergeCell ref="Y54:AA54"/>
    <mergeCell ref="A55:X55"/>
    <mergeCell ref="Y55:AA55"/>
    <mergeCell ref="A56:X56"/>
    <mergeCell ref="Y56:AA56"/>
    <mergeCell ref="A66:E66"/>
    <mergeCell ref="F66:X66"/>
    <mergeCell ref="Y66:AA66"/>
    <mergeCell ref="A67:E67"/>
    <mergeCell ref="F67:X67"/>
    <mergeCell ref="Y67:AA67"/>
    <mergeCell ref="A64:E64"/>
    <mergeCell ref="F64:X64"/>
    <mergeCell ref="Y64:AA64"/>
    <mergeCell ref="A65:E65"/>
    <mergeCell ref="F65:X65"/>
    <mergeCell ref="Y65:AA65"/>
    <mergeCell ref="A70:X70"/>
    <mergeCell ref="Y70:AA70"/>
    <mergeCell ref="A71:X71"/>
    <mergeCell ref="Y71:AA71"/>
    <mergeCell ref="A72:X72"/>
    <mergeCell ref="Y72:AA72"/>
    <mergeCell ref="A68:E68"/>
    <mergeCell ref="F68:X68"/>
    <mergeCell ref="Y68:AA68"/>
    <mergeCell ref="A69:E69"/>
    <mergeCell ref="F69:X69"/>
    <mergeCell ref="Y69:AA69"/>
    <mergeCell ref="BF77:BG77"/>
    <mergeCell ref="BH77:BI77"/>
    <mergeCell ref="BJ77:BM77"/>
    <mergeCell ref="AL78:AM78"/>
    <mergeCell ref="AN78:AO78"/>
    <mergeCell ref="AP78:AS78"/>
    <mergeCell ref="AV78:AW78"/>
    <mergeCell ref="AX78:AY78"/>
    <mergeCell ref="AZ78:BC78"/>
    <mergeCell ref="BF78:BG78"/>
    <mergeCell ref="AL77:AM77"/>
    <mergeCell ref="AN77:AO77"/>
    <mergeCell ref="AP77:AS77"/>
    <mergeCell ref="AV77:AW77"/>
    <mergeCell ref="AX77:AY77"/>
    <mergeCell ref="AZ77:BC77"/>
    <mergeCell ref="BH78:BI78"/>
    <mergeCell ref="BJ78:BM78"/>
    <mergeCell ref="AL79:AM79"/>
    <mergeCell ref="AN79:AO79"/>
    <mergeCell ref="AP79:AS79"/>
    <mergeCell ref="AV79:AW79"/>
    <mergeCell ref="AX79:AY79"/>
    <mergeCell ref="AZ79:BC79"/>
    <mergeCell ref="BF79:BG79"/>
    <mergeCell ref="BH79:BI79"/>
    <mergeCell ref="BJ79:BM79"/>
    <mergeCell ref="AL80:AM80"/>
    <mergeCell ref="AN80:AO80"/>
    <mergeCell ref="AP80:AS80"/>
    <mergeCell ref="AV80:AW80"/>
    <mergeCell ref="AX80:AY80"/>
    <mergeCell ref="AZ80:BC80"/>
    <mergeCell ref="BF80:BG80"/>
    <mergeCell ref="BH80:BI80"/>
    <mergeCell ref="BJ80:BM80"/>
    <mergeCell ref="BF81:BG81"/>
    <mergeCell ref="BH81:BI81"/>
    <mergeCell ref="BJ81:BM81"/>
    <mergeCell ref="AL82:AM82"/>
    <mergeCell ref="AN82:AO82"/>
    <mergeCell ref="AP82:AS82"/>
    <mergeCell ref="AV82:AW82"/>
    <mergeCell ref="AX82:AY82"/>
    <mergeCell ref="AZ82:BC82"/>
    <mergeCell ref="BF82:BG82"/>
    <mergeCell ref="AL81:AM81"/>
    <mergeCell ref="AN81:AO81"/>
    <mergeCell ref="AP81:AS81"/>
    <mergeCell ref="AV81:AW81"/>
    <mergeCell ref="AX81:AY81"/>
    <mergeCell ref="AZ81:BC81"/>
    <mergeCell ref="BH82:BI82"/>
    <mergeCell ref="BJ82:BM82"/>
    <mergeCell ref="AL83:AM83"/>
    <mergeCell ref="AN83:AO83"/>
    <mergeCell ref="AP83:AS83"/>
    <mergeCell ref="AV83:AW83"/>
    <mergeCell ref="AX83:AY83"/>
    <mergeCell ref="AZ83:BC83"/>
    <mergeCell ref="BF83:BG83"/>
    <mergeCell ref="BH83:BI83"/>
    <mergeCell ref="BJ83:BM83"/>
    <mergeCell ref="AL84:AM84"/>
    <mergeCell ref="AN84:AO84"/>
    <mergeCell ref="AP84:AS84"/>
    <mergeCell ref="AV84:AW84"/>
    <mergeCell ref="AX84:AY84"/>
    <mergeCell ref="AZ84:BC84"/>
    <mergeCell ref="BF84:BG84"/>
    <mergeCell ref="BH84:BI84"/>
    <mergeCell ref="BJ84:BM84"/>
    <mergeCell ref="BF85:BG85"/>
    <mergeCell ref="BH85:BI85"/>
    <mergeCell ref="BJ85:BM85"/>
    <mergeCell ref="AL86:AM86"/>
    <mergeCell ref="AN86:AO86"/>
    <mergeCell ref="AP86:AS86"/>
    <mergeCell ref="AV86:AW86"/>
    <mergeCell ref="AX86:AY86"/>
    <mergeCell ref="AZ86:BC86"/>
    <mergeCell ref="BF86:BG86"/>
    <mergeCell ref="AL85:AM85"/>
    <mergeCell ref="AN85:AO85"/>
    <mergeCell ref="AP85:AS85"/>
    <mergeCell ref="AV85:AW85"/>
    <mergeCell ref="AX85:AY85"/>
    <mergeCell ref="AZ85:BC85"/>
    <mergeCell ref="BH86:BI86"/>
    <mergeCell ref="BJ86:BM86"/>
    <mergeCell ref="AL87:AM87"/>
    <mergeCell ref="AN87:AO87"/>
    <mergeCell ref="AP87:AS87"/>
    <mergeCell ref="AV87:AW87"/>
    <mergeCell ref="AX87:AY87"/>
    <mergeCell ref="AZ87:BC87"/>
    <mergeCell ref="BF87:BG87"/>
    <mergeCell ref="BH87:BI87"/>
    <mergeCell ref="BJ87:BM87"/>
    <mergeCell ref="AL88:AM88"/>
    <mergeCell ref="AN88:AO88"/>
    <mergeCell ref="AP88:AS88"/>
    <mergeCell ref="AV88:AW88"/>
    <mergeCell ref="AX88:AY88"/>
    <mergeCell ref="AZ88:BC88"/>
    <mergeCell ref="BF88:BG88"/>
    <mergeCell ref="BH88:BI88"/>
    <mergeCell ref="BJ88:BM88"/>
    <mergeCell ref="BF89:BG89"/>
    <mergeCell ref="BH89:BI89"/>
    <mergeCell ref="BJ89:BM89"/>
    <mergeCell ref="AL89:AM89"/>
    <mergeCell ref="AN89:AO89"/>
    <mergeCell ref="AP89:AS89"/>
    <mergeCell ref="AV89:AW89"/>
    <mergeCell ref="AX89:AY89"/>
    <mergeCell ref="AZ89:BC89"/>
  </mergeCells>
  <phoneticPr fontId="2"/>
  <conditionalFormatting sqref="U5:Z5">
    <cfRule type="expression" dxfId="2" priority="1">
      <formula>$AB$5=2</formula>
    </cfRule>
  </conditionalFormatting>
  <dataValidations count="9">
    <dataValidation type="list" allowBlank="1" showInputMessage="1" showErrorMessage="1" error="プルダウンから選択してください。" sqref="A19:A28">
      <formula1>$AE$18:$AE$33</formula1>
    </dataValidation>
    <dataValidation type="list" allowBlank="1" showInputMessage="1" showErrorMessage="1" error="プルダウンから選択してください。" sqref="A49:E54">
      <formula1>$AE$49:$AE$57</formula1>
    </dataValidation>
    <dataValidation type="list" allowBlank="1" showInputMessage="1" showErrorMessage="1" error="プルダウンから選択してください。" sqref="A65:A69 A64:E64">
      <formula1>$AE$64:$AE$68</formula1>
    </dataValidation>
    <dataValidation allowBlank="1" showInputMessage="1" showErrorMessage="1" error="プルダウンから選択してください。" sqref="A37:I38 A44:I44 F64:X64"/>
    <dataValidation type="whole" errorStyle="warning" imeMode="disabled" allowBlank="1" showInputMessage="1" showErrorMessage="1" error="事業所番号に誤りがないかご確認ください。_x000a_事業所番号を持たない事業所・施設は「9999999999」（9を10桁）を入力してください。" sqref="U4:AA4">
      <formula1>2700000000</formula1>
      <formula2>9999999999</formula2>
    </dataValidation>
    <dataValidation imeMode="disabled" allowBlank="1" showInputMessage="1" showErrorMessage="1" sqref="Z38:AA38 U5:Z5 H6:I6 K6:M6 H8:N8 Y64:AA69 Y19:AA28 Y37:Y38 Y44:AA44 Y49:AA54"/>
    <dataValidation imeMode="halfAlpha" allowBlank="1" showInputMessage="1" showErrorMessage="1" sqref="R8:AA8"/>
    <dataValidation imeMode="fullKatakana" allowBlank="1" showInputMessage="1" showErrorMessage="1" sqref="F3:T3"/>
    <dataValidation type="list" allowBlank="1" showInputMessage="1" showErrorMessage="1" error="プルダウンから選択してください。" sqref="F5:P5">
      <formula1>$AE$76:$AE$111</formula1>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2929" r:id="rId4" name="Check Box 1">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30" r:id="rId5" name="Check Box 2">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mc:AlternateContent xmlns:mc="http://schemas.openxmlformats.org/markup-compatibility/2006">
          <mc:Choice Requires="x14">
            <control shapeId="252931" r:id="rId6" name="Check Box 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2" r:id="rId7" name="Check Box 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3" r:id="rId8" name="Check Box 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4" r:id="rId9" name="Check Box 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35" r:id="rId10" name="Check Box 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36" r:id="rId11" name="Check Box 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37" r:id="rId12" name="Check Box 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38" r:id="rId13" name="Check Box 1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39" r:id="rId14" name="Check Box 1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0" r:id="rId15" name="Check Box 1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1" r:id="rId16" name="Check Box 13">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2" r:id="rId17" name="Check Box 14">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3" r:id="rId18" name="Check Box 15">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4" r:id="rId19" name="Check Box 16">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45" r:id="rId20" name="Check Box 17">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46" r:id="rId21" name="Check Box 18">
              <controlPr defaultSize="0" autoFill="0" autoLine="0" autoPict="0">
                <anchor moveWithCells="1">
                  <from>
                    <xdr:col>5</xdr:col>
                    <xdr:colOff>76200</xdr:colOff>
                    <xdr:row>12</xdr:row>
                    <xdr:rowOff>161925</xdr:rowOff>
                  </from>
                  <to>
                    <xdr:col>5</xdr:col>
                    <xdr:colOff>295275</xdr:colOff>
                    <xdr:row>14</xdr:row>
                    <xdr:rowOff>38100</xdr:rowOff>
                  </to>
                </anchor>
              </controlPr>
            </control>
          </mc:Choice>
        </mc:AlternateContent>
        <mc:AlternateContent xmlns:mc="http://schemas.openxmlformats.org/markup-compatibility/2006">
          <mc:Choice Requires="x14">
            <control shapeId="252947" r:id="rId22" name="Check Box 19">
              <controlPr defaultSize="0" autoFill="0" autoLine="0" autoPict="0">
                <anchor moveWithCells="1">
                  <from>
                    <xdr:col>5</xdr:col>
                    <xdr:colOff>76200</xdr:colOff>
                    <xdr:row>11</xdr:row>
                    <xdr:rowOff>152400</xdr:rowOff>
                  </from>
                  <to>
                    <xdr:col>5</xdr:col>
                    <xdr:colOff>295275</xdr:colOff>
                    <xdr:row>13</xdr:row>
                    <xdr:rowOff>38100</xdr:rowOff>
                  </to>
                </anchor>
              </controlPr>
            </control>
          </mc:Choice>
        </mc:AlternateContent>
        <mc:AlternateContent xmlns:mc="http://schemas.openxmlformats.org/markup-compatibility/2006">
          <mc:Choice Requires="x14">
            <control shapeId="252948" r:id="rId23" name="Check Box 20">
              <controlPr defaultSize="0" autoFill="0" autoLine="0" autoPict="0">
                <anchor moveWithCells="1">
                  <from>
                    <xdr:col>5</xdr:col>
                    <xdr:colOff>76200</xdr:colOff>
                    <xdr:row>14</xdr:row>
                    <xdr:rowOff>28575</xdr:rowOff>
                  </from>
                  <to>
                    <xdr:col>5</xdr:col>
                    <xdr:colOff>295275</xdr:colOff>
                    <xdr:row>14</xdr:row>
                    <xdr:rowOff>323850</xdr:rowOff>
                  </to>
                </anchor>
              </controlPr>
            </control>
          </mc:Choice>
        </mc:AlternateContent>
        <mc:AlternateContent xmlns:mc="http://schemas.openxmlformats.org/markup-compatibility/2006">
          <mc:Choice Requires="x14">
            <control shapeId="252949" r:id="rId24" name="Check Box 21">
              <controlPr defaultSize="0" autoFill="0" autoLine="0" autoPict="0">
                <anchor moveWithCells="1">
                  <from>
                    <xdr:col>5</xdr:col>
                    <xdr:colOff>76200</xdr:colOff>
                    <xdr:row>14</xdr:row>
                    <xdr:rowOff>314325</xdr:rowOff>
                  </from>
                  <to>
                    <xdr:col>5</xdr:col>
                    <xdr:colOff>295275</xdr:colOff>
                    <xdr:row>16</xdr:row>
                    <xdr:rowOff>47625</xdr:rowOff>
                  </to>
                </anchor>
              </controlPr>
            </control>
          </mc:Choice>
        </mc:AlternateContent>
        <mc:AlternateContent xmlns:mc="http://schemas.openxmlformats.org/markup-compatibility/2006">
          <mc:Choice Requires="x14">
            <control shapeId="252950" r:id="rId25" name="Check Box 22">
              <controlPr defaultSize="0" autoFill="0" autoLine="0" autoPict="0">
                <anchor moveWithCells="1">
                  <from>
                    <xdr:col>5</xdr:col>
                    <xdr:colOff>76200</xdr:colOff>
                    <xdr:row>10</xdr:row>
                    <xdr:rowOff>152400</xdr:rowOff>
                  </from>
                  <to>
                    <xdr:col>5</xdr:col>
                    <xdr:colOff>295275</xdr:colOff>
                    <xdr:row>12</xdr:row>
                    <xdr:rowOff>38100</xdr:rowOff>
                  </to>
                </anchor>
              </controlPr>
            </control>
          </mc:Choice>
        </mc:AlternateContent>
        <mc:AlternateContent xmlns:mc="http://schemas.openxmlformats.org/markup-compatibility/2006">
          <mc:Choice Requires="x14">
            <control shapeId="252951" r:id="rId26" name="Check Box 23">
              <controlPr defaultSize="0" autoFill="0" autoLine="0" autoPict="0">
                <anchor moveWithCells="1">
                  <from>
                    <xdr:col>5</xdr:col>
                    <xdr:colOff>66675</xdr:colOff>
                    <xdr:row>60</xdr:row>
                    <xdr:rowOff>47625</xdr:rowOff>
                  </from>
                  <to>
                    <xdr:col>5</xdr:col>
                    <xdr:colOff>285750</xdr:colOff>
                    <xdr:row>60</xdr:row>
                    <xdr:rowOff>361950</xdr:rowOff>
                  </to>
                </anchor>
              </controlPr>
            </control>
          </mc:Choice>
        </mc:AlternateContent>
        <mc:AlternateContent xmlns:mc="http://schemas.openxmlformats.org/markup-compatibility/2006">
          <mc:Choice Requires="x14">
            <control shapeId="252952" r:id="rId27" name="Check Box 24">
              <controlPr defaultSize="0" autoFill="0" autoLine="0" autoPict="0">
                <anchor moveWithCells="1">
                  <from>
                    <xdr:col>5</xdr:col>
                    <xdr:colOff>57150</xdr:colOff>
                    <xdr:row>59</xdr:row>
                    <xdr:rowOff>38100</xdr:rowOff>
                  </from>
                  <to>
                    <xdr:col>5</xdr:col>
                    <xdr:colOff>276225</xdr:colOff>
                    <xdr:row>59</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総括表（申請書）</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'総括表（申請書）'!Print_Area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2022-12-01T04:54:02Z</cp:lastPrinted>
  <dcterms:created xsi:type="dcterms:W3CDTF">2021-05-07T05:56:52Z</dcterms:created>
  <dcterms:modified xsi:type="dcterms:W3CDTF">2023-05-18T05:14:05Z</dcterms:modified>
</cp:coreProperties>
</file>