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04 周知関係\01 ホームページ関係\R05.05.01（R5年度の要綱施行・5月7日までの受付開始）\貼り付け用\R4\"/>
    </mc:Choice>
  </mc:AlternateContent>
  <workbookProtection workbookAlgorithmName="SHA-512" workbookHashValue="Qimx//LlcMg9QxumiN9WlPuWEmZrH+BiGhikPG1V2lv+R7y7X4jDFcVyTCuv97PIXESS80oJY9hNutkV9xHHcw==" workbookSaltValue="nqCEiZCXIHTVkaqdU+6jjA==" workbookSpinCount="100000" lockStructure="1"/>
  <bookViews>
    <workbookView xWindow="0" yWindow="0" windowWidth="20490" windowHeight="7680" tabRatio="707"/>
  </bookViews>
  <sheets>
    <sheet name="（別紙１）チェックリスト" sheetId="3" r:id="rId1"/>
    <sheet name="（別紙2-1）12月25日～1月26日" sheetId="5" state="hidden" r:id="rId2"/>
    <sheet name="（別紙2-2）1月27日～2月28日" sheetId="1" state="hidden" r:id="rId3"/>
    <sheet name="（別紙2-3）3月1日～3月31日" sheetId="4" state="hidden" r:id="rId4"/>
    <sheet name="（別紙2-4）4月1日～4月30日" sheetId="7" state="hidden" r:id="rId5"/>
    <sheet name="（別紙2-5）5月1日～5月31日" sheetId="8" state="hidden" r:id="rId6"/>
    <sheet name="（別紙2-6）6月1日～6月30日" sheetId="9" state="hidden" r:id="rId7"/>
    <sheet name="（別紙2-7）7月1日～7月31日" sheetId="10" state="hidden" r:id="rId8"/>
    <sheet name="（別紙2-8）8月1日～8月31日" sheetId="11" state="hidden" r:id="rId9"/>
    <sheet name="（別紙2-9）9月1日～9月30日" sheetId="12" state="hidden" r:id="rId10"/>
    <sheet name="（別紙2-10）10月1日～10月31日" sheetId="13" state="hidden" r:id="rId11"/>
    <sheet name="（別紙2-11）11月1日～11月30日" sheetId="14" r:id="rId12"/>
    <sheet name="（別紙2-12）12月1日～12月31日" sheetId="15" r:id="rId13"/>
    <sheet name="（別紙2-13）1月1日～1月31日" sheetId="16" r:id="rId14"/>
    <sheet name="（別紙2-14）2月1日～2月28日" sheetId="20" r:id="rId15"/>
    <sheet name="（別紙2-15）3月1日～3月31日" sheetId="19" r:id="rId16"/>
  </sheets>
  <externalReferences>
    <externalReference r:id="rId17"/>
  </externalReferences>
  <definedNames>
    <definedName name="_xlnm.Print_Area" localSheetId="0">'（別紙１）チェックリスト'!$A$1:$AJ$47</definedName>
    <definedName name="_xlnm.Print_Area" localSheetId="1">'（別紙2-1）12月25日～1月26日'!$A$1:$AK$63</definedName>
    <definedName name="_xlnm.Print_Area" localSheetId="10">'（別紙2-10）10月1日～10月31日'!$A$1:$AI$63</definedName>
    <definedName name="_xlnm.Print_Area" localSheetId="11">'（別紙2-11）11月1日～11月30日'!$A$1:$AH$63</definedName>
    <definedName name="_xlnm.Print_Area" localSheetId="12">'（別紙2-12）12月1日～12月31日'!$A$1:$AI$63</definedName>
    <definedName name="_xlnm.Print_Area" localSheetId="13">'（別紙2-13）1月1日～1月31日'!$A$1:$AI$63</definedName>
    <definedName name="_xlnm.Print_Area" localSheetId="14">'（別紙2-14）2月1日～2月28日'!$A$1:$AF$63</definedName>
    <definedName name="_xlnm.Print_Area" localSheetId="15">'（別紙2-15）3月1日～3月31日'!$A$1:$AI$63</definedName>
    <definedName name="_xlnm.Print_Area" localSheetId="2">'（別紙2-2）1月27日～2月28日'!$A$1:$AK$63</definedName>
    <definedName name="_xlnm.Print_Area" localSheetId="3">'（別紙2-3）3月1日～3月31日'!$A$1:$AI$63</definedName>
    <definedName name="_xlnm.Print_Area" localSheetId="4">'（別紙2-4）4月1日～4月30日'!$A$1:$AH$63</definedName>
    <definedName name="_xlnm.Print_Area" localSheetId="5">'（別紙2-5）5月1日～5月31日'!$A$1:$AI$63</definedName>
    <definedName name="_xlnm.Print_Area" localSheetId="6">'（別紙2-6）6月1日～6月30日'!$A$1:$AH$63</definedName>
    <definedName name="_xlnm.Print_Area" localSheetId="7">'（別紙2-7）7月1日～7月31日'!$A$1:$AI$63</definedName>
    <definedName name="_xlnm.Print_Area" localSheetId="8">'（別紙2-8）8月1日～8月31日'!$A$1:$AI$63</definedName>
    <definedName name="_xlnm.Print_Area" localSheetId="9">'（別紙2-9）9月1日～9月30日'!$A$1:$AH$63</definedName>
    <definedName name="タスク_開始" localSheetId="1">[1]様式!#REF!</definedName>
    <definedName name="タスク_開始" localSheetId="10">[1]様式!#REF!</definedName>
    <definedName name="タスク_開始" localSheetId="11">[1]様式!#REF!</definedName>
    <definedName name="タスク_開始" localSheetId="12">[1]様式!#REF!</definedName>
    <definedName name="タスク_開始" localSheetId="13">[1]様式!#REF!</definedName>
    <definedName name="タスク_開始" localSheetId="14">[1]様式!#REF!</definedName>
    <definedName name="タスク_開始" localSheetId="15">[1]様式!#REF!</definedName>
    <definedName name="タスク_開始" localSheetId="2">[1]様式!#REF!</definedName>
    <definedName name="タスク_開始" localSheetId="3">[1]様式!#REF!</definedName>
    <definedName name="タスク_開始" localSheetId="4">[1]様式!#REF!</definedName>
    <definedName name="タスク_開始" localSheetId="5">[1]様式!#REF!</definedName>
    <definedName name="タスク_開始" localSheetId="6">[1]様式!#REF!</definedName>
    <definedName name="タスク_開始" localSheetId="7">[1]様式!#REF!</definedName>
    <definedName name="タスク_開始" localSheetId="8">[1]様式!#REF!</definedName>
    <definedName name="タスク_開始" localSheetId="9">[1]様式!#REF!</definedName>
    <definedName name="タスク_終了" localSheetId="1">[1]様式!#REF!</definedName>
    <definedName name="タスク_終了" localSheetId="10">[1]様式!#REF!</definedName>
    <definedName name="タスク_終了" localSheetId="11">[1]様式!#REF!</definedName>
    <definedName name="タスク_終了" localSheetId="12">[1]様式!#REF!</definedName>
    <definedName name="タスク_終了" localSheetId="13">[1]様式!#REF!</definedName>
    <definedName name="タスク_終了" localSheetId="14">[1]様式!#REF!</definedName>
    <definedName name="タスク_終了" localSheetId="15">[1]様式!#REF!</definedName>
    <definedName name="タスク_終了" localSheetId="2">[1]様式!#REF!</definedName>
    <definedName name="タスク_終了" localSheetId="3">[1]様式!#REF!</definedName>
    <definedName name="タスク_終了" localSheetId="4">[1]様式!#REF!</definedName>
    <definedName name="タスク_終了" localSheetId="5">[1]様式!#REF!</definedName>
    <definedName name="タスク_終了" localSheetId="6">[1]様式!#REF!</definedName>
    <definedName name="タスク_終了" localSheetId="7">[1]様式!#REF!</definedName>
    <definedName name="タスク_終了" localSheetId="8">[1]様式!#REF!</definedName>
    <definedName name="タスク_終了" localSheetId="9">[1]様式!#REF!</definedName>
    <definedName name="タスク_進捗状況" localSheetId="1">[1]様式!#REF!</definedName>
    <definedName name="タスク_進捗状況" localSheetId="10">[1]様式!#REF!</definedName>
    <definedName name="タスク_進捗状況" localSheetId="11">[1]様式!#REF!</definedName>
    <definedName name="タスク_進捗状況" localSheetId="12">[1]様式!#REF!</definedName>
    <definedName name="タスク_進捗状況" localSheetId="13">[1]様式!#REF!</definedName>
    <definedName name="タスク_進捗状況" localSheetId="14">[1]様式!#REF!</definedName>
    <definedName name="タスク_進捗状況" localSheetId="15">[1]様式!#REF!</definedName>
    <definedName name="タスク_進捗状況" localSheetId="2">[1]様式!#REF!</definedName>
    <definedName name="タスク_進捗状況" localSheetId="3">[1]様式!#REF!</definedName>
    <definedName name="タスク_進捗状況" localSheetId="4">[1]様式!#REF!</definedName>
    <definedName name="タスク_進捗状況" localSheetId="5">[1]様式!#REF!</definedName>
    <definedName name="タスク_進捗状況" localSheetId="6">[1]様式!#REF!</definedName>
    <definedName name="タスク_進捗状況" localSheetId="7">[1]様式!#REF!</definedName>
    <definedName name="タスク_進捗状況" localSheetId="8">[1]様式!#REF!</definedName>
    <definedName name="タスク_進捗状況" localSheetId="9">[1]様式!#REF!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1" i="3" l="1"/>
  <c r="Z81" i="3"/>
  <c r="Y81" i="3"/>
  <c r="W81" i="3"/>
  <c r="V81" i="3"/>
  <c r="U81" i="3"/>
  <c r="T81" i="3"/>
  <c r="S81" i="3"/>
  <c r="R81" i="3"/>
  <c r="Q81" i="3"/>
  <c r="P81" i="3"/>
  <c r="B163" i="19" l="1"/>
  <c r="B162" i="19"/>
  <c r="B161" i="19"/>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63" i="20" l="1"/>
  <c r="B162" i="20"/>
  <c r="B161" i="20"/>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AH167" i="15" l="1"/>
  <c r="AG167" i="15"/>
  <c r="AF167" i="15"/>
  <c r="AE167" i="15"/>
  <c r="AD167" i="15"/>
  <c r="AC167" i="15"/>
  <c r="AH167" i="16"/>
  <c r="AG167" i="16"/>
  <c r="AF167" i="16"/>
  <c r="AE167" i="16"/>
  <c r="AD167" i="16"/>
  <c r="AC167" i="16"/>
  <c r="AB167" i="16"/>
  <c r="AA167" i="16"/>
  <c r="Z167" i="16"/>
  <c r="Y167" i="16"/>
  <c r="X167" i="16"/>
  <c r="W167" i="16"/>
  <c r="V167" i="16"/>
  <c r="U167" i="16"/>
  <c r="T167" i="16"/>
  <c r="S167" i="16"/>
  <c r="R167" i="16"/>
  <c r="Q167" i="16"/>
  <c r="P167" i="16"/>
  <c r="O167" i="16"/>
  <c r="N167" i="16"/>
  <c r="M167" i="16"/>
  <c r="L167" i="16"/>
  <c r="K167" i="16"/>
  <c r="J167" i="16"/>
  <c r="I167" i="16"/>
  <c r="H167" i="16"/>
  <c r="G167" i="16"/>
  <c r="F167" i="16"/>
  <c r="E167" i="16"/>
  <c r="D167" i="16"/>
  <c r="AQ163" i="19" l="1"/>
  <c r="AQ162" i="19"/>
  <c r="AQ161" i="19"/>
  <c r="AQ160" i="19"/>
  <c r="AQ159" i="19"/>
  <c r="AQ158" i="19"/>
  <c r="AQ157" i="19"/>
  <c r="AQ156" i="19"/>
  <c r="AQ155" i="19"/>
  <c r="AQ154" i="19"/>
  <c r="AQ153" i="19"/>
  <c r="AQ152" i="19"/>
  <c r="AQ151" i="19"/>
  <c r="AQ150" i="19"/>
  <c r="AQ149" i="19"/>
  <c r="AQ148" i="19"/>
  <c r="AQ147" i="19"/>
  <c r="AQ146" i="19"/>
  <c r="AQ145" i="19"/>
  <c r="AQ144" i="19"/>
  <c r="AQ143" i="19"/>
  <c r="AQ142" i="19"/>
  <c r="AQ141" i="19"/>
  <c r="AQ140" i="19"/>
  <c r="AQ139" i="19"/>
  <c r="AQ138" i="19"/>
  <c r="AQ137" i="19"/>
  <c r="AQ136" i="19"/>
  <c r="AQ135" i="19"/>
  <c r="AQ134" i="19"/>
  <c r="AQ133" i="19"/>
  <c r="AQ132" i="19"/>
  <c r="AQ131" i="19"/>
  <c r="AQ130" i="19"/>
  <c r="AQ129" i="19"/>
  <c r="AQ128" i="19"/>
  <c r="AQ127" i="19"/>
  <c r="AQ126" i="19"/>
  <c r="AQ125" i="19"/>
  <c r="AQ124" i="19"/>
  <c r="AQ123" i="19"/>
  <c r="AQ122" i="19"/>
  <c r="AQ121" i="19"/>
  <c r="AQ120" i="19"/>
  <c r="AQ119" i="19"/>
  <c r="AQ118" i="19"/>
  <c r="AQ117" i="19"/>
  <c r="AQ116" i="19"/>
  <c r="AQ115" i="19"/>
  <c r="AQ114" i="19"/>
  <c r="AQ113" i="19"/>
  <c r="AQ112" i="19"/>
  <c r="AQ111" i="19"/>
  <c r="AQ110" i="19"/>
  <c r="AQ109" i="19"/>
  <c r="AQ108" i="19"/>
  <c r="AQ107" i="19"/>
  <c r="AQ106" i="19"/>
  <c r="AQ105" i="19"/>
  <c r="AQ104" i="19"/>
  <c r="AQ103" i="19"/>
  <c r="AQ102" i="19"/>
  <c r="AQ101" i="19"/>
  <c r="AQ100" i="19"/>
  <c r="AQ99" i="19"/>
  <c r="AQ98" i="19"/>
  <c r="AQ97" i="19"/>
  <c r="AQ96" i="19"/>
  <c r="AQ95" i="19"/>
  <c r="AQ94" i="19"/>
  <c r="AQ93" i="19"/>
  <c r="AQ92" i="19"/>
  <c r="AQ91" i="19"/>
  <c r="AQ90" i="19"/>
  <c r="AQ89" i="19"/>
  <c r="AQ88" i="19"/>
  <c r="AQ87" i="19"/>
  <c r="AQ86" i="19"/>
  <c r="AQ85" i="19"/>
  <c r="AQ84" i="19"/>
  <c r="AQ83" i="19"/>
  <c r="AQ82" i="19"/>
  <c r="AQ81" i="19"/>
  <c r="AQ80" i="19"/>
  <c r="AQ79" i="19"/>
  <c r="AQ78" i="19"/>
  <c r="AQ77" i="19"/>
  <c r="AQ76" i="19"/>
  <c r="AQ75" i="19"/>
  <c r="AQ74" i="19"/>
  <c r="AQ73" i="19"/>
  <c r="AQ72" i="19"/>
  <c r="AQ71" i="19"/>
  <c r="AQ70" i="19"/>
  <c r="AQ69" i="19"/>
  <c r="AQ68" i="19"/>
  <c r="AQ67" i="19"/>
  <c r="AQ66" i="19"/>
  <c r="AQ65" i="19"/>
  <c r="AQ64" i="19"/>
  <c r="AQ63" i="19"/>
  <c r="AQ62" i="19"/>
  <c r="AQ61" i="19"/>
  <c r="AQ60" i="19"/>
  <c r="AQ59" i="19"/>
  <c r="AQ58" i="19"/>
  <c r="AQ57" i="19"/>
  <c r="AQ56" i="19"/>
  <c r="AQ55" i="19"/>
  <c r="AQ54" i="19"/>
  <c r="AQ53" i="19"/>
  <c r="AQ52" i="19"/>
  <c r="AQ51" i="19"/>
  <c r="AQ50" i="19"/>
  <c r="AQ49" i="19"/>
  <c r="AQ48" i="19"/>
  <c r="AQ47" i="19"/>
  <c r="AQ46" i="19"/>
  <c r="AQ45" i="19"/>
  <c r="AQ44" i="19"/>
  <c r="AQ43" i="19"/>
  <c r="AQ42" i="19"/>
  <c r="AQ41" i="19"/>
  <c r="AQ40" i="19"/>
  <c r="AQ39" i="19"/>
  <c r="AQ38" i="19"/>
  <c r="AQ37" i="19"/>
  <c r="AQ36" i="19"/>
  <c r="AQ35" i="19"/>
  <c r="AQ34" i="19"/>
  <c r="AQ33" i="19"/>
  <c r="AQ32" i="19"/>
  <c r="AQ31" i="19"/>
  <c r="AQ30" i="19"/>
  <c r="AQ29" i="19"/>
  <c r="AQ28" i="19"/>
  <c r="AQ27" i="19"/>
  <c r="AQ26" i="19"/>
  <c r="AQ25" i="19"/>
  <c r="AQ24" i="19"/>
  <c r="AQ23" i="19"/>
  <c r="AQ22" i="19"/>
  <c r="AQ21" i="19"/>
  <c r="AQ20" i="19"/>
  <c r="AQ19" i="19"/>
  <c r="AQ18" i="19"/>
  <c r="AQ17" i="19"/>
  <c r="AQ16" i="19"/>
  <c r="AQ15" i="19"/>
  <c r="AQ14" i="19"/>
  <c r="AN163" i="20"/>
  <c r="AN162" i="20"/>
  <c r="AN161" i="20"/>
  <c r="AN160" i="20"/>
  <c r="AN159" i="20"/>
  <c r="AN158" i="20"/>
  <c r="AN157" i="20"/>
  <c r="AN156" i="20"/>
  <c r="AN155" i="20"/>
  <c r="AN154" i="20"/>
  <c r="AN153" i="20"/>
  <c r="AN152" i="20"/>
  <c r="AN151" i="20"/>
  <c r="AN150" i="20"/>
  <c r="AN149" i="20"/>
  <c r="AN148" i="20"/>
  <c r="AN147" i="20"/>
  <c r="AN146" i="20"/>
  <c r="AN145" i="20"/>
  <c r="AN144" i="20"/>
  <c r="AN143" i="20"/>
  <c r="AN142" i="20"/>
  <c r="AN141" i="20"/>
  <c r="AN140" i="20"/>
  <c r="AN139" i="20"/>
  <c r="AN138" i="20"/>
  <c r="AN137" i="20"/>
  <c r="AN136" i="20"/>
  <c r="AN135" i="20"/>
  <c r="AN134" i="20"/>
  <c r="AN133" i="20"/>
  <c r="AN132" i="20"/>
  <c r="AN131" i="20"/>
  <c r="AN130" i="20"/>
  <c r="AN129" i="20"/>
  <c r="AN128" i="20"/>
  <c r="AN127" i="20"/>
  <c r="AN126" i="20"/>
  <c r="AN125" i="20"/>
  <c r="AN124" i="20"/>
  <c r="AN123" i="20"/>
  <c r="AN122" i="20"/>
  <c r="AN121" i="20"/>
  <c r="AN120" i="20"/>
  <c r="AN119" i="20"/>
  <c r="AN118" i="20"/>
  <c r="AN117" i="20"/>
  <c r="AN116" i="20"/>
  <c r="AN115" i="20"/>
  <c r="AN114" i="20"/>
  <c r="AN113" i="20"/>
  <c r="AN112" i="20"/>
  <c r="AN111" i="20"/>
  <c r="AN110" i="20"/>
  <c r="AN109" i="20"/>
  <c r="AN108" i="20"/>
  <c r="AN107" i="20"/>
  <c r="AN106" i="20"/>
  <c r="AN105" i="20"/>
  <c r="AN104" i="20"/>
  <c r="AN103" i="20"/>
  <c r="AN102" i="20"/>
  <c r="AN101" i="20"/>
  <c r="AN100" i="20"/>
  <c r="AN99" i="20"/>
  <c r="AN98" i="20"/>
  <c r="AN97" i="20"/>
  <c r="AN96" i="20"/>
  <c r="AN95" i="20"/>
  <c r="AN94" i="20"/>
  <c r="AN93" i="20"/>
  <c r="AN92" i="20"/>
  <c r="AN91" i="20"/>
  <c r="AN90" i="20"/>
  <c r="AN89" i="20"/>
  <c r="AN88" i="20"/>
  <c r="AN87" i="20"/>
  <c r="AN86" i="20"/>
  <c r="AN85" i="20"/>
  <c r="AN84" i="20"/>
  <c r="AN83" i="20"/>
  <c r="AN82" i="20"/>
  <c r="AN81" i="20"/>
  <c r="AN80" i="20"/>
  <c r="AN79" i="20"/>
  <c r="AN78" i="20"/>
  <c r="AN77" i="20"/>
  <c r="AN76" i="20"/>
  <c r="AN75" i="20"/>
  <c r="AN74" i="20"/>
  <c r="AN73" i="20"/>
  <c r="AN72" i="20"/>
  <c r="AN71" i="20"/>
  <c r="AN70" i="20"/>
  <c r="AN69" i="20"/>
  <c r="AN68" i="20"/>
  <c r="AN67" i="20"/>
  <c r="AN66" i="20"/>
  <c r="AN65" i="20"/>
  <c r="AN64" i="20"/>
  <c r="AN63" i="20"/>
  <c r="AN62" i="20"/>
  <c r="AN61" i="20"/>
  <c r="AN60" i="20"/>
  <c r="AN59" i="20"/>
  <c r="AN58" i="20"/>
  <c r="AN57" i="20"/>
  <c r="AN56" i="20"/>
  <c r="AN55" i="20"/>
  <c r="AN54" i="20"/>
  <c r="AN53" i="20"/>
  <c r="AN52" i="20"/>
  <c r="AN51" i="20"/>
  <c r="AN50" i="20"/>
  <c r="AN49" i="20"/>
  <c r="AN48" i="20"/>
  <c r="AN47" i="20"/>
  <c r="AN46" i="20"/>
  <c r="AN45" i="20"/>
  <c r="AN44" i="20"/>
  <c r="AN43" i="20"/>
  <c r="AN42" i="20"/>
  <c r="AN41" i="20"/>
  <c r="AN40" i="20"/>
  <c r="AN39" i="20"/>
  <c r="AN38" i="20"/>
  <c r="AN37" i="20"/>
  <c r="AN36" i="20"/>
  <c r="AN35" i="20"/>
  <c r="AN34" i="20"/>
  <c r="AN33" i="20"/>
  <c r="AN32" i="20"/>
  <c r="AN31" i="20"/>
  <c r="AN30" i="20"/>
  <c r="AN29" i="20"/>
  <c r="AN28" i="20"/>
  <c r="AN27" i="20"/>
  <c r="AN26" i="20"/>
  <c r="AN25" i="20"/>
  <c r="AN24" i="20"/>
  <c r="AN23" i="20"/>
  <c r="AN22" i="20"/>
  <c r="AN21" i="20"/>
  <c r="AN20" i="20"/>
  <c r="AN19" i="20"/>
  <c r="AN18" i="20"/>
  <c r="AN17" i="20"/>
  <c r="AN16" i="20"/>
  <c r="AN15" i="20"/>
  <c r="AN14" i="20"/>
  <c r="AQ163" i="16"/>
  <c r="AQ162" i="16"/>
  <c r="AQ161" i="16"/>
  <c r="AQ160" i="16"/>
  <c r="AQ159" i="16"/>
  <c r="AQ158" i="16"/>
  <c r="AQ157" i="16"/>
  <c r="AQ156" i="16"/>
  <c r="AQ155" i="16"/>
  <c r="AQ154" i="16"/>
  <c r="AQ153" i="16"/>
  <c r="AQ152" i="16"/>
  <c r="AQ151" i="16"/>
  <c r="AQ150" i="16"/>
  <c r="AQ149" i="16"/>
  <c r="AQ148" i="16"/>
  <c r="AQ147" i="16"/>
  <c r="AQ146" i="16"/>
  <c r="AQ145" i="16"/>
  <c r="AQ144" i="16"/>
  <c r="AQ143" i="16"/>
  <c r="AQ142" i="16"/>
  <c r="AQ141" i="16"/>
  <c r="AQ140" i="16"/>
  <c r="AQ139" i="16"/>
  <c r="AQ138" i="16"/>
  <c r="AQ137" i="16"/>
  <c r="AQ136" i="16"/>
  <c r="AQ135" i="16"/>
  <c r="AQ134" i="16"/>
  <c r="AQ133" i="16"/>
  <c r="AQ132" i="16"/>
  <c r="AQ131" i="16"/>
  <c r="AQ130" i="16"/>
  <c r="AQ129" i="16"/>
  <c r="AQ128" i="16"/>
  <c r="AQ127" i="16"/>
  <c r="AQ126" i="16"/>
  <c r="AQ125" i="16"/>
  <c r="AQ124" i="16"/>
  <c r="AQ123" i="16"/>
  <c r="AQ122" i="16"/>
  <c r="AQ121" i="16"/>
  <c r="AQ120" i="16"/>
  <c r="AQ119" i="16"/>
  <c r="AQ118" i="16"/>
  <c r="AQ117" i="16"/>
  <c r="AQ116" i="16"/>
  <c r="AQ115" i="16"/>
  <c r="AQ114" i="16"/>
  <c r="AQ113" i="16"/>
  <c r="AQ112" i="16"/>
  <c r="AQ111" i="16"/>
  <c r="AQ110" i="16"/>
  <c r="AQ109" i="16"/>
  <c r="AQ108" i="16"/>
  <c r="AQ107" i="16"/>
  <c r="AQ106" i="16"/>
  <c r="AQ105" i="16"/>
  <c r="AQ104" i="16"/>
  <c r="AQ103" i="16"/>
  <c r="AQ102" i="16"/>
  <c r="AQ101" i="16"/>
  <c r="AQ100" i="16"/>
  <c r="AQ99" i="16"/>
  <c r="AQ98" i="16"/>
  <c r="AQ97" i="16"/>
  <c r="AQ96" i="16"/>
  <c r="AQ95" i="16"/>
  <c r="AQ94" i="16"/>
  <c r="AQ93" i="16"/>
  <c r="AQ92" i="16"/>
  <c r="AQ91" i="16"/>
  <c r="AQ90" i="16"/>
  <c r="AQ89" i="16"/>
  <c r="AQ88" i="16"/>
  <c r="AQ87" i="16"/>
  <c r="AQ86" i="16"/>
  <c r="AQ85" i="16"/>
  <c r="AQ84" i="16"/>
  <c r="AQ83" i="16"/>
  <c r="AQ82" i="16"/>
  <c r="AQ81" i="16"/>
  <c r="AQ80" i="16"/>
  <c r="AQ79" i="16"/>
  <c r="AQ78" i="16"/>
  <c r="AQ77" i="16"/>
  <c r="AQ76" i="16"/>
  <c r="AQ75" i="16"/>
  <c r="AQ74" i="16"/>
  <c r="AQ73" i="16"/>
  <c r="AQ72" i="16"/>
  <c r="AQ71" i="16"/>
  <c r="AQ70" i="16"/>
  <c r="AQ69" i="16"/>
  <c r="AQ68" i="16"/>
  <c r="AQ67" i="16"/>
  <c r="AQ66" i="16"/>
  <c r="AQ65" i="16"/>
  <c r="AQ64" i="16"/>
  <c r="AQ63" i="16"/>
  <c r="AQ62" i="16"/>
  <c r="AQ61" i="16"/>
  <c r="AQ60" i="16"/>
  <c r="AQ59" i="16"/>
  <c r="AQ58" i="16"/>
  <c r="AQ57" i="16"/>
  <c r="AQ56" i="16"/>
  <c r="AQ55" i="16"/>
  <c r="AQ54" i="16"/>
  <c r="AQ53" i="16"/>
  <c r="AQ52" i="16"/>
  <c r="AQ51" i="16"/>
  <c r="AQ50" i="16"/>
  <c r="AQ49" i="16"/>
  <c r="AQ48" i="16"/>
  <c r="AQ47" i="16"/>
  <c r="AQ46" i="16"/>
  <c r="AQ45" i="16"/>
  <c r="AQ44" i="16"/>
  <c r="AQ43" i="16"/>
  <c r="AQ42" i="16"/>
  <c r="AQ41" i="16"/>
  <c r="AQ40" i="16"/>
  <c r="AQ39" i="16"/>
  <c r="AQ38" i="16"/>
  <c r="AQ37" i="16"/>
  <c r="AQ36" i="16"/>
  <c r="AQ35" i="16"/>
  <c r="AQ34" i="16"/>
  <c r="AQ33" i="16"/>
  <c r="AQ32" i="16"/>
  <c r="AQ31" i="16"/>
  <c r="AQ30" i="16"/>
  <c r="AQ29" i="16"/>
  <c r="AQ28" i="16"/>
  <c r="AQ27" i="16"/>
  <c r="AQ26" i="16"/>
  <c r="AQ25" i="16"/>
  <c r="AQ24" i="16"/>
  <c r="AQ23" i="16"/>
  <c r="AQ22" i="16"/>
  <c r="AQ21" i="16"/>
  <c r="AQ20" i="16"/>
  <c r="AQ19" i="16"/>
  <c r="AQ18" i="16"/>
  <c r="AQ17" i="16"/>
  <c r="AQ16" i="16"/>
  <c r="AQ15" i="16"/>
  <c r="AQ14" i="16"/>
  <c r="B14" i="19"/>
  <c r="B14" i="20"/>
  <c r="B14" i="16"/>
  <c r="B14" i="15"/>
  <c r="AT162" i="19"/>
  <c r="AS162" i="19"/>
  <c r="AU162" i="19" s="1"/>
  <c r="AV162" i="19" s="1"/>
  <c r="AT161" i="19"/>
  <c r="AS161" i="19"/>
  <c r="AT160" i="19"/>
  <c r="AS160" i="19"/>
  <c r="AT159" i="19"/>
  <c r="AS159" i="19"/>
  <c r="AT158" i="19"/>
  <c r="AS158" i="19"/>
  <c r="AU158" i="19" s="1"/>
  <c r="AV158" i="19" s="1"/>
  <c r="AT157" i="19"/>
  <c r="AS157" i="19"/>
  <c r="AT156" i="19"/>
  <c r="AS156" i="19"/>
  <c r="AU156" i="19"/>
  <c r="AV156" i="19" s="1"/>
  <c r="AT155" i="19"/>
  <c r="AS155" i="19"/>
  <c r="AT154" i="19"/>
  <c r="AS154" i="19"/>
  <c r="AU154" i="19" s="1"/>
  <c r="AV154" i="19" s="1"/>
  <c r="AT153" i="19"/>
  <c r="AS153" i="19"/>
  <c r="AU153" i="19" s="1"/>
  <c r="AV153" i="19" s="1"/>
  <c r="AT152" i="19"/>
  <c r="AS152" i="19"/>
  <c r="AT151" i="19"/>
  <c r="AS151" i="19"/>
  <c r="AU151" i="19" s="1"/>
  <c r="AV151" i="19" s="1"/>
  <c r="AT150" i="19"/>
  <c r="AS150" i="19"/>
  <c r="AU150" i="19" s="1"/>
  <c r="AV150" i="19" s="1"/>
  <c r="AT149" i="19"/>
  <c r="AS149" i="19"/>
  <c r="AT148" i="19"/>
  <c r="AS148" i="19"/>
  <c r="AU148" i="19" s="1"/>
  <c r="AV148" i="19" s="1"/>
  <c r="AT147" i="19"/>
  <c r="AS147" i="19"/>
  <c r="AT146" i="19"/>
  <c r="AS146" i="19"/>
  <c r="AU146" i="19"/>
  <c r="AV146" i="19" s="1"/>
  <c r="AT145" i="19"/>
  <c r="AS145" i="19"/>
  <c r="AU145" i="19" s="1"/>
  <c r="AV145" i="19" s="1"/>
  <c r="AT144" i="19"/>
  <c r="AS144" i="19"/>
  <c r="AT143" i="19"/>
  <c r="AS143" i="19"/>
  <c r="AU143" i="19"/>
  <c r="AV143" i="19" s="1"/>
  <c r="AT142" i="19"/>
  <c r="AS142" i="19"/>
  <c r="AU142" i="19" s="1"/>
  <c r="AV142" i="19" s="1"/>
  <c r="AT141" i="19"/>
  <c r="AS141" i="19"/>
  <c r="AU141" i="19" s="1"/>
  <c r="AV141" i="19" s="1"/>
  <c r="AT140" i="19"/>
  <c r="AS140" i="19"/>
  <c r="AU140" i="19"/>
  <c r="AV140" i="19" s="1"/>
  <c r="AT139" i="19"/>
  <c r="AS139" i="19"/>
  <c r="AT138" i="19"/>
  <c r="AS138" i="19"/>
  <c r="AU138" i="19"/>
  <c r="AV138" i="19" s="1"/>
  <c r="AT137" i="19"/>
  <c r="AS137" i="19"/>
  <c r="AU137" i="19"/>
  <c r="AV137" i="19" s="1"/>
  <c r="AT136" i="19"/>
  <c r="AS136" i="19"/>
  <c r="AT135" i="19"/>
  <c r="AS135" i="19"/>
  <c r="AU135" i="19"/>
  <c r="AV135" i="19" s="1"/>
  <c r="AT134" i="19"/>
  <c r="AS134" i="19"/>
  <c r="AU134" i="19"/>
  <c r="AV134" i="19" s="1"/>
  <c r="AT133" i="19"/>
  <c r="AS133" i="19"/>
  <c r="AT132" i="19"/>
  <c r="AS132" i="19"/>
  <c r="AU132" i="19"/>
  <c r="AV132" i="19" s="1"/>
  <c r="AT131" i="19"/>
  <c r="AS131" i="19"/>
  <c r="AT130" i="19"/>
  <c r="AS130" i="19"/>
  <c r="AU130" i="19" s="1"/>
  <c r="AV130" i="19" s="1"/>
  <c r="AT129" i="19"/>
  <c r="AS129" i="19"/>
  <c r="AU129" i="19"/>
  <c r="AV129" i="19" s="1"/>
  <c r="AT128" i="19"/>
  <c r="AS128" i="19"/>
  <c r="AT127" i="19"/>
  <c r="AS127" i="19"/>
  <c r="AU127" i="19" s="1"/>
  <c r="AV127" i="19" s="1"/>
  <c r="AT126" i="19"/>
  <c r="AS126" i="19"/>
  <c r="AU126" i="19"/>
  <c r="AV126" i="19" s="1"/>
  <c r="AT125" i="19"/>
  <c r="AS125" i="19"/>
  <c r="AT124" i="19"/>
  <c r="AS124" i="19"/>
  <c r="AU124" i="19" s="1"/>
  <c r="AV124" i="19" s="1"/>
  <c r="AT123" i="19"/>
  <c r="AS123" i="19"/>
  <c r="AT122" i="19"/>
  <c r="AS122" i="19"/>
  <c r="AU122" i="19" s="1"/>
  <c r="AV122" i="19" s="1"/>
  <c r="AT121" i="19"/>
  <c r="AS121" i="19"/>
  <c r="AU121" i="19" s="1"/>
  <c r="AV121" i="19" s="1"/>
  <c r="AT120" i="19"/>
  <c r="AS120" i="19"/>
  <c r="AT119" i="19"/>
  <c r="AS119" i="19"/>
  <c r="AU119" i="19" s="1"/>
  <c r="AV119" i="19" s="1"/>
  <c r="AT118" i="19"/>
  <c r="AS118" i="19"/>
  <c r="AU118" i="19" s="1"/>
  <c r="AV118" i="19" s="1"/>
  <c r="AT117" i="19"/>
  <c r="AS117" i="19"/>
  <c r="AT116" i="19"/>
  <c r="AS116" i="19"/>
  <c r="AU116" i="19" s="1"/>
  <c r="AV116" i="19" s="1"/>
  <c r="AT115" i="19"/>
  <c r="AS115" i="19"/>
  <c r="AT114" i="19"/>
  <c r="AS114" i="19"/>
  <c r="AU114" i="19"/>
  <c r="AV114" i="19" s="1"/>
  <c r="AT113" i="19"/>
  <c r="AS113" i="19"/>
  <c r="AU113" i="19" s="1"/>
  <c r="AV113" i="19" s="1"/>
  <c r="AT112" i="19"/>
  <c r="AS112" i="19"/>
  <c r="AT111" i="19"/>
  <c r="AS111" i="19"/>
  <c r="AU111" i="19"/>
  <c r="AV111" i="19" s="1"/>
  <c r="AT110" i="19"/>
  <c r="AS110" i="19"/>
  <c r="AU110" i="19" s="1"/>
  <c r="AV110" i="19" s="1"/>
  <c r="AT109" i="19"/>
  <c r="AS109" i="19"/>
  <c r="AT108" i="19"/>
  <c r="AS108" i="19"/>
  <c r="AU108" i="19"/>
  <c r="AV108" i="19" s="1"/>
  <c r="AT107" i="19"/>
  <c r="AS107" i="19"/>
  <c r="AT106" i="19"/>
  <c r="AS106" i="19"/>
  <c r="AU106" i="19"/>
  <c r="AV106" i="19" s="1"/>
  <c r="AT105" i="19"/>
  <c r="AS105" i="19"/>
  <c r="AU105" i="19"/>
  <c r="AV105" i="19" s="1"/>
  <c r="AT104" i="19"/>
  <c r="AS104" i="19"/>
  <c r="AT103" i="19"/>
  <c r="AS103" i="19"/>
  <c r="AU103" i="19"/>
  <c r="AV103" i="19" s="1"/>
  <c r="AT102" i="19"/>
  <c r="AS102" i="19"/>
  <c r="AU102" i="19"/>
  <c r="AV102" i="19" s="1"/>
  <c r="AT101" i="19"/>
  <c r="AS101" i="19"/>
  <c r="AT100" i="19"/>
  <c r="AS100" i="19"/>
  <c r="AU100" i="19"/>
  <c r="AV100" i="19" s="1"/>
  <c r="AT99" i="19"/>
  <c r="AS99" i="19"/>
  <c r="AT98" i="19"/>
  <c r="AS98" i="19"/>
  <c r="AU98" i="19" s="1"/>
  <c r="AV98" i="19" s="1"/>
  <c r="AT97" i="19"/>
  <c r="AS97" i="19"/>
  <c r="AU97" i="19"/>
  <c r="AV97" i="19" s="1"/>
  <c r="AT96" i="19"/>
  <c r="AS96" i="19"/>
  <c r="AT95" i="19"/>
  <c r="AS95" i="19"/>
  <c r="AU95" i="19" s="1"/>
  <c r="AV95" i="19" s="1"/>
  <c r="AT94" i="19"/>
  <c r="AS94" i="19"/>
  <c r="AU94" i="19"/>
  <c r="AV94" i="19" s="1"/>
  <c r="AT93" i="19"/>
  <c r="AS93" i="19"/>
  <c r="AT92" i="19"/>
  <c r="AS92" i="19"/>
  <c r="AU92" i="19" s="1"/>
  <c r="AV92" i="19" s="1"/>
  <c r="AT91" i="19"/>
  <c r="AS91" i="19"/>
  <c r="AT90" i="19"/>
  <c r="AS90" i="19"/>
  <c r="AU90" i="19" s="1"/>
  <c r="AV90" i="19" s="1"/>
  <c r="AT89" i="19"/>
  <c r="AS89" i="19"/>
  <c r="AU89" i="19" s="1"/>
  <c r="AV89" i="19" s="1"/>
  <c r="AT88" i="19"/>
  <c r="AS88" i="19"/>
  <c r="AT87" i="19"/>
  <c r="AS87" i="19"/>
  <c r="AU87" i="19" s="1"/>
  <c r="AV87" i="19" s="1"/>
  <c r="AT86" i="19"/>
  <c r="AS86" i="19"/>
  <c r="AU86" i="19" s="1"/>
  <c r="AV86" i="19" s="1"/>
  <c r="AT85" i="19"/>
  <c r="AS85" i="19"/>
  <c r="AU85" i="19" s="1"/>
  <c r="AT84" i="19"/>
  <c r="AS84" i="19"/>
  <c r="AU84" i="19" s="1"/>
  <c r="AV84" i="19" s="1"/>
  <c r="AT83" i="19"/>
  <c r="AS83" i="19"/>
  <c r="AT82" i="19"/>
  <c r="AS82" i="19"/>
  <c r="AU82" i="19"/>
  <c r="AV82" i="19" s="1"/>
  <c r="AT81" i="19"/>
  <c r="AS81" i="19"/>
  <c r="AU81" i="19" s="1"/>
  <c r="AV81" i="19" s="1"/>
  <c r="AT80" i="19"/>
  <c r="AS80" i="19"/>
  <c r="AU80" i="19" s="1"/>
  <c r="AT79" i="19"/>
  <c r="AS79" i="19"/>
  <c r="AU79" i="19"/>
  <c r="AV79" i="19" s="1"/>
  <c r="AT78" i="19"/>
  <c r="AS78" i="19"/>
  <c r="AU78" i="19" s="1"/>
  <c r="AV78" i="19" s="1"/>
  <c r="AT77" i="19"/>
  <c r="AS77" i="19"/>
  <c r="AU77" i="19" s="1"/>
  <c r="AV77" i="19" s="1"/>
  <c r="AT76" i="19"/>
  <c r="AS76" i="19"/>
  <c r="AU76" i="19"/>
  <c r="AV76" i="19" s="1"/>
  <c r="AT75" i="19"/>
  <c r="AS75" i="19"/>
  <c r="AT74" i="19"/>
  <c r="AS74" i="19"/>
  <c r="AU74" i="19"/>
  <c r="AV74" i="19" s="1"/>
  <c r="AT73" i="19"/>
  <c r="AS73" i="19"/>
  <c r="AU73" i="19"/>
  <c r="AV73" i="19" s="1"/>
  <c r="AT72" i="19"/>
  <c r="AS72" i="19"/>
  <c r="AT71" i="19"/>
  <c r="AS71" i="19"/>
  <c r="AU71" i="19"/>
  <c r="AV71" i="19" s="1"/>
  <c r="AT70" i="19"/>
  <c r="AS70" i="19"/>
  <c r="AU70" i="19"/>
  <c r="AV70" i="19" s="1"/>
  <c r="AT69" i="19"/>
  <c r="AS69" i="19"/>
  <c r="AU69" i="19" s="1"/>
  <c r="AV69" i="19" s="1"/>
  <c r="AT68" i="19"/>
  <c r="AS68" i="19"/>
  <c r="AU68" i="19" s="1"/>
  <c r="AV68" i="19" s="1"/>
  <c r="AT67" i="19"/>
  <c r="AS67" i="19"/>
  <c r="AU67" i="19" s="1"/>
  <c r="AV67" i="19" s="1"/>
  <c r="AT66" i="19"/>
  <c r="AS66" i="19"/>
  <c r="AT65" i="19"/>
  <c r="AS65" i="19"/>
  <c r="AU65" i="19"/>
  <c r="AV65" i="19" s="1"/>
  <c r="AT64" i="19"/>
  <c r="AS64" i="19"/>
  <c r="AU64" i="19"/>
  <c r="AV64" i="19" s="1"/>
  <c r="AT63" i="19"/>
  <c r="AS63" i="19"/>
  <c r="AT62" i="19"/>
  <c r="AS62" i="19"/>
  <c r="AT61" i="19"/>
  <c r="AS61" i="19"/>
  <c r="AU61" i="19" s="1"/>
  <c r="AV61" i="19" s="1"/>
  <c r="AT60" i="19"/>
  <c r="AS60" i="19"/>
  <c r="AT59" i="19"/>
  <c r="AS59" i="19"/>
  <c r="AU59" i="19"/>
  <c r="AV59" i="19" s="1"/>
  <c r="AT58" i="19"/>
  <c r="AS58" i="19"/>
  <c r="AT57" i="19"/>
  <c r="AS57" i="19"/>
  <c r="AU57" i="19" s="1"/>
  <c r="AV57" i="19" s="1"/>
  <c r="AT56" i="19"/>
  <c r="AS56" i="19"/>
  <c r="AT55" i="19"/>
  <c r="AS55" i="19"/>
  <c r="AU55" i="19" s="1"/>
  <c r="AV55" i="19" s="1"/>
  <c r="AT54" i="19"/>
  <c r="AS54" i="19"/>
  <c r="AT53" i="19"/>
  <c r="AS53" i="19"/>
  <c r="AU53" i="19" s="1"/>
  <c r="AV53" i="19" s="1"/>
  <c r="AT52" i="19"/>
  <c r="AS52" i="19"/>
  <c r="AU52" i="19"/>
  <c r="AV52" i="19" s="1"/>
  <c r="AT51" i="19"/>
  <c r="AS51" i="19"/>
  <c r="AT50" i="19"/>
  <c r="AS50" i="19"/>
  <c r="AU50" i="19" s="1"/>
  <c r="AV50" i="19" s="1"/>
  <c r="AT49" i="19"/>
  <c r="AS49" i="19"/>
  <c r="AU49" i="19"/>
  <c r="AV49" i="19" s="1"/>
  <c r="AT48" i="19"/>
  <c r="AS48" i="19"/>
  <c r="AU48" i="19" s="1"/>
  <c r="AV48" i="19" s="1"/>
  <c r="AT47" i="19"/>
  <c r="AS47" i="19"/>
  <c r="AU47" i="19" s="1"/>
  <c r="AT46" i="19"/>
  <c r="AS46" i="19"/>
  <c r="AT45" i="19"/>
  <c r="AS45" i="19"/>
  <c r="AU45" i="19" s="1"/>
  <c r="AV45" i="19" s="1"/>
  <c r="AT44" i="19"/>
  <c r="AS44" i="19"/>
  <c r="AT43" i="19"/>
  <c r="AS43" i="19"/>
  <c r="AU43" i="19"/>
  <c r="AV43" i="19" s="1"/>
  <c r="AT42" i="19"/>
  <c r="AS42" i="19"/>
  <c r="AU42" i="19" s="1"/>
  <c r="AV42" i="19" s="1"/>
  <c r="AT41" i="19"/>
  <c r="AS41" i="19"/>
  <c r="AU41" i="19" s="1"/>
  <c r="AV41" i="19" s="1"/>
  <c r="AT40" i="19"/>
  <c r="AS40" i="19"/>
  <c r="AT39" i="19"/>
  <c r="AS39" i="19"/>
  <c r="AU39" i="19"/>
  <c r="AV39" i="19" s="1"/>
  <c r="AT38" i="19"/>
  <c r="AS38" i="19"/>
  <c r="AT37" i="19"/>
  <c r="AS37" i="19"/>
  <c r="AU37" i="19"/>
  <c r="AV37" i="19" s="1"/>
  <c r="AT36" i="19"/>
  <c r="AS36" i="19"/>
  <c r="AU36" i="19"/>
  <c r="AV36" i="19" s="1"/>
  <c r="AT35" i="19"/>
  <c r="AS35" i="19"/>
  <c r="AT34" i="19"/>
  <c r="AS34" i="19"/>
  <c r="AU34" i="19" s="1"/>
  <c r="AT33" i="19"/>
  <c r="AS33" i="19"/>
  <c r="AU33" i="19" s="1"/>
  <c r="AV33" i="19" s="1"/>
  <c r="AT32" i="19"/>
  <c r="AS32" i="19"/>
  <c r="AU32" i="19"/>
  <c r="AV32" i="19" s="1"/>
  <c r="AT31" i="19"/>
  <c r="AS31" i="19"/>
  <c r="AT30" i="19"/>
  <c r="AS30" i="19"/>
  <c r="AU30" i="19" s="1"/>
  <c r="AV30" i="19" s="1"/>
  <c r="AT29" i="19"/>
  <c r="AS29" i="19"/>
  <c r="AU29" i="19" s="1"/>
  <c r="AV29" i="19" s="1"/>
  <c r="AT28" i="19"/>
  <c r="AS28" i="19"/>
  <c r="AT27" i="19"/>
  <c r="AS27" i="19"/>
  <c r="AU27" i="19" s="1"/>
  <c r="AV27" i="19" s="1"/>
  <c r="AT26" i="19"/>
  <c r="AS26" i="19"/>
  <c r="AT25" i="19"/>
  <c r="AS25" i="19"/>
  <c r="AU25" i="19" s="1"/>
  <c r="AV25" i="19" s="1"/>
  <c r="AT24" i="19"/>
  <c r="AS24" i="19"/>
  <c r="AU24" i="19" s="1"/>
  <c r="AT23" i="19"/>
  <c r="AS23" i="19"/>
  <c r="AU23" i="19" s="1"/>
  <c r="AV23" i="19" s="1"/>
  <c r="AT22" i="19"/>
  <c r="AS22" i="19"/>
  <c r="AU22" i="19" s="1"/>
  <c r="AV22" i="19" s="1"/>
  <c r="AT21" i="19"/>
  <c r="AS21" i="19"/>
  <c r="AU21" i="19" s="1"/>
  <c r="AV21" i="19" s="1"/>
  <c r="AT20" i="19"/>
  <c r="AS20" i="19"/>
  <c r="AU20" i="19" s="1"/>
  <c r="AV20" i="19" s="1"/>
  <c r="AT19" i="19"/>
  <c r="AS19" i="19"/>
  <c r="AT18" i="19"/>
  <c r="AS18" i="19"/>
  <c r="AT17" i="19"/>
  <c r="AS17" i="19"/>
  <c r="AU17" i="19"/>
  <c r="AV17" i="19" s="1"/>
  <c r="AT16" i="19"/>
  <c r="AS16" i="19"/>
  <c r="AU16" i="19" s="1"/>
  <c r="AV16" i="19" s="1"/>
  <c r="AT15" i="19"/>
  <c r="AS15" i="19"/>
  <c r="AU15" i="19" s="1"/>
  <c r="AV15" i="19" s="1"/>
  <c r="AT14" i="19"/>
  <c r="AS14" i="19"/>
  <c r="AU14" i="19" s="1"/>
  <c r="AV14" i="19" s="1"/>
  <c r="AT163" i="19"/>
  <c r="AS163" i="19"/>
  <c r="AU163" i="19" s="1"/>
  <c r="AU149" i="19"/>
  <c r="AV149" i="19"/>
  <c r="AV85" i="19"/>
  <c r="AU161" i="19"/>
  <c r="AV161" i="19" s="1"/>
  <c r="AU133" i="19"/>
  <c r="AV133" i="19" s="1"/>
  <c r="AU101" i="19"/>
  <c r="AV101" i="19" s="1"/>
  <c r="AU109" i="19"/>
  <c r="AV109" i="19" s="1"/>
  <c r="AU117" i="19"/>
  <c r="AV117" i="19" s="1"/>
  <c r="AU26" i="19"/>
  <c r="AV26" i="19" s="1"/>
  <c r="AU54" i="19"/>
  <c r="AV54" i="19" s="1"/>
  <c r="AU58" i="19"/>
  <c r="AV58" i="19" s="1"/>
  <c r="AU93" i="19"/>
  <c r="AV93" i="19" s="1"/>
  <c r="AU125" i="19"/>
  <c r="AV125" i="19" s="1"/>
  <c r="AU157" i="19"/>
  <c r="AV157" i="19" s="1"/>
  <c r="AU38" i="19"/>
  <c r="AV38" i="19" s="1"/>
  <c r="AU46" i="19"/>
  <c r="AV46" i="19"/>
  <c r="AU62" i="19"/>
  <c r="AV62" i="19" s="1"/>
  <c r="AU159" i="19"/>
  <c r="AV159" i="19"/>
  <c r="AU18" i="19"/>
  <c r="AV18" i="19" s="1"/>
  <c r="AV24" i="19"/>
  <c r="AU31" i="19"/>
  <c r="AV31" i="19" s="1"/>
  <c r="AV34" i="19"/>
  <c r="AU40" i="19"/>
  <c r="AV40" i="19" s="1"/>
  <c r="AV47" i="19"/>
  <c r="AU56" i="19"/>
  <c r="AV56" i="19"/>
  <c r="AU63" i="19"/>
  <c r="AV63" i="19" s="1"/>
  <c r="AU66" i="19"/>
  <c r="AV66" i="19"/>
  <c r="AU19" i="19"/>
  <c r="AV19" i="19" s="1"/>
  <c r="AU28" i="19"/>
  <c r="AV28" i="19"/>
  <c r="AU35" i="19"/>
  <c r="AV35" i="19" s="1"/>
  <c r="AU44" i="19"/>
  <c r="AV44" i="19" s="1"/>
  <c r="AU51" i="19"/>
  <c r="AV51" i="19" s="1"/>
  <c r="AU60" i="19"/>
  <c r="AV60" i="19" s="1"/>
  <c r="AU72" i="19"/>
  <c r="AV72" i="19" s="1"/>
  <c r="AU75" i="19"/>
  <c r="AV75" i="19" s="1"/>
  <c r="AV80" i="19"/>
  <c r="AU83" i="19"/>
  <c r="AV83" i="19" s="1"/>
  <c r="AU88" i="19"/>
  <c r="AV88" i="19" s="1"/>
  <c r="AU91" i="19"/>
  <c r="AV91" i="19" s="1"/>
  <c r="AU96" i="19"/>
  <c r="AV96" i="19" s="1"/>
  <c r="AU99" i="19"/>
  <c r="AV99" i="19" s="1"/>
  <c r="AU104" i="19"/>
  <c r="AV104" i="19" s="1"/>
  <c r="AU107" i="19"/>
  <c r="AV107" i="19" s="1"/>
  <c r="AU112" i="19"/>
  <c r="AV112" i="19" s="1"/>
  <c r="AU115" i="19"/>
  <c r="AV115" i="19" s="1"/>
  <c r="AU120" i="19"/>
  <c r="AV120" i="19" s="1"/>
  <c r="AU123" i="19"/>
  <c r="AV123" i="19" s="1"/>
  <c r="AU128" i="19"/>
  <c r="AV128" i="19" s="1"/>
  <c r="AU131" i="19"/>
  <c r="AV131" i="19" s="1"/>
  <c r="AU136" i="19"/>
  <c r="AV136" i="19" s="1"/>
  <c r="AU139" i="19"/>
  <c r="AV139" i="19" s="1"/>
  <c r="AU144" i="19"/>
  <c r="AV144" i="19" s="1"/>
  <c r="AU147" i="19"/>
  <c r="AV147" i="19" s="1"/>
  <c r="AU152" i="19"/>
  <c r="AV152" i="19" s="1"/>
  <c r="AU155" i="19"/>
  <c r="AV155" i="19" s="1"/>
  <c r="AU160" i="19"/>
  <c r="AV160" i="19" s="1"/>
  <c r="AF163" i="20"/>
  <c r="AM163" i="20" s="1"/>
  <c r="AF162" i="20"/>
  <c r="AM162" i="20" s="1"/>
  <c r="AF161" i="20"/>
  <c r="AM161" i="20" s="1"/>
  <c r="AF160" i="20"/>
  <c r="AM160" i="20" s="1"/>
  <c r="AF159" i="20"/>
  <c r="AM159" i="20" s="1"/>
  <c r="AF158" i="20"/>
  <c r="AM158" i="20" s="1"/>
  <c r="AF157" i="20"/>
  <c r="AM157" i="20" s="1"/>
  <c r="AF156" i="20"/>
  <c r="AM156" i="20" s="1"/>
  <c r="AF155" i="20"/>
  <c r="AM155" i="20" s="1"/>
  <c r="AF154" i="20"/>
  <c r="AM154" i="20" s="1"/>
  <c r="AF153" i="20"/>
  <c r="AM153" i="20" s="1"/>
  <c r="AF152" i="20"/>
  <c r="AM152" i="20" s="1"/>
  <c r="AF151" i="20"/>
  <c r="AM151" i="20" s="1"/>
  <c r="AF150" i="20"/>
  <c r="AM150" i="20" s="1"/>
  <c r="AF149" i="20"/>
  <c r="AM149" i="20" s="1"/>
  <c r="AF148" i="20"/>
  <c r="AM148" i="20" s="1"/>
  <c r="AF147" i="20"/>
  <c r="AM147" i="20" s="1"/>
  <c r="AF146" i="20"/>
  <c r="AM146" i="20" s="1"/>
  <c r="AF145" i="20"/>
  <c r="AM145" i="20" s="1"/>
  <c r="AF144" i="20"/>
  <c r="AM144" i="20" s="1"/>
  <c r="AF143" i="20"/>
  <c r="AM143" i="20" s="1"/>
  <c r="AF142" i="20"/>
  <c r="AM142" i="20" s="1"/>
  <c r="AF141" i="20"/>
  <c r="AM141" i="20" s="1"/>
  <c r="AF140" i="20"/>
  <c r="AM140" i="20" s="1"/>
  <c r="AF139" i="20"/>
  <c r="AM139" i="20" s="1"/>
  <c r="AF138" i="20"/>
  <c r="AM138" i="20" s="1"/>
  <c r="AF137" i="20"/>
  <c r="AM137" i="20" s="1"/>
  <c r="AF136" i="20"/>
  <c r="AM136" i="20" s="1"/>
  <c r="AF135" i="20"/>
  <c r="AM135" i="20" s="1"/>
  <c r="AF134" i="20"/>
  <c r="AM134" i="20" s="1"/>
  <c r="AF133" i="20"/>
  <c r="AM133" i="20" s="1"/>
  <c r="AF132" i="20"/>
  <c r="AM132" i="20" s="1"/>
  <c r="AF131" i="20"/>
  <c r="AM131" i="20" s="1"/>
  <c r="AF130" i="20"/>
  <c r="AM130" i="20" s="1"/>
  <c r="AF129" i="20"/>
  <c r="AM129" i="20" s="1"/>
  <c r="AF128" i="20"/>
  <c r="AM128" i="20" s="1"/>
  <c r="AF127" i="20"/>
  <c r="AM127" i="20" s="1"/>
  <c r="AF126" i="20"/>
  <c r="AM126" i="20" s="1"/>
  <c r="AF125" i="20"/>
  <c r="AM125" i="20" s="1"/>
  <c r="AF124" i="20"/>
  <c r="AM124" i="20" s="1"/>
  <c r="AF123" i="20"/>
  <c r="AM123" i="20" s="1"/>
  <c r="AF122" i="20"/>
  <c r="AM122" i="20" s="1"/>
  <c r="AF121" i="20"/>
  <c r="AM121" i="20" s="1"/>
  <c r="AF120" i="20"/>
  <c r="AM120" i="20" s="1"/>
  <c r="AF119" i="20"/>
  <c r="AM119" i="20" s="1"/>
  <c r="AF118" i="20"/>
  <c r="AM118" i="20" s="1"/>
  <c r="AF117" i="20"/>
  <c r="AM117" i="20" s="1"/>
  <c r="AF116" i="20"/>
  <c r="AM116" i="20" s="1"/>
  <c r="AF115" i="20"/>
  <c r="AM115" i="20" s="1"/>
  <c r="AF114" i="20"/>
  <c r="AM114" i="20" s="1"/>
  <c r="AF113" i="20"/>
  <c r="AM113" i="20" s="1"/>
  <c r="AF112" i="20"/>
  <c r="AM112" i="20" s="1"/>
  <c r="AF111" i="20"/>
  <c r="AM111" i="20" s="1"/>
  <c r="AF110" i="20"/>
  <c r="AM110" i="20" s="1"/>
  <c r="AF109" i="20"/>
  <c r="AM109" i="20" s="1"/>
  <c r="AF108" i="20"/>
  <c r="AM108" i="20" s="1"/>
  <c r="AF107" i="20"/>
  <c r="AM107" i="20" s="1"/>
  <c r="AF106" i="20"/>
  <c r="AM106" i="20" s="1"/>
  <c r="AF105" i="20"/>
  <c r="AM105" i="20" s="1"/>
  <c r="AF104" i="20"/>
  <c r="AM104" i="20" s="1"/>
  <c r="AF103" i="20"/>
  <c r="AM103" i="20" s="1"/>
  <c r="AF102" i="20"/>
  <c r="AM102" i="20" s="1"/>
  <c r="AF101" i="20"/>
  <c r="AM101" i="20" s="1"/>
  <c r="AF100" i="20"/>
  <c r="AM100" i="20" s="1"/>
  <c r="AF99" i="20"/>
  <c r="AM99" i="20" s="1"/>
  <c r="AF98" i="20"/>
  <c r="AM98" i="20" s="1"/>
  <c r="AF97" i="20"/>
  <c r="AM97" i="20" s="1"/>
  <c r="AF96" i="20"/>
  <c r="AM96" i="20" s="1"/>
  <c r="AF95" i="20"/>
  <c r="AM95" i="20" s="1"/>
  <c r="AF94" i="20"/>
  <c r="AM94" i="20" s="1"/>
  <c r="AF93" i="20"/>
  <c r="AM93" i="20" s="1"/>
  <c r="AF92" i="20"/>
  <c r="AM92" i="20" s="1"/>
  <c r="AF91" i="20"/>
  <c r="AM91" i="20" s="1"/>
  <c r="AF90" i="20"/>
  <c r="AM90" i="20" s="1"/>
  <c r="AF89" i="20"/>
  <c r="AM89" i="20" s="1"/>
  <c r="AF88" i="20"/>
  <c r="AM88" i="20" s="1"/>
  <c r="AF87" i="20"/>
  <c r="AM87" i="20" s="1"/>
  <c r="AF86" i="20"/>
  <c r="AM86" i="20" s="1"/>
  <c r="AF85" i="20"/>
  <c r="AM85" i="20" s="1"/>
  <c r="AF84" i="20"/>
  <c r="AM84" i="20" s="1"/>
  <c r="AF83" i="20"/>
  <c r="AM83" i="20" s="1"/>
  <c r="AF82" i="20"/>
  <c r="AM82" i="20" s="1"/>
  <c r="AF81" i="20"/>
  <c r="AM81" i="20" s="1"/>
  <c r="AF80" i="20"/>
  <c r="AM80" i="20" s="1"/>
  <c r="AF79" i="20"/>
  <c r="AM79" i="20" s="1"/>
  <c r="AF78" i="20"/>
  <c r="AM78" i="20" s="1"/>
  <c r="AF77" i="20"/>
  <c r="AM77" i="20" s="1"/>
  <c r="AF76" i="20"/>
  <c r="AM76" i="20" s="1"/>
  <c r="AF75" i="20"/>
  <c r="AM75" i="20" s="1"/>
  <c r="AF74" i="20"/>
  <c r="AM74" i="20" s="1"/>
  <c r="AF73" i="20"/>
  <c r="AM73" i="20" s="1"/>
  <c r="AF72" i="20"/>
  <c r="AM72" i="20" s="1"/>
  <c r="AF71" i="20"/>
  <c r="AM71" i="20" s="1"/>
  <c r="AF70" i="20"/>
  <c r="AM70" i="20"/>
  <c r="AF69" i="20"/>
  <c r="AM69" i="20" s="1"/>
  <c r="AF68" i="20"/>
  <c r="AM68" i="20" s="1"/>
  <c r="AF67" i="20"/>
  <c r="AM67" i="20" s="1"/>
  <c r="AF66" i="20"/>
  <c r="AM66" i="20"/>
  <c r="AF65" i="20"/>
  <c r="AM65" i="20" s="1"/>
  <c r="AG65" i="20" s="1"/>
  <c r="AF64" i="20"/>
  <c r="AM64" i="20" s="1"/>
  <c r="AF63" i="20"/>
  <c r="AM63" i="20" s="1"/>
  <c r="AF62" i="20"/>
  <c r="AM62" i="20"/>
  <c r="AF61" i="20"/>
  <c r="AM61" i="20" s="1"/>
  <c r="AF60" i="20"/>
  <c r="AM60" i="20" s="1"/>
  <c r="AF59" i="20"/>
  <c r="AM59" i="20" s="1"/>
  <c r="AF58" i="20"/>
  <c r="AM58" i="20"/>
  <c r="AF57" i="20"/>
  <c r="AM57" i="20" s="1"/>
  <c r="AF56" i="20"/>
  <c r="AM56" i="20" s="1"/>
  <c r="AF55" i="20"/>
  <c r="AM55" i="20" s="1"/>
  <c r="AF54" i="20"/>
  <c r="AM54" i="20"/>
  <c r="AF53" i="20"/>
  <c r="AM53" i="20" s="1"/>
  <c r="AF52" i="20"/>
  <c r="AM52" i="20" s="1"/>
  <c r="AF51" i="20"/>
  <c r="AM51" i="20" s="1"/>
  <c r="AF50" i="20"/>
  <c r="AM50" i="20"/>
  <c r="AF49" i="20"/>
  <c r="AM49" i="20" s="1"/>
  <c r="AG49" i="20" s="1"/>
  <c r="AF48" i="20"/>
  <c r="AM48" i="20" s="1"/>
  <c r="AF47" i="20"/>
  <c r="AM47" i="20" s="1"/>
  <c r="AF46" i="20"/>
  <c r="AM46" i="20"/>
  <c r="AF45" i="20"/>
  <c r="AM45" i="20" s="1"/>
  <c r="AF44" i="20"/>
  <c r="AM44" i="20" s="1"/>
  <c r="AF43" i="20"/>
  <c r="AM43" i="20" s="1"/>
  <c r="AF42" i="20"/>
  <c r="AM42" i="20"/>
  <c r="AF41" i="20"/>
  <c r="AM41" i="20" s="1"/>
  <c r="AF40" i="20"/>
  <c r="AM40" i="20" s="1"/>
  <c r="AF39" i="20"/>
  <c r="AM39" i="20" s="1"/>
  <c r="AF38" i="20"/>
  <c r="AM38" i="20"/>
  <c r="AF37" i="20"/>
  <c r="AM37" i="20" s="1"/>
  <c r="AF36" i="20"/>
  <c r="AM36" i="20" s="1"/>
  <c r="AF35" i="20"/>
  <c r="AM35" i="20" s="1"/>
  <c r="AF34" i="20"/>
  <c r="AM34" i="20"/>
  <c r="AF33" i="20"/>
  <c r="AM33" i="20" s="1"/>
  <c r="AG33" i="20" s="1"/>
  <c r="AF32" i="20"/>
  <c r="AM32" i="20" s="1"/>
  <c r="AF31" i="20"/>
  <c r="AM31" i="20" s="1"/>
  <c r="AF30" i="20"/>
  <c r="AM30" i="20"/>
  <c r="AF29" i="20"/>
  <c r="AM29" i="20" s="1"/>
  <c r="AF28" i="20"/>
  <c r="AM28" i="20" s="1"/>
  <c r="AF27" i="20"/>
  <c r="AM27" i="20" s="1"/>
  <c r="AF26" i="20"/>
  <c r="AM26" i="20"/>
  <c r="AF25" i="20"/>
  <c r="AM25" i="20" s="1"/>
  <c r="AF24" i="20"/>
  <c r="AM24" i="20" s="1"/>
  <c r="AF23" i="20"/>
  <c r="AM23" i="20" s="1"/>
  <c r="AF22" i="20"/>
  <c r="AM22" i="20"/>
  <c r="AF21" i="20"/>
  <c r="AM21" i="20" s="1"/>
  <c r="AF20" i="20"/>
  <c r="AM20" i="20" s="1"/>
  <c r="AF19" i="20"/>
  <c r="AM19" i="20" s="1"/>
  <c r="AF18" i="20"/>
  <c r="AM18" i="20" s="1"/>
  <c r="AF17" i="20"/>
  <c r="AM17" i="20" s="1"/>
  <c r="AF16" i="20"/>
  <c r="AM16" i="20" s="1"/>
  <c r="AG16" i="20" s="1"/>
  <c r="AF15" i="20"/>
  <c r="AM15" i="20" s="1"/>
  <c r="AF14" i="20"/>
  <c r="AM14" i="20" s="1"/>
  <c r="AI163" i="19"/>
  <c r="AP163" i="19" s="1"/>
  <c r="AI162" i="19"/>
  <c r="AP162" i="19"/>
  <c r="AI161" i="19"/>
  <c r="AP161" i="19"/>
  <c r="AI160" i="19"/>
  <c r="AP160" i="19"/>
  <c r="AI159" i="19"/>
  <c r="AP159" i="19"/>
  <c r="AI158" i="19"/>
  <c r="AP158" i="19"/>
  <c r="AI157" i="19"/>
  <c r="AP157" i="19"/>
  <c r="AI156" i="19"/>
  <c r="AP156" i="19"/>
  <c r="AI155" i="19"/>
  <c r="AP155" i="19"/>
  <c r="AI154" i="19"/>
  <c r="AP154" i="19"/>
  <c r="AI153" i="19"/>
  <c r="AP153" i="19"/>
  <c r="AI152" i="19"/>
  <c r="AP152" i="19"/>
  <c r="AI151" i="19"/>
  <c r="AP151" i="19"/>
  <c r="AI150" i="19"/>
  <c r="AP150" i="19"/>
  <c r="AI149" i="19"/>
  <c r="AP149" i="19"/>
  <c r="AI148" i="19"/>
  <c r="AP148" i="19"/>
  <c r="AI147" i="19"/>
  <c r="AP147" i="19"/>
  <c r="AI146" i="19"/>
  <c r="AP146" i="19"/>
  <c r="AI145" i="19"/>
  <c r="AP145" i="19"/>
  <c r="AI144" i="19"/>
  <c r="AP144" i="19"/>
  <c r="AI143" i="19"/>
  <c r="AP143" i="19"/>
  <c r="AI142" i="19"/>
  <c r="AP142" i="19"/>
  <c r="AI141" i="19"/>
  <c r="AP141" i="19"/>
  <c r="AI140" i="19"/>
  <c r="AP140" i="19" s="1"/>
  <c r="AJ140" i="19" s="1"/>
  <c r="AI139" i="19"/>
  <c r="AP139" i="19" s="1"/>
  <c r="AI138" i="19"/>
  <c r="AP138" i="19" s="1"/>
  <c r="AJ138" i="19" s="1"/>
  <c r="AI137" i="19"/>
  <c r="AP137" i="19"/>
  <c r="AI136" i="19"/>
  <c r="AP136" i="19" s="1"/>
  <c r="AI135" i="19"/>
  <c r="AP135" i="19" s="1"/>
  <c r="AI134" i="19"/>
  <c r="AP134" i="19"/>
  <c r="AJ134" i="19" s="1"/>
  <c r="AI133" i="19"/>
  <c r="AP133" i="19" s="1"/>
  <c r="AI132" i="19"/>
  <c r="AP132" i="19" s="1"/>
  <c r="AJ132" i="19" s="1"/>
  <c r="AI131" i="19"/>
  <c r="AP131" i="19" s="1"/>
  <c r="AJ131" i="19" s="1"/>
  <c r="AI130" i="19"/>
  <c r="AP130" i="19" s="1"/>
  <c r="AI129" i="19"/>
  <c r="AP129" i="19" s="1"/>
  <c r="AI128" i="19"/>
  <c r="AP128" i="19" s="1"/>
  <c r="AI127" i="19"/>
  <c r="AP127" i="19" s="1"/>
  <c r="AI126" i="19"/>
  <c r="AP126" i="19"/>
  <c r="AI125" i="19"/>
  <c r="AP125" i="19" s="1"/>
  <c r="AI124" i="19"/>
  <c r="AP124" i="19" s="1"/>
  <c r="AI123" i="19"/>
  <c r="AP123" i="19" s="1"/>
  <c r="AI122" i="19"/>
  <c r="AP122" i="19" s="1"/>
  <c r="AJ122" i="19" s="1"/>
  <c r="AI121" i="19"/>
  <c r="AP121" i="19" s="1"/>
  <c r="AI120" i="19"/>
  <c r="AP120" i="19" s="1"/>
  <c r="AI119" i="19"/>
  <c r="AP119" i="19" s="1"/>
  <c r="AI118" i="19"/>
  <c r="AP118" i="19" s="1"/>
  <c r="AJ118" i="19" s="1"/>
  <c r="AI117" i="19"/>
  <c r="AP117" i="19" s="1"/>
  <c r="AI116" i="19"/>
  <c r="AP116" i="19" s="1"/>
  <c r="AJ116" i="19" s="1"/>
  <c r="AI115" i="19"/>
  <c r="AP115" i="19" s="1"/>
  <c r="AJ115" i="19" s="1"/>
  <c r="AI114" i="19"/>
  <c r="AP114" i="19" s="1"/>
  <c r="AI113" i="19"/>
  <c r="AP113" i="19" s="1"/>
  <c r="AI112" i="19"/>
  <c r="AP112" i="19" s="1"/>
  <c r="AI111" i="19"/>
  <c r="AP111" i="19" s="1"/>
  <c r="AI110" i="19"/>
  <c r="AP110" i="19"/>
  <c r="AI109" i="19"/>
  <c r="AP109" i="19" s="1"/>
  <c r="AI108" i="19"/>
  <c r="AP108" i="19" s="1"/>
  <c r="AJ108" i="19" s="1"/>
  <c r="AI107" i="19"/>
  <c r="AP107" i="19" s="1"/>
  <c r="AI106" i="19"/>
  <c r="AP106" i="19"/>
  <c r="AI105" i="19"/>
  <c r="AP105" i="19" s="1"/>
  <c r="AI104" i="19"/>
  <c r="AP104" i="19" s="1"/>
  <c r="AI103" i="19"/>
  <c r="AP103" i="19" s="1"/>
  <c r="AI102" i="19"/>
  <c r="AP102" i="19" s="1"/>
  <c r="AJ102" i="19" s="1"/>
  <c r="AI101" i="19"/>
  <c r="AP101" i="19" s="1"/>
  <c r="AI100" i="19"/>
  <c r="AP100" i="19" s="1"/>
  <c r="AJ100" i="19" s="1"/>
  <c r="AI99" i="19"/>
  <c r="AP99" i="19" s="1"/>
  <c r="AJ99" i="19" s="1"/>
  <c r="AI98" i="19"/>
  <c r="AP98" i="19" s="1"/>
  <c r="AI97" i="19"/>
  <c r="AP97" i="19" s="1"/>
  <c r="AI96" i="19"/>
  <c r="AP96" i="19" s="1"/>
  <c r="AI95" i="19"/>
  <c r="AP95" i="19" s="1"/>
  <c r="AI94" i="19"/>
  <c r="AP94" i="19"/>
  <c r="AI93" i="19"/>
  <c r="AP93" i="19" s="1"/>
  <c r="AI92" i="19"/>
  <c r="AP92" i="19" s="1"/>
  <c r="AI91" i="19"/>
  <c r="AP91" i="19" s="1"/>
  <c r="AI90" i="19"/>
  <c r="AP90" i="19"/>
  <c r="AI89" i="19"/>
  <c r="AP89" i="19" s="1"/>
  <c r="AI88" i="19"/>
  <c r="AP88" i="19" s="1"/>
  <c r="AI87" i="19"/>
  <c r="AP87" i="19" s="1"/>
  <c r="AI86" i="19"/>
  <c r="AP86" i="19"/>
  <c r="AJ86" i="19" s="1"/>
  <c r="AI85" i="19"/>
  <c r="AP85" i="19" s="1"/>
  <c r="AI84" i="19"/>
  <c r="AP84" i="19" s="1"/>
  <c r="AJ84" i="19" s="1"/>
  <c r="AI83" i="19"/>
  <c r="AI82" i="19"/>
  <c r="AP82" i="19" s="1"/>
  <c r="AI81" i="19"/>
  <c r="AP81" i="19" s="1"/>
  <c r="AI80" i="19"/>
  <c r="AI79" i="19"/>
  <c r="AP79" i="19" s="1"/>
  <c r="AI78" i="19"/>
  <c r="AP78" i="19"/>
  <c r="AI77" i="19"/>
  <c r="AP77" i="19"/>
  <c r="AI76" i="19"/>
  <c r="AP76" i="19"/>
  <c r="AJ76" i="19" s="1"/>
  <c r="AI75" i="19"/>
  <c r="AP75" i="19"/>
  <c r="AI74" i="19"/>
  <c r="AP74" i="19"/>
  <c r="AJ74" i="19" s="1"/>
  <c r="AI73" i="19"/>
  <c r="AP73" i="19"/>
  <c r="AI72" i="19"/>
  <c r="AP72" i="19"/>
  <c r="AI71" i="19"/>
  <c r="AP71" i="19"/>
  <c r="AI70" i="19"/>
  <c r="AP70" i="19"/>
  <c r="AJ70" i="19" s="1"/>
  <c r="AI69" i="19"/>
  <c r="AP69" i="19" s="1"/>
  <c r="AJ69" i="19" s="1"/>
  <c r="AI68" i="19"/>
  <c r="AP68" i="19" s="1"/>
  <c r="AJ68" i="19" s="1"/>
  <c r="AI67" i="19"/>
  <c r="AP67" i="19" s="1"/>
  <c r="AJ67" i="19" s="1"/>
  <c r="AI66" i="19"/>
  <c r="AP66" i="19" s="1"/>
  <c r="AI65" i="19"/>
  <c r="AP65" i="19" s="1"/>
  <c r="AJ65" i="19" s="1"/>
  <c r="AI64" i="19"/>
  <c r="AP64" i="19" s="1"/>
  <c r="AJ64" i="19" s="1"/>
  <c r="AI63" i="19"/>
  <c r="AP63" i="19" s="1"/>
  <c r="AJ63" i="19" s="1"/>
  <c r="AI62" i="19"/>
  <c r="AP62" i="19"/>
  <c r="AI61" i="19"/>
  <c r="AP61" i="19" s="1"/>
  <c r="AI60" i="19"/>
  <c r="AP60" i="19" s="1"/>
  <c r="AI59" i="19"/>
  <c r="AP59" i="19" s="1"/>
  <c r="AI58" i="19"/>
  <c r="AP58" i="19" s="1"/>
  <c r="AJ58" i="19" s="1"/>
  <c r="AI57" i="19"/>
  <c r="AP57" i="19" s="1"/>
  <c r="AJ57" i="19" s="1"/>
  <c r="AI56" i="19"/>
  <c r="AP56" i="19"/>
  <c r="AI55" i="19"/>
  <c r="AP55" i="19" s="1"/>
  <c r="AJ55" i="19" s="1"/>
  <c r="AI54" i="19"/>
  <c r="AP54" i="19"/>
  <c r="AI53" i="19"/>
  <c r="AP53" i="19" s="1"/>
  <c r="AJ53" i="19" s="1"/>
  <c r="AI52" i="19"/>
  <c r="AP52" i="19" s="1"/>
  <c r="AJ52" i="19" s="1"/>
  <c r="AI51" i="19"/>
  <c r="AP51" i="19" s="1"/>
  <c r="AJ51" i="19" s="1"/>
  <c r="AI50" i="19"/>
  <c r="AP50" i="19" s="1"/>
  <c r="AJ50" i="19" s="1"/>
  <c r="AI49" i="19"/>
  <c r="AP49" i="19" s="1"/>
  <c r="AJ49" i="19" s="1"/>
  <c r="AI48" i="19"/>
  <c r="AP48" i="19"/>
  <c r="AJ48" i="19" s="1"/>
  <c r="AI47" i="19"/>
  <c r="AP47" i="19" s="1"/>
  <c r="AJ47" i="19" s="1"/>
  <c r="AI46" i="19"/>
  <c r="AP46" i="19"/>
  <c r="AJ46" i="19" s="1"/>
  <c r="AI45" i="19"/>
  <c r="AP45" i="19" s="1"/>
  <c r="AI44" i="19"/>
  <c r="AP44" i="19" s="1"/>
  <c r="AI43" i="19"/>
  <c r="AP43" i="19" s="1"/>
  <c r="AI42" i="19"/>
  <c r="AP42" i="19" s="1"/>
  <c r="AJ42" i="19" s="1"/>
  <c r="AI41" i="19"/>
  <c r="AP41" i="19" s="1"/>
  <c r="AJ41" i="19" s="1"/>
  <c r="AI40" i="19"/>
  <c r="AP40" i="19"/>
  <c r="AJ40" i="19" s="1"/>
  <c r="AI39" i="19"/>
  <c r="AP39" i="19" s="1"/>
  <c r="AJ39" i="19" s="1"/>
  <c r="AI38" i="19"/>
  <c r="AP38" i="19"/>
  <c r="AJ38" i="19" s="1"/>
  <c r="AI37" i="19"/>
  <c r="AP37" i="19" s="1"/>
  <c r="AJ37" i="19" s="1"/>
  <c r="AI36" i="19"/>
  <c r="AP36" i="19" s="1"/>
  <c r="AJ36" i="19" s="1"/>
  <c r="AI35" i="19"/>
  <c r="AP35" i="19" s="1"/>
  <c r="AJ35" i="19" s="1"/>
  <c r="AI34" i="19"/>
  <c r="AP34" i="19" s="1"/>
  <c r="AI33" i="19"/>
  <c r="AP33" i="19" s="1"/>
  <c r="AJ33" i="19" s="1"/>
  <c r="AI32" i="19"/>
  <c r="AP32" i="19"/>
  <c r="AJ32" i="19" s="1"/>
  <c r="AI31" i="19"/>
  <c r="AP31" i="19" s="1"/>
  <c r="AJ31" i="19" s="1"/>
  <c r="AI30" i="19"/>
  <c r="AP30" i="19"/>
  <c r="AI29" i="19"/>
  <c r="AP29" i="19" s="1"/>
  <c r="AI28" i="19"/>
  <c r="AP28" i="19" s="1"/>
  <c r="AI27" i="19"/>
  <c r="AP27" i="19" s="1"/>
  <c r="AI26" i="19"/>
  <c r="AP26" i="19" s="1"/>
  <c r="AJ26" i="19" s="1"/>
  <c r="AI25" i="19"/>
  <c r="AP25" i="19" s="1"/>
  <c r="AJ25" i="19" s="1"/>
  <c r="AI24" i="19"/>
  <c r="AP24" i="19"/>
  <c r="AI23" i="19"/>
  <c r="AP23" i="19" s="1"/>
  <c r="AJ23" i="19" s="1"/>
  <c r="AI22" i="19"/>
  <c r="AP22" i="19"/>
  <c r="AI21" i="19"/>
  <c r="AP21" i="19" s="1"/>
  <c r="AJ21" i="19" s="1"/>
  <c r="AI20" i="19"/>
  <c r="AP20" i="19" s="1"/>
  <c r="AJ20" i="19" s="1"/>
  <c r="AI19" i="19"/>
  <c r="AP19" i="19" s="1"/>
  <c r="AJ19" i="19" s="1"/>
  <c r="AI18" i="19"/>
  <c r="AP18" i="19" s="1"/>
  <c r="AJ18" i="19" s="1"/>
  <c r="AI17" i="19"/>
  <c r="AP17" i="19" s="1"/>
  <c r="AJ17" i="19" s="1"/>
  <c r="AI16" i="19"/>
  <c r="AP16" i="19"/>
  <c r="AJ16" i="19" s="1"/>
  <c r="AI15" i="19"/>
  <c r="AP15" i="19" s="1"/>
  <c r="AI14" i="19"/>
  <c r="AP14" i="19" s="1"/>
  <c r="AF167" i="20"/>
  <c r="AJ164" i="20" s="1"/>
  <c r="AH163" i="20"/>
  <c r="AH162" i="20"/>
  <c r="AK162" i="20"/>
  <c r="AH161" i="20"/>
  <c r="AH160" i="20"/>
  <c r="AH159" i="20"/>
  <c r="AK159" i="20"/>
  <c r="AH158" i="20"/>
  <c r="AK158" i="20"/>
  <c r="AH157" i="20"/>
  <c r="AH156" i="20"/>
  <c r="AH155" i="20"/>
  <c r="AK155" i="20"/>
  <c r="AH154" i="20"/>
  <c r="AH153" i="20"/>
  <c r="AK153" i="20"/>
  <c r="AH152" i="20"/>
  <c r="AH151" i="20"/>
  <c r="AH150" i="20"/>
  <c r="AK150" i="20"/>
  <c r="AH149" i="20"/>
  <c r="AH148" i="20"/>
  <c r="AH147" i="20"/>
  <c r="AK147" i="20"/>
  <c r="AH146" i="20"/>
  <c r="AH145" i="20"/>
  <c r="AK145" i="20"/>
  <c r="AH144" i="20"/>
  <c r="AH143" i="20"/>
  <c r="AH142" i="20"/>
  <c r="AH141" i="20"/>
  <c r="AK141" i="20"/>
  <c r="AH140" i="20"/>
  <c r="AH139" i="20"/>
  <c r="AH138" i="20"/>
  <c r="AK138" i="20"/>
  <c r="AH137" i="20"/>
  <c r="AH136" i="20"/>
  <c r="AH135" i="20"/>
  <c r="AK135" i="20"/>
  <c r="AH134" i="20"/>
  <c r="AH133" i="20"/>
  <c r="AH132" i="20"/>
  <c r="AH131" i="20"/>
  <c r="AH130" i="20"/>
  <c r="AK130" i="20"/>
  <c r="AH129" i="20"/>
  <c r="AH128" i="20"/>
  <c r="AH127" i="20"/>
  <c r="AK127" i="20"/>
  <c r="AH126" i="20"/>
  <c r="AK126" i="20"/>
  <c r="AH125" i="20"/>
  <c r="AH124" i="20"/>
  <c r="AH123" i="20"/>
  <c r="AK123" i="20"/>
  <c r="AH122" i="20"/>
  <c r="AH121" i="20"/>
  <c r="AK121" i="20"/>
  <c r="AH120" i="20"/>
  <c r="AH119" i="20"/>
  <c r="AH118" i="20"/>
  <c r="AK118" i="20"/>
  <c r="AH117" i="20"/>
  <c r="AH116" i="20"/>
  <c r="AH115" i="20"/>
  <c r="AK115" i="20"/>
  <c r="AH114" i="20"/>
  <c r="AH113" i="20"/>
  <c r="AK113" i="20"/>
  <c r="AH112" i="20"/>
  <c r="AH111" i="20"/>
  <c r="AH110" i="20"/>
  <c r="AH109" i="20"/>
  <c r="AK109" i="20"/>
  <c r="AH108" i="20"/>
  <c r="AH107" i="20"/>
  <c r="AH106" i="20"/>
  <c r="AK106" i="20"/>
  <c r="AH105" i="20"/>
  <c r="AH104" i="20"/>
  <c r="AH103" i="20"/>
  <c r="AK103" i="20"/>
  <c r="AH102" i="20"/>
  <c r="AH101" i="20"/>
  <c r="AH100" i="20"/>
  <c r="AH99" i="20"/>
  <c r="AH98" i="20"/>
  <c r="AK98" i="20"/>
  <c r="AH97" i="20"/>
  <c r="AH96" i="20"/>
  <c r="AH95" i="20"/>
  <c r="AK95" i="20"/>
  <c r="AH94" i="20"/>
  <c r="AK94" i="20"/>
  <c r="AH93" i="20"/>
  <c r="AH92" i="20"/>
  <c r="AH91" i="20"/>
  <c r="AK91" i="20"/>
  <c r="AH90" i="20"/>
  <c r="AH89" i="20"/>
  <c r="AH88" i="20"/>
  <c r="AH87" i="20"/>
  <c r="AH86" i="20"/>
  <c r="AK86" i="20"/>
  <c r="AH85" i="20"/>
  <c r="AH84" i="20"/>
  <c r="AH83" i="20"/>
  <c r="AK83" i="20"/>
  <c r="AH82" i="20"/>
  <c r="AH81" i="20"/>
  <c r="AH80" i="20"/>
  <c r="AH79" i="20"/>
  <c r="AH78" i="20"/>
  <c r="AH77" i="20"/>
  <c r="AK77" i="20"/>
  <c r="AH76" i="20"/>
  <c r="AH75" i="20"/>
  <c r="AH74" i="20"/>
  <c r="AK74" i="20"/>
  <c r="AH73" i="20"/>
  <c r="AH72" i="20"/>
  <c r="AH71" i="20"/>
  <c r="AK71" i="20"/>
  <c r="AH70" i="20"/>
  <c r="AK70" i="20"/>
  <c r="AH69" i="20"/>
  <c r="AH68" i="20"/>
  <c r="AH67" i="20"/>
  <c r="AK67" i="20"/>
  <c r="AH66" i="20"/>
  <c r="AK66" i="20"/>
  <c r="AH65" i="20"/>
  <c r="AH64" i="20"/>
  <c r="AH63" i="20"/>
  <c r="AH62" i="20"/>
  <c r="AK62" i="20"/>
  <c r="AH61" i="20"/>
  <c r="AH60" i="20"/>
  <c r="AH59" i="20"/>
  <c r="AH58" i="20"/>
  <c r="AK58" i="20"/>
  <c r="AH57" i="20"/>
  <c r="AH56" i="20"/>
  <c r="AH55" i="20"/>
  <c r="AH54" i="20"/>
  <c r="AK54" i="20"/>
  <c r="AH53" i="20"/>
  <c r="AH52" i="20"/>
  <c r="AH51" i="20"/>
  <c r="AH50" i="20"/>
  <c r="AK50" i="20"/>
  <c r="AH49" i="20"/>
  <c r="AH48" i="20"/>
  <c r="AH47" i="20"/>
  <c r="AK47" i="20"/>
  <c r="AH46" i="20"/>
  <c r="AK46" i="20"/>
  <c r="AH45" i="20"/>
  <c r="AH44" i="20"/>
  <c r="AH43" i="20"/>
  <c r="AK43" i="20"/>
  <c r="AH42" i="20"/>
  <c r="AK42" i="20"/>
  <c r="AH41" i="20"/>
  <c r="AH40" i="20"/>
  <c r="AH39" i="20"/>
  <c r="AK39" i="20"/>
  <c r="AH38" i="20"/>
  <c r="AH37" i="20"/>
  <c r="AH36" i="20"/>
  <c r="AH35" i="20"/>
  <c r="AH34" i="20"/>
  <c r="AK34" i="20"/>
  <c r="AH33" i="20"/>
  <c r="AH32" i="20"/>
  <c r="AH31" i="20"/>
  <c r="AK31" i="20"/>
  <c r="AH30" i="20"/>
  <c r="AK30" i="20"/>
  <c r="AH29" i="20"/>
  <c r="AH28" i="20"/>
  <c r="AH27" i="20"/>
  <c r="AK27" i="20"/>
  <c r="AH26" i="20"/>
  <c r="AK26" i="20"/>
  <c r="AH25" i="20"/>
  <c r="AH24" i="20"/>
  <c r="AH23" i="20"/>
  <c r="AK23" i="20"/>
  <c r="AH22" i="20"/>
  <c r="AH21" i="20"/>
  <c r="AK21" i="20"/>
  <c r="AH20" i="20"/>
  <c r="AH19" i="20"/>
  <c r="AH18" i="20"/>
  <c r="AK18" i="20"/>
  <c r="AH17" i="20"/>
  <c r="AH16" i="20"/>
  <c r="AH15" i="20"/>
  <c r="AH14" i="20"/>
  <c r="AH164" i="20" s="1"/>
  <c r="AE13" i="20"/>
  <c r="AE164" i="20" s="1"/>
  <c r="AD13" i="20"/>
  <c r="AD164" i="20"/>
  <c r="AD166" i="20" s="1"/>
  <c r="AC13" i="20"/>
  <c r="AC164" i="20" s="1"/>
  <c r="AB13" i="20"/>
  <c r="AB164" i="20" s="1"/>
  <c r="AA13" i="20"/>
  <c r="AA164" i="20"/>
  <c r="Z13" i="20"/>
  <c r="Z164" i="20" s="1"/>
  <c r="Y13" i="20"/>
  <c r="Y164" i="20" s="1"/>
  <c r="X13" i="20"/>
  <c r="X164" i="20" s="1"/>
  <c r="W13" i="20"/>
  <c r="W164" i="20"/>
  <c r="W166" i="20" s="1"/>
  <c r="V13" i="20"/>
  <c r="V164" i="20" s="1"/>
  <c r="U13" i="20"/>
  <c r="U164" i="20"/>
  <c r="U166" i="20" s="1"/>
  <c r="T13" i="20"/>
  <c r="T164" i="20"/>
  <c r="T165" i="20"/>
  <c r="S13" i="20"/>
  <c r="S164" i="20" s="1"/>
  <c r="R13" i="20"/>
  <c r="R164" i="20"/>
  <c r="R166" i="20" s="1"/>
  <c r="Q13" i="20"/>
  <c r="Q164" i="20" s="1"/>
  <c r="P13" i="20"/>
  <c r="P164" i="20" s="1"/>
  <c r="O13" i="20"/>
  <c r="O164" i="20" s="1"/>
  <c r="N13" i="20"/>
  <c r="N164" i="20" s="1"/>
  <c r="M13" i="20"/>
  <c r="M164" i="20" s="1"/>
  <c r="L13" i="20"/>
  <c r="L164" i="20" s="1"/>
  <c r="K13" i="20"/>
  <c r="K164" i="20" s="1"/>
  <c r="J13" i="20"/>
  <c r="J164" i="20" s="1"/>
  <c r="I13" i="20"/>
  <c r="I164" i="20" s="1"/>
  <c r="I166" i="20" s="1"/>
  <c r="H13" i="20"/>
  <c r="H164" i="20"/>
  <c r="H165" i="20" s="1"/>
  <c r="G13" i="20"/>
  <c r="G164" i="20" s="1"/>
  <c r="F13" i="20"/>
  <c r="F164" i="20" s="1"/>
  <c r="E13" i="20"/>
  <c r="E164" i="20" s="1"/>
  <c r="D13" i="20"/>
  <c r="D164" i="20" s="1"/>
  <c r="D165" i="20" s="1"/>
  <c r="H5" i="20"/>
  <c r="H7" i="20" s="1"/>
  <c r="H6" i="20" s="1"/>
  <c r="C3" i="20"/>
  <c r="C2" i="20"/>
  <c r="AK163" i="19"/>
  <c r="AK162" i="19"/>
  <c r="AN162" i="19"/>
  <c r="AK161" i="19"/>
  <c r="AN161" i="19"/>
  <c r="AK160" i="19"/>
  <c r="AK159" i="19"/>
  <c r="AK158" i="19"/>
  <c r="AN158" i="19"/>
  <c r="AK157" i="19"/>
  <c r="AK156" i="19"/>
  <c r="AK155" i="19"/>
  <c r="AK154" i="19"/>
  <c r="AN154" i="19"/>
  <c r="AK153" i="19"/>
  <c r="AK152" i="19"/>
  <c r="AN152" i="19"/>
  <c r="AK151" i="19"/>
  <c r="AN151" i="19"/>
  <c r="AK150" i="19"/>
  <c r="AN150" i="19"/>
  <c r="AK149" i="19"/>
  <c r="AK148" i="19"/>
  <c r="AK147" i="19"/>
  <c r="AN147" i="19"/>
  <c r="AK146" i="19"/>
  <c r="AN146" i="19"/>
  <c r="AK145" i="19"/>
  <c r="AK144" i="19"/>
  <c r="AK143" i="19"/>
  <c r="AK142" i="19"/>
  <c r="AN142" i="19"/>
  <c r="AK141" i="19"/>
  <c r="AN141" i="19"/>
  <c r="AK140" i="19"/>
  <c r="AK139" i="19"/>
  <c r="AK138" i="19"/>
  <c r="AK137" i="19"/>
  <c r="AK136" i="19"/>
  <c r="AK135" i="19"/>
  <c r="AK134" i="19"/>
  <c r="AN134" i="19"/>
  <c r="AK133" i="19"/>
  <c r="AK132" i="19"/>
  <c r="AK131" i="19"/>
  <c r="AN131" i="19"/>
  <c r="AK130" i="19"/>
  <c r="AN130" i="19"/>
  <c r="AK129" i="19"/>
  <c r="AK128" i="19"/>
  <c r="AK127" i="19"/>
  <c r="AN127" i="19"/>
  <c r="AK126" i="19"/>
  <c r="AN126" i="19"/>
  <c r="AK125" i="19"/>
  <c r="AN125" i="19"/>
  <c r="AK124" i="19"/>
  <c r="AK123" i="19"/>
  <c r="AK122" i="19"/>
  <c r="AN122" i="19"/>
  <c r="AK121" i="19"/>
  <c r="AK120" i="19"/>
  <c r="AK119" i="19"/>
  <c r="AK118" i="19"/>
  <c r="AN118" i="19"/>
  <c r="AK117" i="19"/>
  <c r="AK116" i="19"/>
  <c r="AK115" i="19"/>
  <c r="AK114" i="19"/>
  <c r="AN114" i="19"/>
  <c r="AK113" i="19"/>
  <c r="AN113" i="19"/>
  <c r="AK112" i="19"/>
  <c r="AK111" i="19"/>
  <c r="AN111" i="19"/>
  <c r="AK110" i="19"/>
  <c r="AN110" i="19"/>
  <c r="AK109" i="19"/>
  <c r="AK108" i="19"/>
  <c r="AK107" i="19"/>
  <c r="AK106" i="19"/>
  <c r="AN106" i="19"/>
  <c r="AK105" i="19"/>
  <c r="AK104" i="19"/>
  <c r="AK103" i="19"/>
  <c r="AN103" i="19"/>
  <c r="AK102" i="19"/>
  <c r="AN102" i="19"/>
  <c r="AK101" i="19"/>
  <c r="AK100" i="19"/>
  <c r="AN100" i="19"/>
  <c r="AK99" i="19"/>
  <c r="AK98" i="19"/>
  <c r="AN98" i="19"/>
  <c r="AK97" i="19"/>
  <c r="AK96" i="19"/>
  <c r="AK95" i="19"/>
  <c r="AK94" i="19"/>
  <c r="AN94" i="19"/>
  <c r="AK93" i="19"/>
  <c r="AK92" i="19"/>
  <c r="AN92" i="19"/>
  <c r="AK91" i="19"/>
  <c r="AK90" i="19"/>
  <c r="AN90" i="19"/>
  <c r="AK89" i="19"/>
  <c r="AK88" i="19"/>
  <c r="AK87" i="19"/>
  <c r="AK86" i="19"/>
  <c r="AN86" i="19"/>
  <c r="AK85" i="19"/>
  <c r="AK84" i="19"/>
  <c r="AN84" i="19"/>
  <c r="AK83" i="19"/>
  <c r="AK82" i="19"/>
  <c r="AN82" i="19"/>
  <c r="AK81" i="19"/>
  <c r="AK80" i="19"/>
  <c r="AK79" i="19"/>
  <c r="AK78" i="19"/>
  <c r="AN78" i="19"/>
  <c r="AK77" i="19"/>
  <c r="AK76" i="19"/>
  <c r="AN76" i="19"/>
  <c r="AK75" i="19"/>
  <c r="AK74" i="19"/>
  <c r="AN74" i="19"/>
  <c r="AK73" i="19"/>
  <c r="AK72" i="19"/>
  <c r="AK71" i="19"/>
  <c r="AK70" i="19"/>
  <c r="AN70" i="19"/>
  <c r="AK69" i="19"/>
  <c r="AK68" i="19"/>
  <c r="AN68" i="19"/>
  <c r="AK67" i="19"/>
  <c r="AK66" i="19"/>
  <c r="AN66" i="19"/>
  <c r="AK65" i="19"/>
  <c r="AK64" i="19"/>
  <c r="AK63" i="19"/>
  <c r="AK62" i="19"/>
  <c r="AN62" i="19"/>
  <c r="AK61" i="19"/>
  <c r="AK60" i="19"/>
  <c r="AN60" i="19"/>
  <c r="AK59" i="19"/>
  <c r="AK58" i="19"/>
  <c r="AN58" i="19"/>
  <c r="AK57" i="19"/>
  <c r="AK56" i="19"/>
  <c r="AK55" i="19"/>
  <c r="AK54" i="19"/>
  <c r="AN54" i="19"/>
  <c r="AK53" i="19"/>
  <c r="AK52" i="19"/>
  <c r="AN52" i="19"/>
  <c r="AK51" i="19"/>
  <c r="AK50" i="19"/>
  <c r="AN50" i="19"/>
  <c r="AK49" i="19"/>
  <c r="AK48" i="19"/>
  <c r="AK47" i="19"/>
  <c r="AK46" i="19"/>
  <c r="AN46" i="19"/>
  <c r="AK45" i="19"/>
  <c r="AN45" i="19"/>
  <c r="AK44" i="19"/>
  <c r="AK43" i="19"/>
  <c r="AN43" i="19"/>
  <c r="AK42" i="19"/>
  <c r="AN42" i="19"/>
  <c r="AK41" i="19"/>
  <c r="AN41" i="19"/>
  <c r="AK40" i="19"/>
  <c r="AN40" i="19"/>
  <c r="AK39" i="19"/>
  <c r="AK38" i="19"/>
  <c r="AN38" i="19"/>
  <c r="AK37" i="19"/>
  <c r="AK36" i="19"/>
  <c r="AK35" i="19"/>
  <c r="AK34" i="19"/>
  <c r="AN34" i="19"/>
  <c r="AK33" i="19"/>
  <c r="AK32" i="19"/>
  <c r="AK31" i="19"/>
  <c r="AN31" i="19"/>
  <c r="AK30" i="19"/>
  <c r="AK29" i="19"/>
  <c r="AN29" i="19"/>
  <c r="AK28" i="19"/>
  <c r="AK27" i="19"/>
  <c r="AN27" i="19"/>
  <c r="AK26" i="19"/>
  <c r="AK25" i="19"/>
  <c r="AN25" i="19"/>
  <c r="AK24" i="19"/>
  <c r="AK23" i="19"/>
  <c r="AK22" i="19"/>
  <c r="AK21" i="19"/>
  <c r="AN21" i="19"/>
  <c r="AK20" i="19"/>
  <c r="AK19" i="19"/>
  <c r="AN19" i="19"/>
  <c r="AK18" i="19"/>
  <c r="AK17" i="19"/>
  <c r="AN17" i="19"/>
  <c r="AK16" i="19"/>
  <c r="AN16" i="19"/>
  <c r="AK15" i="19"/>
  <c r="AK14" i="19"/>
  <c r="AH13" i="19"/>
  <c r="AH164" i="19"/>
  <c r="AG13" i="19"/>
  <c r="AG164" i="19"/>
  <c r="AG166" i="19"/>
  <c r="AF13" i="19"/>
  <c r="AF164" i="19"/>
  <c r="AE13" i="19"/>
  <c r="AE164" i="19"/>
  <c r="AD13" i="19"/>
  <c r="AD164" i="19"/>
  <c r="AC13" i="19"/>
  <c r="AC164" i="19"/>
  <c r="AC166" i="19"/>
  <c r="AB13" i="19"/>
  <c r="AB164" i="19"/>
  <c r="AA13" i="19"/>
  <c r="AA164" i="19"/>
  <c r="Z13" i="19"/>
  <c r="Z164" i="19"/>
  <c r="Y13" i="19"/>
  <c r="Y164" i="19"/>
  <c r="Y166" i="19"/>
  <c r="X13" i="19"/>
  <c r="X164" i="19"/>
  <c r="W13" i="19"/>
  <c r="W164" i="19"/>
  <c r="V13" i="19"/>
  <c r="V164" i="19"/>
  <c r="U13" i="19"/>
  <c r="U164" i="19"/>
  <c r="U166" i="19"/>
  <c r="T13" i="19"/>
  <c r="T164" i="19"/>
  <c r="T165" i="19"/>
  <c r="S13" i="19"/>
  <c r="S164" i="19"/>
  <c r="R13" i="19"/>
  <c r="R164" i="19"/>
  <c r="Q13" i="19"/>
  <c r="Q164" i="19"/>
  <c r="Q166" i="19"/>
  <c r="P13" i="19"/>
  <c r="P164" i="19"/>
  <c r="O13" i="19"/>
  <c r="O164" i="19"/>
  <c r="N13" i="19"/>
  <c r="N164" i="19"/>
  <c r="M13" i="19"/>
  <c r="M164" i="19"/>
  <c r="M166" i="19"/>
  <c r="L13" i="19"/>
  <c r="L164" i="19"/>
  <c r="K13" i="19"/>
  <c r="K164" i="19"/>
  <c r="J13" i="19"/>
  <c r="J164" i="19"/>
  <c r="I13" i="19"/>
  <c r="I164" i="19"/>
  <c r="I166" i="19"/>
  <c r="H13" i="19"/>
  <c r="H164" i="19"/>
  <c r="G13" i="19"/>
  <c r="G164" i="19"/>
  <c r="F13" i="19"/>
  <c r="F164" i="19"/>
  <c r="E13" i="19"/>
  <c r="E164" i="19"/>
  <c r="E166" i="19"/>
  <c r="D13" i="19"/>
  <c r="D164" i="19"/>
  <c r="D165" i="19"/>
  <c r="H5" i="19"/>
  <c r="O7" i="19" s="1"/>
  <c r="C3" i="19"/>
  <c r="C2" i="19"/>
  <c r="AJ78" i="19"/>
  <c r="AJ82" i="19"/>
  <c r="AJ90" i="19"/>
  <c r="AJ94" i="19"/>
  <c r="AJ98" i="19"/>
  <c r="AJ106" i="19"/>
  <c r="AJ110" i="19"/>
  <c r="AJ114" i="19"/>
  <c r="AJ126" i="19"/>
  <c r="AJ130" i="19"/>
  <c r="AJ142" i="19"/>
  <c r="AJ146" i="19"/>
  <c r="AJ150" i="19"/>
  <c r="AJ154" i="19"/>
  <c r="AJ158" i="19"/>
  <c r="AJ162" i="19"/>
  <c r="AG20" i="20"/>
  <c r="AG32" i="20"/>
  <c r="AG36" i="20"/>
  <c r="AG40" i="20"/>
  <c r="AG48" i="20"/>
  <c r="AG52" i="20"/>
  <c r="AG64" i="20"/>
  <c r="AG68" i="20"/>
  <c r="AG76" i="20"/>
  <c r="AG84" i="20"/>
  <c r="AG92" i="20"/>
  <c r="AG100" i="20"/>
  <c r="AG108" i="20"/>
  <c r="AG116" i="20"/>
  <c r="AG124" i="20"/>
  <c r="AG132" i="20"/>
  <c r="AG140" i="20"/>
  <c r="AG148" i="20"/>
  <c r="AG156" i="20"/>
  <c r="AJ27" i="19"/>
  <c r="AJ43" i="19"/>
  <c r="AJ59" i="19"/>
  <c r="AJ71" i="19"/>
  <c r="AJ75" i="19"/>
  <c r="AJ79" i="19"/>
  <c r="AJ87" i="19"/>
  <c r="AJ91" i="19"/>
  <c r="AJ95" i="19"/>
  <c r="AJ103" i="19"/>
  <c r="AJ107" i="19"/>
  <c r="AJ111" i="19"/>
  <c r="AJ119" i="19"/>
  <c r="AJ123" i="19"/>
  <c r="AJ127" i="19"/>
  <c r="AJ135" i="19"/>
  <c r="AJ139" i="19"/>
  <c r="AJ143" i="19"/>
  <c r="AJ147" i="19"/>
  <c r="AJ151" i="19"/>
  <c r="AJ155" i="19"/>
  <c r="AJ159" i="19"/>
  <c r="AG17" i="20"/>
  <c r="AG21" i="20"/>
  <c r="AG25" i="20"/>
  <c r="AG29" i="20"/>
  <c r="AG37" i="20"/>
  <c r="AG41" i="20"/>
  <c r="AG53" i="20"/>
  <c r="AG57" i="20"/>
  <c r="AG61" i="20"/>
  <c r="AG69" i="20"/>
  <c r="AG73" i="20"/>
  <c r="AG77" i="20"/>
  <c r="AG81" i="20"/>
  <c r="AG89" i="20"/>
  <c r="AG97" i="20"/>
  <c r="AG105" i="20"/>
  <c r="AG113" i="20"/>
  <c r="AG117" i="20"/>
  <c r="AG121" i="20"/>
  <c r="AG129" i="20"/>
  <c r="AG137" i="20"/>
  <c r="AG141" i="20"/>
  <c r="AG145" i="20"/>
  <c r="AG153" i="20"/>
  <c r="AG161" i="20"/>
  <c r="AJ92" i="19"/>
  <c r="AJ124" i="19"/>
  <c r="AJ148" i="19"/>
  <c r="AJ156" i="19"/>
  <c r="AG18" i="20"/>
  <c r="AG34" i="20"/>
  <c r="AG38" i="20"/>
  <c r="AG46" i="20"/>
  <c r="AG50" i="20"/>
  <c r="AG58" i="20"/>
  <c r="AG66" i="20"/>
  <c r="AG70" i="20"/>
  <c r="AG74" i="20"/>
  <c r="AG78" i="20"/>
  <c r="AG82" i="20"/>
  <c r="AG86" i="20"/>
  <c r="AG90" i="20"/>
  <c r="AG94" i="20"/>
  <c r="AG98" i="20"/>
  <c r="AG102" i="20"/>
  <c r="AG106" i="20"/>
  <c r="AG110" i="20"/>
  <c r="AG114" i="20"/>
  <c r="AG118" i="20"/>
  <c r="AG122" i="20"/>
  <c r="AG126" i="20"/>
  <c r="AG130" i="20"/>
  <c r="AG134" i="20"/>
  <c r="AG138" i="20"/>
  <c r="AG142" i="20"/>
  <c r="AG146" i="20"/>
  <c r="AG150" i="20"/>
  <c r="AG154" i="20"/>
  <c r="AG158" i="20"/>
  <c r="AG162" i="20"/>
  <c r="AJ29" i="19"/>
  <c r="AJ45" i="19"/>
  <c r="AJ61" i="19"/>
  <c r="AJ73" i="19"/>
  <c r="AJ77" i="19"/>
  <c r="AJ81" i="19"/>
  <c r="AJ89" i="19"/>
  <c r="AJ93" i="19"/>
  <c r="AJ97" i="19"/>
  <c r="AJ105" i="19"/>
  <c r="AJ109" i="19"/>
  <c r="AJ113" i="19"/>
  <c r="AJ117" i="19"/>
  <c r="AJ121" i="19"/>
  <c r="AJ129" i="19"/>
  <c r="AJ137" i="19"/>
  <c r="AJ141" i="19"/>
  <c r="AJ145" i="19"/>
  <c r="AJ153" i="19"/>
  <c r="AJ157" i="19"/>
  <c r="AJ161" i="19"/>
  <c r="AG19" i="20"/>
  <c r="AG23" i="20"/>
  <c r="AG27" i="20"/>
  <c r="AG31" i="20"/>
  <c r="AG35" i="20"/>
  <c r="AG39" i="20"/>
  <c r="AG43" i="20"/>
  <c r="AG55" i="20"/>
  <c r="AG59" i="20"/>
  <c r="AG63" i="20"/>
  <c r="AG67" i="20"/>
  <c r="AG71" i="20"/>
  <c r="AG75" i="20"/>
  <c r="AG79" i="20"/>
  <c r="AG83" i="20"/>
  <c r="AG87" i="20"/>
  <c r="AG91" i="20"/>
  <c r="AG95" i="20"/>
  <c r="AG99" i="20"/>
  <c r="AG103" i="20"/>
  <c r="AG107" i="20"/>
  <c r="AG111" i="20"/>
  <c r="AG115" i="20"/>
  <c r="AG119" i="20"/>
  <c r="AG123" i="20"/>
  <c r="AG127" i="20"/>
  <c r="AG131" i="20"/>
  <c r="AG135" i="20"/>
  <c r="AG139" i="20"/>
  <c r="AG143" i="20"/>
  <c r="AG147" i="20"/>
  <c r="AG151" i="20"/>
  <c r="AG155" i="20"/>
  <c r="AG159" i="20"/>
  <c r="AN18" i="19"/>
  <c r="AN22" i="19"/>
  <c r="AN26" i="19"/>
  <c r="AN30" i="19"/>
  <c r="AN35" i="19"/>
  <c r="AN115" i="19"/>
  <c r="AN119" i="19"/>
  <c r="AN135" i="19"/>
  <c r="AN139" i="19"/>
  <c r="AN143" i="19"/>
  <c r="AN155" i="19"/>
  <c r="AN159" i="19"/>
  <c r="AN163" i="19"/>
  <c r="AN39" i="19"/>
  <c r="AN47" i="19"/>
  <c r="AK37" i="20"/>
  <c r="AK81" i="20"/>
  <c r="AK89" i="20"/>
  <c r="AL164" i="19"/>
  <c r="H7" i="19"/>
  <c r="H6" i="19" s="1"/>
  <c r="AG165" i="19"/>
  <c r="Q165" i="19"/>
  <c r="AI167" i="19"/>
  <c r="AM164" i="19"/>
  <c r="AK16" i="20"/>
  <c r="AK24" i="20"/>
  <c r="AK44" i="20"/>
  <c r="AK48" i="20"/>
  <c r="AK88" i="20"/>
  <c r="AK100" i="20"/>
  <c r="AK108" i="20"/>
  <c r="AK140" i="20"/>
  <c r="AK144" i="20"/>
  <c r="AN32" i="19"/>
  <c r="AN33" i="19"/>
  <c r="AN48" i="19"/>
  <c r="AN56" i="19"/>
  <c r="AN64" i="19"/>
  <c r="AN72" i="19"/>
  <c r="AN96" i="19"/>
  <c r="AN105" i="19"/>
  <c r="AN108" i="19"/>
  <c r="AN129" i="19"/>
  <c r="AN132" i="19"/>
  <c r="AN144" i="19"/>
  <c r="AN157" i="19"/>
  <c r="AN20" i="19"/>
  <c r="AN24" i="19"/>
  <c r="AN28" i="19"/>
  <c r="AN44" i="19"/>
  <c r="AN104" i="19"/>
  <c r="AN116" i="19"/>
  <c r="AN156" i="19"/>
  <c r="AN36" i="19"/>
  <c r="AN37" i="19"/>
  <c r="AN109" i="19"/>
  <c r="AN121" i="19"/>
  <c r="AN124" i="19"/>
  <c r="AN145" i="19"/>
  <c r="AN148" i="19"/>
  <c r="AN160" i="19"/>
  <c r="AK28" i="20"/>
  <c r="AK112" i="20"/>
  <c r="AK120" i="20"/>
  <c r="AK152" i="20"/>
  <c r="AK32" i="20"/>
  <c r="AK40" i="20"/>
  <c r="AK76" i="20"/>
  <c r="AK80" i="20"/>
  <c r="AK132" i="20"/>
  <c r="AK17" i="20"/>
  <c r="AK20" i="20"/>
  <c r="AK29" i="20"/>
  <c r="AK35" i="20"/>
  <c r="AK38" i="20"/>
  <c r="AK41" i="20"/>
  <c r="AK52" i="20"/>
  <c r="AK60" i="20"/>
  <c r="AK65" i="20"/>
  <c r="AK68" i="20"/>
  <c r="AK73" i="20"/>
  <c r="AK79" i="20"/>
  <c r="AK82" i="20"/>
  <c r="AK92" i="20"/>
  <c r="AK97" i="20"/>
  <c r="AK104" i="20"/>
  <c r="AK107" i="20"/>
  <c r="AK110" i="20"/>
  <c r="AK116" i="20"/>
  <c r="AK119" i="20"/>
  <c r="AK122" i="20"/>
  <c r="AK125" i="20"/>
  <c r="AK128" i="20"/>
  <c r="AK131" i="20"/>
  <c r="AK134" i="20"/>
  <c r="AK137" i="20"/>
  <c r="AK143" i="20"/>
  <c r="AK146" i="20"/>
  <c r="AK156" i="20"/>
  <c r="AK161" i="20"/>
  <c r="AK19" i="20"/>
  <c r="AK22" i="20"/>
  <c r="AK25" i="20"/>
  <c r="AK33" i="20"/>
  <c r="AK36" i="20"/>
  <c r="AK45" i="20"/>
  <c r="AK56" i="20"/>
  <c r="AK64" i="20"/>
  <c r="AK69" i="20"/>
  <c r="AK72" i="20"/>
  <c r="AK75" i="20"/>
  <c r="AK78" i="20"/>
  <c r="AK84" i="20"/>
  <c r="AK87" i="20"/>
  <c r="AK90" i="20"/>
  <c r="AK93" i="20"/>
  <c r="AK96" i="20"/>
  <c r="AK99" i="20"/>
  <c r="AK102" i="20"/>
  <c r="AK105" i="20"/>
  <c r="AK111" i="20"/>
  <c r="AK114" i="20"/>
  <c r="AK124" i="20"/>
  <c r="AK129" i="20"/>
  <c r="AK136" i="20"/>
  <c r="AK139" i="20"/>
  <c r="AK142" i="20"/>
  <c r="AK148" i="20"/>
  <c r="AK151" i="20"/>
  <c r="AK154" i="20"/>
  <c r="AK157" i="20"/>
  <c r="AK160" i="20"/>
  <c r="AK163" i="20"/>
  <c r="AA166" i="20"/>
  <c r="AA165" i="20"/>
  <c r="U165" i="20"/>
  <c r="T166" i="20"/>
  <c r="W165" i="20"/>
  <c r="AK49" i="20"/>
  <c r="AK51" i="20"/>
  <c r="AK53" i="20"/>
  <c r="AK55" i="20"/>
  <c r="AK57" i="20"/>
  <c r="AK59" i="20"/>
  <c r="AK61" i="20"/>
  <c r="AK63" i="20"/>
  <c r="AD165" i="20"/>
  <c r="AK85" i="20"/>
  <c r="AK101" i="20"/>
  <c r="AK117" i="20"/>
  <c r="AK133" i="20"/>
  <c r="AK149" i="20"/>
  <c r="H165" i="19"/>
  <c r="H166" i="19"/>
  <c r="L165" i="19"/>
  <c r="L166" i="19"/>
  <c r="P165" i="19"/>
  <c r="P166" i="19"/>
  <c r="X165" i="19"/>
  <c r="X166" i="19"/>
  <c r="AB165" i="19"/>
  <c r="AB166" i="19"/>
  <c r="AF165" i="19"/>
  <c r="AF166" i="19"/>
  <c r="F166" i="19"/>
  <c r="F165" i="19"/>
  <c r="R166" i="19"/>
  <c r="R165" i="19"/>
  <c r="Z166" i="19"/>
  <c r="Z165" i="19"/>
  <c r="G166" i="19"/>
  <c r="G165" i="19"/>
  <c r="S166" i="19"/>
  <c r="S165" i="19"/>
  <c r="AE166" i="19"/>
  <c r="AE165" i="19"/>
  <c r="E165" i="19"/>
  <c r="U165" i="19"/>
  <c r="D166" i="19"/>
  <c r="T166" i="19"/>
  <c r="N166" i="19"/>
  <c r="N165" i="19"/>
  <c r="AD166" i="19"/>
  <c r="AD165" i="19"/>
  <c r="K166" i="19"/>
  <c r="K165" i="19"/>
  <c r="W166" i="19"/>
  <c r="W165" i="19"/>
  <c r="AK164" i="19"/>
  <c r="AN137" i="19"/>
  <c r="AN153" i="19"/>
  <c r="I165" i="19"/>
  <c r="Y165" i="19"/>
  <c r="J166" i="19"/>
  <c r="J165" i="19"/>
  <c r="V166" i="19"/>
  <c r="V165" i="19"/>
  <c r="AH166" i="19"/>
  <c r="AH165" i="19"/>
  <c r="O166" i="19"/>
  <c r="O165" i="19"/>
  <c r="AA166" i="19"/>
  <c r="AA165" i="19"/>
  <c r="AI13" i="19"/>
  <c r="AN49" i="19"/>
  <c r="AN51" i="19"/>
  <c r="AN53" i="19"/>
  <c r="AN55" i="19"/>
  <c r="AN57" i="19"/>
  <c r="AN59" i="19"/>
  <c r="AN61" i="19"/>
  <c r="AN63" i="19"/>
  <c r="AN65" i="19"/>
  <c r="AN67" i="19"/>
  <c r="AN69" i="19"/>
  <c r="AN71" i="19"/>
  <c r="AN73" i="19"/>
  <c r="AN75" i="19"/>
  <c r="AN77" i="19"/>
  <c r="AN79" i="19"/>
  <c r="AN81" i="19"/>
  <c r="AN85" i="19"/>
  <c r="AN87" i="19"/>
  <c r="AN89" i="19"/>
  <c r="AN93" i="19"/>
  <c r="AN95" i="19"/>
  <c r="AN97" i="19"/>
  <c r="AN101" i="19"/>
  <c r="AN117" i="19"/>
  <c r="AN133" i="19"/>
  <c r="AN149" i="19"/>
  <c r="M165" i="19"/>
  <c r="AC165" i="19"/>
  <c r="AI165" i="19"/>
  <c r="AI166" i="19"/>
  <c r="AI163" i="16"/>
  <c r="AN163" i="16" s="1"/>
  <c r="AI162" i="16"/>
  <c r="AI161" i="16"/>
  <c r="AN161" i="16" s="1"/>
  <c r="AI160" i="16"/>
  <c r="AI159" i="16"/>
  <c r="AI158" i="16"/>
  <c r="AI157" i="16"/>
  <c r="AI156" i="16"/>
  <c r="AI155" i="16"/>
  <c r="AI154" i="16"/>
  <c r="AI153" i="16"/>
  <c r="AP153" i="16" s="1"/>
  <c r="AJ153" i="16" s="1"/>
  <c r="AI152" i="16"/>
  <c r="AI151" i="16"/>
  <c r="AI150" i="16"/>
  <c r="AI149" i="16"/>
  <c r="AN149" i="16" s="1"/>
  <c r="AI148" i="16"/>
  <c r="AI147" i="16"/>
  <c r="AI146" i="16"/>
  <c r="AI145" i="16"/>
  <c r="AI144" i="16"/>
  <c r="AI143" i="16"/>
  <c r="AI142" i="16"/>
  <c r="AI141" i="16"/>
  <c r="AP141" i="16" s="1"/>
  <c r="AJ141" i="16" s="1"/>
  <c r="AI140" i="16"/>
  <c r="AI139" i="16"/>
  <c r="AI138" i="16"/>
  <c r="AI137" i="16"/>
  <c r="AI136" i="16"/>
  <c r="AI135" i="16"/>
  <c r="AI134" i="16"/>
  <c r="AI133" i="16"/>
  <c r="AI132" i="16"/>
  <c r="AI131" i="16"/>
  <c r="AI130" i="16"/>
  <c r="AI129" i="16"/>
  <c r="AP129" i="16" s="1"/>
  <c r="AJ129" i="16" s="1"/>
  <c r="AI128" i="16"/>
  <c r="AI127" i="16"/>
  <c r="AI126" i="16"/>
  <c r="AI125" i="16"/>
  <c r="AI124" i="16"/>
  <c r="AI123" i="16"/>
  <c r="AI122" i="16"/>
  <c r="AI121" i="16"/>
  <c r="AN121" i="16" s="1"/>
  <c r="AI120" i="16"/>
  <c r="AI119" i="16"/>
  <c r="AI118" i="16"/>
  <c r="AI117" i="16"/>
  <c r="AI116" i="16"/>
  <c r="AI115" i="16"/>
  <c r="AI114" i="16"/>
  <c r="AI113" i="16"/>
  <c r="AP113" i="16" s="1"/>
  <c r="AJ113" i="16" s="1"/>
  <c r="AI112" i="16"/>
  <c r="AI111" i="16"/>
  <c r="AI110" i="16"/>
  <c r="AI109" i="16"/>
  <c r="AI108" i="16"/>
  <c r="AI107" i="16"/>
  <c r="AI106" i="16"/>
  <c r="AI105" i="16"/>
  <c r="AN105" i="16" s="1"/>
  <c r="AI104" i="16"/>
  <c r="AI103" i="16"/>
  <c r="AI102" i="16"/>
  <c r="AI101" i="16"/>
  <c r="AI100" i="16"/>
  <c r="AN100" i="16" s="1"/>
  <c r="AI99" i="16"/>
  <c r="AI98" i="16"/>
  <c r="AI97" i="16"/>
  <c r="AP97" i="16" s="1"/>
  <c r="AJ97" i="16" s="1"/>
  <c r="AI96" i="16"/>
  <c r="AP96" i="16" s="1"/>
  <c r="AI95" i="16"/>
  <c r="AI94" i="16"/>
  <c r="AI93" i="16"/>
  <c r="AI92" i="16"/>
  <c r="AI91" i="16"/>
  <c r="AI90" i="16"/>
  <c r="AI89" i="16"/>
  <c r="AN89" i="16" s="1"/>
  <c r="AI88" i="16"/>
  <c r="AN88" i="16" s="1"/>
  <c r="AI87" i="16"/>
  <c r="AI86" i="16"/>
  <c r="AI85" i="16"/>
  <c r="AI84" i="16"/>
  <c r="AP84" i="16" s="1"/>
  <c r="AJ84" i="16" s="1"/>
  <c r="AI83" i="16"/>
  <c r="AI82" i="16"/>
  <c r="AI81" i="16"/>
  <c r="AI80" i="16"/>
  <c r="AI79" i="16"/>
  <c r="AI78" i="16"/>
  <c r="AI77" i="16"/>
  <c r="AN77" i="16" s="1"/>
  <c r="AI76" i="16"/>
  <c r="AI75" i="16"/>
  <c r="AI74" i="16"/>
  <c r="AI73" i="16"/>
  <c r="AI72" i="16"/>
  <c r="AP72" i="16" s="1"/>
  <c r="AI71" i="16"/>
  <c r="AI70" i="16"/>
  <c r="AI69" i="16"/>
  <c r="AP69" i="16" s="1"/>
  <c r="AJ69" i="16" s="1"/>
  <c r="AI68" i="16"/>
  <c r="AN68" i="16" s="1"/>
  <c r="AI67" i="16"/>
  <c r="AI66" i="16"/>
  <c r="AI65" i="16"/>
  <c r="AI64" i="16"/>
  <c r="AN64" i="16" s="1"/>
  <c r="AI63" i="16"/>
  <c r="AI62" i="16"/>
  <c r="AI61" i="16"/>
  <c r="AN61" i="16" s="1"/>
  <c r="AI60" i="16"/>
  <c r="AP60" i="16" s="1"/>
  <c r="AI59" i="16"/>
  <c r="AI58" i="16"/>
  <c r="AI57" i="16"/>
  <c r="AI56" i="16"/>
  <c r="AN56" i="16" s="1"/>
  <c r="AI55" i="16"/>
  <c r="AI54" i="16"/>
  <c r="AI53" i="16"/>
  <c r="AP53" i="16" s="1"/>
  <c r="AJ53" i="16" s="1"/>
  <c r="AI52" i="16"/>
  <c r="AP52" i="16" s="1"/>
  <c r="AJ52" i="16" s="1"/>
  <c r="AI51" i="16"/>
  <c r="AI50" i="16"/>
  <c r="AI49" i="16"/>
  <c r="AI48" i="16"/>
  <c r="AP48" i="16" s="1"/>
  <c r="AI47" i="16"/>
  <c r="AI46" i="16"/>
  <c r="AI45" i="16"/>
  <c r="AN45" i="16" s="1"/>
  <c r="AI44" i="16"/>
  <c r="AN44" i="16" s="1"/>
  <c r="AI43" i="16"/>
  <c r="AI42" i="16"/>
  <c r="AI41" i="16"/>
  <c r="AI40" i="16"/>
  <c r="AP40" i="16" s="1"/>
  <c r="AJ40" i="16" s="1"/>
  <c r="AI39" i="16"/>
  <c r="AI38" i="16"/>
  <c r="AI37" i="16"/>
  <c r="AP37" i="16" s="1"/>
  <c r="AJ37" i="16" s="1"/>
  <c r="AI36" i="16"/>
  <c r="AP36" i="16" s="1"/>
  <c r="AI35" i="16"/>
  <c r="AI34" i="16"/>
  <c r="AI33" i="16"/>
  <c r="AI32" i="16"/>
  <c r="AN32" i="16" s="1"/>
  <c r="AI31" i="16"/>
  <c r="AI30" i="16"/>
  <c r="AI29" i="16"/>
  <c r="AN29" i="16" s="1"/>
  <c r="AI28" i="16"/>
  <c r="AP28" i="16" s="1"/>
  <c r="AI27" i="16"/>
  <c r="AI26" i="16"/>
  <c r="AI25" i="16"/>
  <c r="AI24" i="16"/>
  <c r="AP24" i="16" s="1"/>
  <c r="AI23" i="16"/>
  <c r="AI22" i="16"/>
  <c r="AI21" i="16"/>
  <c r="AP21" i="16" s="1"/>
  <c r="AJ21" i="16" s="1"/>
  <c r="AI20" i="16"/>
  <c r="AN20" i="16" s="1"/>
  <c r="AI19" i="16"/>
  <c r="AI18" i="16"/>
  <c r="AI17" i="16"/>
  <c r="AI16" i="16"/>
  <c r="AP16" i="16" s="1"/>
  <c r="AJ16" i="16" s="1"/>
  <c r="AI15" i="16"/>
  <c r="AP15" i="16" s="1"/>
  <c r="AI14" i="16"/>
  <c r="AN14" i="16" s="1"/>
  <c r="AK163" i="16"/>
  <c r="AK162" i="16"/>
  <c r="AK161" i="16"/>
  <c r="AK160" i="16"/>
  <c r="AK159" i="16"/>
  <c r="AK158" i="16"/>
  <c r="AK157" i="16"/>
  <c r="AK156" i="16"/>
  <c r="AK155" i="16"/>
  <c r="AK154" i="16"/>
  <c r="AK153" i="16"/>
  <c r="AK152" i="16"/>
  <c r="AK151" i="16"/>
  <c r="AK150" i="16"/>
  <c r="AK149" i="16"/>
  <c r="AK148" i="16"/>
  <c r="AK147" i="16"/>
  <c r="AK146" i="16"/>
  <c r="AK145" i="16"/>
  <c r="AK144" i="16"/>
  <c r="AK143" i="16"/>
  <c r="AK142" i="16"/>
  <c r="AK141" i="16"/>
  <c r="AK140" i="16"/>
  <c r="AK139" i="16"/>
  <c r="AK138" i="16"/>
  <c r="AK137" i="16"/>
  <c r="AK136" i="16"/>
  <c r="AK135" i="16"/>
  <c r="AK134" i="16"/>
  <c r="AK133" i="16"/>
  <c r="AK132" i="16"/>
  <c r="AK131" i="16"/>
  <c r="AK130" i="16"/>
  <c r="AK129" i="16"/>
  <c r="AK128" i="16"/>
  <c r="AK127" i="16"/>
  <c r="AK126" i="16"/>
  <c r="AK125" i="16"/>
  <c r="AK124" i="16"/>
  <c r="AK123" i="16"/>
  <c r="AK122" i="16"/>
  <c r="AK121" i="16"/>
  <c r="AK120" i="16"/>
  <c r="AK119" i="16"/>
  <c r="AK118" i="16"/>
  <c r="AK117" i="16"/>
  <c r="AK116" i="16"/>
  <c r="AK115" i="16"/>
  <c r="AK114" i="16"/>
  <c r="AK113" i="16"/>
  <c r="AK112" i="16"/>
  <c r="AK111" i="16"/>
  <c r="AK110" i="16"/>
  <c r="AK109" i="16"/>
  <c r="AK108" i="16"/>
  <c r="AK107" i="16"/>
  <c r="AK106" i="16"/>
  <c r="AK105" i="16"/>
  <c r="AK104" i="16"/>
  <c r="AK103" i="16"/>
  <c r="AK102" i="16"/>
  <c r="AK101" i="16"/>
  <c r="AK100" i="16"/>
  <c r="AK99" i="16"/>
  <c r="AK98" i="16"/>
  <c r="AK97" i="16"/>
  <c r="AK96" i="16"/>
  <c r="AK95" i="16"/>
  <c r="AK94" i="16"/>
  <c r="AK93" i="16"/>
  <c r="AK92" i="16"/>
  <c r="AK91" i="16"/>
  <c r="AK90" i="16"/>
  <c r="AK89" i="16"/>
  <c r="AK88" i="16"/>
  <c r="AK87" i="16"/>
  <c r="AK86" i="16"/>
  <c r="AK85" i="16"/>
  <c r="AK84" i="16"/>
  <c r="AK83" i="16"/>
  <c r="AK82" i="16"/>
  <c r="AK81" i="16"/>
  <c r="AK80" i="16"/>
  <c r="AK79" i="16"/>
  <c r="AK78" i="16"/>
  <c r="AK77" i="16"/>
  <c r="AK76" i="16"/>
  <c r="AK75" i="16"/>
  <c r="AK74" i="16"/>
  <c r="AK73" i="16"/>
  <c r="AK72" i="16"/>
  <c r="AK71" i="16"/>
  <c r="AK70" i="16"/>
  <c r="AK69" i="16"/>
  <c r="AK68" i="16"/>
  <c r="AK67" i="16"/>
  <c r="AK66" i="16"/>
  <c r="AK65" i="16"/>
  <c r="AK64" i="16"/>
  <c r="AK63" i="16"/>
  <c r="AK62" i="16"/>
  <c r="AK61" i="16"/>
  <c r="AK60" i="16"/>
  <c r="AK59" i="16"/>
  <c r="AK58" i="16"/>
  <c r="AK57" i="16"/>
  <c r="AK56" i="16"/>
  <c r="AK55" i="16"/>
  <c r="AK54" i="16"/>
  <c r="AK53" i="16"/>
  <c r="AK52" i="16"/>
  <c r="AK51" i="16"/>
  <c r="AK50" i="16"/>
  <c r="AK49" i="16"/>
  <c r="AK48" i="16"/>
  <c r="AK47" i="16"/>
  <c r="AK46" i="16"/>
  <c r="AK45" i="16"/>
  <c r="AK44" i="16"/>
  <c r="AK43" i="16"/>
  <c r="AK42" i="16"/>
  <c r="AK41" i="16"/>
  <c r="AK40" i="16"/>
  <c r="AK39" i="16"/>
  <c r="AK38" i="16"/>
  <c r="AK37" i="16"/>
  <c r="AK36" i="16"/>
  <c r="AK35" i="16"/>
  <c r="AK34" i="16"/>
  <c r="AK33" i="16"/>
  <c r="AK32" i="16"/>
  <c r="AK31" i="16"/>
  <c r="AK30" i="16"/>
  <c r="AK29" i="16"/>
  <c r="AK28" i="16"/>
  <c r="AK27" i="16"/>
  <c r="AK26" i="16"/>
  <c r="AK25" i="16"/>
  <c r="AK24" i="16"/>
  <c r="AK23" i="16"/>
  <c r="AK22" i="16"/>
  <c r="AK21" i="16"/>
  <c r="AK20" i="16"/>
  <c r="AK19" i="16"/>
  <c r="AK18" i="16"/>
  <c r="AK17" i="16"/>
  <c r="AK16" i="16"/>
  <c r="AK15" i="16"/>
  <c r="AK14" i="16"/>
  <c r="AH13" i="16"/>
  <c r="AH164" i="16" s="1"/>
  <c r="AG13" i="16"/>
  <c r="AG164" i="16" s="1"/>
  <c r="AF13" i="16"/>
  <c r="AF164" i="16"/>
  <c r="AF166" i="16" s="1"/>
  <c r="AE13" i="16"/>
  <c r="AE164" i="16"/>
  <c r="AE165" i="16" s="1"/>
  <c r="AD13" i="16"/>
  <c r="AD164" i="16"/>
  <c r="AD166" i="16" s="1"/>
  <c r="AC13" i="16"/>
  <c r="AC164" i="16"/>
  <c r="AC166" i="16" s="1"/>
  <c r="AB13" i="16"/>
  <c r="AB164" i="16" s="1"/>
  <c r="AA13" i="16"/>
  <c r="AA164" i="16" s="1"/>
  <c r="Z13" i="16"/>
  <c r="Z164" i="16" s="1"/>
  <c r="Y13" i="16"/>
  <c r="Y164" i="16" s="1"/>
  <c r="X13" i="16"/>
  <c r="X164" i="16"/>
  <c r="X166" i="16" s="1"/>
  <c r="W13" i="16"/>
  <c r="W164" i="16"/>
  <c r="W166" i="16" s="1"/>
  <c r="V13" i="16"/>
  <c r="V164" i="16"/>
  <c r="V166" i="16" s="1"/>
  <c r="U13" i="16"/>
  <c r="U164" i="16"/>
  <c r="U166" i="16" s="1"/>
  <c r="T13" i="16"/>
  <c r="T164" i="16" s="1"/>
  <c r="S13" i="16"/>
  <c r="S164" i="16"/>
  <c r="S165" i="16" s="1"/>
  <c r="R13" i="16"/>
  <c r="R164" i="16"/>
  <c r="R166" i="16" s="1"/>
  <c r="Q13" i="16"/>
  <c r="Q164" i="16" s="1"/>
  <c r="Q166" i="16" s="1"/>
  <c r="P13" i="16"/>
  <c r="P164" i="16" s="1"/>
  <c r="O13" i="16"/>
  <c r="O164" i="16" s="1"/>
  <c r="N13" i="16"/>
  <c r="N164" i="16" s="1"/>
  <c r="M13" i="16"/>
  <c r="M164" i="16" s="1"/>
  <c r="L13" i="16"/>
  <c r="L164" i="16" s="1"/>
  <c r="K13" i="16"/>
  <c r="K164" i="16" s="1"/>
  <c r="J13" i="16"/>
  <c r="J164" i="16" s="1"/>
  <c r="J166" i="16" s="1"/>
  <c r="I13" i="16"/>
  <c r="I164" i="16" s="1"/>
  <c r="I166" i="16" s="1"/>
  <c r="H13" i="16"/>
  <c r="H164" i="16" s="1"/>
  <c r="G13" i="16"/>
  <c r="G164" i="16" s="1"/>
  <c r="F13" i="16"/>
  <c r="F164" i="16" s="1"/>
  <c r="E13" i="16"/>
  <c r="E164" i="16" s="1"/>
  <c r="D13" i="16"/>
  <c r="D164" i="16"/>
  <c r="D165" i="16" s="1"/>
  <c r="H5" i="16"/>
  <c r="O7" i="16" s="1"/>
  <c r="C3" i="16"/>
  <c r="C2" i="16"/>
  <c r="H7" i="16"/>
  <c r="H6" i="16" s="1"/>
  <c r="AN16" i="16"/>
  <c r="AP32" i="16"/>
  <c r="AJ32" i="16" s="1"/>
  <c r="AJ36" i="16"/>
  <c r="AN36" i="16"/>
  <c r="AN40" i="16"/>
  <c r="AP44" i="16"/>
  <c r="AJ48" i="16"/>
  <c r="AN48" i="16"/>
  <c r="AN52" i="16"/>
  <c r="AP56" i="16"/>
  <c r="AN60" i="16"/>
  <c r="AP64" i="16"/>
  <c r="AJ64" i="16" s="1"/>
  <c r="AP68" i="16"/>
  <c r="AJ68" i="16" s="1"/>
  <c r="AN72" i="16"/>
  <c r="AP76" i="16"/>
  <c r="AJ76" i="16" s="1"/>
  <c r="AN76" i="16"/>
  <c r="AP80" i="16"/>
  <c r="AN80" i="16"/>
  <c r="AN84" i="16"/>
  <c r="AP88" i="16"/>
  <c r="AP92" i="16"/>
  <c r="AJ92" i="16"/>
  <c r="AN92" i="16"/>
  <c r="AN96" i="16"/>
  <c r="AP100" i="16"/>
  <c r="AJ100" i="16" s="1"/>
  <c r="AP104" i="16"/>
  <c r="AN104" i="16"/>
  <c r="AP108" i="16"/>
  <c r="AJ108" i="16" s="1"/>
  <c r="AN108" i="16"/>
  <c r="AP112" i="16"/>
  <c r="AN112" i="16"/>
  <c r="AP116" i="16"/>
  <c r="AJ116" i="16" s="1"/>
  <c r="AN116" i="16"/>
  <c r="AP120" i="16"/>
  <c r="AN120" i="16"/>
  <c r="AP124" i="16"/>
  <c r="AJ124" i="16"/>
  <c r="AN124" i="16"/>
  <c r="AP128" i="16"/>
  <c r="AN128" i="16"/>
  <c r="AP132" i="16"/>
  <c r="AJ132" i="16" s="1"/>
  <c r="AN132" i="16"/>
  <c r="AP136" i="16"/>
  <c r="AN136" i="16"/>
  <c r="AP140" i="16"/>
  <c r="AJ140" i="16" s="1"/>
  <c r="AN140" i="16"/>
  <c r="AP144" i="16"/>
  <c r="AN144" i="16"/>
  <c r="AP148" i="16"/>
  <c r="AJ148" i="16" s="1"/>
  <c r="AN148" i="16"/>
  <c r="AP152" i="16"/>
  <c r="AN152" i="16"/>
  <c r="AP156" i="16"/>
  <c r="AJ156" i="16" s="1"/>
  <c r="AN156" i="16"/>
  <c r="AP160" i="16"/>
  <c r="AN160" i="16"/>
  <c r="AP20" i="16"/>
  <c r="AJ20" i="16" s="1"/>
  <c r="AN21" i="16"/>
  <c r="AP45" i="16"/>
  <c r="AJ45" i="16" s="1"/>
  <c r="AP89" i="16"/>
  <c r="AJ89" i="16" s="1"/>
  <c r="AN129" i="16"/>
  <c r="AN153" i="16"/>
  <c r="AP18" i="16"/>
  <c r="AJ18" i="16" s="1"/>
  <c r="AN18" i="16"/>
  <c r="AP22" i="16"/>
  <c r="AN22" i="16"/>
  <c r="AP26" i="16"/>
  <c r="AJ26" i="16" s="1"/>
  <c r="AN26" i="16"/>
  <c r="AP30" i="16"/>
  <c r="AN30" i="16"/>
  <c r="AP34" i="16"/>
  <c r="AN34" i="16"/>
  <c r="AP38" i="16"/>
  <c r="AJ38" i="16" s="1"/>
  <c r="AN38" i="16"/>
  <c r="AP42" i="16"/>
  <c r="AJ42" i="16"/>
  <c r="AN42" i="16"/>
  <c r="AP46" i="16"/>
  <c r="AJ46" i="16" s="1"/>
  <c r="AN46" i="16"/>
  <c r="AP50" i="16"/>
  <c r="AJ50" i="16" s="1"/>
  <c r="AN50" i="16"/>
  <c r="AP54" i="16"/>
  <c r="AN54" i="16"/>
  <c r="AP58" i="16"/>
  <c r="AJ58" i="16" s="1"/>
  <c r="AN58" i="16"/>
  <c r="AP62" i="16"/>
  <c r="AN62" i="16"/>
  <c r="AP66" i="16"/>
  <c r="AN66" i="16"/>
  <c r="AP70" i="16"/>
  <c r="AJ70" i="16" s="1"/>
  <c r="AN70" i="16"/>
  <c r="AP74" i="16"/>
  <c r="AJ74" i="16" s="1"/>
  <c r="AN74" i="16"/>
  <c r="AP78" i="16"/>
  <c r="AJ78" i="16" s="1"/>
  <c r="AN78" i="16"/>
  <c r="AP82" i="16"/>
  <c r="AJ82" i="16" s="1"/>
  <c r="AN82" i="16"/>
  <c r="AP86" i="16"/>
  <c r="AJ86" i="16" s="1"/>
  <c r="AN86" i="16"/>
  <c r="AP90" i="16"/>
  <c r="AJ90" i="16"/>
  <c r="AN90" i="16"/>
  <c r="AP94" i="16"/>
  <c r="AJ94" i="16"/>
  <c r="AN94" i="16"/>
  <c r="AP98" i="16"/>
  <c r="AJ98" i="16" s="1"/>
  <c r="AN98" i="16"/>
  <c r="AP102" i="16"/>
  <c r="AJ102" i="16"/>
  <c r="AN102" i="16"/>
  <c r="AP106" i="16"/>
  <c r="AJ106" i="16"/>
  <c r="AN106" i="16"/>
  <c r="AP110" i="16"/>
  <c r="AJ110" i="16" s="1"/>
  <c r="AN110" i="16"/>
  <c r="AP114" i="16"/>
  <c r="AJ114" i="16" s="1"/>
  <c r="AN114" i="16"/>
  <c r="AP118" i="16"/>
  <c r="AJ118" i="16"/>
  <c r="AN118" i="16"/>
  <c r="AP122" i="16"/>
  <c r="AJ122" i="16" s="1"/>
  <c r="AN122" i="16"/>
  <c r="AP126" i="16"/>
  <c r="AJ126" i="16" s="1"/>
  <c r="AN126" i="16"/>
  <c r="AP130" i="16"/>
  <c r="AJ130" i="16" s="1"/>
  <c r="AN130" i="16"/>
  <c r="AP134" i="16"/>
  <c r="AJ134" i="16" s="1"/>
  <c r="AN134" i="16"/>
  <c r="AP138" i="16"/>
  <c r="AJ138" i="16"/>
  <c r="AN138" i="16"/>
  <c r="AP142" i="16"/>
  <c r="AJ142" i="16"/>
  <c r="AN142" i="16"/>
  <c r="AP146" i="16"/>
  <c r="AJ146" i="16" s="1"/>
  <c r="AN146" i="16"/>
  <c r="AP150" i="16"/>
  <c r="AJ150" i="16" s="1"/>
  <c r="AN150" i="16"/>
  <c r="AP154" i="16"/>
  <c r="AJ154" i="16" s="1"/>
  <c r="AN154" i="16"/>
  <c r="AP158" i="16"/>
  <c r="AJ158" i="16" s="1"/>
  <c r="AN158" i="16"/>
  <c r="AP162" i="16"/>
  <c r="AJ162" i="16" s="1"/>
  <c r="AN162" i="16"/>
  <c r="AP19" i="16"/>
  <c r="AJ19" i="16" s="1"/>
  <c r="AN19" i="16"/>
  <c r="AP23" i="16"/>
  <c r="AJ23" i="16" s="1"/>
  <c r="AN23" i="16"/>
  <c r="AP27" i="16"/>
  <c r="AJ27" i="16"/>
  <c r="AN27" i="16"/>
  <c r="AP31" i="16"/>
  <c r="AJ31" i="16" s="1"/>
  <c r="AN31" i="16"/>
  <c r="AP35" i="16"/>
  <c r="AJ35" i="16" s="1"/>
  <c r="AN35" i="16"/>
  <c r="AP39" i="16"/>
  <c r="AJ39" i="16"/>
  <c r="AN39" i="16"/>
  <c r="AP43" i="16"/>
  <c r="AJ43" i="16"/>
  <c r="AN43" i="16"/>
  <c r="AP47" i="16"/>
  <c r="AN47" i="16"/>
  <c r="AP51" i="16"/>
  <c r="AJ51" i="16"/>
  <c r="AN51" i="16"/>
  <c r="AP55" i="16"/>
  <c r="AJ55" i="16"/>
  <c r="AN55" i="16"/>
  <c r="AP59" i="16"/>
  <c r="AJ59" i="16" s="1"/>
  <c r="AN59" i="16"/>
  <c r="AP63" i="16"/>
  <c r="AJ63" i="16" s="1"/>
  <c r="AN63" i="16"/>
  <c r="AP67" i="16"/>
  <c r="AJ67" i="16" s="1"/>
  <c r="AN67" i="16"/>
  <c r="AP71" i="16"/>
  <c r="AJ71" i="16" s="1"/>
  <c r="AN71" i="16"/>
  <c r="AP75" i="16"/>
  <c r="AJ75" i="16" s="1"/>
  <c r="AN75" i="16"/>
  <c r="AP79" i="16"/>
  <c r="AJ79" i="16" s="1"/>
  <c r="AN79" i="16"/>
  <c r="AP83" i="16"/>
  <c r="AJ83" i="16"/>
  <c r="AN83" i="16"/>
  <c r="AP87" i="16"/>
  <c r="AJ87" i="16"/>
  <c r="AN87" i="16"/>
  <c r="AP91" i="16"/>
  <c r="AJ91" i="16" s="1"/>
  <c r="AN91" i="16"/>
  <c r="AP95" i="16"/>
  <c r="AJ95" i="16"/>
  <c r="AN95" i="16"/>
  <c r="AP99" i="16"/>
  <c r="AJ99" i="16"/>
  <c r="AN99" i="16"/>
  <c r="AP103" i="16"/>
  <c r="AJ103" i="16" s="1"/>
  <c r="AN103" i="16"/>
  <c r="AP107" i="16"/>
  <c r="AJ107" i="16" s="1"/>
  <c r="AN107" i="16"/>
  <c r="AP111" i="16"/>
  <c r="AJ111" i="16"/>
  <c r="AN111" i="16"/>
  <c r="AP115" i="16"/>
  <c r="AJ115" i="16" s="1"/>
  <c r="AN115" i="16"/>
  <c r="AP119" i="16"/>
  <c r="AJ119" i="16"/>
  <c r="AN119" i="16"/>
  <c r="AP123" i="16"/>
  <c r="AJ123" i="16" s="1"/>
  <c r="AN123" i="16"/>
  <c r="AP127" i="16"/>
  <c r="AJ127" i="16" s="1"/>
  <c r="AN127" i="16"/>
  <c r="AP131" i="16"/>
  <c r="AJ131" i="16" s="1"/>
  <c r="AN131" i="16"/>
  <c r="AP135" i="16"/>
  <c r="AJ135" i="16" s="1"/>
  <c r="AN135" i="16"/>
  <c r="AP139" i="16"/>
  <c r="AJ139" i="16" s="1"/>
  <c r="AN139" i="16"/>
  <c r="AP143" i="16"/>
  <c r="AJ143" i="16" s="1"/>
  <c r="AN143" i="16"/>
  <c r="AP147" i="16"/>
  <c r="AJ147" i="16"/>
  <c r="AN147" i="16"/>
  <c r="AP151" i="16"/>
  <c r="AJ151" i="16"/>
  <c r="AN151" i="16"/>
  <c r="AP155" i="16"/>
  <c r="AJ155" i="16" s="1"/>
  <c r="AN155" i="16"/>
  <c r="AP159" i="16"/>
  <c r="AJ159" i="16"/>
  <c r="AN159" i="16"/>
  <c r="X165" i="16"/>
  <c r="S166" i="16"/>
  <c r="AE166" i="16"/>
  <c r="U165" i="16"/>
  <c r="V165" i="16"/>
  <c r="W165" i="16"/>
  <c r="AI163" i="15"/>
  <c r="AP163" i="15" s="1"/>
  <c r="AI162" i="15"/>
  <c r="AP162" i="15" s="1"/>
  <c r="AJ162" i="15" s="1"/>
  <c r="AI161" i="15"/>
  <c r="AP161" i="15" s="1"/>
  <c r="AJ161" i="15" s="1"/>
  <c r="AI160" i="15"/>
  <c r="AP160" i="15" s="1"/>
  <c r="AI159" i="15"/>
  <c r="AP159" i="15" s="1"/>
  <c r="AJ159" i="15" s="1"/>
  <c r="AI158" i="15"/>
  <c r="AP158" i="15" s="1"/>
  <c r="AJ158" i="15" s="1"/>
  <c r="AI157" i="15"/>
  <c r="AP157" i="15" s="1"/>
  <c r="AI156" i="15"/>
  <c r="AP156" i="15" s="1"/>
  <c r="AJ156" i="15" s="1"/>
  <c r="AI155" i="15"/>
  <c r="AP155" i="15" s="1"/>
  <c r="AJ155" i="15" s="1"/>
  <c r="AI154" i="15"/>
  <c r="AP154" i="15" s="1"/>
  <c r="AJ154" i="15" s="1"/>
  <c r="AI153" i="15"/>
  <c r="AP153" i="15" s="1"/>
  <c r="AJ153" i="15" s="1"/>
  <c r="AI152" i="15"/>
  <c r="AP152" i="15" s="1"/>
  <c r="AJ152" i="15" s="1"/>
  <c r="AI151" i="15"/>
  <c r="AP151" i="15" s="1"/>
  <c r="AJ151" i="15" s="1"/>
  <c r="AI150" i="15"/>
  <c r="AP150" i="15" s="1"/>
  <c r="AJ150" i="15" s="1"/>
  <c r="AI149" i="15"/>
  <c r="AP149" i="15"/>
  <c r="AJ149" i="15" s="1"/>
  <c r="AI148" i="15"/>
  <c r="AP148" i="15" s="1"/>
  <c r="AJ148" i="15" s="1"/>
  <c r="AI147" i="15"/>
  <c r="AP147" i="15"/>
  <c r="AJ147" i="15" s="1"/>
  <c r="AI146" i="15"/>
  <c r="AP146" i="15" s="1"/>
  <c r="AJ146" i="15" s="1"/>
  <c r="AI145" i="15"/>
  <c r="AP145" i="15" s="1"/>
  <c r="AJ145" i="15" s="1"/>
  <c r="AI144" i="15"/>
  <c r="AP144" i="15" s="1"/>
  <c r="AI143" i="15"/>
  <c r="AP143" i="15" s="1"/>
  <c r="AJ143" i="15" s="1"/>
  <c r="AI142" i="15"/>
  <c r="AP142" i="15" s="1"/>
  <c r="AJ142" i="15" s="1"/>
  <c r="AI141" i="15"/>
  <c r="AP141" i="15" s="1"/>
  <c r="AJ141" i="15" s="1"/>
  <c r="AI140" i="15"/>
  <c r="AP140" i="15" s="1"/>
  <c r="AJ140" i="15" s="1"/>
  <c r="AI139" i="15"/>
  <c r="AP139" i="15" s="1"/>
  <c r="AJ139" i="15" s="1"/>
  <c r="AI138" i="15"/>
  <c r="AP138" i="15" s="1"/>
  <c r="AJ138" i="15" s="1"/>
  <c r="AI137" i="15"/>
  <c r="AP137" i="15" s="1"/>
  <c r="AJ137" i="15" s="1"/>
  <c r="AI136" i="15"/>
  <c r="AP136" i="15" s="1"/>
  <c r="AI135" i="15"/>
  <c r="AP135" i="15" s="1"/>
  <c r="AJ135" i="15" s="1"/>
  <c r="AI134" i="15"/>
  <c r="AP134" i="15" s="1"/>
  <c r="AJ134" i="15" s="1"/>
  <c r="AI133" i="15"/>
  <c r="AP133" i="15"/>
  <c r="AI132" i="15"/>
  <c r="AP132" i="15" s="1"/>
  <c r="AJ132" i="15" s="1"/>
  <c r="AI131" i="15"/>
  <c r="AP131" i="15"/>
  <c r="AJ131" i="15" s="1"/>
  <c r="AI130" i="15"/>
  <c r="AP130" i="15" s="1"/>
  <c r="AJ130" i="15" s="1"/>
  <c r="AI129" i="15"/>
  <c r="AP129" i="15" s="1"/>
  <c r="AJ129" i="15" s="1"/>
  <c r="AI128" i="15"/>
  <c r="AP128" i="15" s="1"/>
  <c r="AI127" i="15"/>
  <c r="AP127" i="15" s="1"/>
  <c r="AJ127" i="15" s="1"/>
  <c r="AI126" i="15"/>
  <c r="AP126" i="15" s="1"/>
  <c r="AJ126" i="15" s="1"/>
  <c r="AI125" i="15"/>
  <c r="AP125" i="15" s="1"/>
  <c r="AJ125" i="15" s="1"/>
  <c r="AI124" i="15"/>
  <c r="AP124" i="15" s="1"/>
  <c r="AJ124" i="15" s="1"/>
  <c r="AI123" i="15"/>
  <c r="AP123" i="15" s="1"/>
  <c r="AJ123" i="15" s="1"/>
  <c r="AI122" i="15"/>
  <c r="AP122" i="15" s="1"/>
  <c r="AJ122" i="15" s="1"/>
  <c r="AI121" i="15"/>
  <c r="AP121" i="15" s="1"/>
  <c r="AJ121" i="15" s="1"/>
  <c r="AI120" i="15"/>
  <c r="AP120" i="15" s="1"/>
  <c r="AI119" i="15"/>
  <c r="AP119" i="15" s="1"/>
  <c r="AJ119" i="15" s="1"/>
  <c r="AI118" i="15"/>
  <c r="AP118" i="15" s="1"/>
  <c r="AJ118" i="15" s="1"/>
  <c r="AI117" i="15"/>
  <c r="AP117" i="15"/>
  <c r="AJ117" i="15" s="1"/>
  <c r="AI116" i="15"/>
  <c r="AP116" i="15" s="1"/>
  <c r="AI115" i="15"/>
  <c r="AP115" i="15"/>
  <c r="AJ115" i="15" s="1"/>
  <c r="AI114" i="15"/>
  <c r="AP114" i="15" s="1"/>
  <c r="AJ114" i="15" s="1"/>
  <c r="AI113" i="15"/>
  <c r="AP113" i="15" s="1"/>
  <c r="AJ113" i="15" s="1"/>
  <c r="AI112" i="15"/>
  <c r="AP112" i="15" s="1"/>
  <c r="AI111" i="15"/>
  <c r="AP111" i="15" s="1"/>
  <c r="AJ111" i="15" s="1"/>
  <c r="AI110" i="15"/>
  <c r="AP110" i="15" s="1"/>
  <c r="AJ110" i="15" s="1"/>
  <c r="AI109" i="15"/>
  <c r="AP109" i="15" s="1"/>
  <c r="AJ109" i="15" s="1"/>
  <c r="AI108" i="15"/>
  <c r="AP108" i="15" s="1"/>
  <c r="AJ108" i="15" s="1"/>
  <c r="AI107" i="15"/>
  <c r="AP107" i="15" s="1"/>
  <c r="AJ107" i="15" s="1"/>
  <c r="AI106" i="15"/>
  <c r="AP106" i="15" s="1"/>
  <c r="AJ106" i="15" s="1"/>
  <c r="AI105" i="15"/>
  <c r="AP105" i="15" s="1"/>
  <c r="AJ105" i="15" s="1"/>
  <c r="AI104" i="15"/>
  <c r="AP104" i="15" s="1"/>
  <c r="AI103" i="15"/>
  <c r="AP103" i="15" s="1"/>
  <c r="AJ103" i="15" s="1"/>
  <c r="AI102" i="15"/>
  <c r="AP102" i="15" s="1"/>
  <c r="AJ102" i="15" s="1"/>
  <c r="AI101" i="15"/>
  <c r="AP101" i="15"/>
  <c r="AJ101" i="15" s="1"/>
  <c r="AI100" i="15"/>
  <c r="AP100" i="15" s="1"/>
  <c r="AI99" i="15"/>
  <c r="AP99" i="15"/>
  <c r="AJ99" i="15" s="1"/>
  <c r="AI98" i="15"/>
  <c r="AP98" i="15" s="1"/>
  <c r="AJ98" i="15" s="1"/>
  <c r="AI97" i="15"/>
  <c r="AP97" i="15" s="1"/>
  <c r="AJ97" i="15" s="1"/>
  <c r="AI96" i="15"/>
  <c r="AP96" i="15" s="1"/>
  <c r="AJ96" i="15" s="1"/>
  <c r="AI95" i="15"/>
  <c r="AP95" i="15" s="1"/>
  <c r="AJ95" i="15" s="1"/>
  <c r="AI94" i="15"/>
  <c r="AP94" i="15" s="1"/>
  <c r="AJ94" i="15" s="1"/>
  <c r="AI93" i="15"/>
  <c r="AP93" i="15" s="1"/>
  <c r="AI92" i="15"/>
  <c r="AP92" i="15" s="1"/>
  <c r="AJ92" i="15" s="1"/>
  <c r="AI91" i="15"/>
  <c r="AP91" i="15" s="1"/>
  <c r="AJ91" i="15" s="1"/>
  <c r="AI90" i="15"/>
  <c r="AP90" i="15" s="1"/>
  <c r="AJ90" i="15" s="1"/>
  <c r="AI89" i="15"/>
  <c r="AP89" i="15" s="1"/>
  <c r="AJ89" i="15" s="1"/>
  <c r="AI88" i="15"/>
  <c r="AP88" i="15" s="1"/>
  <c r="AJ88" i="15" s="1"/>
  <c r="AI87" i="15"/>
  <c r="AP87" i="15" s="1"/>
  <c r="AJ87" i="15" s="1"/>
  <c r="AI86" i="15"/>
  <c r="AP86" i="15" s="1"/>
  <c r="AJ86" i="15" s="1"/>
  <c r="AI85" i="15"/>
  <c r="AP85" i="15"/>
  <c r="AI84" i="15"/>
  <c r="AP84" i="15" s="1"/>
  <c r="AJ84" i="15" s="1"/>
  <c r="AI83" i="15"/>
  <c r="AP83" i="15"/>
  <c r="AJ83" i="15" s="1"/>
  <c r="AI82" i="15"/>
  <c r="AP82" i="15" s="1"/>
  <c r="AJ82" i="15" s="1"/>
  <c r="AI81" i="15"/>
  <c r="AP81" i="15" s="1"/>
  <c r="AJ81" i="15" s="1"/>
  <c r="AI80" i="15"/>
  <c r="AP80" i="15" s="1"/>
  <c r="AI79" i="15"/>
  <c r="AP79" i="15" s="1"/>
  <c r="AJ79" i="15" s="1"/>
  <c r="AI78" i="15"/>
  <c r="AP78" i="15" s="1"/>
  <c r="AJ78" i="15" s="1"/>
  <c r="AI77" i="15"/>
  <c r="AP77" i="15" s="1"/>
  <c r="AJ77" i="15" s="1"/>
  <c r="AI76" i="15"/>
  <c r="AP76" i="15" s="1"/>
  <c r="AJ76" i="15" s="1"/>
  <c r="AI75" i="15"/>
  <c r="AP75" i="15" s="1"/>
  <c r="AJ75" i="15" s="1"/>
  <c r="AI74" i="15"/>
  <c r="AP74" i="15" s="1"/>
  <c r="AJ74" i="15" s="1"/>
  <c r="AI73" i="15"/>
  <c r="AP73" i="15" s="1"/>
  <c r="AJ73" i="15" s="1"/>
  <c r="AI72" i="15"/>
  <c r="AP72" i="15" s="1"/>
  <c r="AI71" i="15"/>
  <c r="AP71" i="15" s="1"/>
  <c r="AJ71" i="15" s="1"/>
  <c r="AI70" i="15"/>
  <c r="AP70" i="15" s="1"/>
  <c r="AI69" i="15"/>
  <c r="AP69" i="15"/>
  <c r="AJ69" i="15" s="1"/>
  <c r="AI68" i="15"/>
  <c r="AP68" i="15" s="1"/>
  <c r="AI67" i="15"/>
  <c r="AP67" i="15"/>
  <c r="AJ67" i="15" s="1"/>
  <c r="AI66" i="15"/>
  <c r="AP66" i="15" s="1"/>
  <c r="AI65" i="15"/>
  <c r="AP65" i="15" s="1"/>
  <c r="AJ65" i="15" s="1"/>
  <c r="AI64" i="15"/>
  <c r="AP64" i="15" s="1"/>
  <c r="AJ64" i="15" s="1"/>
  <c r="AI63" i="15"/>
  <c r="AP63" i="15" s="1"/>
  <c r="AJ63" i="15" s="1"/>
  <c r="AI62" i="15"/>
  <c r="AP62" i="15" s="1"/>
  <c r="AI61" i="15"/>
  <c r="AP61" i="15"/>
  <c r="AJ61" i="15" s="1"/>
  <c r="AI60" i="15"/>
  <c r="AP60" i="15" s="1"/>
  <c r="AI59" i="15"/>
  <c r="AP59" i="15"/>
  <c r="AI58" i="15"/>
  <c r="AP58" i="15" s="1"/>
  <c r="AJ58" i="15" s="1"/>
  <c r="AI57" i="15"/>
  <c r="AP57" i="15" s="1"/>
  <c r="AJ57" i="15" s="1"/>
  <c r="AI56" i="15"/>
  <c r="AP56" i="15" s="1"/>
  <c r="AJ56" i="15" s="1"/>
  <c r="AI55" i="15"/>
  <c r="AP55" i="15" s="1"/>
  <c r="AI54" i="15"/>
  <c r="AP54" i="15" s="1"/>
  <c r="AJ54" i="15" s="1"/>
  <c r="AI53" i="15"/>
  <c r="AP53" i="15"/>
  <c r="AJ53" i="15" s="1"/>
  <c r="AI52" i="15"/>
  <c r="AP52" i="15" s="1"/>
  <c r="AI51" i="15"/>
  <c r="AP51" i="15"/>
  <c r="AJ51" i="15" s="1"/>
  <c r="AI50" i="15"/>
  <c r="AP50" i="15" s="1"/>
  <c r="AJ50" i="15" s="1"/>
  <c r="AI49" i="15"/>
  <c r="AP49" i="15" s="1"/>
  <c r="AI48" i="15"/>
  <c r="AP48" i="15" s="1"/>
  <c r="AJ48" i="15" s="1"/>
  <c r="AI47" i="15"/>
  <c r="AP47" i="15" s="1"/>
  <c r="AJ47" i="15" s="1"/>
  <c r="AI46" i="15"/>
  <c r="AP46" i="15" s="1"/>
  <c r="AJ46" i="15" s="1"/>
  <c r="AI45" i="15"/>
  <c r="AP45" i="15"/>
  <c r="AJ45" i="15" s="1"/>
  <c r="AI44" i="15"/>
  <c r="AP44" i="15" s="1"/>
  <c r="AI43" i="15"/>
  <c r="AP43" i="15"/>
  <c r="AI42" i="15"/>
  <c r="AP42" i="15" s="1"/>
  <c r="AJ42" i="15" s="1"/>
  <c r="AI41" i="15"/>
  <c r="AP41" i="15" s="1"/>
  <c r="AJ41" i="15" s="1"/>
  <c r="AI40" i="15"/>
  <c r="AP40" i="15" s="1"/>
  <c r="AJ40" i="15" s="1"/>
  <c r="AI39" i="15"/>
  <c r="AP39" i="15" s="1"/>
  <c r="AJ39" i="15" s="1"/>
  <c r="AI38" i="15"/>
  <c r="AP38" i="15" s="1"/>
  <c r="AJ38" i="15" s="1"/>
  <c r="AI37" i="15"/>
  <c r="AP37" i="15"/>
  <c r="AJ37" i="15" s="1"/>
  <c r="AI36" i="15"/>
  <c r="AP36" i="15" s="1"/>
  <c r="AJ36" i="15" s="1"/>
  <c r="AI35" i="15"/>
  <c r="AP35" i="15"/>
  <c r="AJ35" i="15" s="1"/>
  <c r="AI34" i="15"/>
  <c r="AP34" i="15" s="1"/>
  <c r="AJ34" i="15" s="1"/>
  <c r="AI33" i="15"/>
  <c r="AP33" i="15" s="1"/>
  <c r="AJ33" i="15" s="1"/>
  <c r="AI32" i="15"/>
  <c r="AP32" i="15" s="1"/>
  <c r="AI31" i="15"/>
  <c r="AP31" i="15" s="1"/>
  <c r="AJ31" i="15" s="1"/>
  <c r="AI30" i="15"/>
  <c r="AP30" i="15" s="1"/>
  <c r="AI29" i="15"/>
  <c r="AP29" i="15"/>
  <c r="AJ29" i="15" s="1"/>
  <c r="AI28" i="15"/>
  <c r="AP28" i="15" s="1"/>
  <c r="AI27" i="15"/>
  <c r="AP27" i="15"/>
  <c r="AJ27" i="15" s="1"/>
  <c r="AI26" i="15"/>
  <c r="AP26" i="15" s="1"/>
  <c r="AJ26" i="15" s="1"/>
  <c r="AI25" i="15"/>
  <c r="AP25" i="15" s="1"/>
  <c r="AJ25" i="15" s="1"/>
  <c r="AI24" i="15"/>
  <c r="AP24" i="15" s="1"/>
  <c r="AI23" i="15"/>
  <c r="AP23" i="15" s="1"/>
  <c r="AI22" i="15"/>
  <c r="AP22" i="15" s="1"/>
  <c r="AJ22" i="15" s="1"/>
  <c r="AI21" i="15"/>
  <c r="AP21" i="15" s="1"/>
  <c r="AJ21" i="15" s="1"/>
  <c r="AI20" i="15"/>
  <c r="AP20" i="15" s="1"/>
  <c r="AI19" i="15"/>
  <c r="AP19" i="15" s="1"/>
  <c r="AJ19" i="15" s="1"/>
  <c r="AI18" i="15"/>
  <c r="AP18" i="15" s="1"/>
  <c r="AJ18" i="15" s="1"/>
  <c r="AI17" i="15"/>
  <c r="AP17" i="15" s="1"/>
  <c r="AJ17" i="15" s="1"/>
  <c r="AI16" i="15"/>
  <c r="AP16" i="15" s="1"/>
  <c r="AI15" i="15"/>
  <c r="AP15" i="15" s="1"/>
  <c r="AI14" i="15"/>
  <c r="AN14" i="15" s="1"/>
  <c r="AH163" i="14"/>
  <c r="AO163" i="14" s="1"/>
  <c r="AH162" i="14"/>
  <c r="AO162" i="14" s="1"/>
  <c r="AH161" i="14"/>
  <c r="AO161" i="14" s="1"/>
  <c r="AH160" i="14"/>
  <c r="AO160" i="14" s="1"/>
  <c r="AH159" i="14"/>
  <c r="AO159" i="14" s="1"/>
  <c r="AH158" i="14"/>
  <c r="AO158" i="14" s="1"/>
  <c r="AI158" i="14" s="1"/>
  <c r="AH157" i="14"/>
  <c r="AO157" i="14" s="1"/>
  <c r="AH156" i="14"/>
  <c r="AO156" i="14" s="1"/>
  <c r="AI156" i="14" s="1"/>
  <c r="AH155" i="14"/>
  <c r="AO155" i="14" s="1"/>
  <c r="AH154" i="14"/>
  <c r="AO154" i="14" s="1"/>
  <c r="AI154" i="14" s="1"/>
  <c r="AH153" i="14"/>
  <c r="AO153" i="14" s="1"/>
  <c r="AI153" i="14" s="1"/>
  <c r="AH152" i="14"/>
  <c r="AO152" i="14" s="1"/>
  <c r="AH151" i="14"/>
  <c r="AO151" i="14" s="1"/>
  <c r="AH150" i="14"/>
  <c r="AO150" i="14" s="1"/>
  <c r="AH149" i="14"/>
  <c r="AO149" i="14" s="1"/>
  <c r="AH148" i="14"/>
  <c r="AO148" i="14" s="1"/>
  <c r="AI148" i="14" s="1"/>
  <c r="AH147" i="14"/>
  <c r="AO147" i="14" s="1"/>
  <c r="AH146" i="14"/>
  <c r="AO146" i="14" s="1"/>
  <c r="AH145" i="14"/>
  <c r="AO145" i="14" s="1"/>
  <c r="AI145" i="14" s="1"/>
  <c r="AH144" i="14"/>
  <c r="AO144" i="14" s="1"/>
  <c r="AH143" i="14"/>
  <c r="AO143" i="14" s="1"/>
  <c r="AH142" i="14"/>
  <c r="AO142" i="14" s="1"/>
  <c r="AI142" i="14" s="1"/>
  <c r="AH141" i="14"/>
  <c r="AO141" i="14" s="1"/>
  <c r="AH140" i="14"/>
  <c r="AO140" i="14" s="1"/>
  <c r="AI140" i="14" s="1"/>
  <c r="AH139" i="14"/>
  <c r="AO139" i="14" s="1"/>
  <c r="AH138" i="14"/>
  <c r="AO138" i="14" s="1"/>
  <c r="AI138" i="14" s="1"/>
  <c r="AH137" i="14"/>
  <c r="AO137" i="14" s="1"/>
  <c r="AI137" i="14" s="1"/>
  <c r="AH136" i="14"/>
  <c r="AO136" i="14" s="1"/>
  <c r="AH135" i="14"/>
  <c r="AO135" i="14" s="1"/>
  <c r="AH134" i="14"/>
  <c r="AO134" i="14" s="1"/>
  <c r="AH133" i="14"/>
  <c r="AO133" i="14" s="1"/>
  <c r="AH132" i="14"/>
  <c r="AO132" i="14" s="1"/>
  <c r="AI132" i="14" s="1"/>
  <c r="AH131" i="14"/>
  <c r="AO131" i="14" s="1"/>
  <c r="AH130" i="14"/>
  <c r="AO130" i="14" s="1"/>
  <c r="AH129" i="14"/>
  <c r="AO129" i="14" s="1"/>
  <c r="AI129" i="14" s="1"/>
  <c r="AH128" i="14"/>
  <c r="AO128" i="14" s="1"/>
  <c r="AH127" i="14"/>
  <c r="AO127" i="14" s="1"/>
  <c r="AH126" i="14"/>
  <c r="AO126" i="14" s="1"/>
  <c r="AI126" i="14" s="1"/>
  <c r="AH125" i="14"/>
  <c r="AO125" i="14" s="1"/>
  <c r="AH124" i="14"/>
  <c r="AO124" i="14" s="1"/>
  <c r="AI124" i="14" s="1"/>
  <c r="AH123" i="14"/>
  <c r="AO123" i="14" s="1"/>
  <c r="AH122" i="14"/>
  <c r="AO122" i="14" s="1"/>
  <c r="AI122" i="14" s="1"/>
  <c r="AH121" i="14"/>
  <c r="AO121" i="14" s="1"/>
  <c r="AI121" i="14" s="1"/>
  <c r="AH120" i="14"/>
  <c r="AO120" i="14" s="1"/>
  <c r="AH119" i="14"/>
  <c r="AO119" i="14" s="1"/>
  <c r="AH118" i="14"/>
  <c r="AO118" i="14" s="1"/>
  <c r="AI118" i="14" s="1"/>
  <c r="AH117" i="14"/>
  <c r="AO117" i="14" s="1"/>
  <c r="AH116" i="14"/>
  <c r="AO116" i="14" s="1"/>
  <c r="AI116" i="14" s="1"/>
  <c r="AH115" i="14"/>
  <c r="AO115" i="14" s="1"/>
  <c r="AH114" i="14"/>
  <c r="AO114" i="14" s="1"/>
  <c r="AI114" i="14" s="1"/>
  <c r="AH113" i="14"/>
  <c r="AO113" i="14" s="1"/>
  <c r="AI113" i="14" s="1"/>
  <c r="AH112" i="14"/>
  <c r="AO112" i="14" s="1"/>
  <c r="AH111" i="14"/>
  <c r="AO111" i="14" s="1"/>
  <c r="AH110" i="14"/>
  <c r="AO110" i="14" s="1"/>
  <c r="AH109" i="14"/>
  <c r="AO109" i="14" s="1"/>
  <c r="AH108" i="14"/>
  <c r="AO108" i="14" s="1"/>
  <c r="AH107" i="14"/>
  <c r="AO107" i="14" s="1"/>
  <c r="AH106" i="14"/>
  <c r="AO106" i="14" s="1"/>
  <c r="AI106" i="14" s="1"/>
  <c r="AH105" i="14"/>
  <c r="AO105" i="14" s="1"/>
  <c r="AI105" i="14" s="1"/>
  <c r="AH104" i="14"/>
  <c r="AO104" i="14" s="1"/>
  <c r="AH103" i="14"/>
  <c r="AO103" i="14" s="1"/>
  <c r="AH102" i="14"/>
  <c r="AO102" i="14" s="1"/>
  <c r="AI102" i="14" s="1"/>
  <c r="AH101" i="14"/>
  <c r="AO101" i="14" s="1"/>
  <c r="AH100" i="14"/>
  <c r="AO100" i="14" s="1"/>
  <c r="AH99" i="14"/>
  <c r="AO99" i="14" s="1"/>
  <c r="AH98" i="14"/>
  <c r="AO98" i="14" s="1"/>
  <c r="AI98" i="14" s="1"/>
  <c r="AH97" i="14"/>
  <c r="AO97" i="14" s="1"/>
  <c r="AI97" i="14" s="1"/>
  <c r="AH96" i="14"/>
  <c r="AO96" i="14" s="1"/>
  <c r="AH95" i="14"/>
  <c r="AO95" i="14" s="1"/>
  <c r="AH94" i="14"/>
  <c r="AO94" i="14" s="1"/>
  <c r="AH93" i="14"/>
  <c r="AO93" i="14" s="1"/>
  <c r="AH92" i="14"/>
  <c r="AO92" i="14" s="1"/>
  <c r="AI92" i="14" s="1"/>
  <c r="AH91" i="14"/>
  <c r="AO91" i="14" s="1"/>
  <c r="AH90" i="14"/>
  <c r="AO90" i="14" s="1"/>
  <c r="AH89" i="14"/>
  <c r="AO89" i="14" s="1"/>
  <c r="AI89" i="14" s="1"/>
  <c r="AH88" i="14"/>
  <c r="AO88" i="14" s="1"/>
  <c r="AH87" i="14"/>
  <c r="AO87" i="14" s="1"/>
  <c r="AH86" i="14"/>
  <c r="AO86" i="14" s="1"/>
  <c r="AI86" i="14" s="1"/>
  <c r="AH85" i="14"/>
  <c r="AO85" i="14" s="1"/>
  <c r="AH84" i="14"/>
  <c r="AO84" i="14" s="1"/>
  <c r="AH83" i="14"/>
  <c r="AO83" i="14" s="1"/>
  <c r="AH82" i="14"/>
  <c r="AO82" i="14" s="1"/>
  <c r="AI82" i="14" s="1"/>
  <c r="AH81" i="14"/>
  <c r="AO81" i="14" s="1"/>
  <c r="AI81" i="14" s="1"/>
  <c r="AH80" i="14"/>
  <c r="AO80" i="14" s="1"/>
  <c r="AH79" i="14"/>
  <c r="AO79" i="14" s="1"/>
  <c r="AH78" i="14"/>
  <c r="AO78" i="14" s="1"/>
  <c r="AH77" i="14"/>
  <c r="AO77" i="14" s="1"/>
  <c r="AH76" i="14"/>
  <c r="AO76" i="14" s="1"/>
  <c r="AH75" i="14"/>
  <c r="AO75" i="14" s="1"/>
  <c r="AH74" i="14"/>
  <c r="AO74" i="14" s="1"/>
  <c r="AH73" i="14"/>
  <c r="AO73" i="14" s="1"/>
  <c r="AI73" i="14" s="1"/>
  <c r="AH72" i="14"/>
  <c r="AO72" i="14" s="1"/>
  <c r="AH71" i="14"/>
  <c r="AO71" i="14" s="1"/>
  <c r="AH70" i="14"/>
  <c r="AO70" i="14" s="1"/>
  <c r="AH69" i="14"/>
  <c r="AO69" i="14" s="1"/>
  <c r="AI69" i="14" s="1"/>
  <c r="AH68" i="14"/>
  <c r="AO68" i="14" s="1"/>
  <c r="AI68" i="14" s="1"/>
  <c r="AH67" i="14"/>
  <c r="AO67" i="14" s="1"/>
  <c r="AH66" i="14"/>
  <c r="AO66" i="14" s="1"/>
  <c r="AH65" i="14"/>
  <c r="AO65" i="14" s="1"/>
  <c r="AH64" i="14"/>
  <c r="AO64" i="14" s="1"/>
  <c r="AI64" i="14" s="1"/>
  <c r="AH63" i="14"/>
  <c r="AO63" i="14" s="1"/>
  <c r="AI63" i="14" s="1"/>
  <c r="AH62" i="14"/>
  <c r="AO62" i="14" s="1"/>
  <c r="AH61" i="14"/>
  <c r="AO61" i="14" s="1"/>
  <c r="AI61" i="14" s="1"/>
  <c r="AH60" i="14"/>
  <c r="AO60" i="14" s="1"/>
  <c r="AH59" i="14"/>
  <c r="AO59" i="14" s="1"/>
  <c r="AH58" i="14"/>
  <c r="AO58" i="14" s="1"/>
  <c r="AH57" i="14"/>
  <c r="AO57" i="14" s="1"/>
  <c r="AH56" i="14"/>
  <c r="AO56" i="14" s="1"/>
  <c r="AH55" i="14"/>
  <c r="AO55" i="14" s="1"/>
  <c r="AI55" i="14" s="1"/>
  <c r="AH54" i="14"/>
  <c r="AO54" i="14" s="1"/>
  <c r="AH53" i="14"/>
  <c r="AO53" i="14" s="1"/>
  <c r="AH52" i="14"/>
  <c r="AO52" i="14" s="1"/>
  <c r="AH51" i="14"/>
  <c r="AO51" i="14" s="1"/>
  <c r="AH50" i="14"/>
  <c r="AO50" i="14" s="1"/>
  <c r="AI50" i="14" s="1"/>
  <c r="AH49" i="14"/>
  <c r="AO49" i="14" s="1"/>
  <c r="AI49" i="14" s="1"/>
  <c r="AH48" i="14"/>
  <c r="AO48" i="14" s="1"/>
  <c r="AH47" i="14"/>
  <c r="AO47" i="14" s="1"/>
  <c r="AH46" i="14"/>
  <c r="AO46" i="14" s="1"/>
  <c r="AI46" i="14" s="1"/>
  <c r="AH45" i="14"/>
  <c r="AO45" i="14" s="1"/>
  <c r="AH44" i="14"/>
  <c r="AO44" i="14" s="1"/>
  <c r="AH43" i="14"/>
  <c r="AO43" i="14" s="1"/>
  <c r="AH42" i="14"/>
  <c r="AO42" i="14" s="1"/>
  <c r="AH41" i="14"/>
  <c r="AO41" i="14" s="1"/>
  <c r="AH40" i="14"/>
  <c r="AO40" i="14" s="1"/>
  <c r="AI40" i="14" s="1"/>
  <c r="AH39" i="14"/>
  <c r="AO39" i="14" s="1"/>
  <c r="AH38" i="14"/>
  <c r="AO38" i="14" s="1"/>
  <c r="AH37" i="14"/>
  <c r="AO37" i="14" s="1"/>
  <c r="AH36" i="14"/>
  <c r="AO36" i="14" s="1"/>
  <c r="AH35" i="14"/>
  <c r="AO35" i="14" s="1"/>
  <c r="AH34" i="14"/>
  <c r="AO34" i="14" s="1"/>
  <c r="AH33" i="14"/>
  <c r="AO33" i="14" s="1"/>
  <c r="AH32" i="14"/>
  <c r="AO32" i="14" s="1"/>
  <c r="AH31" i="14"/>
  <c r="AO31" i="14" s="1"/>
  <c r="AI31" i="14" s="1"/>
  <c r="AH30" i="14"/>
  <c r="AO30" i="14" s="1"/>
  <c r="AH29" i="14"/>
  <c r="AO29" i="14" s="1"/>
  <c r="AH28" i="14"/>
  <c r="AO28" i="14" s="1"/>
  <c r="AH27" i="14"/>
  <c r="AO27" i="14" s="1"/>
  <c r="AH26" i="14"/>
  <c r="AO26" i="14" s="1"/>
  <c r="AH25" i="14"/>
  <c r="AO25" i="14" s="1"/>
  <c r="AH24" i="14"/>
  <c r="AO24" i="14" s="1"/>
  <c r="AH23" i="14"/>
  <c r="AO23" i="14" s="1"/>
  <c r="AH22" i="14"/>
  <c r="AO22" i="14" s="1"/>
  <c r="AH21" i="14"/>
  <c r="AO21" i="14" s="1"/>
  <c r="AH20" i="14"/>
  <c r="AO20" i="14" s="1"/>
  <c r="AH19" i="14"/>
  <c r="AO19" i="14" s="1"/>
  <c r="AI19" i="14" s="1"/>
  <c r="AH18" i="14"/>
  <c r="AO18" i="14" s="1"/>
  <c r="AI18" i="14" s="1"/>
  <c r="AH17" i="14"/>
  <c r="AO17" i="14" s="1"/>
  <c r="AH16" i="14"/>
  <c r="AO16" i="14" s="1"/>
  <c r="AH15" i="14"/>
  <c r="AO15" i="14" s="1"/>
  <c r="AH14" i="14"/>
  <c r="AO14" i="14" s="1"/>
  <c r="AI163" i="13"/>
  <c r="AI162" i="13"/>
  <c r="AI161" i="13"/>
  <c r="AI160" i="13"/>
  <c r="AI159" i="13"/>
  <c r="AI158" i="13"/>
  <c r="AI157" i="13"/>
  <c r="AI156" i="13"/>
  <c r="AI155" i="13"/>
  <c r="AI154" i="13"/>
  <c r="AI153" i="13"/>
  <c r="AI152" i="13"/>
  <c r="AI151" i="13"/>
  <c r="AI150" i="13"/>
  <c r="AI149" i="13"/>
  <c r="AI148" i="13"/>
  <c r="AI147" i="13"/>
  <c r="AI146" i="13"/>
  <c r="AI145" i="13"/>
  <c r="AI144" i="13"/>
  <c r="AI143" i="13"/>
  <c r="AI142" i="13"/>
  <c r="AI141" i="13"/>
  <c r="AI140" i="13"/>
  <c r="AI139" i="13"/>
  <c r="AI138" i="13"/>
  <c r="AI137" i="13"/>
  <c r="AI136" i="13"/>
  <c r="AI135" i="13"/>
  <c r="AI134" i="13"/>
  <c r="AI133" i="13"/>
  <c r="AI132" i="13"/>
  <c r="AI131" i="13"/>
  <c r="AI130" i="13"/>
  <c r="AI129" i="13"/>
  <c r="AI128" i="13"/>
  <c r="AI127" i="13"/>
  <c r="AI126" i="13"/>
  <c r="AI125" i="13"/>
  <c r="AI124" i="13"/>
  <c r="AI123" i="13"/>
  <c r="AI122" i="13"/>
  <c r="AI121" i="13"/>
  <c r="AI120" i="13"/>
  <c r="AI119" i="13"/>
  <c r="AI118" i="13"/>
  <c r="AI117" i="13"/>
  <c r="AI116" i="13"/>
  <c r="AI115" i="13"/>
  <c r="AI114" i="13"/>
  <c r="AI113" i="13"/>
  <c r="AI112" i="13"/>
  <c r="AI111" i="13"/>
  <c r="AI110" i="13"/>
  <c r="AI109" i="13"/>
  <c r="AI108" i="13"/>
  <c r="AI107" i="13"/>
  <c r="AI106" i="13"/>
  <c r="AI105" i="13"/>
  <c r="AI104" i="13"/>
  <c r="AI103" i="13"/>
  <c r="AI102" i="13"/>
  <c r="AI101" i="13"/>
  <c r="AI100" i="13"/>
  <c r="AI99" i="13"/>
  <c r="AI98" i="13"/>
  <c r="AI97" i="13"/>
  <c r="AI96" i="13"/>
  <c r="AI95" i="13"/>
  <c r="AI94" i="13"/>
  <c r="AI93" i="13"/>
  <c r="AI92" i="13"/>
  <c r="AI91" i="13"/>
  <c r="AI90" i="13"/>
  <c r="AI89" i="13"/>
  <c r="AI88" i="13"/>
  <c r="AI87" i="13"/>
  <c r="AI86" i="13"/>
  <c r="AI85" i="13"/>
  <c r="AI84" i="13"/>
  <c r="AI83" i="13"/>
  <c r="AI82" i="13"/>
  <c r="AI81" i="13"/>
  <c r="AI80" i="13"/>
  <c r="AI79" i="13"/>
  <c r="AI78" i="13"/>
  <c r="AI77" i="13"/>
  <c r="AI76" i="13"/>
  <c r="AI75" i="13"/>
  <c r="AI74" i="13"/>
  <c r="AI73" i="13"/>
  <c r="AI72" i="13"/>
  <c r="AI71" i="13"/>
  <c r="AI70" i="13"/>
  <c r="AI69" i="13"/>
  <c r="AI68" i="13"/>
  <c r="AI67" i="13"/>
  <c r="AI66" i="13"/>
  <c r="AI65" i="13"/>
  <c r="AI64" i="13"/>
  <c r="AI63" i="13"/>
  <c r="AI62" i="13"/>
  <c r="AI61" i="13"/>
  <c r="AI60" i="13"/>
  <c r="AI59" i="13"/>
  <c r="AI58" i="13"/>
  <c r="AI57" i="13"/>
  <c r="AI56" i="13"/>
  <c r="AI55" i="13"/>
  <c r="AI54" i="13"/>
  <c r="AI53" i="13"/>
  <c r="AI52" i="13"/>
  <c r="AI51" i="13"/>
  <c r="AI50" i="13"/>
  <c r="AI49" i="13"/>
  <c r="AI48" i="13"/>
  <c r="AI47" i="13"/>
  <c r="AI46" i="13"/>
  <c r="AI45" i="13"/>
  <c r="AI44" i="13"/>
  <c r="AI43" i="13"/>
  <c r="AI42" i="13"/>
  <c r="AI41" i="13"/>
  <c r="AI40" i="13"/>
  <c r="AI39" i="13"/>
  <c r="AI38" i="13"/>
  <c r="AI37" i="13"/>
  <c r="AI36" i="13"/>
  <c r="AI35" i="13"/>
  <c r="AI34" i="13"/>
  <c r="AI33" i="13"/>
  <c r="AI32" i="13"/>
  <c r="AI31" i="13"/>
  <c r="AI30" i="13"/>
  <c r="AI29" i="13"/>
  <c r="AI28" i="13"/>
  <c r="AI27" i="13"/>
  <c r="AI26" i="13"/>
  <c r="AI25" i="13"/>
  <c r="AI24" i="13"/>
  <c r="AI23" i="13"/>
  <c r="AI22" i="13"/>
  <c r="AI21" i="13"/>
  <c r="AI20" i="13"/>
  <c r="AI19" i="13"/>
  <c r="AI18" i="13"/>
  <c r="AI17" i="13"/>
  <c r="AI16" i="13"/>
  <c r="AI15" i="13"/>
  <c r="AI14" i="13"/>
  <c r="AH163" i="12"/>
  <c r="AH162" i="12"/>
  <c r="AH161" i="12"/>
  <c r="AH160" i="12"/>
  <c r="AH159" i="12"/>
  <c r="AH158" i="12"/>
  <c r="AH157" i="12"/>
  <c r="AH156" i="12"/>
  <c r="AH155" i="12"/>
  <c r="AH154" i="12"/>
  <c r="AH153" i="12"/>
  <c r="AH152" i="12"/>
  <c r="AH151" i="12"/>
  <c r="AH150" i="12"/>
  <c r="AH149" i="12"/>
  <c r="AH148" i="12"/>
  <c r="AH147" i="12"/>
  <c r="AH146" i="12"/>
  <c r="AH145" i="12"/>
  <c r="AH144" i="12"/>
  <c r="AH143" i="12"/>
  <c r="AH142" i="12"/>
  <c r="AH141" i="12"/>
  <c r="AH140" i="12"/>
  <c r="AH139" i="12"/>
  <c r="AH138" i="12"/>
  <c r="AH137" i="12"/>
  <c r="AH136" i="12"/>
  <c r="AH135" i="12"/>
  <c r="AH134" i="12"/>
  <c r="AH133" i="12"/>
  <c r="AH132" i="12"/>
  <c r="AH131" i="12"/>
  <c r="AH130" i="12"/>
  <c r="AH129" i="12"/>
  <c r="AH128" i="12"/>
  <c r="AH127" i="12"/>
  <c r="AH126" i="12"/>
  <c r="AH125" i="12"/>
  <c r="AH124" i="12"/>
  <c r="AH123" i="12"/>
  <c r="AH122" i="12"/>
  <c r="AH121" i="12"/>
  <c r="AH120" i="12"/>
  <c r="AH119" i="12"/>
  <c r="AH118" i="12"/>
  <c r="AH117" i="12"/>
  <c r="AH116" i="12"/>
  <c r="AH115" i="12"/>
  <c r="AH114" i="12"/>
  <c r="AH113" i="12"/>
  <c r="AH112" i="12"/>
  <c r="AH111" i="12"/>
  <c r="AH110" i="12"/>
  <c r="AH109" i="12"/>
  <c r="AH108" i="12"/>
  <c r="AH107" i="12"/>
  <c r="AH106" i="12"/>
  <c r="AH105" i="12"/>
  <c r="AH104" i="12"/>
  <c r="AH103" i="12"/>
  <c r="AH102" i="12"/>
  <c r="AH101" i="12"/>
  <c r="AH100" i="12"/>
  <c r="AH99" i="12"/>
  <c r="AH98" i="12"/>
  <c r="AH97" i="12"/>
  <c r="AH96" i="12"/>
  <c r="AH95" i="12"/>
  <c r="AH94" i="12"/>
  <c r="AH93" i="12"/>
  <c r="AH92" i="12"/>
  <c r="AH91" i="12"/>
  <c r="AH90" i="12"/>
  <c r="AH89" i="12"/>
  <c r="AH88" i="12"/>
  <c r="AH87" i="12"/>
  <c r="AH86" i="12"/>
  <c r="AH85" i="12"/>
  <c r="AH84" i="12"/>
  <c r="AH83" i="12"/>
  <c r="AH82" i="12"/>
  <c r="AH81" i="12"/>
  <c r="AH80" i="12"/>
  <c r="AH79" i="12"/>
  <c r="AH78" i="12"/>
  <c r="AH77" i="12"/>
  <c r="AH76" i="12"/>
  <c r="AH75" i="12"/>
  <c r="AH74" i="12"/>
  <c r="AH73" i="12"/>
  <c r="AH72" i="12"/>
  <c r="AH71" i="12"/>
  <c r="AH70" i="12"/>
  <c r="AH69" i="12"/>
  <c r="AH68" i="12"/>
  <c r="AH67" i="12"/>
  <c r="AH66" i="12"/>
  <c r="AH65" i="12"/>
  <c r="AH64" i="12"/>
  <c r="AH63" i="12"/>
  <c r="AH62" i="12"/>
  <c r="AH61" i="12"/>
  <c r="AH60" i="12"/>
  <c r="AH59" i="12"/>
  <c r="AH58" i="12"/>
  <c r="AH57" i="12"/>
  <c r="AH56" i="12"/>
  <c r="AH55" i="12"/>
  <c r="AH54" i="12"/>
  <c r="AH53" i="12"/>
  <c r="AH52" i="12"/>
  <c r="AH51" i="12"/>
  <c r="AH50" i="12"/>
  <c r="AH49" i="12"/>
  <c r="AH48" i="12"/>
  <c r="AH47" i="12"/>
  <c r="AH46" i="12"/>
  <c r="AH45" i="12"/>
  <c r="AH44" i="12"/>
  <c r="AH43" i="12"/>
  <c r="AH42" i="12"/>
  <c r="AH41" i="12"/>
  <c r="AH40" i="12"/>
  <c r="AH39" i="12"/>
  <c r="AH38" i="12"/>
  <c r="AH37" i="12"/>
  <c r="AH36" i="12"/>
  <c r="AH35" i="12"/>
  <c r="AH34" i="12"/>
  <c r="AH33" i="12"/>
  <c r="AH32" i="12"/>
  <c r="AH31" i="12"/>
  <c r="AH30" i="12"/>
  <c r="AH29" i="12"/>
  <c r="AH28" i="12"/>
  <c r="AH27" i="12"/>
  <c r="AH26" i="12"/>
  <c r="AH25" i="12"/>
  <c r="AH24" i="12"/>
  <c r="AH23" i="12"/>
  <c r="AH22" i="12"/>
  <c r="AH21" i="12"/>
  <c r="AH20" i="12"/>
  <c r="AH19" i="12"/>
  <c r="AH18" i="12"/>
  <c r="AH17" i="12"/>
  <c r="AH16" i="12"/>
  <c r="AH15" i="12"/>
  <c r="AH14" i="12"/>
  <c r="AI163" i="11"/>
  <c r="AI162" i="11"/>
  <c r="AI161" i="11"/>
  <c r="AI160" i="11"/>
  <c r="AI159" i="11"/>
  <c r="AI158" i="11"/>
  <c r="AI157" i="11"/>
  <c r="AI156" i="11"/>
  <c r="AI155" i="11"/>
  <c r="AI154" i="11"/>
  <c r="AI153" i="11"/>
  <c r="AI152" i="11"/>
  <c r="AI151" i="11"/>
  <c r="AI150" i="11"/>
  <c r="AI149" i="11"/>
  <c r="AI148" i="11"/>
  <c r="AI147" i="11"/>
  <c r="AI146" i="11"/>
  <c r="AI145" i="11"/>
  <c r="AI144" i="11"/>
  <c r="AI143" i="11"/>
  <c r="AI142" i="11"/>
  <c r="AI141" i="11"/>
  <c r="AI140" i="11"/>
  <c r="AI139" i="11"/>
  <c r="AI138" i="11"/>
  <c r="AI137" i="11"/>
  <c r="AI136" i="11"/>
  <c r="AI135" i="11"/>
  <c r="AI134" i="11"/>
  <c r="AI133" i="11"/>
  <c r="AI132" i="11"/>
  <c r="AI131" i="11"/>
  <c r="AI130" i="11"/>
  <c r="AI129" i="11"/>
  <c r="AI128" i="11"/>
  <c r="AI127" i="11"/>
  <c r="AI126" i="11"/>
  <c r="AI125" i="11"/>
  <c r="AI124" i="11"/>
  <c r="AI123" i="11"/>
  <c r="AI122" i="11"/>
  <c r="AI121" i="11"/>
  <c r="AI120" i="11"/>
  <c r="AI119" i="11"/>
  <c r="AI118" i="11"/>
  <c r="AI117" i="11"/>
  <c r="AI116" i="11"/>
  <c r="AI115" i="11"/>
  <c r="AI114" i="11"/>
  <c r="AI113" i="11"/>
  <c r="AI112" i="11"/>
  <c r="AI111" i="11"/>
  <c r="AI110" i="11"/>
  <c r="AI109" i="11"/>
  <c r="AI108" i="11"/>
  <c r="AI107" i="11"/>
  <c r="AI106" i="11"/>
  <c r="AI105" i="11"/>
  <c r="AI104" i="11"/>
  <c r="AI103" i="11"/>
  <c r="AI102" i="11"/>
  <c r="AI101" i="11"/>
  <c r="AI100" i="11"/>
  <c r="AI99" i="11"/>
  <c r="AI98" i="11"/>
  <c r="AI97" i="11"/>
  <c r="AI96" i="11"/>
  <c r="AI95" i="11"/>
  <c r="AI94" i="11"/>
  <c r="AI93" i="11"/>
  <c r="AI92" i="11"/>
  <c r="AI91" i="11"/>
  <c r="AI90" i="11"/>
  <c r="AI89" i="11"/>
  <c r="AI88" i="11"/>
  <c r="AI87" i="11"/>
  <c r="AI86" i="11"/>
  <c r="AI85" i="11"/>
  <c r="AI84" i="11"/>
  <c r="AI83" i="11"/>
  <c r="AI82" i="11"/>
  <c r="AI81" i="11"/>
  <c r="AI80" i="11"/>
  <c r="AI79" i="11"/>
  <c r="AI78" i="11"/>
  <c r="AI77" i="11"/>
  <c r="AI76" i="11"/>
  <c r="AI75" i="11"/>
  <c r="AI74" i="11"/>
  <c r="AI73" i="11"/>
  <c r="AI72" i="11"/>
  <c r="AI71" i="11"/>
  <c r="AI70" i="11"/>
  <c r="AI69" i="11"/>
  <c r="AI68" i="11"/>
  <c r="AI67" i="11"/>
  <c r="AI66" i="11"/>
  <c r="AI65" i="11"/>
  <c r="AI64" i="11"/>
  <c r="AI63" i="11"/>
  <c r="AI62" i="11"/>
  <c r="AI61" i="11"/>
  <c r="AI60" i="11"/>
  <c r="AI59" i="11"/>
  <c r="AI58" i="11"/>
  <c r="AI57" i="11"/>
  <c r="AI56" i="11"/>
  <c r="AI55" i="11"/>
  <c r="AI54" i="11"/>
  <c r="AI53" i="11"/>
  <c r="AI52" i="11"/>
  <c r="AI51" i="11"/>
  <c r="AI50" i="11"/>
  <c r="AI49" i="11"/>
  <c r="AI48" i="11"/>
  <c r="AI47" i="11"/>
  <c r="AI46" i="11"/>
  <c r="AI45" i="11"/>
  <c r="AI44" i="11"/>
  <c r="AI43" i="11"/>
  <c r="AI42" i="11"/>
  <c r="AI41" i="11"/>
  <c r="AI40" i="11"/>
  <c r="AI39"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I14" i="11"/>
  <c r="AI163" i="10"/>
  <c r="AI162" i="10"/>
  <c r="AI161" i="10"/>
  <c r="AI160" i="10"/>
  <c r="AI159" i="10"/>
  <c r="AI158" i="10"/>
  <c r="AI157" i="10"/>
  <c r="AI156" i="10"/>
  <c r="AI155" i="10"/>
  <c r="AI154" i="10"/>
  <c r="AI153" i="10"/>
  <c r="AI152" i="10"/>
  <c r="AI151" i="10"/>
  <c r="AI150" i="10"/>
  <c r="AI149" i="10"/>
  <c r="AI148" i="10"/>
  <c r="AI147" i="10"/>
  <c r="AI146" i="10"/>
  <c r="AI145" i="10"/>
  <c r="AI144" i="10"/>
  <c r="AI143" i="10"/>
  <c r="AI142" i="10"/>
  <c r="AI141" i="10"/>
  <c r="AI140" i="10"/>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H163" i="9"/>
  <c r="AH162" i="9"/>
  <c r="AH161" i="9"/>
  <c r="AH160" i="9"/>
  <c r="AH159" i="9"/>
  <c r="AH158" i="9"/>
  <c r="AH157" i="9"/>
  <c r="AH156" i="9"/>
  <c r="AH155" i="9"/>
  <c r="AH154" i="9"/>
  <c r="AH153" i="9"/>
  <c r="AH152" i="9"/>
  <c r="AH151" i="9"/>
  <c r="AH150" i="9"/>
  <c r="AH149" i="9"/>
  <c r="AH148" i="9"/>
  <c r="AH147" i="9"/>
  <c r="AH146" i="9"/>
  <c r="AH145" i="9"/>
  <c r="AH144" i="9"/>
  <c r="AH143" i="9"/>
  <c r="AH142" i="9"/>
  <c r="AH141" i="9"/>
  <c r="AH140" i="9"/>
  <c r="AH139" i="9"/>
  <c r="AH138" i="9"/>
  <c r="AH137" i="9"/>
  <c r="AH136" i="9"/>
  <c r="AH135" i="9"/>
  <c r="AH134" i="9"/>
  <c r="AH133" i="9"/>
  <c r="AH132" i="9"/>
  <c r="AH131" i="9"/>
  <c r="AH130" i="9"/>
  <c r="AH129" i="9"/>
  <c r="AH128" i="9"/>
  <c r="AH127" i="9"/>
  <c r="AH126" i="9"/>
  <c r="AH125" i="9"/>
  <c r="AH124" i="9"/>
  <c r="AH123" i="9"/>
  <c r="AH122" i="9"/>
  <c r="AH121" i="9"/>
  <c r="AH120" i="9"/>
  <c r="AH119" i="9"/>
  <c r="AH118" i="9"/>
  <c r="AH117" i="9"/>
  <c r="AH116" i="9"/>
  <c r="AH115" i="9"/>
  <c r="AH114" i="9"/>
  <c r="AH113" i="9"/>
  <c r="AH112" i="9"/>
  <c r="AH111" i="9"/>
  <c r="AH110" i="9"/>
  <c r="AH109" i="9"/>
  <c r="AH108" i="9"/>
  <c r="AH107" i="9"/>
  <c r="AH106" i="9"/>
  <c r="AH105" i="9"/>
  <c r="AH104" i="9"/>
  <c r="AH103" i="9"/>
  <c r="AH102" i="9"/>
  <c r="AH101" i="9"/>
  <c r="AH100" i="9"/>
  <c r="AH99" i="9"/>
  <c r="AH98" i="9"/>
  <c r="AH97" i="9"/>
  <c r="AH96" i="9"/>
  <c r="AH95" i="9"/>
  <c r="AH94" i="9"/>
  <c r="AH93" i="9"/>
  <c r="AH92" i="9"/>
  <c r="AH91" i="9"/>
  <c r="AH90" i="9"/>
  <c r="AH89" i="9"/>
  <c r="AH88" i="9"/>
  <c r="AH87" i="9"/>
  <c r="AH86" i="9"/>
  <c r="AH85" i="9"/>
  <c r="AH84" i="9"/>
  <c r="AH83" i="9"/>
  <c r="AH82" i="9"/>
  <c r="AH81" i="9"/>
  <c r="AH80" i="9"/>
  <c r="AH79" i="9"/>
  <c r="AH78" i="9"/>
  <c r="AH77" i="9"/>
  <c r="AH76" i="9"/>
  <c r="AH75" i="9"/>
  <c r="AH74" i="9"/>
  <c r="AH73" i="9"/>
  <c r="AH72" i="9"/>
  <c r="AH71" i="9"/>
  <c r="AH70" i="9"/>
  <c r="AH69" i="9"/>
  <c r="AH68" i="9"/>
  <c r="AH67" i="9"/>
  <c r="AH66" i="9"/>
  <c r="AH65" i="9"/>
  <c r="AH64" i="9"/>
  <c r="AH63" i="9"/>
  <c r="AH62" i="9"/>
  <c r="AH61" i="9"/>
  <c r="AH60" i="9"/>
  <c r="AH59" i="9"/>
  <c r="AH58" i="9"/>
  <c r="AH57" i="9"/>
  <c r="AH56" i="9"/>
  <c r="AH55" i="9"/>
  <c r="AH54" i="9"/>
  <c r="AH53" i="9"/>
  <c r="AH52" i="9"/>
  <c r="AH51" i="9"/>
  <c r="AH50" i="9"/>
  <c r="AH49" i="9"/>
  <c r="AH48" i="9"/>
  <c r="AH47" i="9"/>
  <c r="AH46" i="9"/>
  <c r="AH45" i="9"/>
  <c r="AH44" i="9"/>
  <c r="AH43" i="9"/>
  <c r="AH42" i="9"/>
  <c r="AH41" i="9"/>
  <c r="AH40" i="9"/>
  <c r="AH39" i="9"/>
  <c r="AH38" i="9"/>
  <c r="AH37" i="9"/>
  <c r="AH36" i="9"/>
  <c r="AH35" i="9"/>
  <c r="AH34" i="9"/>
  <c r="AH33" i="9"/>
  <c r="AH32" i="9"/>
  <c r="AH31" i="9"/>
  <c r="AH30" i="9"/>
  <c r="AH29" i="9"/>
  <c r="AH28" i="9"/>
  <c r="AH27" i="9"/>
  <c r="AH26" i="9"/>
  <c r="AH25" i="9"/>
  <c r="AH24" i="9"/>
  <c r="AH23" i="9"/>
  <c r="AH22" i="9"/>
  <c r="AH21" i="9"/>
  <c r="AH20" i="9"/>
  <c r="AH19" i="9"/>
  <c r="AH18" i="9"/>
  <c r="AH17" i="9"/>
  <c r="AH16" i="9"/>
  <c r="AH15" i="9"/>
  <c r="AH14" i="9"/>
  <c r="AK163" i="15"/>
  <c r="AK162" i="15"/>
  <c r="AK161" i="15"/>
  <c r="AK160" i="15"/>
  <c r="AK159" i="15"/>
  <c r="AK158" i="15"/>
  <c r="AK157" i="15"/>
  <c r="AK156" i="15"/>
  <c r="AK155" i="15"/>
  <c r="AK154" i="15"/>
  <c r="AK153" i="15"/>
  <c r="AK152" i="15"/>
  <c r="AK151" i="15"/>
  <c r="AK150" i="15"/>
  <c r="AK149" i="15"/>
  <c r="AK148" i="15"/>
  <c r="AK147" i="15"/>
  <c r="AK146" i="15"/>
  <c r="AK145" i="15"/>
  <c r="AK144" i="15"/>
  <c r="AK143" i="15"/>
  <c r="AK142" i="15"/>
  <c r="AK141" i="15"/>
  <c r="AK140" i="15"/>
  <c r="AK139" i="15"/>
  <c r="AK138" i="15"/>
  <c r="AK137" i="15"/>
  <c r="AK136" i="15"/>
  <c r="AK135" i="15"/>
  <c r="AK134" i="15"/>
  <c r="AK133" i="15"/>
  <c r="AK132" i="15"/>
  <c r="AK131" i="15"/>
  <c r="AK130" i="15"/>
  <c r="AK129" i="15"/>
  <c r="AK128" i="15"/>
  <c r="AK127" i="15"/>
  <c r="AK126" i="15"/>
  <c r="AK125" i="15"/>
  <c r="AK124" i="15"/>
  <c r="AK123" i="15"/>
  <c r="AK122" i="15"/>
  <c r="AK121" i="15"/>
  <c r="AK120" i="15"/>
  <c r="AK119" i="15"/>
  <c r="AK118" i="15"/>
  <c r="AK117" i="15"/>
  <c r="AK116" i="15"/>
  <c r="AK115" i="15"/>
  <c r="AK114" i="15"/>
  <c r="AK113" i="15"/>
  <c r="AK112" i="15"/>
  <c r="AK111" i="15"/>
  <c r="AK110" i="15"/>
  <c r="AK109" i="15"/>
  <c r="AK108" i="15"/>
  <c r="AK107" i="15"/>
  <c r="AK106" i="15"/>
  <c r="AK105" i="15"/>
  <c r="AK104" i="15"/>
  <c r="AK103" i="15"/>
  <c r="AK102" i="15"/>
  <c r="AK101" i="15"/>
  <c r="AK100" i="15"/>
  <c r="AK99" i="15"/>
  <c r="AK98" i="15"/>
  <c r="AK97" i="15"/>
  <c r="AK96" i="15"/>
  <c r="AK95" i="15"/>
  <c r="AK94" i="15"/>
  <c r="AK93" i="15"/>
  <c r="AK92" i="15"/>
  <c r="AK91" i="15"/>
  <c r="AK90" i="15"/>
  <c r="AK89" i="15"/>
  <c r="AK88" i="15"/>
  <c r="AK87" i="15"/>
  <c r="AK86" i="15"/>
  <c r="AK85" i="15"/>
  <c r="AK84" i="15"/>
  <c r="AK83" i="15"/>
  <c r="AK82" i="15"/>
  <c r="AK81" i="15"/>
  <c r="AK80" i="15"/>
  <c r="AK79" i="15"/>
  <c r="AK78" i="15"/>
  <c r="AK77" i="15"/>
  <c r="AK76" i="15"/>
  <c r="AK75" i="15"/>
  <c r="AK74" i="15"/>
  <c r="AK73" i="15"/>
  <c r="AK72" i="15"/>
  <c r="AK71" i="15"/>
  <c r="AK70" i="15"/>
  <c r="AK69" i="15"/>
  <c r="AK68" i="15"/>
  <c r="AK67" i="15"/>
  <c r="AK66" i="15"/>
  <c r="AK65" i="15"/>
  <c r="AK64" i="15"/>
  <c r="AK63" i="15"/>
  <c r="AK62" i="15"/>
  <c r="AK61" i="15"/>
  <c r="AK60" i="15"/>
  <c r="AK59" i="15"/>
  <c r="AK58" i="15"/>
  <c r="AK57" i="15"/>
  <c r="AK56" i="15"/>
  <c r="AK55" i="15"/>
  <c r="AK54" i="15"/>
  <c r="AK53" i="15"/>
  <c r="AK52" i="15"/>
  <c r="AK51" i="15"/>
  <c r="AK50" i="15"/>
  <c r="AK49" i="15"/>
  <c r="AK48" i="15"/>
  <c r="AK47" i="15"/>
  <c r="AK46" i="15"/>
  <c r="AK45" i="15"/>
  <c r="AK44" i="15"/>
  <c r="AK43" i="15"/>
  <c r="AK42" i="15"/>
  <c r="AK41" i="15"/>
  <c r="AK40" i="15"/>
  <c r="AK39" i="15"/>
  <c r="AK38" i="15"/>
  <c r="AK37" i="15"/>
  <c r="AK36" i="15"/>
  <c r="AK35" i="15"/>
  <c r="AK34" i="15"/>
  <c r="AK33" i="15"/>
  <c r="AK32" i="15"/>
  <c r="AK31" i="15"/>
  <c r="AK30" i="15"/>
  <c r="AK29" i="15"/>
  <c r="AK28" i="15"/>
  <c r="AK27" i="15"/>
  <c r="AK26" i="15"/>
  <c r="AK25" i="15"/>
  <c r="AK24" i="15"/>
  <c r="AK23" i="15"/>
  <c r="AK22" i="15"/>
  <c r="AK21" i="15"/>
  <c r="AK20" i="15"/>
  <c r="AK19" i="15"/>
  <c r="AK18" i="15"/>
  <c r="AK17" i="15"/>
  <c r="AK16" i="15"/>
  <c r="AK15" i="15"/>
  <c r="AK14" i="15"/>
  <c r="X81" i="3" s="1"/>
  <c r="AH13" i="15"/>
  <c r="AH164" i="15" s="1"/>
  <c r="AH166" i="15" s="1"/>
  <c r="AG13" i="15"/>
  <c r="AG164" i="15" s="1"/>
  <c r="AF13" i="15"/>
  <c r="AF164" i="15" s="1"/>
  <c r="AE13" i="15"/>
  <c r="AE164" i="15"/>
  <c r="AE166" i="15" s="1"/>
  <c r="AD13" i="15"/>
  <c r="AD164" i="15" s="1"/>
  <c r="AC13" i="15"/>
  <c r="AC164" i="15" s="1"/>
  <c r="AB13" i="15"/>
  <c r="AB164" i="15" s="1"/>
  <c r="AA13" i="15"/>
  <c r="AA164" i="15" s="1"/>
  <c r="AA166" i="15" s="1"/>
  <c r="Z13" i="15"/>
  <c r="Z164" i="15" s="1"/>
  <c r="Y13" i="15"/>
  <c r="Y164" i="15"/>
  <c r="Y166" i="15" s="1"/>
  <c r="X13" i="15"/>
  <c r="X164" i="15"/>
  <c r="X165" i="15" s="1"/>
  <c r="W13" i="15"/>
  <c r="W164" i="15" s="1"/>
  <c r="V13" i="15"/>
  <c r="V164" i="15" s="1"/>
  <c r="U13" i="15"/>
  <c r="U164" i="15" s="1"/>
  <c r="T13" i="15"/>
  <c r="T164" i="15" s="1"/>
  <c r="T165" i="15" s="1"/>
  <c r="S13" i="15"/>
  <c r="S164" i="15" s="1"/>
  <c r="R13" i="15"/>
  <c r="R164" i="15" s="1"/>
  <c r="Q13" i="15"/>
  <c r="Q164" i="15" s="1"/>
  <c r="P13" i="15"/>
  <c r="P164" i="15" s="1"/>
  <c r="O13" i="15"/>
  <c r="O164" i="15" s="1"/>
  <c r="N13" i="15"/>
  <c r="N164" i="15" s="1"/>
  <c r="M13" i="15"/>
  <c r="M164" i="15" s="1"/>
  <c r="L13" i="15"/>
  <c r="L164" i="15" s="1"/>
  <c r="K13" i="15"/>
  <c r="K164" i="15" s="1"/>
  <c r="J13" i="15"/>
  <c r="J164" i="15" s="1"/>
  <c r="I13" i="15"/>
  <c r="I164" i="15" s="1"/>
  <c r="H13" i="15"/>
  <c r="H164" i="15" s="1"/>
  <c r="G13" i="15"/>
  <c r="G164" i="15" s="1"/>
  <c r="F13" i="15"/>
  <c r="F164" i="15" s="1"/>
  <c r="E13" i="15"/>
  <c r="E164" i="15" s="1"/>
  <c r="D13" i="15"/>
  <c r="D164" i="15" s="1"/>
  <c r="H5" i="15"/>
  <c r="O7" i="15" s="1"/>
  <c r="C3" i="15"/>
  <c r="C2" i="15"/>
  <c r="AJ163" i="14"/>
  <c r="AJ162" i="14"/>
  <c r="AJ161" i="14"/>
  <c r="AJ160" i="14"/>
  <c r="AJ159" i="14"/>
  <c r="AJ158" i="14"/>
  <c r="AJ157" i="14"/>
  <c r="AJ156" i="14"/>
  <c r="AJ155" i="14"/>
  <c r="AJ154" i="14"/>
  <c r="AJ153" i="14"/>
  <c r="AJ152" i="14"/>
  <c r="AJ151" i="14"/>
  <c r="AJ150" i="14"/>
  <c r="AJ149" i="14"/>
  <c r="AJ148" i="14"/>
  <c r="AJ147" i="14"/>
  <c r="AJ146" i="14"/>
  <c r="AJ145" i="14"/>
  <c r="AJ144" i="14"/>
  <c r="AJ143" i="14"/>
  <c r="AJ142" i="14"/>
  <c r="AJ141" i="14"/>
  <c r="AJ140" i="14"/>
  <c r="AJ139" i="14"/>
  <c r="AJ138" i="14"/>
  <c r="AJ137" i="14"/>
  <c r="AJ136" i="14"/>
  <c r="AJ135" i="14"/>
  <c r="AJ134" i="14"/>
  <c r="AJ133" i="14"/>
  <c r="AJ132" i="14"/>
  <c r="AJ131" i="14"/>
  <c r="AJ130" i="14"/>
  <c r="AJ129" i="14"/>
  <c r="AJ128" i="14"/>
  <c r="AJ127" i="14"/>
  <c r="AJ126" i="14"/>
  <c r="AJ125" i="14"/>
  <c r="AJ124" i="14"/>
  <c r="AJ123" i="14"/>
  <c r="AJ122" i="14"/>
  <c r="AJ121" i="14"/>
  <c r="AJ120" i="14"/>
  <c r="AJ119" i="14"/>
  <c r="AJ118" i="14"/>
  <c r="AJ117" i="14"/>
  <c r="AJ116" i="14"/>
  <c r="AJ115" i="14"/>
  <c r="AJ114" i="14"/>
  <c r="AJ113" i="14"/>
  <c r="AJ112" i="14"/>
  <c r="AJ111" i="14"/>
  <c r="AJ110" i="14"/>
  <c r="AJ109" i="14"/>
  <c r="AJ108" i="14"/>
  <c r="AJ107" i="14"/>
  <c r="AJ106" i="14"/>
  <c r="AJ105" i="14"/>
  <c r="AJ104" i="14"/>
  <c r="AJ103" i="14"/>
  <c r="AJ102" i="14"/>
  <c r="AJ101" i="14"/>
  <c r="AJ100" i="14"/>
  <c r="AJ99" i="14"/>
  <c r="AJ98" i="14"/>
  <c r="AJ97" i="14"/>
  <c r="AJ96" i="14"/>
  <c r="AJ95" i="14"/>
  <c r="AJ94" i="14"/>
  <c r="AJ93" i="14"/>
  <c r="AJ92" i="14"/>
  <c r="AJ91" i="14"/>
  <c r="AJ90" i="14"/>
  <c r="AJ89" i="14"/>
  <c r="AJ88" i="14"/>
  <c r="AJ87" i="14"/>
  <c r="AJ86" i="14"/>
  <c r="AJ85" i="14"/>
  <c r="AJ84" i="14"/>
  <c r="AJ83" i="14"/>
  <c r="AJ82" i="14"/>
  <c r="AJ81" i="14"/>
  <c r="AJ80" i="14"/>
  <c r="AJ79" i="14"/>
  <c r="AJ78" i="14"/>
  <c r="AJ77" i="14"/>
  <c r="AJ76" i="14"/>
  <c r="AJ75" i="14"/>
  <c r="AJ74" i="14"/>
  <c r="AJ73" i="14"/>
  <c r="AJ72" i="14"/>
  <c r="AJ71" i="14"/>
  <c r="AJ70" i="14"/>
  <c r="AJ69" i="14"/>
  <c r="AJ68" i="14"/>
  <c r="AJ67" i="14"/>
  <c r="AJ66" i="14"/>
  <c r="AJ65" i="14"/>
  <c r="AJ64" i="14"/>
  <c r="AJ63" i="14"/>
  <c r="AJ62" i="14"/>
  <c r="AJ61" i="14"/>
  <c r="AJ60" i="14"/>
  <c r="AJ59" i="14"/>
  <c r="AJ58" i="14"/>
  <c r="AJ57" i="14"/>
  <c r="AJ56" i="14"/>
  <c r="AJ55" i="14"/>
  <c r="AJ54" i="14"/>
  <c r="AJ53" i="14"/>
  <c r="AJ52" i="14"/>
  <c r="AJ51" i="14"/>
  <c r="AJ50" i="14"/>
  <c r="AJ49" i="14"/>
  <c r="AJ48" i="14"/>
  <c r="AJ47" i="14"/>
  <c r="AJ46" i="14"/>
  <c r="AJ45" i="14"/>
  <c r="AJ44" i="14"/>
  <c r="AJ43" i="14"/>
  <c r="AJ42" i="14"/>
  <c r="AJ41" i="14"/>
  <c r="AJ40" i="14"/>
  <c r="AJ39" i="14"/>
  <c r="AJ38" i="14"/>
  <c r="AJ37" i="14"/>
  <c r="AJ36" i="14"/>
  <c r="AJ35" i="14"/>
  <c r="AJ34" i="14"/>
  <c r="AJ33" i="14"/>
  <c r="AJ32" i="14"/>
  <c r="AJ31" i="14"/>
  <c r="AJ30" i="14"/>
  <c r="AJ29" i="14"/>
  <c r="AJ28" i="14"/>
  <c r="AJ27" i="14"/>
  <c r="AJ26" i="14"/>
  <c r="AJ25" i="14"/>
  <c r="AJ24" i="14"/>
  <c r="AJ23" i="14"/>
  <c r="AJ22" i="14"/>
  <c r="AJ21" i="14"/>
  <c r="AJ20" i="14"/>
  <c r="AJ19" i="14"/>
  <c r="AJ18" i="14"/>
  <c r="AJ17" i="14"/>
  <c r="AJ16" i="14"/>
  <c r="AJ15" i="14"/>
  <c r="AJ14" i="14"/>
  <c r="AG13" i="14"/>
  <c r="AG164" i="14"/>
  <c r="AF13" i="14"/>
  <c r="AF164" i="14" s="1"/>
  <c r="AE13" i="14"/>
  <c r="AE164" i="14" s="1"/>
  <c r="AD13" i="14"/>
  <c r="AD164" i="14" s="1"/>
  <c r="AC13" i="14"/>
  <c r="AC164" i="14" s="1"/>
  <c r="AB13" i="14"/>
  <c r="AB164" i="14"/>
  <c r="AB166" i="14" s="1"/>
  <c r="AA13" i="14"/>
  <c r="AA164" i="14" s="1"/>
  <c r="Z13" i="14"/>
  <c r="Z164" i="14"/>
  <c r="Z166" i="14" s="1"/>
  <c r="Y13" i="14"/>
  <c r="Y164" i="14" s="1"/>
  <c r="X13" i="14"/>
  <c r="X164" i="14" s="1"/>
  <c r="W13" i="14"/>
  <c r="W164" i="14" s="1"/>
  <c r="V13" i="14"/>
  <c r="V164" i="14" s="1"/>
  <c r="U13" i="14"/>
  <c r="U164" i="14" s="1"/>
  <c r="T13" i="14"/>
  <c r="T164" i="14" s="1"/>
  <c r="S13" i="14"/>
  <c r="S164" i="14" s="1"/>
  <c r="S165" i="14" s="1"/>
  <c r="R13" i="14"/>
  <c r="R164" i="14" s="1"/>
  <c r="Q13" i="14"/>
  <c r="Q164" i="14" s="1"/>
  <c r="Q166" i="14" s="1"/>
  <c r="P13" i="14"/>
  <c r="P164" i="14" s="1"/>
  <c r="O13" i="14"/>
  <c r="O164" i="14" s="1"/>
  <c r="N13" i="14"/>
  <c r="N164" i="14" s="1"/>
  <c r="N165" i="14" s="1"/>
  <c r="M13" i="14"/>
  <c r="M164" i="14" s="1"/>
  <c r="L13" i="14"/>
  <c r="L164" i="14" s="1"/>
  <c r="L166" i="14" s="1"/>
  <c r="K13" i="14"/>
  <c r="K164" i="14" s="1"/>
  <c r="J13" i="14"/>
  <c r="J164" i="14" s="1"/>
  <c r="J166" i="14" s="1"/>
  <c r="I13" i="14"/>
  <c r="I164" i="14" s="1"/>
  <c r="I166" i="14" s="1"/>
  <c r="H13" i="14"/>
  <c r="H164" i="14" s="1"/>
  <c r="H165" i="14" s="1"/>
  <c r="G13" i="14"/>
  <c r="G164" i="14" s="1"/>
  <c r="F13" i="14"/>
  <c r="F164" i="14" s="1"/>
  <c r="F166" i="14" s="1"/>
  <c r="E13" i="14"/>
  <c r="E164" i="14" s="1"/>
  <c r="D13" i="14"/>
  <c r="D164" i="14" s="1"/>
  <c r="H5" i="14"/>
  <c r="AK164" i="14" s="1"/>
  <c r="C3" i="14"/>
  <c r="C2" i="14"/>
  <c r="AK163" i="13"/>
  <c r="B163" i="13"/>
  <c r="AK162" i="13"/>
  <c r="B162" i="13"/>
  <c r="AK161" i="13"/>
  <c r="B161" i="13"/>
  <c r="AK160" i="13"/>
  <c r="B160" i="13"/>
  <c r="AK159" i="13"/>
  <c r="B159" i="13"/>
  <c r="AK158" i="13"/>
  <c r="B158" i="13"/>
  <c r="AK157" i="13"/>
  <c r="B157" i="13"/>
  <c r="AK156" i="13"/>
  <c r="B156" i="13"/>
  <c r="AK155" i="13"/>
  <c r="B155" i="13"/>
  <c r="AK154" i="13"/>
  <c r="B154" i="13"/>
  <c r="AK153" i="13"/>
  <c r="B153" i="13"/>
  <c r="AK152" i="13"/>
  <c r="B152" i="13"/>
  <c r="AK151" i="13"/>
  <c r="B151" i="13"/>
  <c r="AK150" i="13"/>
  <c r="B150" i="13"/>
  <c r="AK149" i="13"/>
  <c r="B149" i="13"/>
  <c r="AK148" i="13"/>
  <c r="B148" i="13"/>
  <c r="AK147" i="13"/>
  <c r="B147" i="13"/>
  <c r="AK146" i="13"/>
  <c r="B146" i="13"/>
  <c r="AK145" i="13"/>
  <c r="B145" i="13"/>
  <c r="AK144" i="13"/>
  <c r="B144" i="13"/>
  <c r="AK143" i="13"/>
  <c r="B143" i="13"/>
  <c r="AK142" i="13"/>
  <c r="B142" i="13"/>
  <c r="AK141" i="13"/>
  <c r="B141" i="13"/>
  <c r="AK140" i="13"/>
  <c r="B140" i="13"/>
  <c r="AK139" i="13"/>
  <c r="B139" i="13"/>
  <c r="AK138" i="13"/>
  <c r="B138" i="13"/>
  <c r="AK137" i="13"/>
  <c r="B137" i="13"/>
  <c r="AK136" i="13"/>
  <c r="B136" i="13"/>
  <c r="AK135" i="13"/>
  <c r="B135" i="13"/>
  <c r="AK134" i="13"/>
  <c r="B134" i="13"/>
  <c r="AK133" i="13"/>
  <c r="B133" i="13"/>
  <c r="AK132" i="13"/>
  <c r="B132" i="13"/>
  <c r="AK131" i="13"/>
  <c r="B131" i="13"/>
  <c r="AK130" i="13"/>
  <c r="B130" i="13"/>
  <c r="AK129" i="13"/>
  <c r="B129" i="13"/>
  <c r="AK128" i="13"/>
  <c r="B128" i="13"/>
  <c r="AK127" i="13"/>
  <c r="B127" i="13"/>
  <c r="AK126" i="13"/>
  <c r="B126" i="13"/>
  <c r="AK125" i="13"/>
  <c r="B125" i="13"/>
  <c r="AK124" i="13"/>
  <c r="B124" i="13"/>
  <c r="AK123" i="13"/>
  <c r="B123" i="13"/>
  <c r="AK122" i="13"/>
  <c r="B122" i="13"/>
  <c r="AK121" i="13"/>
  <c r="B121" i="13"/>
  <c r="AK120" i="13"/>
  <c r="B120" i="13"/>
  <c r="AK119" i="13"/>
  <c r="B119" i="13"/>
  <c r="AK118" i="13"/>
  <c r="B118" i="13"/>
  <c r="AK117" i="13"/>
  <c r="B117" i="13"/>
  <c r="AK116" i="13"/>
  <c r="B116" i="13"/>
  <c r="AK115" i="13"/>
  <c r="B115" i="13"/>
  <c r="AK114" i="13"/>
  <c r="B114" i="13"/>
  <c r="AK113" i="13"/>
  <c r="B113" i="13"/>
  <c r="AK112" i="13"/>
  <c r="B112" i="13"/>
  <c r="AK111" i="13"/>
  <c r="B111" i="13"/>
  <c r="AK110" i="13"/>
  <c r="B110" i="13"/>
  <c r="AK109" i="13"/>
  <c r="B109" i="13"/>
  <c r="AK108" i="13"/>
  <c r="B108" i="13"/>
  <c r="AK107" i="13"/>
  <c r="B107" i="13"/>
  <c r="AK106" i="13"/>
  <c r="B106" i="13"/>
  <c r="AK105" i="13"/>
  <c r="B105" i="13"/>
  <c r="AK104" i="13"/>
  <c r="B104" i="13"/>
  <c r="AK103" i="13"/>
  <c r="B103" i="13"/>
  <c r="AK102" i="13"/>
  <c r="B102" i="13"/>
  <c r="AK101" i="13"/>
  <c r="B101" i="13"/>
  <c r="AK100" i="13"/>
  <c r="B100" i="13"/>
  <c r="AK99" i="13"/>
  <c r="B99" i="13"/>
  <c r="AK98" i="13"/>
  <c r="B98" i="13"/>
  <c r="AK97" i="13"/>
  <c r="B97" i="13"/>
  <c r="AK96" i="13"/>
  <c r="B96" i="13"/>
  <c r="AK95" i="13"/>
  <c r="B95" i="13"/>
  <c r="AK94" i="13"/>
  <c r="B94" i="13"/>
  <c r="AK93" i="13"/>
  <c r="B93" i="13"/>
  <c r="AK92" i="13"/>
  <c r="B92" i="13"/>
  <c r="AK91" i="13"/>
  <c r="B91" i="13"/>
  <c r="AK90" i="13"/>
  <c r="B90" i="13"/>
  <c r="AK89" i="13"/>
  <c r="B89" i="13"/>
  <c r="AK88" i="13"/>
  <c r="B88" i="13"/>
  <c r="AK87" i="13"/>
  <c r="B87" i="13"/>
  <c r="AK86" i="13"/>
  <c r="B86" i="13"/>
  <c r="AK85" i="13"/>
  <c r="B85" i="13"/>
  <c r="AK84" i="13"/>
  <c r="B84" i="13"/>
  <c r="AK83" i="13"/>
  <c r="B83" i="13"/>
  <c r="AK82" i="13"/>
  <c r="B82" i="13"/>
  <c r="AK81" i="13"/>
  <c r="B81" i="13"/>
  <c r="AK80" i="13"/>
  <c r="B80" i="13"/>
  <c r="AK79" i="13"/>
  <c r="B79" i="13"/>
  <c r="AK78" i="13"/>
  <c r="B78" i="13"/>
  <c r="AK77" i="13"/>
  <c r="B77" i="13"/>
  <c r="AK76" i="13"/>
  <c r="B76" i="13"/>
  <c r="AK75" i="13"/>
  <c r="B75" i="13"/>
  <c r="AK74" i="13"/>
  <c r="B74" i="13"/>
  <c r="AK73" i="13"/>
  <c r="B73" i="13"/>
  <c r="AK72" i="13"/>
  <c r="B72" i="13"/>
  <c r="AK71" i="13"/>
  <c r="B71" i="13"/>
  <c r="AK70" i="13"/>
  <c r="B70" i="13"/>
  <c r="AK69" i="13"/>
  <c r="B69" i="13"/>
  <c r="AK68" i="13"/>
  <c r="B68" i="13"/>
  <c r="AK67" i="13"/>
  <c r="B67" i="13"/>
  <c r="AK66" i="13"/>
  <c r="B66" i="13"/>
  <c r="AK65" i="13"/>
  <c r="B65" i="13"/>
  <c r="AK64" i="13"/>
  <c r="B64" i="13"/>
  <c r="AK63" i="13"/>
  <c r="B63" i="13"/>
  <c r="AK62" i="13"/>
  <c r="B62" i="13"/>
  <c r="AK61" i="13"/>
  <c r="B61" i="13"/>
  <c r="AK60" i="13"/>
  <c r="B60" i="13"/>
  <c r="AK59" i="13"/>
  <c r="B59" i="13"/>
  <c r="AK58" i="13"/>
  <c r="B58" i="13"/>
  <c r="AK57" i="13"/>
  <c r="B57" i="13"/>
  <c r="AK56" i="13"/>
  <c r="B56" i="13"/>
  <c r="AK55" i="13"/>
  <c r="B55" i="13"/>
  <c r="AK54" i="13"/>
  <c r="B54" i="13"/>
  <c r="AK53" i="13"/>
  <c r="B53" i="13"/>
  <c r="AK52" i="13"/>
  <c r="B52" i="13"/>
  <c r="AK51" i="13"/>
  <c r="B51" i="13"/>
  <c r="AK50" i="13"/>
  <c r="B50" i="13"/>
  <c r="AK49" i="13"/>
  <c r="B49" i="13"/>
  <c r="AK48" i="13"/>
  <c r="B48" i="13"/>
  <c r="AK47" i="13"/>
  <c r="B47" i="13"/>
  <c r="AK46" i="13"/>
  <c r="B46" i="13"/>
  <c r="AK45" i="13"/>
  <c r="B45" i="13"/>
  <c r="AK44" i="13"/>
  <c r="B44" i="13"/>
  <c r="AK43" i="13"/>
  <c r="B43" i="13"/>
  <c r="AK42" i="13"/>
  <c r="B42" i="13"/>
  <c r="AK41" i="13"/>
  <c r="B41" i="13"/>
  <c r="AK40" i="13"/>
  <c r="B40" i="13"/>
  <c r="AK39" i="13"/>
  <c r="B39" i="13"/>
  <c r="AK38" i="13"/>
  <c r="B38" i="13"/>
  <c r="AK37" i="13"/>
  <c r="B37" i="13"/>
  <c r="AK36" i="13"/>
  <c r="B36" i="13"/>
  <c r="AK35" i="13"/>
  <c r="B35" i="13"/>
  <c r="AK34" i="13"/>
  <c r="B34" i="13"/>
  <c r="AK33" i="13"/>
  <c r="B33" i="13"/>
  <c r="AK32" i="13"/>
  <c r="B32" i="13"/>
  <c r="AK31" i="13"/>
  <c r="B31" i="13"/>
  <c r="AK30" i="13"/>
  <c r="B30" i="13"/>
  <c r="AK29" i="13"/>
  <c r="B29" i="13"/>
  <c r="AK28" i="13"/>
  <c r="B28" i="13"/>
  <c r="AK27" i="13"/>
  <c r="B27" i="13"/>
  <c r="AK26" i="13"/>
  <c r="B26" i="13"/>
  <c r="AK25" i="13"/>
  <c r="B25" i="13"/>
  <c r="AK24" i="13"/>
  <c r="B24" i="13"/>
  <c r="AK23" i="13"/>
  <c r="B23" i="13"/>
  <c r="AK22" i="13"/>
  <c r="B22" i="13"/>
  <c r="AK21" i="13"/>
  <c r="B21" i="13"/>
  <c r="AK20" i="13"/>
  <c r="B20" i="13"/>
  <c r="AK19" i="13"/>
  <c r="B19" i="13"/>
  <c r="AK18" i="13"/>
  <c r="B18" i="13"/>
  <c r="AK17" i="13"/>
  <c r="B17" i="13"/>
  <c r="AK16" i="13"/>
  <c r="B16" i="13"/>
  <c r="AK15" i="13"/>
  <c r="B15" i="13"/>
  <c r="AK14" i="13"/>
  <c r="B14" i="13"/>
  <c r="AH13" i="13"/>
  <c r="AH164" i="13"/>
  <c r="AG13" i="13"/>
  <c r="AG164" i="13"/>
  <c r="AF13" i="13"/>
  <c r="AF164" i="13"/>
  <c r="AE13" i="13"/>
  <c r="AE164" i="13"/>
  <c r="AD13" i="13"/>
  <c r="AD164" i="13"/>
  <c r="AC13" i="13"/>
  <c r="AC164" i="13"/>
  <c r="AB13" i="13"/>
  <c r="AB164" i="13"/>
  <c r="AB166" i="13"/>
  <c r="AA13" i="13"/>
  <c r="AA164" i="13"/>
  <c r="AA165" i="13"/>
  <c r="Z13" i="13"/>
  <c r="Z164" i="13"/>
  <c r="Y13" i="13"/>
  <c r="Y164" i="13"/>
  <c r="X13" i="13"/>
  <c r="X164" i="13"/>
  <c r="W13" i="13"/>
  <c r="W164" i="13"/>
  <c r="V13" i="13"/>
  <c r="V164" i="13"/>
  <c r="U13" i="13"/>
  <c r="U164" i="13"/>
  <c r="T13" i="13"/>
  <c r="T164" i="13"/>
  <c r="T166" i="13"/>
  <c r="S13" i="13"/>
  <c r="S164" i="13"/>
  <c r="S165" i="13"/>
  <c r="R13" i="13"/>
  <c r="R164" i="13"/>
  <c r="Q13" i="13"/>
  <c r="Q164" i="13"/>
  <c r="P13" i="13"/>
  <c r="P164" i="13"/>
  <c r="O13" i="13"/>
  <c r="O164" i="13"/>
  <c r="N13" i="13"/>
  <c r="N164" i="13"/>
  <c r="M13" i="13"/>
  <c r="M164" i="13"/>
  <c r="L13" i="13"/>
  <c r="L164" i="13"/>
  <c r="L166" i="13"/>
  <c r="K13" i="13"/>
  <c r="K164" i="13"/>
  <c r="K165" i="13"/>
  <c r="J13" i="13"/>
  <c r="J164" i="13"/>
  <c r="I13" i="13"/>
  <c r="I164" i="13"/>
  <c r="H13" i="13"/>
  <c r="H164" i="13"/>
  <c r="G13" i="13"/>
  <c r="G164" i="13"/>
  <c r="F13" i="13"/>
  <c r="F164" i="13"/>
  <c r="E13" i="13"/>
  <c r="E164" i="13"/>
  <c r="D13" i="13"/>
  <c r="D164" i="13"/>
  <c r="D166" i="13"/>
  <c r="H5" i="13"/>
  <c r="AL164" i="13" s="1"/>
  <c r="C3" i="13"/>
  <c r="C2" i="13"/>
  <c r="AK164" i="13"/>
  <c r="AI167" i="13"/>
  <c r="AM164" i="13"/>
  <c r="AE165" i="15"/>
  <c r="O165" i="13"/>
  <c r="O166" i="13"/>
  <c r="AE165" i="13"/>
  <c r="AE166" i="13"/>
  <c r="G165" i="13"/>
  <c r="G166" i="13"/>
  <c r="W165" i="13"/>
  <c r="W166" i="13"/>
  <c r="T165" i="13"/>
  <c r="S166" i="13"/>
  <c r="AI13" i="13"/>
  <c r="H7" i="13"/>
  <c r="H6" i="13" s="1"/>
  <c r="H165" i="13"/>
  <c r="H166" i="13"/>
  <c r="P165" i="13"/>
  <c r="P166" i="13"/>
  <c r="X165" i="13"/>
  <c r="X166" i="13"/>
  <c r="AF165" i="13"/>
  <c r="AF166" i="13"/>
  <c r="AM14" i="13"/>
  <c r="AB165" i="13"/>
  <c r="AA166" i="13"/>
  <c r="O7" i="13"/>
  <c r="E166" i="13"/>
  <c r="E165" i="13"/>
  <c r="I166" i="13"/>
  <c r="I165" i="13"/>
  <c r="M166" i="13"/>
  <c r="M165" i="13"/>
  <c r="Q166" i="13"/>
  <c r="Q165" i="13"/>
  <c r="U166" i="13"/>
  <c r="U165" i="13"/>
  <c r="Y166" i="13"/>
  <c r="Y165" i="13"/>
  <c r="AC166" i="13"/>
  <c r="AC165" i="13"/>
  <c r="AG166" i="13"/>
  <c r="AG165" i="13"/>
  <c r="D165" i="13"/>
  <c r="F166" i="13"/>
  <c r="F165" i="13"/>
  <c r="J166" i="13"/>
  <c r="J165" i="13"/>
  <c r="N166" i="13"/>
  <c r="N165" i="13"/>
  <c r="R166" i="13"/>
  <c r="R165" i="13"/>
  <c r="V166" i="13"/>
  <c r="V165" i="13"/>
  <c r="Z166" i="13"/>
  <c r="Z165" i="13"/>
  <c r="AD166" i="13"/>
  <c r="AD165" i="13"/>
  <c r="AH166" i="13"/>
  <c r="AH165" i="13"/>
  <c r="L165" i="13"/>
  <c r="K166" i="13"/>
  <c r="AG166" i="14"/>
  <c r="AG165" i="14"/>
  <c r="AH167" i="14"/>
  <c r="AL164" i="14"/>
  <c r="Q167" i="12"/>
  <c r="AI166" i="13"/>
  <c r="AI165" i="13"/>
  <c r="B163" i="12"/>
  <c r="B162" i="12"/>
  <c r="B161" i="12"/>
  <c r="B160" i="12"/>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H5" i="8"/>
  <c r="H5" i="7"/>
  <c r="AK164" i="7" s="1"/>
  <c r="H5" i="4"/>
  <c r="H5" i="1"/>
  <c r="H5" i="12"/>
  <c r="H5" i="11"/>
  <c r="AL164" i="11" s="1"/>
  <c r="H5" i="10"/>
  <c r="H5" i="9"/>
  <c r="H5" i="5"/>
  <c r="P167" i="12"/>
  <c r="O167" i="12"/>
  <c r="N167" i="12"/>
  <c r="M167" i="12"/>
  <c r="L167" i="12"/>
  <c r="K167" i="12"/>
  <c r="J167" i="12"/>
  <c r="I167" i="12"/>
  <c r="H167" i="12"/>
  <c r="G167" i="12"/>
  <c r="F167" i="12"/>
  <c r="E167" i="12"/>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H167" i="11"/>
  <c r="G167" i="11"/>
  <c r="F167" i="11"/>
  <c r="E167" i="11"/>
  <c r="AH167" i="8"/>
  <c r="AG167" i="8"/>
  <c r="AF167" i="8"/>
  <c r="AE167" i="8"/>
  <c r="AD167" i="8"/>
  <c r="AC167" i="8"/>
  <c r="AB167" i="8"/>
  <c r="AA167" i="8"/>
  <c r="Z167" i="8"/>
  <c r="Y167" i="8"/>
  <c r="X167" i="8"/>
  <c r="W167" i="8"/>
  <c r="V167" i="8"/>
  <c r="U167" i="8"/>
  <c r="T167" i="8"/>
  <c r="S167" i="8"/>
  <c r="R167" i="8"/>
  <c r="Q167" i="8"/>
  <c r="P167" i="8"/>
  <c r="O167" i="8"/>
  <c r="N167" i="8"/>
  <c r="M167" i="8"/>
  <c r="L167" i="8"/>
  <c r="K167" i="8"/>
  <c r="J167" i="8"/>
  <c r="I167" i="8"/>
  <c r="H167" i="8"/>
  <c r="G167" i="8"/>
  <c r="F167" i="8"/>
  <c r="E167" i="8"/>
  <c r="AG167" i="7"/>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F167" i="7"/>
  <c r="E167" i="7"/>
  <c r="AG167" i="4"/>
  <c r="AF167" i="4"/>
  <c r="AE167" i="4"/>
  <c r="AD167" i="4"/>
  <c r="AC167" i="4"/>
  <c r="AB167" i="4"/>
  <c r="AA167" i="4"/>
  <c r="Z167" i="4"/>
  <c r="Y167" i="4"/>
  <c r="B31" i="3"/>
  <c r="AJ163" i="12"/>
  <c r="AJ162" i="12"/>
  <c r="AJ161" i="12"/>
  <c r="AJ160" i="12"/>
  <c r="AJ159" i="12"/>
  <c r="AJ158" i="12"/>
  <c r="AJ157" i="12"/>
  <c r="AJ156" i="12"/>
  <c r="AJ155" i="12"/>
  <c r="AJ154" i="12"/>
  <c r="AJ153" i="12"/>
  <c r="AJ152" i="12"/>
  <c r="AJ151" i="12"/>
  <c r="AJ150" i="12"/>
  <c r="AJ149" i="12"/>
  <c r="AJ148" i="12"/>
  <c r="AJ147" i="12"/>
  <c r="AJ146" i="12"/>
  <c r="AJ145" i="12"/>
  <c r="AJ144" i="12"/>
  <c r="AJ143" i="12"/>
  <c r="AJ142" i="12"/>
  <c r="AJ141" i="12"/>
  <c r="AJ140" i="12"/>
  <c r="AJ139" i="12"/>
  <c r="AJ138" i="12"/>
  <c r="AJ137" i="12"/>
  <c r="AJ136" i="12"/>
  <c r="AJ135" i="12"/>
  <c r="AJ134" i="12"/>
  <c r="AJ133" i="12"/>
  <c r="AJ132" i="12"/>
  <c r="AJ131" i="12"/>
  <c r="AJ130" i="12"/>
  <c r="AJ129" i="12"/>
  <c r="AJ128" i="12"/>
  <c r="AJ127" i="12"/>
  <c r="AJ126" i="12"/>
  <c r="AJ125" i="12"/>
  <c r="AJ124" i="12"/>
  <c r="AJ123" i="12"/>
  <c r="AJ122" i="12"/>
  <c r="AJ121" i="12"/>
  <c r="AJ120" i="12"/>
  <c r="AJ119" i="12"/>
  <c r="AJ118" i="12"/>
  <c r="AJ117" i="12"/>
  <c r="AJ116" i="12"/>
  <c r="AJ115" i="12"/>
  <c r="AJ114" i="12"/>
  <c r="AJ113" i="12"/>
  <c r="AJ112" i="12"/>
  <c r="AJ111" i="12"/>
  <c r="AJ110" i="12"/>
  <c r="AJ109" i="12"/>
  <c r="AJ108" i="12"/>
  <c r="AJ107" i="12"/>
  <c r="AJ106" i="12"/>
  <c r="AJ105" i="12"/>
  <c r="AJ104" i="12"/>
  <c r="AJ103" i="12"/>
  <c r="AJ102" i="12"/>
  <c r="AJ101" i="12"/>
  <c r="AJ100" i="12"/>
  <c r="AJ99" i="12"/>
  <c r="AJ98" i="12"/>
  <c r="AJ97" i="12"/>
  <c r="AJ96" i="12"/>
  <c r="AJ95" i="12"/>
  <c r="AJ94" i="12"/>
  <c r="AJ93" i="12"/>
  <c r="AJ92" i="12"/>
  <c r="AJ91" i="12"/>
  <c r="AJ90" i="12"/>
  <c r="AJ89" i="12"/>
  <c r="AJ88" i="12"/>
  <c r="AJ87" i="12"/>
  <c r="AJ86" i="12"/>
  <c r="AJ85" i="12"/>
  <c r="AJ84" i="12"/>
  <c r="AJ83" i="12"/>
  <c r="AJ82" i="12"/>
  <c r="AJ81" i="12"/>
  <c r="AJ80" i="12"/>
  <c r="AJ79" i="12"/>
  <c r="AJ78" i="12"/>
  <c r="AJ77" i="12"/>
  <c r="AJ76" i="12"/>
  <c r="AJ75" i="12"/>
  <c r="AJ74" i="12"/>
  <c r="AJ73" i="12"/>
  <c r="AJ72" i="12"/>
  <c r="AJ71" i="12"/>
  <c r="AJ70" i="12"/>
  <c r="AJ69" i="12"/>
  <c r="AJ68" i="12"/>
  <c r="AJ67" i="12"/>
  <c r="AJ66" i="12"/>
  <c r="AJ65" i="12"/>
  <c r="AJ64" i="12"/>
  <c r="AJ63" i="12"/>
  <c r="AJ62" i="12"/>
  <c r="AJ61" i="12"/>
  <c r="AJ60" i="12"/>
  <c r="AJ59" i="12"/>
  <c r="AJ58" i="12"/>
  <c r="AJ57" i="12"/>
  <c r="AJ56" i="12"/>
  <c r="AJ55" i="12"/>
  <c r="AJ54" i="12"/>
  <c r="AJ53" i="12"/>
  <c r="AJ52" i="12"/>
  <c r="AJ51" i="12"/>
  <c r="AJ50" i="12"/>
  <c r="AJ49" i="12"/>
  <c r="AJ48" i="12"/>
  <c r="AJ47" i="12"/>
  <c r="AJ46" i="12"/>
  <c r="AJ45" i="12"/>
  <c r="AJ44" i="12"/>
  <c r="AJ43" i="12"/>
  <c r="AJ42" i="12"/>
  <c r="AJ41" i="12"/>
  <c r="AJ40" i="12"/>
  <c r="AJ39" i="12"/>
  <c r="AJ38" i="12"/>
  <c r="AJ37" i="12"/>
  <c r="AJ36" i="12"/>
  <c r="AJ35" i="12"/>
  <c r="AJ34" i="12"/>
  <c r="AJ33" i="12"/>
  <c r="AJ32" i="12"/>
  <c r="AJ31" i="12"/>
  <c r="AJ30" i="12"/>
  <c r="AJ29" i="12"/>
  <c r="AJ28" i="12"/>
  <c r="AJ27" i="12"/>
  <c r="AJ26" i="12"/>
  <c r="AJ25" i="12"/>
  <c r="AJ24" i="12"/>
  <c r="AJ23" i="12"/>
  <c r="AJ22" i="12"/>
  <c r="AJ21" i="12"/>
  <c r="AJ20" i="12"/>
  <c r="AJ19" i="12"/>
  <c r="AJ18" i="12"/>
  <c r="AJ17" i="12"/>
  <c r="AJ16" i="12"/>
  <c r="AJ15" i="12"/>
  <c r="AJ14" i="12"/>
  <c r="AG13" i="12"/>
  <c r="AG164" i="12"/>
  <c r="AF13" i="12"/>
  <c r="AF164" i="12"/>
  <c r="AE13" i="12"/>
  <c r="AE164" i="12"/>
  <c r="AD13" i="12"/>
  <c r="AD164" i="12"/>
  <c r="AC13" i="12"/>
  <c r="AC164" i="12"/>
  <c r="AB13" i="12"/>
  <c r="AB164" i="12"/>
  <c r="AA13" i="12"/>
  <c r="AA164" i="12"/>
  <c r="Z13" i="12"/>
  <c r="Z164" i="12"/>
  <c r="Y13" i="12"/>
  <c r="Y164" i="12"/>
  <c r="X13" i="12"/>
  <c r="X164" i="12"/>
  <c r="W13" i="12"/>
  <c r="W164" i="12"/>
  <c r="V13" i="12"/>
  <c r="V164" i="12"/>
  <c r="U13" i="12"/>
  <c r="U164" i="12"/>
  <c r="T13" i="12"/>
  <c r="T164" i="12"/>
  <c r="S13" i="12"/>
  <c r="S164" i="12"/>
  <c r="R13" i="12"/>
  <c r="R164" i="12"/>
  <c r="Q13" i="12"/>
  <c r="Q164" i="12"/>
  <c r="P13" i="12"/>
  <c r="P164" i="12"/>
  <c r="O13" i="12"/>
  <c r="O164" i="12"/>
  <c r="N13" i="12"/>
  <c r="N164" i="12"/>
  <c r="M13" i="12"/>
  <c r="M164" i="12"/>
  <c r="L13" i="12"/>
  <c r="L164" i="12"/>
  <c r="K13" i="12"/>
  <c r="K164" i="12"/>
  <c r="J13" i="12"/>
  <c r="J164" i="12"/>
  <c r="I13" i="12"/>
  <c r="I164" i="12"/>
  <c r="H13" i="12"/>
  <c r="H164" i="12"/>
  <c r="G13" i="12"/>
  <c r="G164" i="12"/>
  <c r="F13" i="12"/>
  <c r="F164" i="12"/>
  <c r="E13" i="12"/>
  <c r="E164" i="12"/>
  <c r="D13" i="12"/>
  <c r="D164" i="12"/>
  <c r="D167" i="12"/>
  <c r="AK164" i="12"/>
  <c r="C3" i="12"/>
  <c r="C2" i="12"/>
  <c r="AK163" i="11"/>
  <c r="AK162" i="11"/>
  <c r="AK161" i="11"/>
  <c r="AK160" i="11"/>
  <c r="AK159" i="11"/>
  <c r="AK158" i="11"/>
  <c r="AK157" i="11"/>
  <c r="AK156" i="11"/>
  <c r="AK155" i="11"/>
  <c r="AK154" i="11"/>
  <c r="AK153" i="11"/>
  <c r="AK152" i="11"/>
  <c r="AK151" i="11"/>
  <c r="AK150" i="11"/>
  <c r="AK149" i="11"/>
  <c r="AK148" i="11"/>
  <c r="AK147" i="11"/>
  <c r="AK146" i="11"/>
  <c r="AK145" i="11"/>
  <c r="AK144" i="11"/>
  <c r="AK143" i="11"/>
  <c r="AK142" i="11"/>
  <c r="AK141" i="11"/>
  <c r="AK140" i="11"/>
  <c r="AK139" i="11"/>
  <c r="AK138" i="11"/>
  <c r="AK137" i="11"/>
  <c r="AK136" i="11"/>
  <c r="AK135" i="11"/>
  <c r="AK134" i="11"/>
  <c r="AK133" i="11"/>
  <c r="AK132" i="11"/>
  <c r="AK131" i="11"/>
  <c r="AK130" i="11"/>
  <c r="AK129" i="11"/>
  <c r="AK128" i="11"/>
  <c r="AK127" i="11"/>
  <c r="AK126" i="11"/>
  <c r="AK125" i="11"/>
  <c r="AK124" i="11"/>
  <c r="AK123" i="11"/>
  <c r="AK122" i="11"/>
  <c r="AK121" i="11"/>
  <c r="AK120" i="11"/>
  <c r="AK119" i="11"/>
  <c r="AK118" i="11"/>
  <c r="AK117" i="11"/>
  <c r="AK116" i="11"/>
  <c r="AK115" i="11"/>
  <c r="AK114" i="11"/>
  <c r="AK113" i="11"/>
  <c r="AK112" i="11"/>
  <c r="AK111" i="11"/>
  <c r="AK110" i="11"/>
  <c r="AK109" i="11"/>
  <c r="AK108" i="11"/>
  <c r="AK107" i="11"/>
  <c r="AK106" i="11"/>
  <c r="AK105" i="11"/>
  <c r="AK104" i="11"/>
  <c r="AK103" i="11"/>
  <c r="AK102" i="11"/>
  <c r="AK101" i="11"/>
  <c r="AK100" i="11"/>
  <c r="AK99" i="11"/>
  <c r="AK98" i="11"/>
  <c r="AK97" i="11"/>
  <c r="AK96" i="11"/>
  <c r="AK95" i="11"/>
  <c r="AK94" i="11"/>
  <c r="AK93" i="11"/>
  <c r="AK92" i="11"/>
  <c r="AK91" i="11"/>
  <c r="AK90" i="11"/>
  <c r="AK89" i="11"/>
  <c r="AK88" i="11"/>
  <c r="AK87" i="11"/>
  <c r="AK86" i="11"/>
  <c r="AK85" i="11"/>
  <c r="AK84" i="11"/>
  <c r="AK83" i="11"/>
  <c r="AK82" i="11"/>
  <c r="AK81" i="11"/>
  <c r="AK80" i="11"/>
  <c r="AK79" i="11"/>
  <c r="AK78" i="11"/>
  <c r="AK77" i="11"/>
  <c r="AK76" i="11"/>
  <c r="AK75" i="11"/>
  <c r="AK74" i="11"/>
  <c r="AK73" i="11"/>
  <c r="AK72" i="11"/>
  <c r="AK71" i="11"/>
  <c r="AK70" i="11"/>
  <c r="AK69" i="11"/>
  <c r="AK68" i="11"/>
  <c r="AK67" i="11"/>
  <c r="AK66" i="11"/>
  <c r="AK65" i="11"/>
  <c r="AK64" i="11"/>
  <c r="AK63" i="11"/>
  <c r="AK62" i="11"/>
  <c r="AK61" i="11"/>
  <c r="AK60" i="11"/>
  <c r="AK59" i="11"/>
  <c r="AK58" i="11"/>
  <c r="AK57" i="11"/>
  <c r="AK56" i="11"/>
  <c r="AK55" i="11"/>
  <c r="AK54" i="11"/>
  <c r="AK53" i="11"/>
  <c r="AK52" i="11"/>
  <c r="AK51" i="11"/>
  <c r="AK50" i="11"/>
  <c r="AK49" i="11"/>
  <c r="AK48" i="11"/>
  <c r="AK47" i="11"/>
  <c r="AK46" i="11"/>
  <c r="AK45" i="11"/>
  <c r="AK44" i="11"/>
  <c r="AK43" i="11"/>
  <c r="AK42" i="11"/>
  <c r="AK41" i="11"/>
  <c r="AK40" i="11"/>
  <c r="AK39" i="11"/>
  <c r="AK38" i="11"/>
  <c r="AK37" i="11"/>
  <c r="AK36" i="11"/>
  <c r="AK35" i="11"/>
  <c r="AK34" i="11"/>
  <c r="AK33" i="11"/>
  <c r="AK32" i="11"/>
  <c r="AK31" i="11"/>
  <c r="AK30" i="11"/>
  <c r="AK29" i="11"/>
  <c r="AK28" i="11"/>
  <c r="AK27" i="11"/>
  <c r="AK26" i="11"/>
  <c r="AK25" i="11"/>
  <c r="AK24" i="11"/>
  <c r="AK23" i="11"/>
  <c r="AK22" i="11"/>
  <c r="AK21" i="11"/>
  <c r="AK20" i="11"/>
  <c r="AK19" i="11"/>
  <c r="AK18" i="11"/>
  <c r="AK17" i="11"/>
  <c r="AK16" i="11"/>
  <c r="AK15" i="11"/>
  <c r="AK14" i="11"/>
  <c r="AH13" i="11"/>
  <c r="AH164" i="11"/>
  <c r="AG13" i="11"/>
  <c r="AG164" i="11"/>
  <c r="AF13" i="11"/>
  <c r="AF164" i="11"/>
  <c r="AE13" i="11"/>
  <c r="AE164" i="11"/>
  <c r="AD13" i="11"/>
  <c r="AD164" i="11"/>
  <c r="AC13" i="11"/>
  <c r="AC164" i="11"/>
  <c r="AB13" i="11"/>
  <c r="AB164" i="11"/>
  <c r="AA13" i="11"/>
  <c r="AA164" i="11"/>
  <c r="Z13" i="11"/>
  <c r="Z164" i="11"/>
  <c r="Y13" i="11"/>
  <c r="Y164" i="11"/>
  <c r="X13" i="11"/>
  <c r="X164" i="11"/>
  <c r="W13" i="11"/>
  <c r="W164" i="11"/>
  <c r="V13" i="11"/>
  <c r="V164" i="11"/>
  <c r="U13" i="11"/>
  <c r="U164" i="11"/>
  <c r="T13" i="11"/>
  <c r="T164" i="11"/>
  <c r="S13" i="11"/>
  <c r="S164" i="11"/>
  <c r="R13" i="11"/>
  <c r="R164" i="11"/>
  <c r="Q13" i="11"/>
  <c r="Q164" i="11"/>
  <c r="P13" i="11"/>
  <c r="P164" i="11"/>
  <c r="O13" i="11"/>
  <c r="O164" i="11"/>
  <c r="N13" i="11"/>
  <c r="N164" i="11"/>
  <c r="M13" i="11"/>
  <c r="M164" i="11"/>
  <c r="L13" i="11"/>
  <c r="L164" i="11"/>
  <c r="K13" i="11"/>
  <c r="K164" i="11"/>
  <c r="J13" i="11"/>
  <c r="J164" i="11"/>
  <c r="I13" i="11"/>
  <c r="I164" i="11"/>
  <c r="H13" i="11"/>
  <c r="H164" i="11"/>
  <c r="G13" i="11"/>
  <c r="G164" i="11"/>
  <c r="F13" i="11"/>
  <c r="F164" i="11"/>
  <c r="E13" i="11"/>
  <c r="E164" i="11"/>
  <c r="D13" i="11"/>
  <c r="D164" i="11"/>
  <c r="D167" i="11"/>
  <c r="C3" i="11"/>
  <c r="C2" i="11"/>
  <c r="H7" i="12"/>
  <c r="H6" i="12" s="1"/>
  <c r="AB165" i="12"/>
  <c r="E166" i="12"/>
  <c r="I166" i="12"/>
  <c r="M166" i="12"/>
  <c r="Q166" i="12"/>
  <c r="U166" i="12"/>
  <c r="Y166" i="12"/>
  <c r="AC166" i="12"/>
  <c r="AG166" i="12"/>
  <c r="L165" i="12"/>
  <c r="D166" i="11"/>
  <c r="H166" i="11"/>
  <c r="L166" i="11"/>
  <c r="P166" i="11"/>
  <c r="T166" i="11"/>
  <c r="X166" i="11"/>
  <c r="AB166" i="11"/>
  <c r="AF166" i="11"/>
  <c r="AK164" i="11"/>
  <c r="O7" i="12"/>
  <c r="D165" i="12"/>
  <c r="D166" i="12"/>
  <c r="H165" i="12"/>
  <c r="H166" i="12"/>
  <c r="P165" i="12"/>
  <c r="P166" i="12"/>
  <c r="T165" i="12"/>
  <c r="T166" i="12"/>
  <c r="X165" i="12"/>
  <c r="X166" i="12"/>
  <c r="AF165" i="12"/>
  <c r="AF166" i="12"/>
  <c r="E165" i="12"/>
  <c r="U165" i="12"/>
  <c r="F166" i="12"/>
  <c r="F165" i="12"/>
  <c r="J166" i="12"/>
  <c r="J165" i="12"/>
  <c r="N166" i="12"/>
  <c r="N165" i="12"/>
  <c r="R166" i="12"/>
  <c r="R165" i="12"/>
  <c r="V166" i="12"/>
  <c r="V165" i="12"/>
  <c r="Z166" i="12"/>
  <c r="Z165" i="12"/>
  <c r="AD166" i="12"/>
  <c r="AD165" i="12"/>
  <c r="I165" i="12"/>
  <c r="Y165" i="12"/>
  <c r="G166" i="12"/>
  <c r="G165" i="12"/>
  <c r="K166" i="12"/>
  <c r="K165" i="12"/>
  <c r="O166" i="12"/>
  <c r="O165" i="12"/>
  <c r="S166" i="12"/>
  <c r="S165" i="12"/>
  <c r="W166" i="12"/>
  <c r="W165" i="12"/>
  <c r="AA166" i="12"/>
  <c r="AA165" i="12"/>
  <c r="AE166" i="12"/>
  <c r="AE165" i="12"/>
  <c r="AH13" i="12"/>
  <c r="AJ164" i="12"/>
  <c r="M165" i="12"/>
  <c r="AC165" i="12"/>
  <c r="L166" i="12"/>
  <c r="AB166" i="12"/>
  <c r="Q165" i="12"/>
  <c r="AG165" i="12"/>
  <c r="K166" i="11"/>
  <c r="K165" i="11"/>
  <c r="W166" i="11"/>
  <c r="W165" i="11"/>
  <c r="AA166" i="11"/>
  <c r="AA165" i="11"/>
  <c r="G166" i="11"/>
  <c r="G165" i="11"/>
  <c r="O166" i="11"/>
  <c r="O165" i="11"/>
  <c r="S166" i="11"/>
  <c r="S165" i="11"/>
  <c r="AE166" i="11"/>
  <c r="AE165" i="11"/>
  <c r="AI13" i="11"/>
  <c r="D165" i="11"/>
  <c r="T165" i="11"/>
  <c r="H165" i="11"/>
  <c r="X165" i="11"/>
  <c r="E166" i="11"/>
  <c r="E165" i="11"/>
  <c r="M166" i="11"/>
  <c r="M165" i="11"/>
  <c r="U166" i="11"/>
  <c r="U165" i="11"/>
  <c r="Y166" i="11"/>
  <c r="Y165" i="11"/>
  <c r="AC166" i="11"/>
  <c r="AC165" i="11"/>
  <c r="AG166" i="11"/>
  <c r="AG165" i="11"/>
  <c r="L165" i="11"/>
  <c r="AB165" i="11"/>
  <c r="I166" i="11"/>
  <c r="I165" i="11"/>
  <c r="Q166" i="11"/>
  <c r="Q165" i="11"/>
  <c r="F166" i="11"/>
  <c r="F165" i="11"/>
  <c r="J166" i="11"/>
  <c r="J165" i="11"/>
  <c r="N166" i="11"/>
  <c r="N165" i="11"/>
  <c r="R166" i="11"/>
  <c r="R165" i="11"/>
  <c r="V166" i="11"/>
  <c r="V165" i="11"/>
  <c r="Z166" i="11"/>
  <c r="Z165" i="11"/>
  <c r="AD166" i="11"/>
  <c r="AD165" i="11"/>
  <c r="AH166" i="11"/>
  <c r="AH165" i="11"/>
  <c r="P165" i="11"/>
  <c r="AF165" i="11"/>
  <c r="AI163" i="8"/>
  <c r="AI162" i="8"/>
  <c r="AI161" i="8"/>
  <c r="AI160" i="8"/>
  <c r="AI159" i="8"/>
  <c r="AI158" i="8"/>
  <c r="AI157" i="8"/>
  <c r="AI156" i="8"/>
  <c r="AI155" i="8"/>
  <c r="AI154" i="8"/>
  <c r="AI153" i="8"/>
  <c r="AI152" i="8"/>
  <c r="AI151" i="8"/>
  <c r="AI150" i="8"/>
  <c r="AI149" i="8"/>
  <c r="AI148" i="8"/>
  <c r="AI147" i="8"/>
  <c r="AI146" i="8"/>
  <c r="AI145" i="8"/>
  <c r="AI144" i="8"/>
  <c r="AI143" i="8"/>
  <c r="AI142" i="8"/>
  <c r="AI141" i="8"/>
  <c r="AI140" i="8"/>
  <c r="AI139" i="8"/>
  <c r="AI138" i="8"/>
  <c r="AI137" i="8"/>
  <c r="AI136" i="8"/>
  <c r="AI135" i="8"/>
  <c r="AI134" i="8"/>
  <c r="AI133" i="8"/>
  <c r="AI132" i="8"/>
  <c r="AI131" i="8"/>
  <c r="AI130" i="8"/>
  <c r="AI129" i="8"/>
  <c r="AI128" i="8"/>
  <c r="AI127" i="8"/>
  <c r="AI126" i="8"/>
  <c r="AI125" i="8"/>
  <c r="AI124" i="8"/>
  <c r="AI123" i="8"/>
  <c r="AI122" i="8"/>
  <c r="AI121" i="8"/>
  <c r="AI120" i="8"/>
  <c r="AI119" i="8"/>
  <c r="AI118" i="8"/>
  <c r="AI117" i="8"/>
  <c r="AI116" i="8"/>
  <c r="AI115" i="8"/>
  <c r="AI114" i="8"/>
  <c r="AI113" i="8"/>
  <c r="AI112" i="8"/>
  <c r="AI111" i="8"/>
  <c r="AI110" i="8"/>
  <c r="AI109" i="8"/>
  <c r="AI108" i="8"/>
  <c r="AI107" i="8"/>
  <c r="AI106" i="8"/>
  <c r="AI105" i="8"/>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H14" i="7"/>
  <c r="AI166" i="11"/>
  <c r="AH166" i="12"/>
  <c r="AH165" i="12"/>
  <c r="AI165" i="11"/>
  <c r="AK163" i="10"/>
  <c r="AJ163" i="10"/>
  <c r="AK162" i="10"/>
  <c r="AJ162" i="10"/>
  <c r="AK161" i="10"/>
  <c r="AJ161" i="10"/>
  <c r="AK160" i="10"/>
  <c r="AJ160" i="10"/>
  <c r="AK159" i="10"/>
  <c r="AJ159" i="10"/>
  <c r="AK158" i="10"/>
  <c r="AJ158" i="10"/>
  <c r="AK157" i="10"/>
  <c r="AJ157" i="10"/>
  <c r="AK156" i="10"/>
  <c r="AJ156" i="10"/>
  <c r="AK155" i="10"/>
  <c r="AJ155" i="10"/>
  <c r="AK154" i="10"/>
  <c r="AJ154" i="10"/>
  <c r="AK153" i="10"/>
  <c r="AJ153" i="10"/>
  <c r="AK152" i="10"/>
  <c r="AJ152" i="10"/>
  <c r="AK151" i="10"/>
  <c r="AJ151" i="10"/>
  <c r="AK150" i="10"/>
  <c r="AJ150" i="10"/>
  <c r="AK149" i="10"/>
  <c r="AJ149" i="10"/>
  <c r="AK148" i="10"/>
  <c r="AJ148" i="10"/>
  <c r="AK147" i="10"/>
  <c r="AJ147" i="10"/>
  <c r="AK146" i="10"/>
  <c r="AJ146" i="10"/>
  <c r="AK145" i="10"/>
  <c r="AJ145" i="10"/>
  <c r="AK144" i="10"/>
  <c r="AJ144" i="10"/>
  <c r="AK143" i="10"/>
  <c r="AJ143" i="10"/>
  <c r="AK142" i="10"/>
  <c r="AJ142" i="10"/>
  <c r="AK141" i="10"/>
  <c r="AJ141" i="10"/>
  <c r="AK140" i="10"/>
  <c r="AJ140" i="10"/>
  <c r="AK139" i="10"/>
  <c r="AJ139" i="10"/>
  <c r="AK138" i="10"/>
  <c r="AJ138" i="10"/>
  <c r="AK137" i="10"/>
  <c r="AJ137" i="10"/>
  <c r="AK136" i="10"/>
  <c r="AJ136" i="10"/>
  <c r="AK135" i="10"/>
  <c r="AJ135" i="10"/>
  <c r="AK134" i="10"/>
  <c r="AJ134" i="10"/>
  <c r="AK133" i="10"/>
  <c r="AJ133" i="10"/>
  <c r="AK132" i="10"/>
  <c r="AJ132" i="10"/>
  <c r="AK131" i="10"/>
  <c r="AJ131" i="10"/>
  <c r="AK130" i="10"/>
  <c r="AJ130" i="10"/>
  <c r="AK129" i="10"/>
  <c r="AJ129" i="10"/>
  <c r="AK128" i="10"/>
  <c r="AJ128" i="10"/>
  <c r="AK127" i="10"/>
  <c r="AJ127" i="10"/>
  <c r="AK126" i="10"/>
  <c r="AJ126" i="10"/>
  <c r="AK125" i="10"/>
  <c r="AJ125" i="10"/>
  <c r="AK124" i="10"/>
  <c r="AJ124" i="10"/>
  <c r="AK123" i="10"/>
  <c r="AJ123" i="10"/>
  <c r="AK122" i="10"/>
  <c r="AJ122" i="10"/>
  <c r="AK121" i="10"/>
  <c r="AJ121" i="10"/>
  <c r="AK120" i="10"/>
  <c r="AJ120" i="10"/>
  <c r="AK119" i="10"/>
  <c r="AJ119" i="10"/>
  <c r="AK118" i="10"/>
  <c r="AJ118" i="10"/>
  <c r="AK117" i="10"/>
  <c r="AJ117" i="10"/>
  <c r="AK116" i="10"/>
  <c r="AJ116" i="10"/>
  <c r="AK115" i="10"/>
  <c r="AJ115" i="10"/>
  <c r="AK114" i="10"/>
  <c r="AJ114" i="10"/>
  <c r="AK113" i="10"/>
  <c r="AJ113" i="10"/>
  <c r="AK112" i="10"/>
  <c r="AJ112" i="10"/>
  <c r="AK111" i="10"/>
  <c r="AJ111" i="10"/>
  <c r="AK110" i="10"/>
  <c r="AJ110" i="10"/>
  <c r="AK109" i="10"/>
  <c r="AJ109" i="10"/>
  <c r="AK108" i="10"/>
  <c r="AJ108" i="10"/>
  <c r="AK107" i="10"/>
  <c r="AJ107" i="10"/>
  <c r="AK106" i="10"/>
  <c r="AJ106" i="10"/>
  <c r="AK105" i="10"/>
  <c r="AJ105" i="10"/>
  <c r="AK104" i="10"/>
  <c r="AJ104" i="10"/>
  <c r="AK103" i="10"/>
  <c r="AJ103" i="10"/>
  <c r="AK102" i="10"/>
  <c r="AJ102" i="10"/>
  <c r="AK101" i="10"/>
  <c r="AJ101" i="10"/>
  <c r="AK100" i="10"/>
  <c r="AJ100" i="10"/>
  <c r="AK99" i="10"/>
  <c r="AJ99" i="10"/>
  <c r="AK98" i="10"/>
  <c r="AJ98" i="10"/>
  <c r="AK97" i="10"/>
  <c r="AJ97" i="10"/>
  <c r="AK96" i="10"/>
  <c r="AJ96" i="10"/>
  <c r="AK95" i="10"/>
  <c r="AJ95" i="10"/>
  <c r="AK94" i="10"/>
  <c r="AJ94" i="10"/>
  <c r="AK93" i="10"/>
  <c r="AJ93" i="10"/>
  <c r="AK92" i="10"/>
  <c r="AJ92" i="10"/>
  <c r="AK91" i="10"/>
  <c r="AJ91" i="10"/>
  <c r="AK90" i="10"/>
  <c r="AJ90" i="10"/>
  <c r="AK89" i="10"/>
  <c r="AJ89" i="10"/>
  <c r="AK88" i="10"/>
  <c r="AJ88" i="10"/>
  <c r="AK87" i="10"/>
  <c r="AJ87" i="10"/>
  <c r="AK86" i="10"/>
  <c r="AJ86" i="10"/>
  <c r="AK85" i="10"/>
  <c r="AJ85" i="10"/>
  <c r="AK84" i="10"/>
  <c r="AJ84" i="10"/>
  <c r="AK83" i="10"/>
  <c r="AJ83" i="10"/>
  <c r="AK82" i="10"/>
  <c r="AJ82" i="10"/>
  <c r="AK81" i="10"/>
  <c r="AJ81" i="10"/>
  <c r="AK80" i="10"/>
  <c r="AJ80" i="10"/>
  <c r="AK79" i="10"/>
  <c r="AJ79" i="10"/>
  <c r="AK78" i="10"/>
  <c r="AJ78" i="10"/>
  <c r="AK77" i="10"/>
  <c r="AJ77" i="10"/>
  <c r="AK76" i="10"/>
  <c r="AJ76" i="10"/>
  <c r="AK75" i="10"/>
  <c r="AJ75" i="10"/>
  <c r="AK74" i="10"/>
  <c r="AJ74" i="10"/>
  <c r="AK73" i="10"/>
  <c r="AJ73" i="10"/>
  <c r="AK72" i="10"/>
  <c r="AJ72" i="10"/>
  <c r="AK71" i="10"/>
  <c r="AJ71" i="10"/>
  <c r="AK70" i="10"/>
  <c r="AJ70" i="10"/>
  <c r="AK69" i="10"/>
  <c r="AJ69" i="10"/>
  <c r="AK68" i="10"/>
  <c r="AJ68" i="10"/>
  <c r="AK67" i="10"/>
  <c r="AJ67" i="10"/>
  <c r="AK66" i="10"/>
  <c r="AJ66" i="10"/>
  <c r="AK65" i="10"/>
  <c r="AJ65" i="10"/>
  <c r="AK64" i="10"/>
  <c r="AJ64" i="10"/>
  <c r="AK63" i="10"/>
  <c r="AJ63" i="10"/>
  <c r="AK62" i="10"/>
  <c r="AJ62" i="10"/>
  <c r="AK61" i="10"/>
  <c r="AJ61" i="10"/>
  <c r="AK60" i="10"/>
  <c r="AJ60" i="10"/>
  <c r="AK59" i="10"/>
  <c r="AJ59" i="10"/>
  <c r="AK58" i="10"/>
  <c r="AJ58" i="10"/>
  <c r="AK57" i="10"/>
  <c r="AJ57" i="10"/>
  <c r="AK56" i="10"/>
  <c r="AJ56" i="10"/>
  <c r="AK55" i="10"/>
  <c r="AJ55" i="10"/>
  <c r="AK54" i="10"/>
  <c r="AJ54" i="10"/>
  <c r="AK53" i="10"/>
  <c r="AJ53" i="10"/>
  <c r="AK52" i="10"/>
  <c r="AJ52" i="10"/>
  <c r="AK51" i="10"/>
  <c r="AJ51" i="10"/>
  <c r="AK50" i="10"/>
  <c r="AJ50" i="10"/>
  <c r="AK49" i="10"/>
  <c r="AJ49" i="10"/>
  <c r="AK48" i="10"/>
  <c r="AJ48" i="10"/>
  <c r="AK47" i="10"/>
  <c r="AJ47" i="10"/>
  <c r="AK46" i="10"/>
  <c r="AJ46" i="10"/>
  <c r="AK45" i="10"/>
  <c r="AJ45" i="10"/>
  <c r="AK44" i="10"/>
  <c r="AJ44" i="10"/>
  <c r="AK43" i="10"/>
  <c r="AJ43" i="10"/>
  <c r="AK42" i="10"/>
  <c r="AJ42" i="10"/>
  <c r="AK41" i="10"/>
  <c r="AJ41" i="10"/>
  <c r="AK40" i="10"/>
  <c r="AJ40" i="10"/>
  <c r="AK39" i="10"/>
  <c r="AJ39" i="10"/>
  <c r="AK38" i="10"/>
  <c r="AJ38" i="10"/>
  <c r="AK37" i="10"/>
  <c r="AJ37" i="10"/>
  <c r="AK36" i="10"/>
  <c r="AJ36" i="10"/>
  <c r="AK35" i="10"/>
  <c r="AJ35" i="10"/>
  <c r="AK34" i="10"/>
  <c r="AJ34" i="10"/>
  <c r="AK33" i="10"/>
  <c r="AJ33" i="10"/>
  <c r="AK32" i="10"/>
  <c r="AJ32" i="10"/>
  <c r="AK31" i="10"/>
  <c r="AJ31" i="10"/>
  <c r="AK30" i="10"/>
  <c r="AJ30" i="10"/>
  <c r="AK29" i="10"/>
  <c r="AJ29" i="10"/>
  <c r="AK28" i="10"/>
  <c r="AJ28" i="10"/>
  <c r="AK27" i="10"/>
  <c r="AJ27" i="10"/>
  <c r="AK26" i="10"/>
  <c r="AJ26" i="10"/>
  <c r="AK25" i="10"/>
  <c r="AJ25" i="10"/>
  <c r="AK24" i="10"/>
  <c r="AJ24" i="10"/>
  <c r="AK23" i="10"/>
  <c r="AJ23" i="10"/>
  <c r="AK22" i="10"/>
  <c r="AJ22" i="10"/>
  <c r="AK21" i="10"/>
  <c r="AJ21" i="10"/>
  <c r="AK20" i="10"/>
  <c r="AJ20" i="10"/>
  <c r="AK19" i="10"/>
  <c r="AJ19" i="10"/>
  <c r="AK18" i="10"/>
  <c r="AJ18" i="10"/>
  <c r="AK17" i="10"/>
  <c r="AJ17" i="10"/>
  <c r="AK16" i="10"/>
  <c r="AJ16" i="10"/>
  <c r="AK15" i="10"/>
  <c r="AJ15" i="10"/>
  <c r="AK14" i="10"/>
  <c r="AJ14" i="10"/>
  <c r="AH13" i="10"/>
  <c r="AH164" i="10"/>
  <c r="AH167" i="10"/>
  <c r="AG13" i="10"/>
  <c r="AG164" i="10"/>
  <c r="AG167" i="10"/>
  <c r="AF13" i="10"/>
  <c r="AF164" i="10"/>
  <c r="AF167" i="10"/>
  <c r="AE13" i="10"/>
  <c r="AE164" i="10"/>
  <c r="AE167" i="10"/>
  <c r="AD13" i="10"/>
  <c r="AD164" i="10"/>
  <c r="AD167" i="10"/>
  <c r="AC13" i="10"/>
  <c r="AC164" i="10"/>
  <c r="AB13" i="10"/>
  <c r="AB164" i="10"/>
  <c r="AA13" i="10"/>
  <c r="AA164" i="10"/>
  <c r="Z13" i="10"/>
  <c r="Z164" i="10"/>
  <c r="Y13" i="10"/>
  <c r="Y164" i="10"/>
  <c r="X13" i="10"/>
  <c r="X164" i="10"/>
  <c r="W13" i="10"/>
  <c r="W164" i="10"/>
  <c r="V13" i="10"/>
  <c r="V164" i="10"/>
  <c r="U13" i="10"/>
  <c r="U164" i="10"/>
  <c r="T13" i="10"/>
  <c r="T164" i="10"/>
  <c r="S13" i="10"/>
  <c r="S164" i="10"/>
  <c r="R13" i="10"/>
  <c r="R164" i="10"/>
  <c r="Q13" i="10"/>
  <c r="Q164" i="10"/>
  <c r="P13" i="10"/>
  <c r="P164" i="10"/>
  <c r="O13" i="10"/>
  <c r="O164" i="10"/>
  <c r="N13" i="10"/>
  <c r="N164" i="10"/>
  <c r="M13" i="10"/>
  <c r="M164" i="10"/>
  <c r="L13" i="10"/>
  <c r="L164" i="10"/>
  <c r="K13" i="10"/>
  <c r="K164" i="10"/>
  <c r="J13" i="10"/>
  <c r="J164" i="10"/>
  <c r="I13" i="10"/>
  <c r="I164" i="10"/>
  <c r="H13" i="10"/>
  <c r="H164" i="10"/>
  <c r="G13" i="10"/>
  <c r="G164" i="10"/>
  <c r="F13" i="10"/>
  <c r="F164" i="10"/>
  <c r="E13" i="10"/>
  <c r="E164" i="10"/>
  <c r="D13" i="10"/>
  <c r="D164" i="10"/>
  <c r="C3" i="10"/>
  <c r="C2" i="10"/>
  <c r="AJ163" i="9"/>
  <c r="AI163" i="9"/>
  <c r="AJ162" i="9"/>
  <c r="AI162" i="9"/>
  <c r="AJ161" i="9"/>
  <c r="AI161" i="9"/>
  <c r="AJ160" i="9"/>
  <c r="AI160" i="9"/>
  <c r="AJ159" i="9"/>
  <c r="AI159" i="9"/>
  <c r="AJ158" i="9"/>
  <c r="AI158" i="9"/>
  <c r="AJ157" i="9"/>
  <c r="AI157" i="9"/>
  <c r="AJ156" i="9"/>
  <c r="AI156" i="9"/>
  <c r="AJ155" i="9"/>
  <c r="AI155" i="9"/>
  <c r="AJ154" i="9"/>
  <c r="AI154" i="9"/>
  <c r="AJ153" i="9"/>
  <c r="AI153" i="9"/>
  <c r="AJ152" i="9"/>
  <c r="AI152" i="9"/>
  <c r="AJ151" i="9"/>
  <c r="AI151" i="9"/>
  <c r="AJ150" i="9"/>
  <c r="AI150" i="9"/>
  <c r="AJ149" i="9"/>
  <c r="AI149" i="9"/>
  <c r="AJ148" i="9"/>
  <c r="AI148" i="9"/>
  <c r="AJ147" i="9"/>
  <c r="AI147" i="9"/>
  <c r="AJ146" i="9"/>
  <c r="AI146" i="9"/>
  <c r="AJ145" i="9"/>
  <c r="AI145" i="9"/>
  <c r="AJ144" i="9"/>
  <c r="AI144" i="9"/>
  <c r="AJ143" i="9"/>
  <c r="AI143" i="9"/>
  <c r="AJ142" i="9"/>
  <c r="AI142" i="9"/>
  <c r="AJ141" i="9"/>
  <c r="AI141" i="9"/>
  <c r="AJ140" i="9"/>
  <c r="AI140" i="9"/>
  <c r="AJ139" i="9"/>
  <c r="AI139" i="9"/>
  <c r="AJ138" i="9"/>
  <c r="AI138" i="9"/>
  <c r="AJ137" i="9"/>
  <c r="AI137" i="9"/>
  <c r="AJ136" i="9"/>
  <c r="AI136" i="9"/>
  <c r="AJ135" i="9"/>
  <c r="AI135" i="9"/>
  <c r="AJ134" i="9"/>
  <c r="AI134" i="9"/>
  <c r="AJ133" i="9"/>
  <c r="AI133" i="9"/>
  <c r="AJ132" i="9"/>
  <c r="AI132" i="9"/>
  <c r="AJ131" i="9"/>
  <c r="AI131" i="9"/>
  <c r="AJ130" i="9"/>
  <c r="AI130" i="9"/>
  <c r="AJ129" i="9"/>
  <c r="AI129" i="9"/>
  <c r="AJ128" i="9"/>
  <c r="AI128" i="9"/>
  <c r="AJ127" i="9"/>
  <c r="AI127" i="9"/>
  <c r="AJ126" i="9"/>
  <c r="AI126" i="9"/>
  <c r="AJ125" i="9"/>
  <c r="AI125" i="9"/>
  <c r="AJ124" i="9"/>
  <c r="AI124" i="9"/>
  <c r="AJ123" i="9"/>
  <c r="AI123" i="9"/>
  <c r="AJ122" i="9"/>
  <c r="AI122" i="9"/>
  <c r="AJ121" i="9"/>
  <c r="AI121" i="9"/>
  <c r="AJ120" i="9"/>
  <c r="AI120" i="9"/>
  <c r="AJ119" i="9"/>
  <c r="AI119" i="9"/>
  <c r="AJ118" i="9"/>
  <c r="AI118" i="9"/>
  <c r="AJ117" i="9"/>
  <c r="AI117" i="9"/>
  <c r="AJ116" i="9"/>
  <c r="AI116" i="9"/>
  <c r="AJ115" i="9"/>
  <c r="AI115" i="9"/>
  <c r="AJ114" i="9"/>
  <c r="AI114" i="9"/>
  <c r="AJ113" i="9"/>
  <c r="AI113" i="9"/>
  <c r="AJ112" i="9"/>
  <c r="AI112" i="9"/>
  <c r="AJ111" i="9"/>
  <c r="AI111" i="9"/>
  <c r="AJ110" i="9"/>
  <c r="AI110" i="9"/>
  <c r="AJ109" i="9"/>
  <c r="AI109" i="9"/>
  <c r="AJ108" i="9"/>
  <c r="AI108" i="9"/>
  <c r="AJ107" i="9"/>
  <c r="AI107" i="9"/>
  <c r="AJ106" i="9"/>
  <c r="AI106" i="9"/>
  <c r="AJ105" i="9"/>
  <c r="AI105" i="9"/>
  <c r="AJ104" i="9"/>
  <c r="AI104" i="9"/>
  <c r="AJ103" i="9"/>
  <c r="AI103" i="9"/>
  <c r="AJ102" i="9"/>
  <c r="AI102" i="9"/>
  <c r="AJ101" i="9"/>
  <c r="AI101" i="9"/>
  <c r="AJ100" i="9"/>
  <c r="AI100" i="9"/>
  <c r="AJ99" i="9"/>
  <c r="AI99" i="9"/>
  <c r="AJ98" i="9"/>
  <c r="AI98" i="9"/>
  <c r="AJ97" i="9"/>
  <c r="AI97" i="9"/>
  <c r="AJ96" i="9"/>
  <c r="AI96" i="9"/>
  <c r="AJ95" i="9"/>
  <c r="AI95" i="9"/>
  <c r="AJ94" i="9"/>
  <c r="AI94" i="9"/>
  <c r="AJ93" i="9"/>
  <c r="AI93" i="9"/>
  <c r="AJ92" i="9"/>
  <c r="AI92" i="9"/>
  <c r="AJ91" i="9"/>
  <c r="AI91" i="9"/>
  <c r="AJ90" i="9"/>
  <c r="AI90" i="9"/>
  <c r="AJ89" i="9"/>
  <c r="AI89" i="9"/>
  <c r="AJ88" i="9"/>
  <c r="AI88" i="9"/>
  <c r="AJ87" i="9"/>
  <c r="AI87" i="9"/>
  <c r="AJ86" i="9"/>
  <c r="AI86" i="9"/>
  <c r="AJ85" i="9"/>
  <c r="AI85" i="9"/>
  <c r="AJ84" i="9"/>
  <c r="AI84" i="9"/>
  <c r="AJ83" i="9"/>
  <c r="AI83" i="9"/>
  <c r="AJ82" i="9"/>
  <c r="AI82" i="9"/>
  <c r="AJ81" i="9"/>
  <c r="AI81" i="9"/>
  <c r="AJ80" i="9"/>
  <c r="AI80" i="9"/>
  <c r="AJ79" i="9"/>
  <c r="AI79" i="9"/>
  <c r="AJ78" i="9"/>
  <c r="AI78" i="9"/>
  <c r="AJ77" i="9"/>
  <c r="AI77" i="9"/>
  <c r="AJ76" i="9"/>
  <c r="AI76" i="9"/>
  <c r="AJ75" i="9"/>
  <c r="AI75" i="9"/>
  <c r="AJ74" i="9"/>
  <c r="AI74" i="9"/>
  <c r="AJ73" i="9"/>
  <c r="AI73" i="9"/>
  <c r="AJ72" i="9"/>
  <c r="AI72" i="9"/>
  <c r="AJ71" i="9"/>
  <c r="AI71" i="9"/>
  <c r="AJ70" i="9"/>
  <c r="AI70" i="9"/>
  <c r="AJ69" i="9"/>
  <c r="AI69" i="9"/>
  <c r="AJ68" i="9"/>
  <c r="AI68" i="9"/>
  <c r="AJ67" i="9"/>
  <c r="AI67" i="9"/>
  <c r="AJ66" i="9"/>
  <c r="AI66" i="9"/>
  <c r="AJ65" i="9"/>
  <c r="AI65" i="9"/>
  <c r="AJ64" i="9"/>
  <c r="AI64" i="9"/>
  <c r="AJ63" i="9"/>
  <c r="AI63" i="9"/>
  <c r="AJ62" i="9"/>
  <c r="AI62" i="9"/>
  <c r="AJ61" i="9"/>
  <c r="AI61" i="9"/>
  <c r="AJ60" i="9"/>
  <c r="AI60" i="9"/>
  <c r="AJ59" i="9"/>
  <c r="AI59" i="9"/>
  <c r="AJ58" i="9"/>
  <c r="AI58" i="9"/>
  <c r="AJ57" i="9"/>
  <c r="AI57" i="9"/>
  <c r="AJ56" i="9"/>
  <c r="AI56" i="9"/>
  <c r="AJ55" i="9"/>
  <c r="AI55" i="9"/>
  <c r="AJ54" i="9"/>
  <c r="AI54" i="9"/>
  <c r="AJ53" i="9"/>
  <c r="AI53" i="9"/>
  <c r="AJ52" i="9"/>
  <c r="AI52" i="9"/>
  <c r="AJ51" i="9"/>
  <c r="AI51" i="9"/>
  <c r="AJ50" i="9"/>
  <c r="AI50" i="9"/>
  <c r="AJ49" i="9"/>
  <c r="AI49" i="9"/>
  <c r="AJ48" i="9"/>
  <c r="AI48" i="9"/>
  <c r="AJ47" i="9"/>
  <c r="AI47" i="9"/>
  <c r="AJ46" i="9"/>
  <c r="AI46" i="9"/>
  <c r="AJ45" i="9"/>
  <c r="AI45" i="9"/>
  <c r="AJ44" i="9"/>
  <c r="AI44" i="9"/>
  <c r="AJ43" i="9"/>
  <c r="AI43" i="9"/>
  <c r="AJ42" i="9"/>
  <c r="AI42" i="9"/>
  <c r="AJ41" i="9"/>
  <c r="AI41" i="9"/>
  <c r="AJ40" i="9"/>
  <c r="AI40" i="9"/>
  <c r="AJ39" i="9"/>
  <c r="AI39" i="9"/>
  <c r="AJ38" i="9"/>
  <c r="AI38" i="9"/>
  <c r="AJ37" i="9"/>
  <c r="AI37" i="9"/>
  <c r="AJ36" i="9"/>
  <c r="AI36" i="9"/>
  <c r="AJ35" i="9"/>
  <c r="AI35" i="9"/>
  <c r="AJ34" i="9"/>
  <c r="AI34" i="9"/>
  <c r="AJ33" i="9"/>
  <c r="AI33" i="9"/>
  <c r="AJ32" i="9"/>
  <c r="AI32" i="9"/>
  <c r="AJ31" i="9"/>
  <c r="AI31" i="9"/>
  <c r="AJ30" i="9"/>
  <c r="AI30" i="9"/>
  <c r="AJ29" i="9"/>
  <c r="AI29" i="9"/>
  <c r="AJ28" i="9"/>
  <c r="AI28" i="9"/>
  <c r="AJ27" i="9"/>
  <c r="AI27" i="9"/>
  <c r="AJ26" i="9"/>
  <c r="AI26" i="9"/>
  <c r="AJ25" i="9"/>
  <c r="AI25" i="9"/>
  <c r="AJ24" i="9"/>
  <c r="AI24" i="9"/>
  <c r="AJ23" i="9"/>
  <c r="AI23" i="9"/>
  <c r="AJ22" i="9"/>
  <c r="AI22" i="9"/>
  <c r="AJ21" i="9"/>
  <c r="AI21" i="9"/>
  <c r="AJ20" i="9"/>
  <c r="AI20" i="9"/>
  <c r="AJ19" i="9"/>
  <c r="AI19" i="9"/>
  <c r="AJ18" i="9"/>
  <c r="AI18" i="9"/>
  <c r="AJ17" i="9"/>
  <c r="AI17" i="9"/>
  <c r="AJ16" i="9"/>
  <c r="AI16" i="9"/>
  <c r="AJ15" i="9"/>
  <c r="AI15" i="9"/>
  <c r="AJ14" i="9"/>
  <c r="AI14" i="9"/>
  <c r="AG13" i="9"/>
  <c r="AG164" i="9"/>
  <c r="AF13" i="9"/>
  <c r="AF164" i="9"/>
  <c r="AE13" i="9"/>
  <c r="AE164" i="9"/>
  <c r="AD13" i="9"/>
  <c r="AD164" i="9"/>
  <c r="AC13" i="9"/>
  <c r="AC164" i="9"/>
  <c r="AB13" i="9"/>
  <c r="AB164" i="9"/>
  <c r="AA13" i="9"/>
  <c r="AA164" i="9"/>
  <c r="Z13" i="9"/>
  <c r="Z164" i="9"/>
  <c r="Y13" i="9"/>
  <c r="Y164" i="9"/>
  <c r="X13" i="9"/>
  <c r="X164" i="9"/>
  <c r="W13" i="9"/>
  <c r="W164" i="9"/>
  <c r="V13" i="9"/>
  <c r="V164" i="9"/>
  <c r="U13" i="9"/>
  <c r="U164" i="9"/>
  <c r="T13" i="9"/>
  <c r="T164" i="9"/>
  <c r="S13" i="9"/>
  <c r="S164" i="9"/>
  <c r="R13" i="9"/>
  <c r="R164" i="9"/>
  <c r="Q13" i="9"/>
  <c r="Q164" i="9"/>
  <c r="P13" i="9"/>
  <c r="P164" i="9"/>
  <c r="O13" i="9"/>
  <c r="O164" i="9"/>
  <c r="N13" i="9"/>
  <c r="N164" i="9"/>
  <c r="M13" i="9"/>
  <c r="M164" i="9"/>
  <c r="L13" i="9"/>
  <c r="L164" i="9"/>
  <c r="K13" i="9"/>
  <c r="K164" i="9"/>
  <c r="J13" i="9"/>
  <c r="J164" i="9"/>
  <c r="I13" i="9"/>
  <c r="I164" i="9"/>
  <c r="H13" i="9"/>
  <c r="H164" i="9"/>
  <c r="G13" i="9"/>
  <c r="G164" i="9"/>
  <c r="F13" i="9"/>
  <c r="F164" i="9"/>
  <c r="E13" i="9"/>
  <c r="E164" i="9"/>
  <c r="D13" i="9"/>
  <c r="D164" i="9"/>
  <c r="AK164" i="9"/>
  <c r="C3" i="9"/>
  <c r="C2" i="9"/>
  <c r="AK163" i="8"/>
  <c r="AJ163" i="8"/>
  <c r="B163" i="8"/>
  <c r="AK162" i="8"/>
  <c r="AJ162" i="8"/>
  <c r="B162" i="8"/>
  <c r="AN162" i="8"/>
  <c r="AK161" i="8"/>
  <c r="AJ161" i="8"/>
  <c r="B161" i="8"/>
  <c r="AN161" i="8"/>
  <c r="AK160" i="8"/>
  <c r="AJ160" i="8"/>
  <c r="B160" i="8"/>
  <c r="AN160" i="8"/>
  <c r="AK159" i="8"/>
  <c r="AJ159" i="8"/>
  <c r="B159" i="8"/>
  <c r="AN159" i="8"/>
  <c r="AK158" i="8"/>
  <c r="AJ158" i="8"/>
  <c r="B158" i="8"/>
  <c r="AN158" i="8"/>
  <c r="AK157" i="8"/>
  <c r="AJ157" i="8"/>
  <c r="B157" i="8"/>
  <c r="AN157" i="8"/>
  <c r="AK156" i="8"/>
  <c r="AJ156" i="8"/>
  <c r="B156" i="8"/>
  <c r="AN156" i="8"/>
  <c r="AK155" i="8"/>
  <c r="AJ155" i="8"/>
  <c r="B155" i="8"/>
  <c r="AK154" i="8"/>
  <c r="AJ154" i="8"/>
  <c r="B154" i="8"/>
  <c r="AN154" i="8"/>
  <c r="AK153" i="8"/>
  <c r="AJ153" i="8"/>
  <c r="B153" i="8"/>
  <c r="AN153" i="8"/>
  <c r="AK152" i="8"/>
  <c r="AJ152" i="8"/>
  <c r="B152" i="8"/>
  <c r="AN152" i="8"/>
  <c r="AK151" i="8"/>
  <c r="AJ151" i="8"/>
  <c r="B151" i="8"/>
  <c r="AN151" i="8"/>
  <c r="AK150" i="8"/>
  <c r="AJ150" i="8"/>
  <c r="B150" i="8"/>
  <c r="AN150" i="8"/>
  <c r="AK149" i="8"/>
  <c r="AJ149" i="8"/>
  <c r="B149" i="8"/>
  <c r="AN149" i="8"/>
  <c r="AK148" i="8"/>
  <c r="AJ148" i="8"/>
  <c r="B148" i="8"/>
  <c r="AN148" i="8"/>
  <c r="AK147" i="8"/>
  <c r="AJ147" i="8"/>
  <c r="B147" i="8"/>
  <c r="AN147" i="8"/>
  <c r="AK146" i="8"/>
  <c r="AJ146" i="8"/>
  <c r="B146" i="8"/>
  <c r="AN146" i="8"/>
  <c r="AK145" i="8"/>
  <c r="AJ145" i="8"/>
  <c r="B145" i="8"/>
  <c r="AN145" i="8"/>
  <c r="AK144" i="8"/>
  <c r="AJ144" i="8"/>
  <c r="B144" i="8"/>
  <c r="AN144" i="8"/>
  <c r="AK143" i="8"/>
  <c r="AJ143" i="8"/>
  <c r="B143" i="8"/>
  <c r="AN143" i="8"/>
  <c r="AK142" i="8"/>
  <c r="AJ142" i="8"/>
  <c r="B142" i="8"/>
  <c r="AN142" i="8"/>
  <c r="AK141" i="8"/>
  <c r="AJ141" i="8"/>
  <c r="B141" i="8"/>
  <c r="AN141" i="8"/>
  <c r="AK140" i="8"/>
  <c r="AJ140" i="8"/>
  <c r="B140" i="8"/>
  <c r="AN140" i="8"/>
  <c r="AK139" i="8"/>
  <c r="AJ139" i="8"/>
  <c r="B139" i="8"/>
  <c r="AK138" i="8"/>
  <c r="AJ138" i="8"/>
  <c r="B138" i="8"/>
  <c r="AN138" i="8"/>
  <c r="AK137" i="8"/>
  <c r="AJ137" i="8"/>
  <c r="B137" i="8"/>
  <c r="AN137" i="8"/>
  <c r="AK136" i="8"/>
  <c r="AJ136" i="8"/>
  <c r="B136" i="8"/>
  <c r="AN136" i="8"/>
  <c r="AK135" i="8"/>
  <c r="AJ135" i="8"/>
  <c r="B135" i="8"/>
  <c r="AN135" i="8"/>
  <c r="AK134" i="8"/>
  <c r="AJ134" i="8"/>
  <c r="B134" i="8"/>
  <c r="AN134" i="8"/>
  <c r="AK133" i="8"/>
  <c r="AJ133" i="8"/>
  <c r="B133" i="8"/>
  <c r="AN133" i="8"/>
  <c r="AK132" i="8"/>
  <c r="AJ132" i="8"/>
  <c r="B132" i="8"/>
  <c r="AN132" i="8"/>
  <c r="AK131" i="8"/>
  <c r="AJ131" i="8"/>
  <c r="B131" i="8"/>
  <c r="AN131" i="8"/>
  <c r="AK130" i="8"/>
  <c r="AJ130" i="8"/>
  <c r="B130" i="8"/>
  <c r="AN130" i="8"/>
  <c r="AK129" i="8"/>
  <c r="AJ129" i="8"/>
  <c r="B129" i="8"/>
  <c r="AN129" i="8"/>
  <c r="AK128" i="8"/>
  <c r="AJ128" i="8"/>
  <c r="B128" i="8"/>
  <c r="AN128" i="8"/>
  <c r="AK127" i="8"/>
  <c r="AJ127" i="8"/>
  <c r="B127" i="8"/>
  <c r="AN127" i="8"/>
  <c r="AK126" i="8"/>
  <c r="AJ126" i="8"/>
  <c r="B126" i="8"/>
  <c r="AN126" i="8"/>
  <c r="AK125" i="8"/>
  <c r="AJ125" i="8"/>
  <c r="B125" i="8"/>
  <c r="AN125" i="8"/>
  <c r="AK124" i="8"/>
  <c r="AJ124" i="8"/>
  <c r="B124" i="8"/>
  <c r="AN124" i="8"/>
  <c r="AK123" i="8"/>
  <c r="AJ123" i="8"/>
  <c r="B123" i="8"/>
  <c r="AK122" i="8"/>
  <c r="AJ122" i="8"/>
  <c r="B122" i="8"/>
  <c r="AN122" i="8"/>
  <c r="AK121" i="8"/>
  <c r="AJ121" i="8"/>
  <c r="B121" i="8"/>
  <c r="AN121" i="8"/>
  <c r="AK120" i="8"/>
  <c r="AJ120" i="8"/>
  <c r="B120" i="8"/>
  <c r="AN120" i="8"/>
  <c r="AK119" i="8"/>
  <c r="AJ119" i="8"/>
  <c r="B119" i="8"/>
  <c r="AN119" i="8"/>
  <c r="AK118" i="8"/>
  <c r="AJ118" i="8"/>
  <c r="B118" i="8"/>
  <c r="AN118" i="8"/>
  <c r="AK117" i="8"/>
  <c r="AJ117" i="8"/>
  <c r="B117" i="8"/>
  <c r="AN117" i="8"/>
  <c r="AK116" i="8"/>
  <c r="AJ116" i="8"/>
  <c r="B116" i="8"/>
  <c r="AN116" i="8"/>
  <c r="AK115" i="8"/>
  <c r="AJ115" i="8"/>
  <c r="B115" i="8"/>
  <c r="AN115" i="8"/>
  <c r="AK114" i="8"/>
  <c r="AJ114" i="8"/>
  <c r="B114" i="8"/>
  <c r="AN114" i="8"/>
  <c r="AK113" i="8"/>
  <c r="AJ113" i="8"/>
  <c r="B113" i="8"/>
  <c r="AN113" i="8"/>
  <c r="AK112" i="8"/>
  <c r="AJ112" i="8"/>
  <c r="B112" i="8"/>
  <c r="AN112" i="8"/>
  <c r="AK111" i="8"/>
  <c r="AJ111" i="8"/>
  <c r="B111" i="8"/>
  <c r="AN111" i="8"/>
  <c r="AK110" i="8"/>
  <c r="AJ110" i="8"/>
  <c r="B110" i="8"/>
  <c r="AN110" i="8"/>
  <c r="AK109" i="8"/>
  <c r="AJ109" i="8"/>
  <c r="B109" i="8"/>
  <c r="AN109" i="8"/>
  <c r="AK108" i="8"/>
  <c r="AJ108" i="8"/>
  <c r="B108" i="8"/>
  <c r="AN108" i="8"/>
  <c r="AK107" i="8"/>
  <c r="AJ107" i="8"/>
  <c r="B107" i="8"/>
  <c r="AK106" i="8"/>
  <c r="AJ106" i="8"/>
  <c r="B106" i="8"/>
  <c r="AN106" i="8"/>
  <c r="AK105" i="8"/>
  <c r="AJ105" i="8"/>
  <c r="B105" i="8"/>
  <c r="AN105" i="8"/>
  <c r="AK104" i="8"/>
  <c r="AJ104" i="8"/>
  <c r="B104" i="8"/>
  <c r="AN104" i="8"/>
  <c r="AK103" i="8"/>
  <c r="AJ103" i="8"/>
  <c r="B103" i="8"/>
  <c r="AN103" i="8"/>
  <c r="AK102" i="8"/>
  <c r="AJ102" i="8"/>
  <c r="B102" i="8"/>
  <c r="AN102" i="8"/>
  <c r="AK101" i="8"/>
  <c r="AJ101" i="8"/>
  <c r="B101" i="8"/>
  <c r="AN101" i="8"/>
  <c r="AK100" i="8"/>
  <c r="AJ100" i="8"/>
  <c r="B100" i="8"/>
  <c r="AN100" i="8"/>
  <c r="AK99" i="8"/>
  <c r="AJ99" i="8"/>
  <c r="B99" i="8"/>
  <c r="AN99" i="8"/>
  <c r="AK98" i="8"/>
  <c r="AJ98" i="8"/>
  <c r="B98" i="8"/>
  <c r="AN98" i="8"/>
  <c r="AK97" i="8"/>
  <c r="AJ97" i="8"/>
  <c r="B97" i="8"/>
  <c r="AN97" i="8"/>
  <c r="AK96" i="8"/>
  <c r="AJ96" i="8"/>
  <c r="B96" i="8"/>
  <c r="AN96" i="8"/>
  <c r="AK95" i="8"/>
  <c r="AJ95" i="8"/>
  <c r="B95" i="8"/>
  <c r="AN95" i="8"/>
  <c r="AK94" i="8"/>
  <c r="AJ94" i="8"/>
  <c r="B94" i="8"/>
  <c r="AN94" i="8"/>
  <c r="AK93" i="8"/>
  <c r="AJ93" i="8"/>
  <c r="B93" i="8"/>
  <c r="AN93" i="8"/>
  <c r="AK92" i="8"/>
  <c r="AJ92" i="8"/>
  <c r="B92" i="8"/>
  <c r="AN92" i="8"/>
  <c r="AK91" i="8"/>
  <c r="AJ91" i="8"/>
  <c r="B91" i="8"/>
  <c r="AK90" i="8"/>
  <c r="AJ90" i="8"/>
  <c r="B90" i="8"/>
  <c r="AN90" i="8"/>
  <c r="AK89" i="8"/>
  <c r="AJ89" i="8"/>
  <c r="B89" i="8"/>
  <c r="AN89" i="8"/>
  <c r="AK88" i="8"/>
  <c r="AJ88" i="8"/>
  <c r="B88" i="8"/>
  <c r="AN88" i="8"/>
  <c r="AK87" i="8"/>
  <c r="AJ87" i="8"/>
  <c r="B87" i="8"/>
  <c r="AN87" i="8"/>
  <c r="AK86" i="8"/>
  <c r="AJ86" i="8"/>
  <c r="B86" i="8"/>
  <c r="AN86" i="8"/>
  <c r="AK85" i="8"/>
  <c r="AJ85" i="8"/>
  <c r="B85" i="8"/>
  <c r="AN85" i="8"/>
  <c r="AK84" i="8"/>
  <c r="AJ84" i="8"/>
  <c r="B84" i="8"/>
  <c r="AN84" i="8"/>
  <c r="AK83" i="8"/>
  <c r="AJ83" i="8"/>
  <c r="B83" i="8"/>
  <c r="AN83" i="8"/>
  <c r="AK82" i="8"/>
  <c r="AJ82" i="8"/>
  <c r="B82" i="8"/>
  <c r="AN82" i="8"/>
  <c r="AK81" i="8"/>
  <c r="AJ81" i="8"/>
  <c r="B81" i="8"/>
  <c r="AN81" i="8"/>
  <c r="AK80" i="8"/>
  <c r="AJ80" i="8"/>
  <c r="B80" i="8"/>
  <c r="AN80" i="8"/>
  <c r="AK79" i="8"/>
  <c r="AJ79" i="8"/>
  <c r="B79" i="8"/>
  <c r="AN79" i="8"/>
  <c r="AK78" i="8"/>
  <c r="AJ78" i="8"/>
  <c r="B78" i="8"/>
  <c r="AN78" i="8"/>
  <c r="AK77" i="8"/>
  <c r="AJ77" i="8"/>
  <c r="B77" i="8"/>
  <c r="AN77" i="8"/>
  <c r="AK76" i="8"/>
  <c r="AJ76" i="8"/>
  <c r="B76" i="8"/>
  <c r="AN76" i="8"/>
  <c r="AK75" i="8"/>
  <c r="AJ75" i="8"/>
  <c r="B75" i="8"/>
  <c r="AN75" i="8"/>
  <c r="AK74" i="8"/>
  <c r="AJ74" i="8"/>
  <c r="B74" i="8"/>
  <c r="AN74" i="8"/>
  <c r="AK73" i="8"/>
  <c r="AJ73" i="8"/>
  <c r="B73" i="8"/>
  <c r="AN73" i="8"/>
  <c r="AK72" i="8"/>
  <c r="AJ72" i="8"/>
  <c r="B72" i="8"/>
  <c r="AN72" i="8"/>
  <c r="AK71" i="8"/>
  <c r="AJ71" i="8"/>
  <c r="B71" i="8"/>
  <c r="AN71" i="8"/>
  <c r="AK70" i="8"/>
  <c r="AJ70" i="8"/>
  <c r="B70" i="8"/>
  <c r="AN70" i="8"/>
  <c r="AK69" i="8"/>
  <c r="AJ69" i="8"/>
  <c r="B69" i="8"/>
  <c r="AN69" i="8"/>
  <c r="AK68" i="8"/>
  <c r="AJ68" i="8"/>
  <c r="B68" i="8"/>
  <c r="AN68" i="8"/>
  <c r="AK67" i="8"/>
  <c r="AJ67" i="8"/>
  <c r="B67" i="8"/>
  <c r="AN67" i="8"/>
  <c r="AK66" i="8"/>
  <c r="AJ66" i="8"/>
  <c r="B66" i="8"/>
  <c r="AN66" i="8"/>
  <c r="AK65" i="8"/>
  <c r="AJ65" i="8"/>
  <c r="B65" i="8"/>
  <c r="AN65" i="8"/>
  <c r="AK64" i="8"/>
  <c r="AJ64" i="8"/>
  <c r="B64" i="8"/>
  <c r="AN64" i="8"/>
  <c r="AK63" i="8"/>
  <c r="AJ63" i="8"/>
  <c r="B63" i="8"/>
  <c r="AN63" i="8"/>
  <c r="AK62" i="8"/>
  <c r="AJ62" i="8"/>
  <c r="B62" i="8"/>
  <c r="AN62" i="8"/>
  <c r="AK61" i="8"/>
  <c r="AJ61" i="8"/>
  <c r="B61" i="8"/>
  <c r="AN61" i="8"/>
  <c r="AK60" i="8"/>
  <c r="AJ60" i="8"/>
  <c r="B60" i="8"/>
  <c r="AN60" i="8"/>
  <c r="AK59" i="8"/>
  <c r="AJ59" i="8"/>
  <c r="B59" i="8"/>
  <c r="AN59" i="8"/>
  <c r="AK58" i="8"/>
  <c r="AJ58" i="8"/>
  <c r="B58" i="8"/>
  <c r="AN58" i="8"/>
  <c r="AN57" i="8"/>
  <c r="AK57" i="8"/>
  <c r="AJ57" i="8"/>
  <c r="B57" i="8"/>
  <c r="AK56" i="8"/>
  <c r="AJ56" i="8"/>
  <c r="B56" i="8"/>
  <c r="AN56" i="8"/>
  <c r="AK55" i="8"/>
  <c r="AJ55" i="8"/>
  <c r="B55" i="8"/>
  <c r="AN55" i="8"/>
  <c r="AK54" i="8"/>
  <c r="AJ54" i="8"/>
  <c r="B54" i="8"/>
  <c r="AN54" i="8"/>
  <c r="AK53" i="8"/>
  <c r="AJ53" i="8"/>
  <c r="B53" i="8"/>
  <c r="AN53" i="8"/>
  <c r="AK52" i="8"/>
  <c r="AJ52" i="8"/>
  <c r="B52" i="8"/>
  <c r="AN52" i="8"/>
  <c r="AK51" i="8"/>
  <c r="AJ51" i="8"/>
  <c r="B51" i="8"/>
  <c r="AN51" i="8"/>
  <c r="AK50" i="8"/>
  <c r="AJ50" i="8"/>
  <c r="B50" i="8"/>
  <c r="AN50" i="8"/>
  <c r="AK49" i="8"/>
  <c r="AJ49" i="8"/>
  <c r="B49" i="8"/>
  <c r="AN49" i="8"/>
  <c r="AK48" i="8"/>
  <c r="AJ48" i="8"/>
  <c r="B48" i="8"/>
  <c r="AN48" i="8"/>
  <c r="AK47" i="8"/>
  <c r="AJ47" i="8"/>
  <c r="B47" i="8"/>
  <c r="AN47" i="8"/>
  <c r="AK46" i="8"/>
  <c r="AJ46" i="8"/>
  <c r="B46" i="8"/>
  <c r="AN46" i="8"/>
  <c r="AK45" i="8"/>
  <c r="AJ45" i="8"/>
  <c r="B45" i="8"/>
  <c r="AN45" i="8"/>
  <c r="AK44" i="8"/>
  <c r="AJ44" i="8"/>
  <c r="B44" i="8"/>
  <c r="AN44" i="8"/>
  <c r="AK43" i="8"/>
  <c r="AJ43" i="8"/>
  <c r="B43" i="8"/>
  <c r="AN43" i="8"/>
  <c r="AK42" i="8"/>
  <c r="AJ42" i="8"/>
  <c r="B42" i="8"/>
  <c r="AN42" i="8"/>
  <c r="AK41" i="8"/>
  <c r="AJ41" i="8"/>
  <c r="B41" i="8"/>
  <c r="AN41" i="8"/>
  <c r="AK40" i="8"/>
  <c r="AJ40" i="8"/>
  <c r="B40" i="8"/>
  <c r="AN40" i="8"/>
  <c r="AK39" i="8"/>
  <c r="AJ39" i="8"/>
  <c r="B39" i="8"/>
  <c r="AN39" i="8"/>
  <c r="AK38" i="8"/>
  <c r="AJ38" i="8"/>
  <c r="B38" i="8"/>
  <c r="AN38" i="8"/>
  <c r="AK37" i="8"/>
  <c r="AJ37" i="8"/>
  <c r="B37" i="8"/>
  <c r="AN37" i="8"/>
  <c r="AK36" i="8"/>
  <c r="AJ36" i="8"/>
  <c r="B36" i="8"/>
  <c r="AN36" i="8"/>
  <c r="AK35" i="8"/>
  <c r="AJ35" i="8"/>
  <c r="B35" i="8"/>
  <c r="AN35" i="8"/>
  <c r="AK34" i="8"/>
  <c r="AJ34" i="8"/>
  <c r="B34" i="8"/>
  <c r="AN34" i="8"/>
  <c r="AK33" i="8"/>
  <c r="AJ33" i="8"/>
  <c r="B33" i="8"/>
  <c r="AK32" i="8"/>
  <c r="AJ32" i="8"/>
  <c r="B32" i="8"/>
  <c r="AK31" i="8"/>
  <c r="AJ31" i="8"/>
  <c r="B31" i="8"/>
  <c r="AK30" i="8"/>
  <c r="AJ30" i="8"/>
  <c r="B30" i="8"/>
  <c r="AK29" i="8"/>
  <c r="AJ29" i="8"/>
  <c r="B29" i="8"/>
  <c r="AK28" i="8"/>
  <c r="AJ28" i="8"/>
  <c r="B28" i="8"/>
  <c r="AK27" i="8"/>
  <c r="AJ27" i="8"/>
  <c r="B27" i="8"/>
  <c r="AN27" i="8"/>
  <c r="AK26" i="8"/>
  <c r="AJ26" i="8"/>
  <c r="B26" i="8"/>
  <c r="AN26" i="8"/>
  <c r="AK25" i="8"/>
  <c r="AJ25" i="8"/>
  <c r="B25" i="8"/>
  <c r="AK24" i="8"/>
  <c r="AJ24" i="8"/>
  <c r="B24" i="8"/>
  <c r="AK23" i="8"/>
  <c r="AJ23" i="8"/>
  <c r="B23" i="8"/>
  <c r="AN23" i="8"/>
  <c r="AK22" i="8"/>
  <c r="AJ22" i="8"/>
  <c r="B22" i="8"/>
  <c r="AN22" i="8"/>
  <c r="AK21" i="8"/>
  <c r="AJ21" i="8"/>
  <c r="B21" i="8"/>
  <c r="AN21" i="8"/>
  <c r="AK20" i="8"/>
  <c r="AJ20" i="8"/>
  <c r="B20" i="8"/>
  <c r="AN20" i="8"/>
  <c r="AK19" i="8"/>
  <c r="AJ19" i="8"/>
  <c r="B19" i="8"/>
  <c r="AN19" i="8"/>
  <c r="AK18" i="8"/>
  <c r="AJ18" i="8"/>
  <c r="B18" i="8"/>
  <c r="AN18" i="8"/>
  <c r="AK17" i="8"/>
  <c r="AJ17" i="8"/>
  <c r="B17" i="8"/>
  <c r="AN17" i="8"/>
  <c r="AK16" i="8"/>
  <c r="AJ16" i="8"/>
  <c r="B16" i="8"/>
  <c r="AN16" i="8"/>
  <c r="AK15" i="8"/>
  <c r="AJ15" i="8"/>
  <c r="B15" i="8"/>
  <c r="AN15" i="8"/>
  <c r="AK14" i="8"/>
  <c r="AJ14" i="8"/>
  <c r="B14" i="8"/>
  <c r="AN14" i="8"/>
  <c r="AH13" i="8"/>
  <c r="AH164" i="8"/>
  <c r="AG13" i="8"/>
  <c r="AG164" i="8"/>
  <c r="AG166" i="8"/>
  <c r="AF13" i="8"/>
  <c r="AF164" i="8"/>
  <c r="AE13" i="8"/>
  <c r="AE164" i="8"/>
  <c r="AD13" i="8"/>
  <c r="AD164" i="8"/>
  <c r="AC13" i="8"/>
  <c r="AC164" i="8"/>
  <c r="AC166" i="8"/>
  <c r="AB13" i="8"/>
  <c r="AB164" i="8"/>
  <c r="AA13" i="8"/>
  <c r="AA164" i="8"/>
  <c r="Z13" i="8"/>
  <c r="Z164" i="8"/>
  <c r="Y13" i="8"/>
  <c r="Y164" i="8"/>
  <c r="Y166" i="8"/>
  <c r="X13" i="8"/>
  <c r="X164" i="8"/>
  <c r="W13" i="8"/>
  <c r="W164" i="8"/>
  <c r="V13" i="8"/>
  <c r="V164" i="8"/>
  <c r="U13" i="8"/>
  <c r="U164" i="8"/>
  <c r="U165" i="8"/>
  <c r="T13" i="8"/>
  <c r="T164" i="8"/>
  <c r="S13" i="8"/>
  <c r="S164" i="8"/>
  <c r="R13" i="8"/>
  <c r="R164" i="8"/>
  <c r="Q13" i="8"/>
  <c r="Q164" i="8"/>
  <c r="P13" i="8"/>
  <c r="P164" i="8"/>
  <c r="O13" i="8"/>
  <c r="O164" i="8"/>
  <c r="N13" i="8"/>
  <c r="N164" i="8"/>
  <c r="M13" i="8"/>
  <c r="M164" i="8"/>
  <c r="L13" i="8"/>
  <c r="L164" i="8"/>
  <c r="K13" i="8"/>
  <c r="K164" i="8"/>
  <c r="J13" i="8"/>
  <c r="J164" i="8"/>
  <c r="I13" i="8"/>
  <c r="I164" i="8"/>
  <c r="H13" i="8"/>
  <c r="H164" i="8"/>
  <c r="G13" i="8"/>
  <c r="G164" i="8"/>
  <c r="F13" i="8"/>
  <c r="F164" i="8"/>
  <c r="E13" i="8"/>
  <c r="E164" i="8"/>
  <c r="E165" i="8"/>
  <c r="D13" i="8"/>
  <c r="D164" i="8"/>
  <c r="D167" i="8"/>
  <c r="AL164" i="8"/>
  <c r="C3" i="8"/>
  <c r="C2" i="8"/>
  <c r="AJ16" i="11"/>
  <c r="AI16" i="12"/>
  <c r="AJ20" i="11"/>
  <c r="AI20" i="12"/>
  <c r="AJ24" i="11"/>
  <c r="AI24" i="12"/>
  <c r="AJ28" i="11"/>
  <c r="AI28" i="12"/>
  <c r="AJ32" i="11"/>
  <c r="AI32" i="12"/>
  <c r="AJ36" i="11"/>
  <c r="AI36" i="12"/>
  <c r="AJ40" i="11"/>
  <c r="AI40" i="12"/>
  <c r="AJ44" i="11"/>
  <c r="AI44" i="12"/>
  <c r="AI46" i="12"/>
  <c r="AJ46" i="11"/>
  <c r="AJ48" i="11"/>
  <c r="AI48" i="12"/>
  <c r="AI50" i="12"/>
  <c r="AJ50" i="11"/>
  <c r="AJ52" i="11"/>
  <c r="AI52" i="12"/>
  <c r="AI54" i="12"/>
  <c r="AJ54" i="11"/>
  <c r="AI58" i="12"/>
  <c r="AJ58" i="11"/>
  <c r="AJ60" i="11"/>
  <c r="AI60" i="12"/>
  <c r="AI62" i="12"/>
  <c r="AJ62" i="11"/>
  <c r="AJ64" i="11"/>
  <c r="AI64" i="12"/>
  <c r="AI66" i="12"/>
  <c r="AJ66" i="11"/>
  <c r="AJ68" i="11"/>
  <c r="AI68" i="12"/>
  <c r="AI70" i="12"/>
  <c r="AJ70" i="11"/>
  <c r="AJ72" i="11"/>
  <c r="AI72" i="12"/>
  <c r="AI74" i="12"/>
  <c r="AJ74" i="11"/>
  <c r="AJ76" i="11"/>
  <c r="AI76" i="12"/>
  <c r="AI78" i="12"/>
  <c r="AJ78" i="11"/>
  <c r="AJ80" i="11"/>
  <c r="AI80" i="12"/>
  <c r="AI82" i="12"/>
  <c r="AJ82" i="11"/>
  <c r="AJ84" i="11"/>
  <c r="AI84" i="12"/>
  <c r="AI86" i="12"/>
  <c r="AJ86" i="11"/>
  <c r="AJ88" i="11"/>
  <c r="AI88" i="12"/>
  <c r="AI90" i="12"/>
  <c r="AJ90" i="11"/>
  <c r="AJ92" i="11"/>
  <c r="AI92" i="12"/>
  <c r="AI94" i="12"/>
  <c r="AJ94" i="11"/>
  <c r="AJ96" i="11"/>
  <c r="AI96" i="12"/>
  <c r="AI98" i="12"/>
  <c r="AJ98" i="11"/>
  <c r="AJ100" i="11"/>
  <c r="AI100" i="12"/>
  <c r="AI102" i="12"/>
  <c r="AJ102" i="11"/>
  <c r="AJ104" i="11"/>
  <c r="AI104" i="12"/>
  <c r="AI106" i="12"/>
  <c r="AJ106" i="11"/>
  <c r="AJ108" i="11"/>
  <c r="AI108" i="12"/>
  <c r="AI110" i="12"/>
  <c r="AJ110" i="11"/>
  <c r="AJ112" i="11"/>
  <c r="AI112" i="12"/>
  <c r="AI114" i="12"/>
  <c r="AJ114" i="11"/>
  <c r="AJ116" i="11"/>
  <c r="AI116" i="12"/>
  <c r="AI118" i="12"/>
  <c r="AJ118" i="11"/>
  <c r="AJ120" i="11"/>
  <c r="AI120" i="12"/>
  <c r="AI122" i="12"/>
  <c r="AJ122" i="11"/>
  <c r="AJ124" i="11"/>
  <c r="AI124" i="12"/>
  <c r="AI126" i="12"/>
  <c r="AJ126" i="11"/>
  <c r="AJ128" i="11"/>
  <c r="AI128" i="12"/>
  <c r="AI130" i="12"/>
  <c r="AJ130" i="11"/>
  <c r="AJ132" i="11"/>
  <c r="AI132" i="12"/>
  <c r="AI134" i="12"/>
  <c r="AJ134" i="11"/>
  <c r="AJ136" i="11"/>
  <c r="AI136" i="12"/>
  <c r="AI138" i="12"/>
  <c r="AJ138" i="11"/>
  <c r="AJ140" i="11"/>
  <c r="AI140" i="12"/>
  <c r="AI142" i="12"/>
  <c r="AJ142" i="11"/>
  <c r="AJ144" i="11"/>
  <c r="AI144" i="12"/>
  <c r="AI146" i="12"/>
  <c r="AJ146" i="11"/>
  <c r="AJ148" i="11"/>
  <c r="AI148" i="12"/>
  <c r="AI150" i="12"/>
  <c r="AJ150" i="11"/>
  <c r="AJ152" i="11"/>
  <c r="AI152" i="12"/>
  <c r="AI154" i="12"/>
  <c r="AJ154" i="11"/>
  <c r="AJ156" i="11"/>
  <c r="AI156" i="12"/>
  <c r="AI158" i="12"/>
  <c r="AJ158" i="11"/>
  <c r="AJ160" i="11"/>
  <c r="AI160" i="12"/>
  <c r="AI162" i="12"/>
  <c r="AJ162" i="11"/>
  <c r="AI18" i="12"/>
  <c r="AJ18" i="11"/>
  <c r="AI22" i="12"/>
  <c r="AJ22" i="11"/>
  <c r="AI26" i="12"/>
  <c r="AJ26" i="11"/>
  <c r="AI30" i="12"/>
  <c r="AJ30" i="11"/>
  <c r="AI34" i="12"/>
  <c r="AJ34" i="11"/>
  <c r="AI38" i="12"/>
  <c r="AJ38" i="11"/>
  <c r="AI42" i="12"/>
  <c r="AJ42" i="11"/>
  <c r="AJ56" i="11"/>
  <c r="AI56" i="12"/>
  <c r="AI15" i="12"/>
  <c r="AJ15" i="11"/>
  <c r="AI17" i="12"/>
  <c r="AJ17" i="11"/>
  <c r="AI19" i="12"/>
  <c r="AJ19" i="11"/>
  <c r="AI21" i="12"/>
  <c r="AJ21" i="11"/>
  <c r="AI23" i="12"/>
  <c r="AJ23" i="11"/>
  <c r="AI25" i="12"/>
  <c r="AJ25" i="11"/>
  <c r="AI27" i="12"/>
  <c r="AJ27" i="11"/>
  <c r="AI29" i="12"/>
  <c r="AJ29" i="11"/>
  <c r="AI31" i="12"/>
  <c r="AJ31" i="11"/>
  <c r="AI33" i="12"/>
  <c r="AJ33" i="11"/>
  <c r="AI35" i="12"/>
  <c r="AJ35" i="11"/>
  <c r="AI37" i="12"/>
  <c r="AJ37" i="11"/>
  <c r="AI39" i="12"/>
  <c r="AJ39" i="11"/>
  <c r="AI41" i="12"/>
  <c r="AJ41" i="11"/>
  <c r="AI43" i="12"/>
  <c r="AJ43" i="11"/>
  <c r="AI45" i="12"/>
  <c r="AJ45" i="11"/>
  <c r="AI47" i="12"/>
  <c r="AJ47" i="11"/>
  <c r="AI49" i="12"/>
  <c r="AJ49" i="11"/>
  <c r="AI51" i="12"/>
  <c r="AJ51" i="11"/>
  <c r="AI53" i="12"/>
  <c r="AJ53" i="11"/>
  <c r="AI55" i="12"/>
  <c r="AJ55" i="11"/>
  <c r="AI57" i="12"/>
  <c r="AJ57" i="11"/>
  <c r="AI59" i="12"/>
  <c r="AJ59" i="11"/>
  <c r="AI61" i="12"/>
  <c r="AJ61" i="11"/>
  <c r="AI63" i="12"/>
  <c r="AJ63" i="11"/>
  <c r="AI65" i="12"/>
  <c r="AJ65" i="11"/>
  <c r="AI67" i="12"/>
  <c r="AJ67" i="11"/>
  <c r="AI69" i="12"/>
  <c r="AJ69" i="11"/>
  <c r="AI71" i="12"/>
  <c r="AJ71" i="11"/>
  <c r="AI73" i="12"/>
  <c r="AJ73" i="11"/>
  <c r="AI75" i="12"/>
  <c r="AJ75" i="11"/>
  <c r="AI77" i="12"/>
  <c r="AJ77" i="11"/>
  <c r="AI79" i="12"/>
  <c r="AJ79" i="11"/>
  <c r="AI81" i="12"/>
  <c r="AJ81" i="11"/>
  <c r="AI83" i="12"/>
  <c r="AJ83" i="11"/>
  <c r="AI85" i="12"/>
  <c r="AJ85" i="11"/>
  <c r="AI87" i="12"/>
  <c r="AJ87" i="11"/>
  <c r="AI89" i="12"/>
  <c r="AJ89" i="11"/>
  <c r="AI91" i="12"/>
  <c r="AJ91" i="11"/>
  <c r="AI93" i="12"/>
  <c r="AJ93" i="11"/>
  <c r="AI95" i="12"/>
  <c r="AJ95" i="11"/>
  <c r="AI97" i="12"/>
  <c r="AJ97" i="11"/>
  <c r="AI99" i="12"/>
  <c r="AJ99" i="11"/>
  <c r="AI101" i="12"/>
  <c r="AJ101" i="11"/>
  <c r="AI103" i="12"/>
  <c r="AJ103" i="11"/>
  <c r="AI105" i="12"/>
  <c r="AJ105" i="11"/>
  <c r="AI107" i="12"/>
  <c r="AJ107" i="11"/>
  <c r="AI109" i="12"/>
  <c r="AJ109" i="11"/>
  <c r="AI111" i="12"/>
  <c r="AJ111" i="11"/>
  <c r="AI113" i="12"/>
  <c r="AJ113" i="11"/>
  <c r="AI115" i="12"/>
  <c r="AJ115" i="11"/>
  <c r="AI117" i="12"/>
  <c r="AJ117" i="11"/>
  <c r="AI119" i="12"/>
  <c r="AJ119" i="11"/>
  <c r="AI121" i="12"/>
  <c r="AJ121" i="11"/>
  <c r="AI123" i="12"/>
  <c r="AJ123" i="11"/>
  <c r="AI125" i="12"/>
  <c r="AJ125" i="11"/>
  <c r="AI127" i="12"/>
  <c r="AJ127" i="11"/>
  <c r="AI129" i="12"/>
  <c r="AJ129" i="11"/>
  <c r="AI131" i="12"/>
  <c r="AJ131" i="11"/>
  <c r="AI133" i="12"/>
  <c r="AJ133" i="11"/>
  <c r="AI135" i="12"/>
  <c r="AJ135" i="11"/>
  <c r="AJ137" i="11"/>
  <c r="AI137" i="12"/>
  <c r="AI139" i="12"/>
  <c r="AJ139" i="11"/>
  <c r="AJ141" i="11"/>
  <c r="AI141" i="12"/>
  <c r="AI143" i="12"/>
  <c r="AJ143" i="11"/>
  <c r="AJ145" i="11"/>
  <c r="AI145" i="12"/>
  <c r="AI147" i="12"/>
  <c r="AJ147" i="11"/>
  <c r="AJ149" i="11"/>
  <c r="AI149" i="12"/>
  <c r="AI151" i="12"/>
  <c r="AJ151" i="11"/>
  <c r="AI153" i="12"/>
  <c r="AJ153" i="11"/>
  <c r="AI155" i="12"/>
  <c r="AJ155" i="11"/>
  <c r="AJ157" i="11"/>
  <c r="AI157" i="12"/>
  <c r="AI159" i="12"/>
  <c r="AJ159" i="11"/>
  <c r="AJ161" i="11"/>
  <c r="AI161" i="12"/>
  <c r="AI163" i="12"/>
  <c r="AJ163" i="11"/>
  <c r="AJ14" i="11"/>
  <c r="AI14" i="12"/>
  <c r="H165" i="10"/>
  <c r="X165" i="10"/>
  <c r="E165" i="10"/>
  <c r="I165" i="10"/>
  <c r="M165" i="10"/>
  <c r="U165" i="10"/>
  <c r="Y166" i="10"/>
  <c r="AC166" i="10"/>
  <c r="AG166" i="10"/>
  <c r="F166" i="9"/>
  <c r="J166" i="9"/>
  <c r="AL164" i="9"/>
  <c r="N166" i="9"/>
  <c r="R166" i="9"/>
  <c r="V166" i="9"/>
  <c r="Z166" i="9"/>
  <c r="AD166" i="9"/>
  <c r="AN24" i="8"/>
  <c r="AN29" i="8"/>
  <c r="AN32" i="8"/>
  <c r="H7" i="8"/>
  <c r="H6" i="8" s="1"/>
  <c r="AJ165" i="9"/>
  <c r="AH8" i="9"/>
  <c r="AJ164" i="9"/>
  <c r="AN28" i="8"/>
  <c r="AN33" i="8"/>
  <c r="AN25" i="8"/>
  <c r="AN30" i="8"/>
  <c r="AN31" i="8"/>
  <c r="AK164" i="8"/>
  <c r="AN163" i="8"/>
  <c r="L165" i="10"/>
  <c r="L166" i="10"/>
  <c r="P165" i="10"/>
  <c r="P166" i="10"/>
  <c r="T165" i="10"/>
  <c r="T166" i="10"/>
  <c r="AB165" i="10"/>
  <c r="AB166" i="10"/>
  <c r="AF165" i="10"/>
  <c r="AF166" i="10"/>
  <c r="D165" i="10"/>
  <c r="D166" i="10"/>
  <c r="N166" i="10"/>
  <c r="N165" i="10"/>
  <c r="AK165" i="10"/>
  <c r="AI8" i="10"/>
  <c r="G166" i="10"/>
  <c r="G165" i="10"/>
  <c r="K166" i="10"/>
  <c r="K165" i="10"/>
  <c r="O166" i="10"/>
  <c r="O165" i="10"/>
  <c r="S166" i="10"/>
  <c r="S165" i="10"/>
  <c r="W166" i="10"/>
  <c r="W165" i="10"/>
  <c r="AA166" i="10"/>
  <c r="AA165" i="10"/>
  <c r="AE166" i="10"/>
  <c r="AE165" i="10"/>
  <c r="AI13" i="10"/>
  <c r="AK164" i="10"/>
  <c r="Y165" i="10"/>
  <c r="H166" i="10"/>
  <c r="X166" i="10"/>
  <c r="J166" i="10"/>
  <c r="J165" i="10"/>
  <c r="V166" i="10"/>
  <c r="V165" i="10"/>
  <c r="AD166" i="10"/>
  <c r="AD165" i="10"/>
  <c r="H7" i="10"/>
  <c r="H6" i="10" s="1"/>
  <c r="AC165" i="10"/>
  <c r="F166" i="10"/>
  <c r="F165" i="10"/>
  <c r="R166" i="10"/>
  <c r="R165" i="10"/>
  <c r="Z166" i="10"/>
  <c r="Z165" i="10"/>
  <c r="AH166" i="10"/>
  <c r="AH165" i="10"/>
  <c r="O7" i="10"/>
  <c r="E166" i="10"/>
  <c r="I166" i="10"/>
  <c r="M166" i="10"/>
  <c r="Q166" i="10"/>
  <c r="U166" i="10"/>
  <c r="Q165" i="10"/>
  <c r="AG165" i="10"/>
  <c r="H166" i="9"/>
  <c r="H165" i="9"/>
  <c r="L166" i="9"/>
  <c r="L165" i="9"/>
  <c r="X166" i="9"/>
  <c r="X165" i="9"/>
  <c r="AB166" i="9"/>
  <c r="AB165" i="9"/>
  <c r="AH13" i="9"/>
  <c r="D166" i="9"/>
  <c r="D165" i="9"/>
  <c r="T166" i="9"/>
  <c r="T165" i="9"/>
  <c r="R165" i="9"/>
  <c r="F165" i="9"/>
  <c r="V165" i="9"/>
  <c r="P166" i="9"/>
  <c r="P165" i="9"/>
  <c r="AF166" i="9"/>
  <c r="AF165" i="9"/>
  <c r="N165" i="9"/>
  <c r="AD165" i="9"/>
  <c r="G166" i="9"/>
  <c r="G165" i="9"/>
  <c r="K166" i="9"/>
  <c r="K165" i="9"/>
  <c r="O166" i="9"/>
  <c r="O165" i="9"/>
  <c r="S166" i="9"/>
  <c r="S165" i="9"/>
  <c r="W166" i="9"/>
  <c r="W165" i="9"/>
  <c r="AA166" i="9"/>
  <c r="AA165" i="9"/>
  <c r="AE166" i="9"/>
  <c r="AE165" i="9"/>
  <c r="H7" i="9"/>
  <c r="H6" i="9" s="1"/>
  <c r="O7" i="9"/>
  <c r="E166" i="9"/>
  <c r="E165" i="9"/>
  <c r="I166" i="9"/>
  <c r="I165" i="9"/>
  <c r="M166" i="9"/>
  <c r="M165" i="9"/>
  <c r="Q166" i="9"/>
  <c r="Q165" i="9"/>
  <c r="U166" i="9"/>
  <c r="U165" i="9"/>
  <c r="Y166" i="9"/>
  <c r="Y165" i="9"/>
  <c r="AC166" i="9"/>
  <c r="AC165" i="9"/>
  <c r="AG166" i="9"/>
  <c r="AG165" i="9"/>
  <c r="J165" i="9"/>
  <c r="Z165" i="9"/>
  <c r="D165" i="8"/>
  <c r="D166" i="8"/>
  <c r="H165" i="8"/>
  <c r="H166" i="8"/>
  <c r="L165" i="8"/>
  <c r="L166" i="8"/>
  <c r="P165" i="8"/>
  <c r="P166" i="8"/>
  <c r="T165" i="8"/>
  <c r="T166" i="8"/>
  <c r="X165" i="8"/>
  <c r="X166" i="8"/>
  <c r="AB165" i="8"/>
  <c r="AB166" i="8"/>
  <c r="AF165" i="8"/>
  <c r="AF166" i="8"/>
  <c r="AK165" i="8"/>
  <c r="AI8" i="8"/>
  <c r="G166" i="8"/>
  <c r="G165" i="8"/>
  <c r="K166" i="8"/>
  <c r="K165" i="8"/>
  <c r="O166" i="8"/>
  <c r="O165" i="8"/>
  <c r="W166" i="8"/>
  <c r="W165" i="8"/>
  <c r="AM14" i="8"/>
  <c r="O7" i="8"/>
  <c r="E166" i="8"/>
  <c r="I166" i="8"/>
  <c r="M166" i="8"/>
  <c r="Q166" i="8"/>
  <c r="U166" i="8"/>
  <c r="I165" i="8"/>
  <c r="Y165" i="8"/>
  <c r="S166" i="8"/>
  <c r="S165" i="8"/>
  <c r="AA166" i="8"/>
  <c r="AA165" i="8"/>
  <c r="AE166" i="8"/>
  <c r="AE165" i="8"/>
  <c r="AI13" i="8"/>
  <c r="F166" i="8"/>
  <c r="F165" i="8"/>
  <c r="J166" i="8"/>
  <c r="J165" i="8"/>
  <c r="N166" i="8"/>
  <c r="N165" i="8"/>
  <c r="R166" i="8"/>
  <c r="R165" i="8"/>
  <c r="V166" i="8"/>
  <c r="V165" i="8"/>
  <c r="Z166" i="8"/>
  <c r="Z165" i="8"/>
  <c r="AD166" i="8"/>
  <c r="AD165" i="8"/>
  <c r="AH166" i="8"/>
  <c r="AH165" i="8"/>
  <c r="AN91" i="8"/>
  <c r="AN107" i="8"/>
  <c r="AN123" i="8"/>
  <c r="AN139" i="8"/>
  <c r="AN155" i="8"/>
  <c r="M165" i="8"/>
  <c r="AC165" i="8"/>
  <c r="Q165" i="8"/>
  <c r="AG165" i="8"/>
  <c r="AJ165" i="12"/>
  <c r="AH8" i="12"/>
  <c r="AN161" i="15"/>
  <c r="AN153" i="15"/>
  <c r="AJ149" i="13"/>
  <c r="AN149" i="13"/>
  <c r="AM143" i="14"/>
  <c r="AM135" i="14"/>
  <c r="AN129" i="15"/>
  <c r="AM119" i="14"/>
  <c r="AJ117" i="13"/>
  <c r="AN117" i="13"/>
  <c r="AN113" i="15"/>
  <c r="AM111" i="14"/>
  <c r="AJ109" i="13"/>
  <c r="AN109" i="13"/>
  <c r="AN105" i="15"/>
  <c r="AM103" i="14"/>
  <c r="AJ101" i="13"/>
  <c r="AN101" i="13"/>
  <c r="AN97" i="15"/>
  <c r="AM95" i="14"/>
  <c r="AJ93" i="13"/>
  <c r="AN93" i="13"/>
  <c r="AN89" i="15"/>
  <c r="AM87" i="14"/>
  <c r="AJ85" i="13"/>
  <c r="AN85" i="13"/>
  <c r="AN81" i="15"/>
  <c r="AM79" i="14"/>
  <c r="AJ77" i="13"/>
  <c r="AN77" i="13"/>
  <c r="AN73" i="15"/>
  <c r="AM71" i="14"/>
  <c r="AJ69" i="13"/>
  <c r="AN69" i="13"/>
  <c r="AN65" i="15"/>
  <c r="AM63" i="14"/>
  <c r="AJ61" i="13"/>
  <c r="AN61" i="13"/>
  <c r="AN57" i="15"/>
  <c r="AM55" i="14"/>
  <c r="AJ53" i="13"/>
  <c r="AN53" i="13"/>
  <c r="AN49" i="15"/>
  <c r="AM47" i="14"/>
  <c r="AJ45" i="13"/>
  <c r="AN45" i="13"/>
  <c r="AN41" i="15"/>
  <c r="AM39" i="14"/>
  <c r="AM37" i="14"/>
  <c r="AN33" i="15"/>
  <c r="AM31" i="14"/>
  <c r="AM29" i="14"/>
  <c r="AN25" i="15"/>
  <c r="AM23" i="14"/>
  <c r="AM21" i="14"/>
  <c r="AN17" i="15"/>
  <c r="AM56" i="14"/>
  <c r="AN34" i="15"/>
  <c r="AM30" i="14"/>
  <c r="AJ162" i="13"/>
  <c r="AN162" i="13"/>
  <c r="AN158" i="15"/>
  <c r="AM156" i="14"/>
  <c r="AJ154" i="13"/>
  <c r="AN154" i="13"/>
  <c r="AN150" i="15"/>
  <c r="AM148" i="14"/>
  <c r="AJ146" i="13"/>
  <c r="AN146" i="13"/>
  <c r="AN142" i="15"/>
  <c r="AM140" i="14"/>
  <c r="AJ138" i="13"/>
  <c r="AN138" i="13"/>
  <c r="AN134" i="15"/>
  <c r="AM132" i="14"/>
  <c r="AJ130" i="13"/>
  <c r="AN130" i="13"/>
  <c r="AN126" i="15"/>
  <c r="AM124" i="14"/>
  <c r="AJ122" i="13"/>
  <c r="AN122" i="13"/>
  <c r="AN118" i="15"/>
  <c r="AM116" i="14"/>
  <c r="AJ114" i="13"/>
  <c r="AN114" i="13"/>
  <c r="AN110" i="15"/>
  <c r="AM108" i="14"/>
  <c r="AJ106" i="13"/>
  <c r="AN106" i="13"/>
  <c r="AN102" i="15"/>
  <c r="AM100" i="14"/>
  <c r="AJ98" i="13"/>
  <c r="AN98" i="13"/>
  <c r="AN94" i="15"/>
  <c r="AM92" i="14"/>
  <c r="AJ90" i="13"/>
  <c r="AN90" i="13"/>
  <c r="AN86" i="15"/>
  <c r="AM84" i="14"/>
  <c r="AJ82" i="13"/>
  <c r="AN82" i="13"/>
  <c r="AN78" i="15"/>
  <c r="AM76" i="14"/>
  <c r="AJ74" i="13"/>
  <c r="AN74" i="13"/>
  <c r="AN70" i="15"/>
  <c r="AM68" i="14"/>
  <c r="AJ66" i="13"/>
  <c r="AN66" i="13"/>
  <c r="AN62" i="15"/>
  <c r="AM60" i="14"/>
  <c r="AJ58" i="13"/>
  <c r="AN58" i="13"/>
  <c r="AN52" i="15"/>
  <c r="AM48" i="14"/>
  <c r="AM40" i="14"/>
  <c r="AJ36" i="13"/>
  <c r="AN36" i="13"/>
  <c r="AM24" i="14"/>
  <c r="AJ20" i="13"/>
  <c r="AN20" i="13"/>
  <c r="AM159" i="14"/>
  <c r="AJ157" i="13"/>
  <c r="AN157" i="13"/>
  <c r="AM151" i="14"/>
  <c r="AN145" i="15"/>
  <c r="AJ141" i="13"/>
  <c r="AN141" i="13"/>
  <c r="AN137" i="15"/>
  <c r="AJ133" i="13"/>
  <c r="AN133" i="13"/>
  <c r="AM127" i="14"/>
  <c r="AJ125" i="13"/>
  <c r="AN125" i="13"/>
  <c r="AN121" i="15"/>
  <c r="AJ163" i="13"/>
  <c r="AN163" i="13"/>
  <c r="AN159" i="15"/>
  <c r="AM157" i="14"/>
  <c r="AJ155" i="13"/>
  <c r="AN155" i="13"/>
  <c r="AN151" i="15"/>
  <c r="AM149" i="14"/>
  <c r="AJ147" i="13"/>
  <c r="AN147" i="13"/>
  <c r="AN143" i="15"/>
  <c r="AM141" i="14"/>
  <c r="AJ139" i="13"/>
  <c r="AN139" i="13"/>
  <c r="AN135" i="15"/>
  <c r="AM133" i="14"/>
  <c r="AJ131" i="13"/>
  <c r="AN131" i="13"/>
  <c r="AN127" i="15"/>
  <c r="AM125" i="14"/>
  <c r="AN123" i="13"/>
  <c r="AJ123" i="13"/>
  <c r="AN119" i="15"/>
  <c r="AM117" i="14"/>
  <c r="AN115" i="13"/>
  <c r="AJ115" i="13"/>
  <c r="AN111" i="15"/>
  <c r="AM109" i="14"/>
  <c r="AJ107" i="13"/>
  <c r="AN107" i="13"/>
  <c r="AN103" i="15"/>
  <c r="AM101" i="14"/>
  <c r="AJ99" i="13"/>
  <c r="AN99" i="13"/>
  <c r="AN95" i="15"/>
  <c r="AM93" i="14"/>
  <c r="AJ91" i="13"/>
  <c r="AN91" i="13"/>
  <c r="AN87" i="15"/>
  <c r="AM85" i="14"/>
  <c r="AJ83" i="13"/>
  <c r="AN83" i="13"/>
  <c r="AN79" i="15"/>
  <c r="AM77" i="14"/>
  <c r="AJ75" i="13"/>
  <c r="AN75" i="13"/>
  <c r="AN71" i="15"/>
  <c r="AM69" i="14"/>
  <c r="AJ67" i="13"/>
  <c r="AN67" i="13"/>
  <c r="AN63" i="15"/>
  <c r="AM61" i="14"/>
  <c r="AJ59" i="13"/>
  <c r="AN59" i="13"/>
  <c r="AN55" i="15"/>
  <c r="AM53" i="14"/>
  <c r="AJ51" i="13"/>
  <c r="AN51" i="13"/>
  <c r="AN47" i="15"/>
  <c r="AM45" i="14"/>
  <c r="AJ43" i="13"/>
  <c r="AN43" i="13"/>
  <c r="AN39" i="15"/>
  <c r="AJ37" i="13"/>
  <c r="AN37" i="13"/>
  <c r="AJ35" i="13"/>
  <c r="AN35" i="13"/>
  <c r="AN31" i="15"/>
  <c r="AJ29" i="13"/>
  <c r="AN29" i="13"/>
  <c r="AJ27" i="13"/>
  <c r="AN27" i="13"/>
  <c r="AN23" i="15"/>
  <c r="AJ21" i="13"/>
  <c r="AN21" i="13"/>
  <c r="AJ19" i="13"/>
  <c r="AN19" i="13"/>
  <c r="AJ56" i="13"/>
  <c r="AN56" i="13"/>
  <c r="AJ42" i="13"/>
  <c r="AN42" i="13"/>
  <c r="AM34" i="14"/>
  <c r="AJ30" i="13"/>
  <c r="AN30" i="13"/>
  <c r="AJ26" i="13"/>
  <c r="AN26" i="13"/>
  <c r="AM18" i="14"/>
  <c r="AN162" i="15"/>
  <c r="AM160" i="14"/>
  <c r="AN156" i="15"/>
  <c r="AN154" i="15"/>
  <c r="AM152" i="14"/>
  <c r="AN148" i="15"/>
  <c r="AN146" i="15"/>
  <c r="AM144" i="14"/>
  <c r="AN140" i="15"/>
  <c r="AN138" i="15"/>
  <c r="AM136" i="14"/>
  <c r="AN132" i="15"/>
  <c r="AN130" i="15"/>
  <c r="AM128" i="14"/>
  <c r="AN124" i="15"/>
  <c r="AN122" i="15"/>
  <c r="AM120" i="14"/>
  <c r="AN116" i="15"/>
  <c r="AN114" i="15"/>
  <c r="AM112" i="14"/>
  <c r="AN108" i="15"/>
  <c r="AN106" i="15"/>
  <c r="AM104" i="14"/>
  <c r="AN100" i="15"/>
  <c r="AN98" i="15"/>
  <c r="AM96" i="14"/>
  <c r="AN92" i="15"/>
  <c r="AN90" i="15"/>
  <c r="AM88" i="14"/>
  <c r="AN84" i="15"/>
  <c r="AN82" i="15"/>
  <c r="AM80" i="14"/>
  <c r="AN76" i="15"/>
  <c r="AN74" i="15"/>
  <c r="AM72" i="14"/>
  <c r="AN68" i="15"/>
  <c r="AN66" i="15"/>
  <c r="AM64" i="14"/>
  <c r="AN60" i="15"/>
  <c r="AN58" i="15"/>
  <c r="AJ54" i="13"/>
  <c r="AN54" i="13"/>
  <c r="AM50" i="14"/>
  <c r="AJ48" i="13"/>
  <c r="AN48" i="13"/>
  <c r="AJ46" i="13"/>
  <c r="AN46" i="13"/>
  <c r="AM36" i="14"/>
  <c r="AJ32" i="13"/>
  <c r="AN32" i="13"/>
  <c r="AM20" i="14"/>
  <c r="AJ16" i="13"/>
  <c r="AN16" i="13"/>
  <c r="AM161" i="14"/>
  <c r="AN155" i="15"/>
  <c r="AN149" i="15"/>
  <c r="AM145" i="14"/>
  <c r="AN141" i="15"/>
  <c r="AN139" i="15"/>
  <c r="AM137" i="14"/>
  <c r="AN133" i="15"/>
  <c r="AN131" i="15"/>
  <c r="AM129" i="14"/>
  <c r="AN125" i="15"/>
  <c r="AN123" i="15"/>
  <c r="AM121" i="14"/>
  <c r="AN117" i="15"/>
  <c r="AN115" i="15"/>
  <c r="AM113" i="14"/>
  <c r="AN109" i="15"/>
  <c r="AN107" i="15"/>
  <c r="AM105" i="14"/>
  <c r="AN101" i="15"/>
  <c r="AN99" i="15"/>
  <c r="AM97" i="14"/>
  <c r="AN93" i="15"/>
  <c r="AN91" i="15"/>
  <c r="AM89" i="14"/>
  <c r="AN85" i="15"/>
  <c r="AN83" i="15"/>
  <c r="AM81" i="14"/>
  <c r="AN77" i="15"/>
  <c r="AN75" i="15"/>
  <c r="AM73" i="14"/>
  <c r="AN69" i="15"/>
  <c r="AN67" i="15"/>
  <c r="AM65" i="14"/>
  <c r="AN61" i="15"/>
  <c r="AN59" i="15"/>
  <c r="AM57" i="14"/>
  <c r="AN53" i="15"/>
  <c r="AN51" i="15"/>
  <c r="AM49" i="14"/>
  <c r="AN45" i="15"/>
  <c r="AM43" i="14"/>
  <c r="AM41" i="14"/>
  <c r="AN37" i="15"/>
  <c r="AN35" i="15"/>
  <c r="AM33" i="14"/>
  <c r="AN29" i="15"/>
  <c r="AM27" i="14"/>
  <c r="AM25" i="14"/>
  <c r="AN21" i="15"/>
  <c r="AN19" i="15"/>
  <c r="AM17" i="14"/>
  <c r="AN56" i="15"/>
  <c r="AN42" i="15"/>
  <c r="AM38" i="14"/>
  <c r="AN30" i="15"/>
  <c r="AM26" i="14"/>
  <c r="AM22" i="14"/>
  <c r="AM162" i="14"/>
  <c r="AJ160" i="13"/>
  <c r="AN160" i="13"/>
  <c r="AJ158" i="13"/>
  <c r="AN158" i="13"/>
  <c r="AM154" i="14"/>
  <c r="AJ152" i="13"/>
  <c r="AN152" i="13"/>
  <c r="AJ150" i="13"/>
  <c r="AN150" i="13"/>
  <c r="AM146" i="14"/>
  <c r="AJ144" i="13"/>
  <c r="AN144" i="13"/>
  <c r="AJ142" i="13"/>
  <c r="AN142" i="13"/>
  <c r="AM138" i="14"/>
  <c r="AJ136" i="13"/>
  <c r="AN136" i="13"/>
  <c r="AJ134" i="13"/>
  <c r="AN134" i="13"/>
  <c r="AM130" i="14"/>
  <c r="AJ128" i="13"/>
  <c r="AN128" i="13"/>
  <c r="AJ126" i="13"/>
  <c r="AN126" i="13"/>
  <c r="AM122" i="14"/>
  <c r="AJ120" i="13"/>
  <c r="AN120" i="13"/>
  <c r="AJ118" i="13"/>
  <c r="AN118" i="13"/>
  <c r="AM114" i="14"/>
  <c r="AJ112" i="13"/>
  <c r="AN112" i="13"/>
  <c r="AJ110" i="13"/>
  <c r="AN110" i="13"/>
  <c r="AM106" i="14"/>
  <c r="AJ104" i="13"/>
  <c r="AN104" i="13"/>
  <c r="AJ102" i="13"/>
  <c r="AN102" i="13"/>
  <c r="AM98" i="14"/>
  <c r="AJ96" i="13"/>
  <c r="AN96" i="13"/>
  <c r="AJ94" i="13"/>
  <c r="AN94" i="13"/>
  <c r="AM90" i="14"/>
  <c r="AJ88" i="13"/>
  <c r="AN88" i="13"/>
  <c r="AJ86" i="13"/>
  <c r="AN86" i="13"/>
  <c r="AM82" i="14"/>
  <c r="AJ80" i="13"/>
  <c r="AN80" i="13"/>
  <c r="AJ78" i="13"/>
  <c r="AN78" i="13"/>
  <c r="AM74" i="14"/>
  <c r="AJ72" i="13"/>
  <c r="AN72" i="13"/>
  <c r="AJ70" i="13"/>
  <c r="AN70" i="13"/>
  <c r="AM66" i="14"/>
  <c r="AJ64" i="13"/>
  <c r="AN64" i="13"/>
  <c r="AJ62" i="13"/>
  <c r="AN62" i="13"/>
  <c r="AM58" i="14"/>
  <c r="AM54" i="14"/>
  <c r="AJ52" i="13"/>
  <c r="AN52" i="13"/>
  <c r="AN48" i="15"/>
  <c r="AM46" i="14"/>
  <c r="AJ44" i="13"/>
  <c r="AN44" i="13"/>
  <c r="AN36" i="15"/>
  <c r="AM32" i="14"/>
  <c r="AJ28" i="13"/>
  <c r="AN28" i="13"/>
  <c r="AN20" i="15"/>
  <c r="AM16" i="14"/>
  <c r="AN157" i="15"/>
  <c r="AM153" i="14"/>
  <c r="AN147" i="15"/>
  <c r="AK165" i="11"/>
  <c r="AI8" i="11"/>
  <c r="AM163" i="14"/>
  <c r="AJ161" i="13"/>
  <c r="AN161" i="13"/>
  <c r="AJ159" i="13"/>
  <c r="AN159" i="13"/>
  <c r="AM155" i="14"/>
  <c r="AJ153" i="13"/>
  <c r="AN153" i="13"/>
  <c r="AJ151" i="13"/>
  <c r="AN151" i="13"/>
  <c r="AM147" i="14"/>
  <c r="AJ145" i="13"/>
  <c r="AN145" i="13"/>
  <c r="AJ143" i="13"/>
  <c r="AN143" i="13"/>
  <c r="AM139" i="14"/>
  <c r="AJ137" i="13"/>
  <c r="AN137" i="13"/>
  <c r="AJ135" i="13"/>
  <c r="AN135" i="13"/>
  <c r="AM131" i="14"/>
  <c r="AJ129" i="13"/>
  <c r="AN129" i="13"/>
  <c r="AJ127" i="13"/>
  <c r="AN127" i="13"/>
  <c r="AM123" i="14"/>
  <c r="AJ121" i="13"/>
  <c r="AN121" i="13"/>
  <c r="AN119" i="13"/>
  <c r="AJ119" i="13"/>
  <c r="AM115" i="14"/>
  <c r="AJ113" i="13"/>
  <c r="AN113" i="13"/>
  <c r="AN111" i="13"/>
  <c r="AJ111" i="13"/>
  <c r="AM107" i="14"/>
  <c r="AJ105" i="13"/>
  <c r="AN105" i="13"/>
  <c r="AJ103" i="13"/>
  <c r="AN103" i="13"/>
  <c r="AM99" i="14"/>
  <c r="AJ97" i="13"/>
  <c r="AN97" i="13"/>
  <c r="AJ95" i="13"/>
  <c r="AN95" i="13"/>
  <c r="AM91" i="14"/>
  <c r="AJ89" i="13"/>
  <c r="AN89" i="13"/>
  <c r="AJ87" i="13"/>
  <c r="AN87" i="13"/>
  <c r="AM83" i="14"/>
  <c r="AJ81" i="13"/>
  <c r="AN81" i="13"/>
  <c r="AJ79" i="13"/>
  <c r="AN79" i="13"/>
  <c r="AM75" i="14"/>
  <c r="AJ73" i="13"/>
  <c r="AN73" i="13"/>
  <c r="AJ71" i="13"/>
  <c r="AN71" i="13"/>
  <c r="AM67" i="14"/>
  <c r="AJ65" i="13"/>
  <c r="AN65" i="13"/>
  <c r="AJ63" i="13"/>
  <c r="AN63" i="13"/>
  <c r="AM59" i="14"/>
  <c r="AJ57" i="13"/>
  <c r="AN57" i="13"/>
  <c r="AJ55" i="13"/>
  <c r="AN55" i="13"/>
  <c r="AM51" i="14"/>
  <c r="AJ49" i="13"/>
  <c r="AN49" i="13"/>
  <c r="AN47" i="13"/>
  <c r="AJ47" i="13"/>
  <c r="AN43" i="15"/>
  <c r="AJ41" i="13"/>
  <c r="AN41" i="13"/>
  <c r="AJ39" i="13"/>
  <c r="AN39" i="13"/>
  <c r="AM35" i="14"/>
  <c r="AJ33" i="13"/>
  <c r="AN33" i="13"/>
  <c r="AJ31" i="13"/>
  <c r="AN31" i="13"/>
  <c r="AN27" i="15"/>
  <c r="AJ25" i="13"/>
  <c r="AN25" i="13"/>
  <c r="AJ23" i="13"/>
  <c r="AN23" i="13"/>
  <c r="AM19" i="14"/>
  <c r="AJ17" i="13"/>
  <c r="AN17" i="13"/>
  <c r="AJ15" i="13"/>
  <c r="AN15" i="13"/>
  <c r="AM42" i="14"/>
  <c r="AJ38" i="13"/>
  <c r="AN38" i="13"/>
  <c r="AJ34" i="13"/>
  <c r="AN34" i="13"/>
  <c r="AJ22" i="13"/>
  <c r="AN22" i="13"/>
  <c r="AJ18" i="13"/>
  <c r="AN18" i="13"/>
  <c r="AN160" i="15"/>
  <c r="AM158" i="14"/>
  <c r="AJ156" i="13"/>
  <c r="AN156" i="13"/>
  <c r="AN152" i="15"/>
  <c r="AM150" i="14"/>
  <c r="AJ148" i="13"/>
  <c r="AN148" i="13"/>
  <c r="AN144" i="15"/>
  <c r="AM142" i="14"/>
  <c r="AJ140" i="13"/>
  <c r="AN140" i="13"/>
  <c r="AN136" i="15"/>
  <c r="AM134" i="14"/>
  <c r="AJ132" i="13"/>
  <c r="AN132" i="13"/>
  <c r="AN128" i="15"/>
  <c r="AM126" i="14"/>
  <c r="AJ124" i="13"/>
  <c r="AN124" i="13"/>
  <c r="AN120" i="15"/>
  <c r="AM118" i="14"/>
  <c r="AJ116" i="13"/>
  <c r="AN116" i="13"/>
  <c r="AN112" i="15"/>
  <c r="AM110" i="14"/>
  <c r="AJ108" i="13"/>
  <c r="AN108" i="13"/>
  <c r="AN104" i="15"/>
  <c r="AM102" i="14"/>
  <c r="AJ100" i="13"/>
  <c r="AN100" i="13"/>
  <c r="AN96" i="15"/>
  <c r="AM94" i="14"/>
  <c r="AJ92" i="13"/>
  <c r="AN92" i="13"/>
  <c r="AN88" i="15"/>
  <c r="AM86" i="14"/>
  <c r="AJ84" i="13"/>
  <c r="AN84" i="13"/>
  <c r="AN80" i="15"/>
  <c r="AM78" i="14"/>
  <c r="AJ76" i="13"/>
  <c r="AN76" i="13"/>
  <c r="AN72" i="15"/>
  <c r="AM70" i="14"/>
  <c r="AJ68" i="13"/>
  <c r="AN68" i="13"/>
  <c r="AN64" i="15"/>
  <c r="AM62" i="14"/>
  <c r="AJ60" i="13"/>
  <c r="AN60" i="13"/>
  <c r="AN54" i="15"/>
  <c r="AM52" i="14"/>
  <c r="AJ50" i="13"/>
  <c r="AN50" i="13"/>
  <c r="AN46" i="15"/>
  <c r="AM44" i="14"/>
  <c r="AJ40" i="13"/>
  <c r="AN40" i="13"/>
  <c r="AN32" i="15"/>
  <c r="AM28" i="14"/>
  <c r="AJ24" i="13"/>
  <c r="AN24" i="13"/>
  <c r="AN16" i="15"/>
  <c r="AJ14" i="13"/>
  <c r="AN14" i="13"/>
  <c r="AH4" i="5"/>
  <c r="AN164" i="8"/>
  <c r="AI7" i="8"/>
  <c r="AI166" i="10"/>
  <c r="AI165" i="10"/>
  <c r="AL164" i="10"/>
  <c r="AH165" i="9"/>
  <c r="AH166" i="9"/>
  <c r="AI166" i="8"/>
  <c r="AI165" i="8"/>
  <c r="C3" i="7"/>
  <c r="C2" i="7"/>
  <c r="C3" i="4"/>
  <c r="C2" i="4"/>
  <c r="C3" i="1"/>
  <c r="C2" i="1"/>
  <c r="C2" i="5"/>
  <c r="C3" i="5"/>
  <c r="AK165" i="13"/>
  <c r="AI8" i="13"/>
  <c r="AN164" i="13"/>
  <c r="AI7" i="13"/>
  <c r="AI14" i="4"/>
  <c r="AI24" i="4"/>
  <c r="AM163" i="5"/>
  <c r="AG13" i="7"/>
  <c r="AI14" i="7"/>
  <c r="AJ13" i="5"/>
  <c r="AK14" i="5"/>
  <c r="AJ14" i="7"/>
  <c r="AH13" i="4"/>
  <c r="AG13" i="4"/>
  <c r="AG164" i="4"/>
  <c r="AF13" i="4"/>
  <c r="AF164" i="4"/>
  <c r="AE13" i="4"/>
  <c r="AE164" i="4"/>
  <c r="AD13" i="4"/>
  <c r="AD164" i="4"/>
  <c r="AC13" i="4"/>
  <c r="AC164" i="4"/>
  <c r="AB13" i="4"/>
  <c r="AB164" i="4"/>
  <c r="AA13" i="4"/>
  <c r="AA164" i="4"/>
  <c r="Z13" i="4"/>
  <c r="Z164" i="4"/>
  <c r="Y13" i="4"/>
  <c r="Y164" i="4"/>
  <c r="X13" i="4"/>
  <c r="X164" i="4"/>
  <c r="W13" i="4"/>
  <c r="W164" i="4"/>
  <c r="V13" i="4"/>
  <c r="AH163" i="7"/>
  <c r="AI163" i="7"/>
  <c r="AH162" i="7"/>
  <c r="AI162" i="7"/>
  <c r="AH161" i="7"/>
  <c r="AH160" i="7"/>
  <c r="AI160" i="7"/>
  <c r="AH159" i="7"/>
  <c r="AI159" i="7"/>
  <c r="AH158" i="7"/>
  <c r="AI158" i="7"/>
  <c r="AH157" i="7"/>
  <c r="AH156" i="7"/>
  <c r="AI156" i="7"/>
  <c r="AH155" i="7"/>
  <c r="AI155" i="7"/>
  <c r="AH154" i="7"/>
  <c r="AI154" i="7"/>
  <c r="AH153" i="7"/>
  <c r="AH152" i="7"/>
  <c r="AI152" i="7"/>
  <c r="AH151" i="7"/>
  <c r="AI151" i="7"/>
  <c r="AH150" i="7"/>
  <c r="AI150" i="7"/>
  <c r="AH149" i="7"/>
  <c r="AH148" i="7"/>
  <c r="AI148" i="7"/>
  <c r="AH147" i="7"/>
  <c r="AI147" i="7"/>
  <c r="AH146" i="7"/>
  <c r="AI146" i="7"/>
  <c r="AH145" i="7"/>
  <c r="AH144" i="7"/>
  <c r="AI144" i="7"/>
  <c r="AH143" i="7"/>
  <c r="AI143" i="7"/>
  <c r="AH142" i="7"/>
  <c r="AI142" i="7"/>
  <c r="AH141" i="7"/>
  <c r="AH140" i="7"/>
  <c r="AI140" i="7"/>
  <c r="AH139" i="7"/>
  <c r="AI139" i="7"/>
  <c r="AH138" i="7"/>
  <c r="AI138" i="7"/>
  <c r="AH137" i="7"/>
  <c r="AH136" i="7"/>
  <c r="AI136" i="7"/>
  <c r="AH135" i="7"/>
  <c r="AI135" i="7"/>
  <c r="AH134" i="7"/>
  <c r="AI134" i="7"/>
  <c r="AH133" i="7"/>
  <c r="AI133" i="7"/>
  <c r="AH132" i="7"/>
  <c r="AI132" i="7"/>
  <c r="AH131" i="7"/>
  <c r="AI131" i="7"/>
  <c r="AH130" i="7"/>
  <c r="AI130" i="7"/>
  <c r="AH129" i="7"/>
  <c r="AI129" i="7"/>
  <c r="AH128" i="7"/>
  <c r="AI128" i="7"/>
  <c r="AH127" i="7"/>
  <c r="AI127" i="7"/>
  <c r="AH126" i="7"/>
  <c r="AI126" i="7"/>
  <c r="AH125" i="7"/>
  <c r="AI125" i="7"/>
  <c r="AH124" i="7"/>
  <c r="AI124" i="7"/>
  <c r="AH123" i="7"/>
  <c r="AI123" i="7"/>
  <c r="AH122" i="7"/>
  <c r="AI122" i="7"/>
  <c r="AH121" i="7"/>
  <c r="AI121" i="7"/>
  <c r="AH120" i="7"/>
  <c r="AI120" i="7"/>
  <c r="AH119" i="7"/>
  <c r="AI119" i="7"/>
  <c r="AH118" i="7"/>
  <c r="AI118" i="7"/>
  <c r="AH117" i="7"/>
  <c r="AI117" i="7"/>
  <c r="AH116" i="7"/>
  <c r="AI116" i="7"/>
  <c r="AH115" i="7"/>
  <c r="AH114" i="7"/>
  <c r="AI114" i="7"/>
  <c r="AH113" i="7"/>
  <c r="AI113" i="7"/>
  <c r="AH112" i="7"/>
  <c r="AI112" i="7"/>
  <c r="AH111" i="7"/>
  <c r="AI111" i="7"/>
  <c r="AH110" i="7"/>
  <c r="AI110" i="7"/>
  <c r="AH109" i="7"/>
  <c r="AI109" i="7"/>
  <c r="AH108" i="7"/>
  <c r="AI108" i="7"/>
  <c r="AH107" i="7"/>
  <c r="AI107" i="7"/>
  <c r="AH106" i="7"/>
  <c r="AI106" i="7"/>
  <c r="AH105" i="7"/>
  <c r="AI105" i="7"/>
  <c r="AH104" i="7"/>
  <c r="AI104" i="7"/>
  <c r="AH103" i="7"/>
  <c r="AI103" i="7"/>
  <c r="AH102" i="7"/>
  <c r="AI102" i="7"/>
  <c r="AH101" i="7"/>
  <c r="AI101" i="7"/>
  <c r="AH100" i="7"/>
  <c r="AI100" i="7"/>
  <c r="AH99" i="7"/>
  <c r="AI99" i="7"/>
  <c r="AH98" i="7"/>
  <c r="AI98" i="7"/>
  <c r="AH97" i="7"/>
  <c r="AH96" i="7"/>
  <c r="AI96" i="7"/>
  <c r="AH95" i="7"/>
  <c r="AH94" i="7"/>
  <c r="AI94" i="7"/>
  <c r="AH93" i="7"/>
  <c r="AI93" i="7"/>
  <c r="AH92" i="7"/>
  <c r="AI92" i="7"/>
  <c r="AH91" i="7"/>
  <c r="AI91" i="7"/>
  <c r="AH90" i="7"/>
  <c r="AI90" i="7"/>
  <c r="AH89" i="7"/>
  <c r="AI89" i="7"/>
  <c r="AH88" i="7"/>
  <c r="AI88" i="7"/>
  <c r="AH87" i="7"/>
  <c r="AI87" i="7"/>
  <c r="AH86" i="7"/>
  <c r="AI86" i="7"/>
  <c r="AH85" i="7"/>
  <c r="AI85" i="7"/>
  <c r="AH84" i="7"/>
  <c r="AI84" i="7"/>
  <c r="AH83" i="7"/>
  <c r="AH82" i="7"/>
  <c r="AI82" i="7"/>
  <c r="AH81" i="7"/>
  <c r="AI81" i="7"/>
  <c r="AH80" i="7"/>
  <c r="AI80" i="7"/>
  <c r="AH79" i="7"/>
  <c r="AI79" i="7"/>
  <c r="AH78" i="7"/>
  <c r="AI78" i="7"/>
  <c r="AH77" i="7"/>
  <c r="AI77" i="7"/>
  <c r="AH76" i="7"/>
  <c r="AI76" i="7"/>
  <c r="AH75" i="7"/>
  <c r="AI75" i="7"/>
  <c r="AH74" i="7"/>
  <c r="AI74" i="7"/>
  <c r="AH73" i="7"/>
  <c r="AI73" i="7"/>
  <c r="AH72" i="7"/>
  <c r="AI72" i="7"/>
  <c r="AH71" i="7"/>
  <c r="AI71" i="7"/>
  <c r="AH70" i="7"/>
  <c r="AI70" i="7"/>
  <c r="AH69" i="7"/>
  <c r="AI69" i="7"/>
  <c r="AH68" i="7"/>
  <c r="AI68" i="7"/>
  <c r="AH67" i="7"/>
  <c r="AI67" i="7"/>
  <c r="AH66" i="7"/>
  <c r="AI66" i="7"/>
  <c r="AH65" i="7"/>
  <c r="AH64" i="7"/>
  <c r="AH63" i="7"/>
  <c r="AI63" i="7"/>
  <c r="AH62" i="7"/>
  <c r="AI62" i="7"/>
  <c r="AH61" i="7"/>
  <c r="AI61" i="7"/>
  <c r="AH60" i="7"/>
  <c r="AI60" i="7"/>
  <c r="AH59" i="7"/>
  <c r="AI59" i="7"/>
  <c r="AH58" i="7"/>
  <c r="AI58" i="7"/>
  <c r="AH57" i="7"/>
  <c r="AI57" i="7"/>
  <c r="AH56" i="7"/>
  <c r="AI56" i="7"/>
  <c r="AH55" i="7"/>
  <c r="AI55" i="7"/>
  <c r="AH54" i="7"/>
  <c r="AI54" i="7"/>
  <c r="AH53" i="7"/>
  <c r="AI53" i="7"/>
  <c r="AH52" i="7"/>
  <c r="AI52" i="7"/>
  <c r="AH51" i="7"/>
  <c r="AI51" i="7"/>
  <c r="AH50" i="7"/>
  <c r="AI50" i="7"/>
  <c r="AH49" i="7"/>
  <c r="AI49" i="7"/>
  <c r="AH48" i="7"/>
  <c r="AI48" i="7"/>
  <c r="AH47" i="7"/>
  <c r="AI47" i="7"/>
  <c r="AH46" i="7"/>
  <c r="AI46" i="7"/>
  <c r="AH45" i="7"/>
  <c r="AI45" i="7"/>
  <c r="AH44" i="7"/>
  <c r="AI44" i="7"/>
  <c r="AH43" i="7"/>
  <c r="AI43" i="7"/>
  <c r="AH42" i="7"/>
  <c r="AI42" i="7"/>
  <c r="AH41" i="7"/>
  <c r="AI41" i="7"/>
  <c r="AH40" i="7"/>
  <c r="AI40" i="7"/>
  <c r="AH39" i="7"/>
  <c r="AH38" i="7"/>
  <c r="AI38" i="7"/>
  <c r="AH37" i="7"/>
  <c r="AI37" i="7"/>
  <c r="AH36" i="7"/>
  <c r="AI36" i="7"/>
  <c r="AH35" i="7"/>
  <c r="AI35" i="7"/>
  <c r="AH34" i="7"/>
  <c r="AI34" i="7"/>
  <c r="AH33" i="7"/>
  <c r="AI33" i="7"/>
  <c r="AH32" i="7"/>
  <c r="AI32" i="7"/>
  <c r="AH31" i="7"/>
  <c r="AI31" i="7"/>
  <c r="AH30" i="7"/>
  <c r="AI30" i="7"/>
  <c r="AH29" i="7"/>
  <c r="AI29" i="7"/>
  <c r="AH28" i="7"/>
  <c r="AI28" i="7"/>
  <c r="AH27" i="7"/>
  <c r="AH26" i="7"/>
  <c r="AI26" i="7"/>
  <c r="AH25" i="7"/>
  <c r="AI25" i="7"/>
  <c r="AH24" i="7"/>
  <c r="AI24" i="7"/>
  <c r="AH23" i="7"/>
  <c r="AI23" i="7"/>
  <c r="AH22" i="7"/>
  <c r="AI22" i="7"/>
  <c r="AH21" i="7"/>
  <c r="AI21" i="7"/>
  <c r="AH20" i="7"/>
  <c r="AI20" i="7"/>
  <c r="AH19" i="7"/>
  <c r="AI19" i="7"/>
  <c r="AH18" i="7"/>
  <c r="AI18" i="7"/>
  <c r="AH17" i="7"/>
  <c r="AI17" i="7"/>
  <c r="AH16" i="7"/>
  <c r="AI16" i="7"/>
  <c r="AH15" i="7"/>
  <c r="AI15" i="7"/>
  <c r="AG164" i="7"/>
  <c r="AF13" i="7"/>
  <c r="AF164" i="7"/>
  <c r="AE13" i="7"/>
  <c r="AE164" i="7"/>
  <c r="AE165" i="7"/>
  <c r="AD13" i="7"/>
  <c r="AD164" i="7"/>
  <c r="AD165" i="7"/>
  <c r="AC13" i="7"/>
  <c r="AC164" i="7"/>
  <c r="AB13" i="7"/>
  <c r="AB164" i="7"/>
  <c r="AA13" i="7"/>
  <c r="AA164" i="7"/>
  <c r="AA165" i="7"/>
  <c r="Z13" i="7"/>
  <c r="Z164" i="7"/>
  <c r="Z165" i="7"/>
  <c r="Y13" i="7"/>
  <c r="Y164" i="7"/>
  <c r="X13" i="7"/>
  <c r="X164" i="7"/>
  <c r="AJ163" i="7"/>
  <c r="B163" i="7"/>
  <c r="AJ162" i="7"/>
  <c r="B162" i="7"/>
  <c r="AJ161" i="7"/>
  <c r="AI161" i="7"/>
  <c r="B161" i="7"/>
  <c r="AM161" i="7"/>
  <c r="AJ160" i="7"/>
  <c r="B160" i="7"/>
  <c r="AJ159" i="7"/>
  <c r="B159" i="7"/>
  <c r="AJ158" i="7"/>
  <c r="B158" i="7"/>
  <c r="AJ157" i="7"/>
  <c r="AI157" i="7"/>
  <c r="B157" i="7"/>
  <c r="AM157" i="7"/>
  <c r="AJ156" i="7"/>
  <c r="B156" i="7"/>
  <c r="AJ155" i="7"/>
  <c r="B155" i="7"/>
  <c r="AJ154" i="7"/>
  <c r="B154" i="7"/>
  <c r="AJ153" i="7"/>
  <c r="AI153" i="7"/>
  <c r="B153" i="7"/>
  <c r="AM153" i="7"/>
  <c r="AJ152" i="7"/>
  <c r="B152" i="7"/>
  <c r="AJ151" i="7"/>
  <c r="B151" i="7"/>
  <c r="AM151" i="7"/>
  <c r="AJ150" i="7"/>
  <c r="B150" i="7"/>
  <c r="AJ149" i="7"/>
  <c r="AI149" i="7"/>
  <c r="B149" i="7"/>
  <c r="AM149" i="7"/>
  <c r="AJ148" i="7"/>
  <c r="B148" i="7"/>
  <c r="AJ147" i="7"/>
  <c r="B147" i="7"/>
  <c r="AJ146" i="7"/>
  <c r="B146" i="7"/>
  <c r="AJ145" i="7"/>
  <c r="AI145" i="7"/>
  <c r="B145" i="7"/>
  <c r="AM145" i="7"/>
  <c r="AJ144" i="7"/>
  <c r="B144" i="7"/>
  <c r="AJ143" i="7"/>
  <c r="B143" i="7"/>
  <c r="AJ142" i="7"/>
  <c r="B142" i="7"/>
  <c r="AJ141" i="7"/>
  <c r="AI141" i="7"/>
  <c r="B141" i="7"/>
  <c r="AM141" i="7"/>
  <c r="AJ140" i="7"/>
  <c r="B140" i="7"/>
  <c r="AJ139" i="7"/>
  <c r="B139" i="7"/>
  <c r="AJ138" i="7"/>
  <c r="B138" i="7"/>
  <c r="AJ137" i="7"/>
  <c r="AI137" i="7"/>
  <c r="B137" i="7"/>
  <c r="AM137" i="7"/>
  <c r="AJ136" i="7"/>
  <c r="B136" i="7"/>
  <c r="AJ135" i="7"/>
  <c r="B135" i="7"/>
  <c r="AJ134" i="7"/>
  <c r="B134" i="7"/>
  <c r="AJ133" i="7"/>
  <c r="B133" i="7"/>
  <c r="AJ132" i="7"/>
  <c r="B132" i="7"/>
  <c r="AJ131" i="7"/>
  <c r="B131" i="7"/>
  <c r="AJ130" i="7"/>
  <c r="B130" i="7"/>
  <c r="AJ129" i="7"/>
  <c r="B129" i="7"/>
  <c r="AJ128" i="7"/>
  <c r="B128" i="7"/>
  <c r="AJ127" i="7"/>
  <c r="B127" i="7"/>
  <c r="AJ126" i="7"/>
  <c r="B126" i="7"/>
  <c r="AJ125" i="7"/>
  <c r="B125" i="7"/>
  <c r="AJ124" i="7"/>
  <c r="B124" i="7"/>
  <c r="AJ123" i="7"/>
  <c r="B123" i="7"/>
  <c r="AJ122" i="7"/>
  <c r="B122" i="7"/>
  <c r="AJ121" i="7"/>
  <c r="B121" i="7"/>
  <c r="AJ120" i="7"/>
  <c r="B120" i="7"/>
  <c r="AJ119" i="7"/>
  <c r="B119" i="7"/>
  <c r="AM119" i="7"/>
  <c r="AJ118" i="7"/>
  <c r="B118" i="7"/>
  <c r="AJ117" i="7"/>
  <c r="B117" i="7"/>
  <c r="AJ116" i="7"/>
  <c r="B116" i="7"/>
  <c r="AJ115" i="7"/>
  <c r="AI115" i="7"/>
  <c r="B115" i="7"/>
  <c r="AJ114" i="7"/>
  <c r="B114" i="7"/>
  <c r="AJ113" i="7"/>
  <c r="B113" i="7"/>
  <c r="AJ112" i="7"/>
  <c r="B112" i="7"/>
  <c r="AJ111" i="7"/>
  <c r="B111" i="7"/>
  <c r="AJ110" i="7"/>
  <c r="B110" i="7"/>
  <c r="AJ109" i="7"/>
  <c r="B109" i="7"/>
  <c r="AM109" i="7"/>
  <c r="AJ108" i="7"/>
  <c r="B108" i="7"/>
  <c r="AJ107" i="7"/>
  <c r="B107" i="7"/>
  <c r="AJ106" i="7"/>
  <c r="B106" i="7"/>
  <c r="AJ105" i="7"/>
  <c r="B105" i="7"/>
  <c r="AJ104" i="7"/>
  <c r="B104" i="7"/>
  <c r="AJ103" i="7"/>
  <c r="B103" i="7"/>
  <c r="AJ102" i="7"/>
  <c r="B102" i="7"/>
  <c r="AJ101" i="7"/>
  <c r="B101" i="7"/>
  <c r="AJ100" i="7"/>
  <c r="B100" i="7"/>
  <c r="AJ99" i="7"/>
  <c r="B99" i="7"/>
  <c r="AJ98" i="7"/>
  <c r="B98" i="7"/>
  <c r="AJ97" i="7"/>
  <c r="AI97" i="7"/>
  <c r="B97" i="7"/>
  <c r="AJ96" i="7"/>
  <c r="B96" i="7"/>
  <c r="AJ95" i="7"/>
  <c r="AI95" i="7"/>
  <c r="B95" i="7"/>
  <c r="AM95" i="7"/>
  <c r="AJ94" i="7"/>
  <c r="B94" i="7"/>
  <c r="AJ93" i="7"/>
  <c r="B93" i="7"/>
  <c r="AJ92" i="7"/>
  <c r="B92" i="7"/>
  <c r="AJ91" i="7"/>
  <c r="B91" i="7"/>
  <c r="AJ90" i="7"/>
  <c r="B90" i="7"/>
  <c r="AJ89" i="7"/>
  <c r="B89" i="7"/>
  <c r="AJ88" i="7"/>
  <c r="B88" i="7"/>
  <c r="AJ87" i="7"/>
  <c r="B87" i="7"/>
  <c r="AM87" i="7"/>
  <c r="AJ86" i="7"/>
  <c r="B86" i="7"/>
  <c r="AJ85" i="7"/>
  <c r="B85" i="7"/>
  <c r="AJ84" i="7"/>
  <c r="B84" i="7"/>
  <c r="AJ83" i="7"/>
  <c r="AI83" i="7"/>
  <c r="B83" i="7"/>
  <c r="AJ82" i="7"/>
  <c r="B82" i="7"/>
  <c r="AJ81" i="7"/>
  <c r="B81" i="7"/>
  <c r="AJ80" i="7"/>
  <c r="B80" i="7"/>
  <c r="AJ79" i="7"/>
  <c r="B79" i="7"/>
  <c r="AJ78" i="7"/>
  <c r="B78" i="7"/>
  <c r="AJ77" i="7"/>
  <c r="B77" i="7"/>
  <c r="AJ76" i="7"/>
  <c r="B76" i="7"/>
  <c r="AJ75" i="7"/>
  <c r="B75" i="7"/>
  <c r="AJ74" i="7"/>
  <c r="B74" i="7"/>
  <c r="AJ73" i="7"/>
  <c r="B73" i="7"/>
  <c r="AJ72" i="7"/>
  <c r="B72" i="7"/>
  <c r="AJ71" i="7"/>
  <c r="B71" i="7"/>
  <c r="AJ70" i="7"/>
  <c r="B70" i="7"/>
  <c r="AJ69" i="7"/>
  <c r="B69" i="7"/>
  <c r="AJ68" i="7"/>
  <c r="B68" i="7"/>
  <c r="AJ67" i="7"/>
  <c r="B67" i="7"/>
  <c r="AJ66" i="7"/>
  <c r="B66" i="7"/>
  <c r="AJ65" i="7"/>
  <c r="AI65" i="7"/>
  <c r="B65" i="7"/>
  <c r="AJ64" i="7"/>
  <c r="B64" i="7"/>
  <c r="AJ63" i="7"/>
  <c r="B63" i="7"/>
  <c r="AJ62" i="7"/>
  <c r="B62" i="7"/>
  <c r="AJ61" i="7"/>
  <c r="B61" i="7"/>
  <c r="AJ60" i="7"/>
  <c r="B60" i="7"/>
  <c r="AJ59" i="7"/>
  <c r="B59" i="7"/>
  <c r="AJ58" i="7"/>
  <c r="B58" i="7"/>
  <c r="AJ57" i="7"/>
  <c r="B57" i="7"/>
  <c r="AJ56" i="7"/>
  <c r="B56" i="7"/>
  <c r="AJ55" i="7"/>
  <c r="B55" i="7"/>
  <c r="AJ54" i="7"/>
  <c r="B54" i="7"/>
  <c r="AJ53" i="7"/>
  <c r="B53" i="7"/>
  <c r="AJ52" i="7"/>
  <c r="B52" i="7"/>
  <c r="AJ51" i="7"/>
  <c r="B51" i="7"/>
  <c r="AJ50" i="7"/>
  <c r="B50" i="7"/>
  <c r="AJ49" i="7"/>
  <c r="B49" i="7"/>
  <c r="AJ48" i="7"/>
  <c r="B48" i="7"/>
  <c r="AJ47" i="7"/>
  <c r="B47" i="7"/>
  <c r="AJ46" i="7"/>
  <c r="B46" i="7"/>
  <c r="AJ45" i="7"/>
  <c r="B45" i="7"/>
  <c r="AJ44" i="7"/>
  <c r="B44" i="7"/>
  <c r="AJ43" i="7"/>
  <c r="B43" i="7"/>
  <c r="AM43" i="7"/>
  <c r="AJ42" i="7"/>
  <c r="B42" i="7"/>
  <c r="AJ41" i="7"/>
  <c r="B41" i="7"/>
  <c r="AJ40" i="7"/>
  <c r="B40" i="7"/>
  <c r="AJ39" i="7"/>
  <c r="AI39" i="7"/>
  <c r="B39" i="7"/>
  <c r="AJ38" i="7"/>
  <c r="B38" i="7"/>
  <c r="AJ37" i="7"/>
  <c r="B37" i="7"/>
  <c r="AJ36" i="7"/>
  <c r="B36" i="7"/>
  <c r="AJ35" i="7"/>
  <c r="B35" i="7"/>
  <c r="AJ34" i="7"/>
  <c r="B34" i="7"/>
  <c r="AJ33" i="7"/>
  <c r="B33" i="7"/>
  <c r="AJ32" i="7"/>
  <c r="B32" i="7"/>
  <c r="AJ31" i="7"/>
  <c r="B31" i="7"/>
  <c r="AM31" i="7"/>
  <c r="AJ30" i="7"/>
  <c r="B30" i="7"/>
  <c r="AJ29" i="7"/>
  <c r="B29" i="7"/>
  <c r="AJ28" i="7"/>
  <c r="B28" i="7"/>
  <c r="AJ27" i="7"/>
  <c r="AI27" i="7"/>
  <c r="B27" i="7"/>
  <c r="AJ26" i="7"/>
  <c r="B26" i="7"/>
  <c r="AJ25" i="7"/>
  <c r="B25" i="7"/>
  <c r="AJ24" i="7"/>
  <c r="B24" i="7"/>
  <c r="AJ23" i="7"/>
  <c r="B23" i="7"/>
  <c r="AJ22" i="7"/>
  <c r="B22" i="7"/>
  <c r="AJ21" i="7"/>
  <c r="B21" i="7"/>
  <c r="AJ20" i="7"/>
  <c r="B20" i="7"/>
  <c r="AJ19" i="7"/>
  <c r="B19" i="7"/>
  <c r="AJ18" i="7"/>
  <c r="B18" i="7"/>
  <c r="AJ17" i="7"/>
  <c r="B17" i="7"/>
  <c r="AJ16" i="7"/>
  <c r="B16" i="7"/>
  <c r="AJ15" i="7"/>
  <c r="B15" i="7"/>
  <c r="B14" i="7"/>
  <c r="AL14" i="7"/>
  <c r="W13" i="7"/>
  <c r="W164" i="7"/>
  <c r="V13" i="7"/>
  <c r="V164" i="7"/>
  <c r="V166" i="7"/>
  <c r="U13" i="7"/>
  <c r="U164" i="7"/>
  <c r="T13" i="7"/>
  <c r="T164" i="7"/>
  <c r="S13" i="7"/>
  <c r="S164" i="7"/>
  <c r="R13" i="7"/>
  <c r="R164" i="7"/>
  <c r="R166" i="7"/>
  <c r="Q13" i="7"/>
  <c r="Q164" i="7"/>
  <c r="P13" i="7"/>
  <c r="P164" i="7"/>
  <c r="O13" i="7"/>
  <c r="O164" i="7"/>
  <c r="N13" i="7"/>
  <c r="N164" i="7"/>
  <c r="N166" i="7"/>
  <c r="M13" i="7"/>
  <c r="M164" i="7"/>
  <c r="L13" i="7"/>
  <c r="L164" i="7"/>
  <c r="K13" i="7"/>
  <c r="K164" i="7"/>
  <c r="J13" i="7"/>
  <c r="J164" i="7"/>
  <c r="J166" i="7"/>
  <c r="I13" i="7"/>
  <c r="I164" i="7"/>
  <c r="H13" i="7"/>
  <c r="H164" i="7"/>
  <c r="G13" i="7"/>
  <c r="G164" i="7"/>
  <c r="F13" i="7"/>
  <c r="F164" i="7"/>
  <c r="F166" i="7"/>
  <c r="E13" i="7"/>
  <c r="E164" i="7"/>
  <c r="D13" i="7"/>
  <c r="W166" i="4"/>
  <c r="W167" i="4"/>
  <c r="AM63" i="7"/>
  <c r="AM115" i="7"/>
  <c r="AM34" i="7"/>
  <c r="AM47" i="7"/>
  <c r="AM71" i="7"/>
  <c r="AM127" i="7"/>
  <c r="AM135" i="7"/>
  <c r="AM27" i="7"/>
  <c r="AM59" i="7"/>
  <c r="AM83" i="7"/>
  <c r="AM107" i="7"/>
  <c r="AM147" i="7"/>
  <c r="AM26" i="7"/>
  <c r="AM35" i="7"/>
  <c r="AM51" i="7"/>
  <c r="AM58" i="7"/>
  <c r="AM75" i="7"/>
  <c r="AM82" i="7"/>
  <c r="AM91" i="7"/>
  <c r="AM99" i="7"/>
  <c r="AM106" i="7"/>
  <c r="AM131" i="7"/>
  <c r="AM143" i="7"/>
  <c r="AM159" i="7"/>
  <c r="AM162" i="7"/>
  <c r="AM102" i="7"/>
  <c r="AM18" i="7"/>
  <c r="AM39" i="7"/>
  <c r="AM55" i="7"/>
  <c r="AM67" i="7"/>
  <c r="AM79" i="7"/>
  <c r="AM103" i="7"/>
  <c r="AM111" i="7"/>
  <c r="AM118" i="7"/>
  <c r="AM123" i="7"/>
  <c r="AM139" i="7"/>
  <c r="AM155" i="7"/>
  <c r="AM158" i="7"/>
  <c r="AB166" i="4"/>
  <c r="AF166" i="4"/>
  <c r="Y166" i="4"/>
  <c r="AG166" i="4"/>
  <c r="Z166" i="4"/>
  <c r="AD165" i="4"/>
  <c r="AA166" i="4"/>
  <c r="AE166" i="4"/>
  <c r="X166" i="4"/>
  <c r="X167" i="4"/>
  <c r="V164" i="4"/>
  <c r="V167" i="4"/>
  <c r="D164" i="7"/>
  <c r="AH13" i="7"/>
  <c r="AM93" i="7"/>
  <c r="AM73" i="7"/>
  <c r="AM125" i="7"/>
  <c r="AM121" i="7"/>
  <c r="AM66" i="7"/>
  <c r="AM77" i="7"/>
  <c r="AM89" i="7"/>
  <c r="AM98" i="7"/>
  <c r="AM101" i="7"/>
  <c r="AM114" i="7"/>
  <c r="AM117" i="7"/>
  <c r="AM133" i="7"/>
  <c r="AM69" i="7"/>
  <c r="AM81" i="7"/>
  <c r="AM105" i="7"/>
  <c r="AM65" i="7"/>
  <c r="AM74" i="7"/>
  <c r="AM85" i="7"/>
  <c r="AM94" i="7"/>
  <c r="AM97" i="7"/>
  <c r="AM110" i="7"/>
  <c r="AM113" i="7"/>
  <c r="AM129" i="7"/>
  <c r="AI64" i="7"/>
  <c r="AJ165" i="7"/>
  <c r="AH8" i="7"/>
  <c r="AM21" i="7"/>
  <c r="AM49" i="7"/>
  <c r="AM37" i="7"/>
  <c r="AM25" i="7"/>
  <c r="AM45" i="7"/>
  <c r="AM33" i="7"/>
  <c r="AM42" i="7"/>
  <c r="AM53" i="7"/>
  <c r="AM57" i="7"/>
  <c r="AM29" i="7"/>
  <c r="AM41" i="7"/>
  <c r="AM50" i="7"/>
  <c r="AM61" i="7"/>
  <c r="V165" i="4"/>
  <c r="V166" i="4"/>
  <c r="AM163" i="7"/>
  <c r="AM17" i="7"/>
  <c r="AM23" i="7"/>
  <c r="AM19" i="7"/>
  <c r="AC166" i="4"/>
  <c r="AM15" i="7"/>
  <c r="Z165" i="4"/>
  <c r="AD166" i="4"/>
  <c r="W165" i="4"/>
  <c r="AA165" i="4"/>
  <c r="AE165" i="4"/>
  <c r="X165" i="4"/>
  <c r="AB165" i="4"/>
  <c r="AF165" i="4"/>
  <c r="Y165" i="4"/>
  <c r="AC165" i="4"/>
  <c r="AG165" i="4"/>
  <c r="AM90" i="7"/>
  <c r="AM22" i="7"/>
  <c r="X165" i="7"/>
  <c r="X166" i="7"/>
  <c r="AB166" i="7"/>
  <c r="AB165" i="7"/>
  <c r="AF166" i="7"/>
  <c r="AF165" i="7"/>
  <c r="Y165" i="7"/>
  <c r="Y166" i="7"/>
  <c r="AC165" i="7"/>
  <c r="AC166" i="7"/>
  <c r="AM16" i="7"/>
  <c r="AM20" i="7"/>
  <c r="AM24" i="7"/>
  <c r="AM28" i="7"/>
  <c r="AM32" i="7"/>
  <c r="AM36" i="7"/>
  <c r="AM40" i="7"/>
  <c r="AM44" i="7"/>
  <c r="AM48" i="7"/>
  <c r="AM52" i="7"/>
  <c r="AM56" i="7"/>
  <c r="AM60" i="7"/>
  <c r="AM64" i="7"/>
  <c r="AM68" i="7"/>
  <c r="AM72" i="7"/>
  <c r="AM76" i="7"/>
  <c r="AM80" i="7"/>
  <c r="AM84" i="7"/>
  <c r="AM88" i="7"/>
  <c r="AM92" i="7"/>
  <c r="AM96" i="7"/>
  <c r="AM100" i="7"/>
  <c r="AM104" i="7"/>
  <c r="AM108" i="7"/>
  <c r="AM112" i="7"/>
  <c r="AM116" i="7"/>
  <c r="AM120" i="7"/>
  <c r="AM124" i="7"/>
  <c r="AM128" i="7"/>
  <c r="AM132" i="7"/>
  <c r="AM136" i="7"/>
  <c r="AM140" i="7"/>
  <c r="AM144" i="7"/>
  <c r="AM148" i="7"/>
  <c r="AM152" i="7"/>
  <c r="AM156" i="7"/>
  <c r="AM160" i="7"/>
  <c r="Z166" i="7"/>
  <c r="AD166" i="7"/>
  <c r="AA166" i="7"/>
  <c r="AE166" i="7"/>
  <c r="G165" i="7"/>
  <c r="G166" i="7"/>
  <c r="K165" i="7"/>
  <c r="K166" i="7"/>
  <c r="O165" i="7"/>
  <c r="O166" i="7"/>
  <c r="S165" i="7"/>
  <c r="S166" i="7"/>
  <c r="W165" i="7"/>
  <c r="W166" i="7"/>
  <c r="I166" i="7"/>
  <c r="I165" i="7"/>
  <c r="U166" i="7"/>
  <c r="U165" i="7"/>
  <c r="AJ164" i="7"/>
  <c r="J165" i="7"/>
  <c r="L165" i="7"/>
  <c r="L166" i="7"/>
  <c r="E166" i="7"/>
  <c r="E165" i="7"/>
  <c r="M166" i="7"/>
  <c r="M165" i="7"/>
  <c r="Q166" i="7"/>
  <c r="Q165" i="7"/>
  <c r="AM30" i="7"/>
  <c r="AM38" i="7"/>
  <c r="AM46" i="7"/>
  <c r="AM54" i="7"/>
  <c r="AM62" i="7"/>
  <c r="AM70" i="7"/>
  <c r="AM78" i="7"/>
  <c r="AM86" i="7"/>
  <c r="AM122" i="7"/>
  <c r="AM130" i="7"/>
  <c r="AM138" i="7"/>
  <c r="AM146" i="7"/>
  <c r="AM154" i="7"/>
  <c r="N165" i="7"/>
  <c r="AM14" i="7"/>
  <c r="R165" i="7"/>
  <c r="H165" i="7"/>
  <c r="H166" i="7"/>
  <c r="P165" i="7"/>
  <c r="P166" i="7"/>
  <c r="T165" i="7"/>
  <c r="T166" i="7"/>
  <c r="AG165" i="7"/>
  <c r="AG166" i="7"/>
  <c r="AM126" i="7"/>
  <c r="AM134" i="7"/>
  <c r="AM142" i="7"/>
  <c r="AM150" i="7"/>
  <c r="F165" i="7"/>
  <c r="V165" i="7"/>
  <c r="H7" i="5"/>
  <c r="H6" i="5"/>
  <c r="D165" i="7"/>
  <c r="D167" i="7"/>
  <c r="D166" i="7"/>
  <c r="AH166" i="7"/>
  <c r="AM164" i="7"/>
  <c r="AH7" i="7"/>
  <c r="AH165" i="7"/>
  <c r="AI15" i="4"/>
  <c r="AJ15" i="4"/>
  <c r="AJ14" i="4"/>
  <c r="B15" i="4"/>
  <c r="B16" i="4"/>
  <c r="B17" i="4"/>
  <c r="B18" i="4"/>
  <c r="B19" i="4"/>
  <c r="B20" i="4"/>
  <c r="B21" i="4"/>
  <c r="B22" i="4"/>
  <c r="B23" i="4"/>
  <c r="B24" i="4"/>
  <c r="AN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5" i="1"/>
  <c r="B14" i="1"/>
  <c r="AL14" i="5"/>
  <c r="AK15" i="5"/>
  <c r="AL15" i="5"/>
  <c r="AK16" i="5"/>
  <c r="AL16" i="5"/>
  <c r="D13" i="5"/>
  <c r="D164" i="5"/>
  <c r="E13" i="5"/>
  <c r="E164" i="5"/>
  <c r="F13" i="5"/>
  <c r="F164" i="5"/>
  <c r="F165" i="5"/>
  <c r="G13" i="5"/>
  <c r="G164" i="5"/>
  <c r="G165" i="5"/>
  <c r="H13" i="5"/>
  <c r="H164" i="5"/>
  <c r="H165" i="5"/>
  <c r="I13" i="5"/>
  <c r="I164" i="5"/>
  <c r="I166" i="5"/>
  <c r="J13" i="5"/>
  <c r="J164" i="5"/>
  <c r="K13" i="5"/>
  <c r="K164" i="5"/>
  <c r="K165" i="5"/>
  <c r="L13" i="5"/>
  <c r="L164" i="5"/>
  <c r="L165" i="5"/>
  <c r="M13" i="5"/>
  <c r="M164" i="5"/>
  <c r="N13" i="5"/>
  <c r="N164" i="5"/>
  <c r="O13" i="5"/>
  <c r="O164" i="5"/>
  <c r="P13" i="5"/>
  <c r="Q13" i="5"/>
  <c r="Q164" i="5"/>
  <c r="Q165" i="5"/>
  <c r="R13" i="5"/>
  <c r="R164" i="5"/>
  <c r="S13" i="5"/>
  <c r="S164" i="5"/>
  <c r="T13" i="5"/>
  <c r="T164" i="5"/>
  <c r="T165" i="5"/>
  <c r="U13" i="5"/>
  <c r="U164" i="5"/>
  <c r="V13" i="5"/>
  <c r="V164" i="5"/>
  <c r="W13" i="5"/>
  <c r="W164" i="5"/>
  <c r="X13" i="5"/>
  <c r="X164" i="5"/>
  <c r="X165" i="5"/>
  <c r="Y13" i="5"/>
  <c r="Y164" i="5"/>
  <c r="Z13" i="5"/>
  <c r="Z164" i="5"/>
  <c r="AA13" i="5"/>
  <c r="AA164" i="5"/>
  <c r="AB13" i="5"/>
  <c r="AB164" i="5"/>
  <c r="AB165" i="5"/>
  <c r="AC13" i="5"/>
  <c r="AC164" i="5"/>
  <c r="AD13" i="5"/>
  <c r="AD164" i="5"/>
  <c r="AE13" i="5"/>
  <c r="AE164" i="5"/>
  <c r="AF13" i="5"/>
  <c r="AF164" i="5"/>
  <c r="AF165" i="5"/>
  <c r="AG13" i="5"/>
  <c r="AG164" i="5"/>
  <c r="AG165" i="5"/>
  <c r="AH13" i="5"/>
  <c r="AH164" i="5"/>
  <c r="AI13" i="5"/>
  <c r="AI164" i="5"/>
  <c r="AJ164" i="5"/>
  <c r="AJ165" i="5"/>
  <c r="AK17" i="5"/>
  <c r="AL17" i="5"/>
  <c r="AK18" i="5"/>
  <c r="AL18" i="5"/>
  <c r="AK19" i="5"/>
  <c r="AL19" i="5"/>
  <c r="AK20" i="5"/>
  <c r="AL20" i="5"/>
  <c r="AK21" i="5"/>
  <c r="AL21" i="5"/>
  <c r="AK22" i="5"/>
  <c r="AL22" i="5"/>
  <c r="AK23" i="5"/>
  <c r="AL23" i="5"/>
  <c r="AK24" i="5"/>
  <c r="AL24" i="5"/>
  <c r="AK25" i="5"/>
  <c r="AL25" i="5"/>
  <c r="AK26" i="5"/>
  <c r="AL26" i="5"/>
  <c r="AK27" i="5"/>
  <c r="AL27" i="5"/>
  <c r="AK28" i="5"/>
  <c r="AL28" i="5"/>
  <c r="AK29" i="5"/>
  <c r="AL29" i="5"/>
  <c r="AK30" i="5"/>
  <c r="AL30" i="5"/>
  <c r="AK31" i="5"/>
  <c r="AL31" i="5"/>
  <c r="AK32" i="5"/>
  <c r="AL32" i="5"/>
  <c r="AK33" i="5"/>
  <c r="AL33" i="5"/>
  <c r="AK34" i="5"/>
  <c r="AL34" i="5"/>
  <c r="AK35" i="5"/>
  <c r="AL35" i="5"/>
  <c r="AK36" i="5"/>
  <c r="AL36" i="5"/>
  <c r="AK37" i="5"/>
  <c r="AL37" i="5"/>
  <c r="AK38" i="5"/>
  <c r="AL38" i="5"/>
  <c r="AK39" i="5"/>
  <c r="AL39" i="5"/>
  <c r="AK40" i="5"/>
  <c r="AL40" i="5"/>
  <c r="AK41" i="5"/>
  <c r="AL41" i="5"/>
  <c r="AK42" i="5"/>
  <c r="AL42" i="5"/>
  <c r="AK43" i="5"/>
  <c r="AL43" i="5"/>
  <c r="AK44" i="5"/>
  <c r="AL44" i="5"/>
  <c r="AK45" i="5"/>
  <c r="AL45" i="5"/>
  <c r="AK46" i="5"/>
  <c r="AL46" i="5"/>
  <c r="AK47" i="5"/>
  <c r="AL47" i="5"/>
  <c r="AK48" i="5"/>
  <c r="AL48" i="5"/>
  <c r="AK49" i="5"/>
  <c r="AL49" i="5"/>
  <c r="AK50" i="5"/>
  <c r="AL50" i="5"/>
  <c r="AK51" i="5"/>
  <c r="AL51" i="5"/>
  <c r="AK52" i="5"/>
  <c r="AL52" i="5"/>
  <c r="AK53" i="5"/>
  <c r="AL53" i="5"/>
  <c r="AK54" i="5"/>
  <c r="AL54" i="5"/>
  <c r="AK55" i="5"/>
  <c r="AL55" i="5"/>
  <c r="AK56" i="5"/>
  <c r="AL56" i="5"/>
  <c r="AK57" i="5"/>
  <c r="AL57" i="5"/>
  <c r="AK58" i="5"/>
  <c r="AL58" i="5"/>
  <c r="AK59" i="5"/>
  <c r="AL59" i="5"/>
  <c r="AK60" i="5"/>
  <c r="AL60" i="5"/>
  <c r="AK61" i="5"/>
  <c r="AL61" i="5"/>
  <c r="AK62" i="5"/>
  <c r="AL62" i="5"/>
  <c r="AK63" i="5"/>
  <c r="AL63" i="5"/>
  <c r="AK64" i="5"/>
  <c r="AL64" i="5"/>
  <c r="AK65" i="5"/>
  <c r="AL65" i="5"/>
  <c r="AK66" i="5"/>
  <c r="AL66" i="5"/>
  <c r="AK67" i="5"/>
  <c r="AL67" i="5"/>
  <c r="AK68" i="5"/>
  <c r="AL68" i="5"/>
  <c r="AK69" i="5"/>
  <c r="AL69" i="5"/>
  <c r="AK70" i="5"/>
  <c r="AL70" i="5"/>
  <c r="AK71" i="5"/>
  <c r="AL71" i="5"/>
  <c r="AK72" i="5"/>
  <c r="AL72" i="5"/>
  <c r="AK73" i="5"/>
  <c r="AL73" i="5"/>
  <c r="AK74" i="5"/>
  <c r="AL74" i="5"/>
  <c r="AK75" i="5"/>
  <c r="AL75" i="5"/>
  <c r="AK76" i="5"/>
  <c r="AL76" i="5"/>
  <c r="AK77" i="5"/>
  <c r="AL77" i="5"/>
  <c r="AK78" i="5"/>
  <c r="AL78" i="5"/>
  <c r="AK79" i="5"/>
  <c r="AL79" i="5"/>
  <c r="AK80" i="5"/>
  <c r="AL80" i="5"/>
  <c r="AK81" i="5"/>
  <c r="AL81" i="5"/>
  <c r="AK82" i="5"/>
  <c r="AL82" i="5"/>
  <c r="AK83" i="5"/>
  <c r="AL83" i="5"/>
  <c r="AK84" i="5"/>
  <c r="AL84" i="5"/>
  <c r="AK85" i="5"/>
  <c r="AL85" i="5"/>
  <c r="AK86" i="5"/>
  <c r="AL86" i="5"/>
  <c r="AK87" i="5"/>
  <c r="AL87" i="5"/>
  <c r="AK88" i="5"/>
  <c r="AL88" i="5"/>
  <c r="AK89" i="5"/>
  <c r="AL89" i="5"/>
  <c r="AK90" i="5"/>
  <c r="AL90" i="5"/>
  <c r="AK91" i="5"/>
  <c r="AL91" i="5"/>
  <c r="AK92" i="5"/>
  <c r="AL92" i="5"/>
  <c r="AK93" i="5"/>
  <c r="AL93" i="5"/>
  <c r="AK94" i="5"/>
  <c r="AL94" i="5"/>
  <c r="AK95" i="5"/>
  <c r="AL95" i="5"/>
  <c r="AK96" i="5"/>
  <c r="AL96" i="5"/>
  <c r="AK97" i="5"/>
  <c r="AL97" i="5"/>
  <c r="AK98" i="5"/>
  <c r="AL98" i="5"/>
  <c r="AK99" i="5"/>
  <c r="AL99" i="5"/>
  <c r="AK100" i="5"/>
  <c r="AL100" i="5"/>
  <c r="AK101" i="5"/>
  <c r="AL101" i="5"/>
  <c r="AK102" i="5"/>
  <c r="AL102" i="5"/>
  <c r="AK103" i="5"/>
  <c r="AL103" i="5"/>
  <c r="AK104" i="5"/>
  <c r="AL104" i="5"/>
  <c r="AK105" i="5"/>
  <c r="AL105" i="5"/>
  <c r="AK106" i="5"/>
  <c r="AL106" i="5"/>
  <c r="AK107" i="5"/>
  <c r="AL107" i="5"/>
  <c r="AK108" i="5"/>
  <c r="AL108" i="5"/>
  <c r="AK109" i="5"/>
  <c r="AL109" i="5"/>
  <c r="AK110" i="5"/>
  <c r="AL110" i="5"/>
  <c r="AK111" i="5"/>
  <c r="AL111" i="5"/>
  <c r="AK112" i="5"/>
  <c r="AL112" i="5"/>
  <c r="AK113" i="5"/>
  <c r="AL113" i="5"/>
  <c r="AK114" i="5"/>
  <c r="AL114" i="5"/>
  <c r="AK115" i="5"/>
  <c r="AL115" i="5"/>
  <c r="AK116" i="5"/>
  <c r="AL116" i="5"/>
  <c r="AK117" i="5"/>
  <c r="AL117" i="5"/>
  <c r="AK118" i="5"/>
  <c r="AL118" i="5"/>
  <c r="AK119" i="5"/>
  <c r="AL119" i="5"/>
  <c r="AK120" i="5"/>
  <c r="AL120" i="5"/>
  <c r="AK121" i="5"/>
  <c r="AL121" i="5"/>
  <c r="AK122" i="5"/>
  <c r="AL122" i="5"/>
  <c r="AK123" i="5"/>
  <c r="AL123" i="5"/>
  <c r="AK124" i="5"/>
  <c r="AL124" i="5"/>
  <c r="AK125" i="5"/>
  <c r="AL125" i="5"/>
  <c r="AK126" i="5"/>
  <c r="AL126" i="5"/>
  <c r="AK127" i="5"/>
  <c r="AL127" i="5"/>
  <c r="AK128" i="5"/>
  <c r="AL128" i="5"/>
  <c r="AK129" i="5"/>
  <c r="AL129" i="5"/>
  <c r="AK130" i="5"/>
  <c r="AL130" i="5"/>
  <c r="AK131" i="5"/>
  <c r="AL131" i="5"/>
  <c r="AK132" i="5"/>
  <c r="AL132" i="5"/>
  <c r="AK133" i="5"/>
  <c r="AL133" i="5"/>
  <c r="AK134" i="5"/>
  <c r="AL134" i="5"/>
  <c r="AK135" i="5"/>
  <c r="AL135" i="5"/>
  <c r="AK136" i="5"/>
  <c r="AL136" i="5"/>
  <c r="AK137" i="5"/>
  <c r="AL137" i="5"/>
  <c r="AK138" i="5"/>
  <c r="AL138" i="5"/>
  <c r="AK139" i="5"/>
  <c r="AL139" i="5"/>
  <c r="AK140" i="5"/>
  <c r="AL140" i="5"/>
  <c r="AK141" i="5"/>
  <c r="AL141" i="5"/>
  <c r="AK142" i="5"/>
  <c r="AL142" i="5"/>
  <c r="AK143" i="5"/>
  <c r="AL143" i="5"/>
  <c r="AK144" i="5"/>
  <c r="AL144" i="5"/>
  <c r="AK145" i="5"/>
  <c r="AL145" i="5"/>
  <c r="AK146" i="5"/>
  <c r="AL146" i="5"/>
  <c r="AK147" i="5"/>
  <c r="AL147" i="5"/>
  <c r="AK148" i="5"/>
  <c r="AL148" i="5"/>
  <c r="AK149" i="5"/>
  <c r="AL149" i="5"/>
  <c r="AK150" i="5"/>
  <c r="AL150" i="5"/>
  <c r="AK151" i="5"/>
  <c r="AL151" i="5"/>
  <c r="AK152" i="5"/>
  <c r="AL152" i="5"/>
  <c r="AK153" i="5"/>
  <c r="AL153" i="5"/>
  <c r="AK154" i="5"/>
  <c r="AL154" i="5"/>
  <c r="AK155" i="5"/>
  <c r="AL155" i="5"/>
  <c r="AK156" i="5"/>
  <c r="AL156" i="5"/>
  <c r="AK157" i="5"/>
  <c r="AL157" i="5"/>
  <c r="AK158" i="5"/>
  <c r="AL158" i="5"/>
  <c r="AK159" i="5"/>
  <c r="AL159" i="5"/>
  <c r="AK160" i="5"/>
  <c r="AL160" i="5"/>
  <c r="AK161" i="5"/>
  <c r="AL161" i="5"/>
  <c r="AK162" i="5"/>
  <c r="AL162" i="5"/>
  <c r="AK163" i="5"/>
  <c r="AL163" i="5"/>
  <c r="H7" i="1"/>
  <c r="H6" i="1" s="1"/>
  <c r="D13" i="1"/>
  <c r="E13" i="1"/>
  <c r="E164" i="1"/>
  <c r="F13" i="1"/>
  <c r="F164" i="1"/>
  <c r="G13" i="1"/>
  <c r="G164" i="1"/>
  <c r="H13" i="1"/>
  <c r="H164" i="1"/>
  <c r="I13" i="1"/>
  <c r="I164" i="1"/>
  <c r="J13" i="1"/>
  <c r="J164" i="1"/>
  <c r="J166" i="1"/>
  <c r="K13" i="1"/>
  <c r="K164" i="1"/>
  <c r="AF13" i="1"/>
  <c r="AF164" i="1"/>
  <c r="AF166" i="1"/>
  <c r="AG13" i="1"/>
  <c r="AG164" i="1"/>
  <c r="AG165" i="1"/>
  <c r="AG166" i="1"/>
  <c r="AH13" i="1"/>
  <c r="AH164" i="1"/>
  <c r="AI13" i="1"/>
  <c r="AI164" i="1"/>
  <c r="AJ13" i="1"/>
  <c r="AJ164" i="1"/>
  <c r="AJ166" i="1"/>
  <c r="D13" i="4"/>
  <c r="E13" i="4"/>
  <c r="E164" i="4"/>
  <c r="E167" i="4"/>
  <c r="F13" i="4"/>
  <c r="F164" i="4"/>
  <c r="F167" i="4"/>
  <c r="G13" i="4"/>
  <c r="G164" i="4"/>
  <c r="H13" i="4"/>
  <c r="H164" i="4"/>
  <c r="H167" i="4"/>
  <c r="I13" i="4"/>
  <c r="I164" i="4"/>
  <c r="I167" i="4"/>
  <c r="J13" i="4"/>
  <c r="J164" i="4"/>
  <c r="J167" i="4"/>
  <c r="K13" i="4"/>
  <c r="K164" i="4"/>
  <c r="K167" i="4"/>
  <c r="L13" i="4"/>
  <c r="L164" i="4"/>
  <c r="AK17" i="4"/>
  <c r="AK15" i="4"/>
  <c r="AM17" i="1"/>
  <c r="AM14" i="1"/>
  <c r="AM15" i="1"/>
  <c r="AM16" i="1"/>
  <c r="AM14"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6" i="4"/>
  <c r="AK14" i="4"/>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M13" i="4"/>
  <c r="M164" i="4"/>
  <c r="M167" i="4"/>
  <c r="N13" i="4"/>
  <c r="N164" i="4"/>
  <c r="N167" i="4"/>
  <c r="O13" i="4"/>
  <c r="O164" i="4"/>
  <c r="O167" i="4"/>
  <c r="P13" i="4"/>
  <c r="P164" i="4"/>
  <c r="Q13" i="4"/>
  <c r="Q164" i="4"/>
  <c r="Q167" i="4"/>
  <c r="R13" i="4"/>
  <c r="R164" i="4"/>
  <c r="S13" i="4"/>
  <c r="S164" i="4"/>
  <c r="S167" i="4"/>
  <c r="T13" i="4"/>
  <c r="T164" i="4"/>
  <c r="T167" i="4"/>
  <c r="U13" i="4"/>
  <c r="U164" i="4"/>
  <c r="U167" i="4"/>
  <c r="AH164" i="4"/>
  <c r="AH167" i="4"/>
  <c r="L13" i="1"/>
  <c r="L164" i="1"/>
  <c r="M13" i="1"/>
  <c r="M164" i="1"/>
  <c r="N13" i="1"/>
  <c r="N164" i="1"/>
  <c r="O13" i="1"/>
  <c r="O164" i="1"/>
  <c r="P13" i="1"/>
  <c r="P164" i="1"/>
  <c r="Q13" i="1"/>
  <c r="Q164" i="1"/>
  <c r="R13" i="1"/>
  <c r="R164" i="1"/>
  <c r="S13" i="1"/>
  <c r="S164" i="1"/>
  <c r="T13" i="1"/>
  <c r="T164" i="1"/>
  <c r="T166" i="1"/>
  <c r="U13" i="1"/>
  <c r="U164" i="1"/>
  <c r="V13" i="1"/>
  <c r="V164" i="1"/>
  <c r="V166" i="1"/>
  <c r="W13" i="1"/>
  <c r="W164" i="1"/>
  <c r="X13" i="1"/>
  <c r="X164" i="1"/>
  <c r="X165" i="1"/>
  <c r="Y13" i="1"/>
  <c r="Y164" i="1"/>
  <c r="Z13" i="1"/>
  <c r="Z164" i="1"/>
  <c r="Z166" i="1"/>
  <c r="AA13" i="1"/>
  <c r="AA164" i="1"/>
  <c r="AB13" i="1"/>
  <c r="AB164" i="1"/>
  <c r="AB166" i="1"/>
  <c r="AC13" i="1"/>
  <c r="AC164" i="1"/>
  <c r="AD13" i="1"/>
  <c r="AD164" i="1"/>
  <c r="AE13" i="1"/>
  <c r="AE164" i="1"/>
  <c r="AI163" i="4"/>
  <c r="AJ163" i="4"/>
  <c r="AI16" i="4"/>
  <c r="AJ16" i="4"/>
  <c r="AI17" i="4"/>
  <c r="AJ17" i="4"/>
  <c r="AI18" i="4"/>
  <c r="AN18" i="4"/>
  <c r="AI19" i="4"/>
  <c r="AJ19" i="4"/>
  <c r="AI20" i="4"/>
  <c r="AJ20" i="4"/>
  <c r="AI21" i="4"/>
  <c r="AJ21" i="4"/>
  <c r="AI22" i="4"/>
  <c r="AN22" i="4"/>
  <c r="AI23" i="4"/>
  <c r="AJ23" i="4"/>
  <c r="AI25" i="4"/>
  <c r="AJ25" i="4"/>
  <c r="AI26" i="4"/>
  <c r="AJ26" i="4"/>
  <c r="AI27" i="4"/>
  <c r="AJ27" i="4"/>
  <c r="AI28" i="4"/>
  <c r="AJ28" i="4"/>
  <c r="AI29" i="4"/>
  <c r="AJ29" i="4"/>
  <c r="AI30" i="4"/>
  <c r="AJ30" i="4"/>
  <c r="AI31" i="4"/>
  <c r="AJ31" i="4"/>
  <c r="AI32" i="4"/>
  <c r="AJ32" i="4"/>
  <c r="AI33" i="4"/>
  <c r="AJ33" i="4"/>
  <c r="AI34" i="4"/>
  <c r="AN34" i="4"/>
  <c r="AI35" i="4"/>
  <c r="AI36" i="4"/>
  <c r="AJ36" i="4"/>
  <c r="AI37" i="4"/>
  <c r="AI38" i="4"/>
  <c r="AN38" i="4"/>
  <c r="AI39" i="4"/>
  <c r="AJ39" i="4"/>
  <c r="AI40" i="4"/>
  <c r="AI41" i="4"/>
  <c r="AJ41" i="4"/>
  <c r="AI42" i="4"/>
  <c r="AN42" i="4"/>
  <c r="AI43" i="4"/>
  <c r="AJ43" i="4"/>
  <c r="AI44" i="4"/>
  <c r="AJ44" i="4"/>
  <c r="AI45" i="4"/>
  <c r="AI46" i="4"/>
  <c r="AJ46" i="4"/>
  <c r="AI47" i="4"/>
  <c r="AI48" i="4"/>
  <c r="AJ48" i="4"/>
  <c r="AI49" i="4"/>
  <c r="AI50" i="4"/>
  <c r="AN50" i="4"/>
  <c r="AI51" i="4"/>
  <c r="AI52" i="4"/>
  <c r="AI53" i="4"/>
  <c r="AI54" i="4"/>
  <c r="AN54" i="4"/>
  <c r="AI55" i="4"/>
  <c r="AI56" i="4"/>
  <c r="AI57" i="4"/>
  <c r="AJ57" i="4"/>
  <c r="AI58" i="4"/>
  <c r="AJ58" i="4"/>
  <c r="AI59" i="4"/>
  <c r="AI60" i="4"/>
  <c r="AJ60" i="4"/>
  <c r="AI61" i="4"/>
  <c r="AJ61" i="4"/>
  <c r="AI62" i="4"/>
  <c r="AN62" i="4"/>
  <c r="AI63" i="4"/>
  <c r="AI64" i="4"/>
  <c r="AI65" i="4"/>
  <c r="AJ65" i="4"/>
  <c r="AI66" i="4"/>
  <c r="AJ66" i="4"/>
  <c r="AI67" i="4"/>
  <c r="AI68" i="4"/>
  <c r="AJ68" i="4"/>
  <c r="AI69" i="4"/>
  <c r="AJ69" i="4"/>
  <c r="AI70" i="4"/>
  <c r="AN70" i="4"/>
  <c r="AI71" i="4"/>
  <c r="AI72" i="4"/>
  <c r="AI73" i="4"/>
  <c r="AJ73" i="4"/>
  <c r="AI74" i="4"/>
  <c r="AJ74" i="4"/>
  <c r="AI75" i="4"/>
  <c r="AI76" i="4"/>
  <c r="AJ76" i="4"/>
  <c r="AI77" i="4"/>
  <c r="AJ77" i="4"/>
  <c r="AI78" i="4"/>
  <c r="AJ78" i="4"/>
  <c r="AI79" i="4"/>
  <c r="AI80" i="4"/>
  <c r="AI81" i="4"/>
  <c r="AI82" i="4"/>
  <c r="AJ82" i="4"/>
  <c r="AI83" i="4"/>
  <c r="AI84" i="4"/>
  <c r="AJ84" i="4"/>
  <c r="AI85" i="4"/>
  <c r="AJ85" i="4"/>
  <c r="AI86" i="4"/>
  <c r="AJ86" i="4"/>
  <c r="AI87" i="4"/>
  <c r="AI88" i="4"/>
  <c r="AI89" i="4"/>
  <c r="AJ89" i="4"/>
  <c r="AI90" i="4"/>
  <c r="AN90" i="4"/>
  <c r="AI91" i="4"/>
  <c r="AI92" i="4"/>
  <c r="AJ92" i="4"/>
  <c r="AI93" i="4"/>
  <c r="AJ93" i="4"/>
  <c r="AI94" i="4"/>
  <c r="AJ94" i="4"/>
  <c r="AI95" i="4"/>
  <c r="AI96" i="4"/>
  <c r="AI97" i="4"/>
  <c r="AJ97" i="4"/>
  <c r="AI98" i="4"/>
  <c r="AJ98" i="4"/>
  <c r="AI99" i="4"/>
  <c r="AJ99" i="4"/>
  <c r="AI100" i="4"/>
  <c r="AJ100" i="4"/>
  <c r="AI101" i="4"/>
  <c r="AJ101" i="4"/>
  <c r="AI102" i="4"/>
  <c r="AJ102" i="4"/>
  <c r="AI103" i="4"/>
  <c r="AI104" i="4"/>
  <c r="AI105" i="4"/>
  <c r="AJ105" i="4"/>
  <c r="AI106" i="4"/>
  <c r="AJ106" i="4"/>
  <c r="AI107" i="4"/>
  <c r="AI108" i="4"/>
  <c r="AJ108" i="4"/>
  <c r="AI109" i="4"/>
  <c r="AI110" i="4"/>
  <c r="AN110" i="4"/>
  <c r="AI111" i="4"/>
  <c r="AI112" i="4"/>
  <c r="AJ112" i="4"/>
  <c r="AI113" i="4"/>
  <c r="AJ113" i="4"/>
  <c r="AI114" i="4"/>
  <c r="AN114" i="4"/>
  <c r="AI115" i="4"/>
  <c r="AJ115" i="4"/>
  <c r="AI116" i="4"/>
  <c r="AI117" i="4"/>
  <c r="AJ117" i="4"/>
  <c r="AI118" i="4"/>
  <c r="AN118" i="4"/>
  <c r="AI119" i="4"/>
  <c r="AI120" i="4"/>
  <c r="AI121" i="4"/>
  <c r="AJ121" i="4"/>
  <c r="AI122" i="4"/>
  <c r="AJ122" i="4"/>
  <c r="AI123" i="4"/>
  <c r="AI124" i="4"/>
  <c r="AJ124" i="4"/>
  <c r="AI125" i="4"/>
  <c r="AJ125" i="4"/>
  <c r="AI126" i="4"/>
  <c r="AJ126" i="4"/>
  <c r="AI127" i="4"/>
  <c r="AI128" i="4"/>
  <c r="AJ128" i="4"/>
  <c r="AI129" i="4"/>
  <c r="AJ129" i="4"/>
  <c r="AI130" i="4"/>
  <c r="AN130" i="4"/>
  <c r="AI131" i="4"/>
  <c r="AI132" i="4"/>
  <c r="AI133" i="4"/>
  <c r="AI134" i="4"/>
  <c r="AJ134" i="4"/>
  <c r="AI135" i="4"/>
  <c r="AI136" i="4"/>
  <c r="AI137" i="4"/>
  <c r="AJ137" i="4"/>
  <c r="AI138" i="4"/>
  <c r="AJ138" i="4"/>
  <c r="AI139" i="4"/>
  <c r="AI140" i="4"/>
  <c r="AJ140" i="4"/>
  <c r="AI141" i="4"/>
  <c r="AJ141" i="4"/>
  <c r="AI142" i="4"/>
  <c r="AJ142" i="4"/>
  <c r="AI143" i="4"/>
  <c r="AI144" i="4"/>
  <c r="AJ144" i="4"/>
  <c r="AI145" i="4"/>
  <c r="AJ145" i="4"/>
  <c r="AI146" i="4"/>
  <c r="AN146" i="4"/>
  <c r="AI147" i="4"/>
  <c r="AI148" i="4"/>
  <c r="AI149" i="4"/>
  <c r="AJ149" i="4"/>
  <c r="AI150" i="4"/>
  <c r="AJ150" i="4"/>
  <c r="AI151" i="4"/>
  <c r="AI152" i="4"/>
  <c r="AI153" i="4"/>
  <c r="AJ153" i="4"/>
  <c r="AI154" i="4"/>
  <c r="AN154" i="4"/>
  <c r="AI155" i="4"/>
  <c r="AI156" i="4"/>
  <c r="AJ156" i="4"/>
  <c r="AI157" i="4"/>
  <c r="AJ157" i="4"/>
  <c r="AI158" i="4"/>
  <c r="AJ158" i="4"/>
  <c r="AI159" i="4"/>
  <c r="AI160" i="4"/>
  <c r="AJ160" i="4"/>
  <c r="AI161" i="4"/>
  <c r="AJ161" i="4"/>
  <c r="AI162" i="4"/>
  <c r="AJ162" i="4"/>
  <c r="AK163" i="1"/>
  <c r="AL163" i="1"/>
  <c r="AK14" i="1"/>
  <c r="AP14" i="1"/>
  <c r="AK15" i="1"/>
  <c r="AL15" i="1"/>
  <c r="AK16" i="1"/>
  <c r="AL16" i="1"/>
  <c r="AK17" i="1"/>
  <c r="AP17" i="1"/>
  <c r="AK18" i="1"/>
  <c r="AP18" i="1"/>
  <c r="AK19" i="1"/>
  <c r="AK20" i="1"/>
  <c r="AK21" i="1"/>
  <c r="AP21" i="1"/>
  <c r="AK22" i="1"/>
  <c r="AP22" i="1"/>
  <c r="AK23" i="1"/>
  <c r="AK24" i="1"/>
  <c r="AK25" i="1"/>
  <c r="AP25" i="1"/>
  <c r="AK26" i="1"/>
  <c r="AP26" i="1"/>
  <c r="AK27" i="1"/>
  <c r="AL27" i="1"/>
  <c r="AK28" i="1"/>
  <c r="AK29" i="1"/>
  <c r="AP29" i="1"/>
  <c r="AK30" i="1"/>
  <c r="AP30" i="1"/>
  <c r="AK31" i="1"/>
  <c r="AL31" i="1"/>
  <c r="AK32" i="1"/>
  <c r="AK33" i="1"/>
  <c r="AP33" i="1"/>
  <c r="AK34" i="1"/>
  <c r="AP34" i="1"/>
  <c r="AK35" i="1"/>
  <c r="AK36" i="1"/>
  <c r="AK37" i="1"/>
  <c r="AP37" i="1"/>
  <c r="AK38" i="1"/>
  <c r="AP38" i="1"/>
  <c r="AK39" i="1"/>
  <c r="AK40" i="1"/>
  <c r="AK41" i="1"/>
  <c r="AP41" i="1"/>
  <c r="AK42" i="1"/>
  <c r="AP42" i="1"/>
  <c r="AK43" i="1"/>
  <c r="AK44" i="1"/>
  <c r="AK45" i="1"/>
  <c r="AP45" i="1"/>
  <c r="AK46" i="1"/>
  <c r="AP46" i="1"/>
  <c r="AK47" i="1"/>
  <c r="AK48" i="1"/>
  <c r="AK49" i="1"/>
  <c r="AP49" i="1"/>
  <c r="AK50" i="1"/>
  <c r="AP50" i="1"/>
  <c r="AK51" i="1"/>
  <c r="AK52" i="1"/>
  <c r="AK53" i="1"/>
  <c r="AP53" i="1"/>
  <c r="AK54" i="1"/>
  <c r="AP54" i="1"/>
  <c r="AK55" i="1"/>
  <c r="AK56" i="1"/>
  <c r="AK57" i="1"/>
  <c r="AP57" i="1"/>
  <c r="AK58" i="1"/>
  <c r="AP58" i="1"/>
  <c r="AK59" i="1"/>
  <c r="AK60" i="1"/>
  <c r="AK61" i="1"/>
  <c r="AP61" i="1"/>
  <c r="AK62" i="1"/>
  <c r="AP62" i="1"/>
  <c r="AK63" i="1"/>
  <c r="AK64" i="1"/>
  <c r="AK65" i="1"/>
  <c r="AP65" i="1"/>
  <c r="AK66" i="1"/>
  <c r="AP66" i="1"/>
  <c r="AK67" i="1"/>
  <c r="AK68" i="1"/>
  <c r="AK69" i="1"/>
  <c r="AP69" i="1"/>
  <c r="AK70" i="1"/>
  <c r="AP70" i="1"/>
  <c r="AK71" i="1"/>
  <c r="AK72" i="1"/>
  <c r="AK73" i="1"/>
  <c r="AP73" i="1"/>
  <c r="AK74" i="1"/>
  <c r="AP74" i="1"/>
  <c r="AK75" i="1"/>
  <c r="AK76" i="1"/>
  <c r="AK77" i="1"/>
  <c r="AP77" i="1"/>
  <c r="AK78" i="1"/>
  <c r="AP78" i="1"/>
  <c r="AK79" i="1"/>
  <c r="AK80" i="1"/>
  <c r="AK81" i="1"/>
  <c r="AP81" i="1"/>
  <c r="AK82" i="1"/>
  <c r="AP82" i="1"/>
  <c r="AK83" i="1"/>
  <c r="AK84" i="1"/>
  <c r="AK85" i="1"/>
  <c r="AP85" i="1"/>
  <c r="AK86" i="1"/>
  <c r="AP86" i="1"/>
  <c r="AK87" i="1"/>
  <c r="AK88" i="1"/>
  <c r="AK89" i="1"/>
  <c r="AP89" i="1"/>
  <c r="AK90" i="1"/>
  <c r="AP90" i="1"/>
  <c r="AK91" i="1"/>
  <c r="AK92" i="1"/>
  <c r="AK93" i="1"/>
  <c r="AP93" i="1"/>
  <c r="AK94" i="1"/>
  <c r="AP94" i="1"/>
  <c r="AK95" i="1"/>
  <c r="AK96" i="1"/>
  <c r="AK97" i="1"/>
  <c r="AP97" i="1"/>
  <c r="AK98" i="1"/>
  <c r="AP98" i="1"/>
  <c r="AK99" i="1"/>
  <c r="AK100" i="1"/>
  <c r="AK101" i="1"/>
  <c r="AP101" i="1"/>
  <c r="AK102" i="1"/>
  <c r="AP102" i="1"/>
  <c r="AK103" i="1"/>
  <c r="AK104" i="1"/>
  <c r="AK105" i="1"/>
  <c r="AP105" i="1"/>
  <c r="AK106" i="1"/>
  <c r="AP106" i="1"/>
  <c r="AK107" i="1"/>
  <c r="AK108" i="1"/>
  <c r="AK109" i="1"/>
  <c r="AP109" i="1"/>
  <c r="AK110" i="1"/>
  <c r="AP110" i="1"/>
  <c r="AK111" i="1"/>
  <c r="AK112" i="1"/>
  <c r="AK113" i="1"/>
  <c r="AP113" i="1"/>
  <c r="AK114" i="1"/>
  <c r="AP114" i="1"/>
  <c r="AK115" i="1"/>
  <c r="AK116" i="1"/>
  <c r="AK117" i="1"/>
  <c r="AP117" i="1"/>
  <c r="AK118" i="1"/>
  <c r="AP118" i="1"/>
  <c r="AK119" i="1"/>
  <c r="AK120" i="1"/>
  <c r="AK121" i="1"/>
  <c r="AP121" i="1"/>
  <c r="AK122" i="1"/>
  <c r="AP122" i="1"/>
  <c r="AK123" i="1"/>
  <c r="AK124" i="1"/>
  <c r="AK125" i="1"/>
  <c r="AP125" i="1"/>
  <c r="AK126" i="1"/>
  <c r="AP126" i="1"/>
  <c r="AK127" i="1"/>
  <c r="AK128" i="1"/>
  <c r="AK129" i="1"/>
  <c r="AP129" i="1"/>
  <c r="AK130" i="1"/>
  <c r="AP130" i="1"/>
  <c r="AK131" i="1"/>
  <c r="AK132" i="1"/>
  <c r="AK133" i="1"/>
  <c r="AP133" i="1"/>
  <c r="AK134" i="1"/>
  <c r="AP134" i="1"/>
  <c r="AK135" i="1"/>
  <c r="AL135" i="1"/>
  <c r="AK136" i="1"/>
  <c r="AK137" i="1"/>
  <c r="AP137" i="1"/>
  <c r="AK138" i="1"/>
  <c r="AP138" i="1"/>
  <c r="AK139" i="1"/>
  <c r="AL139" i="1"/>
  <c r="AK140" i="1"/>
  <c r="AK141" i="1"/>
  <c r="AP141" i="1"/>
  <c r="AK142" i="1"/>
  <c r="AP142" i="1"/>
  <c r="AK143" i="1"/>
  <c r="AK144" i="1"/>
  <c r="AK145" i="1"/>
  <c r="AP145" i="1"/>
  <c r="AK146" i="1"/>
  <c r="AP146" i="1"/>
  <c r="AK147" i="1"/>
  <c r="AK148" i="1"/>
  <c r="AK149" i="1"/>
  <c r="AP149" i="1"/>
  <c r="AK150" i="1"/>
  <c r="AP150" i="1"/>
  <c r="AK151" i="1"/>
  <c r="AK152" i="1"/>
  <c r="AK153" i="1"/>
  <c r="AP153" i="1"/>
  <c r="AK154" i="1"/>
  <c r="AP154" i="1"/>
  <c r="AK155" i="1"/>
  <c r="AK156" i="1"/>
  <c r="AK157" i="1"/>
  <c r="AP157" i="1"/>
  <c r="AK158" i="1"/>
  <c r="AP158" i="1"/>
  <c r="AK159" i="1"/>
  <c r="AL159" i="1"/>
  <c r="AK160" i="1"/>
  <c r="AK161" i="1"/>
  <c r="AP161" i="1"/>
  <c r="AK162" i="1"/>
  <c r="AP162" i="1"/>
  <c r="AJ146" i="4"/>
  <c r="AJ37" i="4"/>
  <c r="AL155" i="1"/>
  <c r="AL123" i="1"/>
  <c r="AL111" i="1"/>
  <c r="AL107" i="1"/>
  <c r="AL103" i="1"/>
  <c r="AL99" i="1"/>
  <c r="AL97" i="1"/>
  <c r="AL92" i="1"/>
  <c r="AL83" i="1"/>
  <c r="AL67" i="1"/>
  <c r="AL39" i="1"/>
  <c r="AJ109" i="4"/>
  <c r="AL151" i="1"/>
  <c r="AL147" i="1"/>
  <c r="AL143" i="1"/>
  <c r="AL131" i="1"/>
  <c r="AL127" i="1"/>
  <c r="AL119" i="1"/>
  <c r="AL115" i="1"/>
  <c r="AL95" i="1"/>
  <c r="AL91" i="1"/>
  <c r="AL87" i="1"/>
  <c r="AL79" i="1"/>
  <c r="AL75" i="1"/>
  <c r="AL71" i="1"/>
  <c r="B14" i="4"/>
  <c r="AM14" i="4"/>
  <c r="O7" i="5"/>
  <c r="AL35" i="1"/>
  <c r="AL109" i="1"/>
  <c r="AL77" i="1"/>
  <c r="AL146" i="1"/>
  <c r="AL69" i="1"/>
  <c r="AL94" i="1"/>
  <c r="AN99" i="4"/>
  <c r="AJ67" i="4"/>
  <c r="AJ83" i="4"/>
  <c r="AJ131" i="4"/>
  <c r="AL63" i="1"/>
  <c r="AL59" i="1"/>
  <c r="AL55" i="1"/>
  <c r="AL51" i="1"/>
  <c r="AL47" i="1"/>
  <c r="AL43" i="1"/>
  <c r="AL23" i="1"/>
  <c r="AL19" i="1"/>
  <c r="G166" i="4"/>
  <c r="G167" i="4"/>
  <c r="R165" i="4"/>
  <c r="R167" i="4"/>
  <c r="P165" i="4"/>
  <c r="P167" i="4"/>
  <c r="L165" i="4"/>
  <c r="L167" i="4"/>
  <c r="AH166" i="1"/>
  <c r="AH165" i="1"/>
  <c r="U166" i="5"/>
  <c r="U165" i="5"/>
  <c r="P164" i="5"/>
  <c r="P166" i="5"/>
  <c r="AK13" i="5"/>
  <c r="AN138" i="4"/>
  <c r="AJ90" i="4"/>
  <c r="AN74" i="4"/>
  <c r="D164" i="1"/>
  <c r="AK13" i="1"/>
  <c r="AN122" i="4"/>
  <c r="AJ114" i="4"/>
  <c r="AN115" i="4"/>
  <c r="AJ70" i="4"/>
  <c r="AP16" i="1"/>
  <c r="AN106" i="4"/>
  <c r="AJ130" i="4"/>
  <c r="AN148" i="4"/>
  <c r="AN132" i="4"/>
  <c r="AN116" i="4"/>
  <c r="AN96" i="4"/>
  <c r="AN80" i="4"/>
  <c r="AN64" i="4"/>
  <c r="AN56" i="4"/>
  <c r="AL126" i="1"/>
  <c r="AL130" i="1"/>
  <c r="AN83" i="4"/>
  <c r="AN67" i="4"/>
  <c r="AN152" i="4"/>
  <c r="AN136" i="4"/>
  <c r="AN120" i="4"/>
  <c r="AN104" i="4"/>
  <c r="AN88" i="4"/>
  <c r="AN72" i="4"/>
  <c r="AN52" i="4"/>
  <c r="AN40" i="4"/>
  <c r="AL81" i="1"/>
  <c r="AP160" i="1"/>
  <c r="AP148" i="1"/>
  <c r="AP144" i="1"/>
  <c r="AP132" i="1"/>
  <c r="AP128" i="1"/>
  <c r="AP124" i="1"/>
  <c r="AP120" i="1"/>
  <c r="AP116" i="1"/>
  <c r="AP112" i="1"/>
  <c r="AP108" i="1"/>
  <c r="AP104" i="1"/>
  <c r="AP100" i="1"/>
  <c r="AP96" i="1"/>
  <c r="AP92" i="1"/>
  <c r="AP88" i="1"/>
  <c r="AP84" i="1"/>
  <c r="AP80" i="1"/>
  <c r="AP76" i="1"/>
  <c r="AP72" i="1"/>
  <c r="AP68" i="1"/>
  <c r="AP64" i="1"/>
  <c r="AP60" i="1"/>
  <c r="AP56" i="1"/>
  <c r="AP52" i="1"/>
  <c r="AP48" i="1"/>
  <c r="AP44" i="1"/>
  <c r="AP40" i="1"/>
  <c r="AP36" i="1"/>
  <c r="AP32" i="1"/>
  <c r="AP28" i="1"/>
  <c r="AP24" i="1"/>
  <c r="AP20" i="1"/>
  <c r="AN159" i="4"/>
  <c r="AN155" i="4"/>
  <c r="AN151" i="4"/>
  <c r="AN147" i="4"/>
  <c r="AN143" i="4"/>
  <c r="AN131" i="4"/>
  <c r="AJ147" i="4"/>
  <c r="AL117" i="1"/>
  <c r="AL93" i="1"/>
  <c r="AL102" i="1"/>
  <c r="AL37" i="1"/>
  <c r="AL129" i="1"/>
  <c r="AN157" i="4"/>
  <c r="AN153" i="4"/>
  <c r="AN141" i="4"/>
  <c r="AN137" i="4"/>
  <c r="AN125" i="4"/>
  <c r="AN121" i="4"/>
  <c r="AN109" i="4"/>
  <c r="AN105" i="4"/>
  <c r="AN101" i="4"/>
  <c r="AN93" i="4"/>
  <c r="AN89" i="4"/>
  <c r="AN85" i="4"/>
  <c r="AN77" i="4"/>
  <c r="AN73" i="4"/>
  <c r="AN69" i="4"/>
  <c r="AN37" i="4"/>
  <c r="AN33" i="4"/>
  <c r="AN25" i="4"/>
  <c r="AH165" i="4"/>
  <c r="D164" i="4"/>
  <c r="D167" i="4"/>
  <c r="AI13" i="4"/>
  <c r="AJ42" i="4"/>
  <c r="AJ50" i="4"/>
  <c r="AN58" i="4"/>
  <c r="AD166" i="1"/>
  <c r="AB165" i="1"/>
  <c r="AN21" i="4"/>
  <c r="AN17" i="4"/>
  <c r="AN82" i="4"/>
  <c r="AN30" i="4"/>
  <c r="AJ154" i="4"/>
  <c r="AN162" i="4"/>
  <c r="AN98" i="4"/>
  <c r="AN66" i="4"/>
  <c r="AJ118" i="4"/>
  <c r="AN76" i="4"/>
  <c r="AJ62" i="4"/>
  <c r="AN150" i="4"/>
  <c r="AN134" i="4"/>
  <c r="AN102" i="4"/>
  <c r="AN86" i="4"/>
  <c r="AN26" i="4"/>
  <c r="AJ64" i="4"/>
  <c r="AJ110" i="4"/>
  <c r="AN140" i="4"/>
  <c r="AN139" i="4"/>
  <c r="AN135" i="4"/>
  <c r="AN127" i="4"/>
  <c r="AN123" i="4"/>
  <c r="AN119" i="4"/>
  <c r="AN111" i="4"/>
  <c r="AN107" i="4"/>
  <c r="AN103" i="4"/>
  <c r="AN95" i="4"/>
  <c r="AN91" i="4"/>
  <c r="AN87" i="4"/>
  <c r="AN79" i="4"/>
  <c r="AN75" i="4"/>
  <c r="AN71" i="4"/>
  <c r="AN63" i="4"/>
  <c r="AN59" i="4"/>
  <c r="AN55" i="4"/>
  <c r="AN51" i="4"/>
  <c r="AN47" i="4"/>
  <c r="AN35" i="4"/>
  <c r="AN156" i="4"/>
  <c r="AN124" i="4"/>
  <c r="AN108" i="4"/>
  <c r="AN92" i="4"/>
  <c r="AJ22" i="4"/>
  <c r="AJ54" i="4"/>
  <c r="AN158" i="4"/>
  <c r="AN142" i="4"/>
  <c r="AN126" i="4"/>
  <c r="AN94" i="4"/>
  <c r="AN78" i="4"/>
  <c r="AJ116" i="4"/>
  <c r="AN149" i="4"/>
  <c r="AN133" i="4"/>
  <c r="AN81" i="4"/>
  <c r="AN65" i="4"/>
  <c r="AN53" i="4"/>
  <c r="AN49" i="4"/>
  <c r="AN45" i="4"/>
  <c r="AN29" i="4"/>
  <c r="T165" i="4"/>
  <c r="T166" i="4"/>
  <c r="AN61" i="4"/>
  <c r="AL38" i="1"/>
  <c r="AJ53" i="4"/>
  <c r="AN46" i="4"/>
  <c r="AJ38" i="4"/>
  <c r="AC165" i="5"/>
  <c r="AC166" i="5"/>
  <c r="Y166" i="5"/>
  <c r="Y165" i="5"/>
  <c r="AG166" i="5"/>
  <c r="Q166" i="5"/>
  <c r="AH166" i="4"/>
  <c r="AJ51" i="4"/>
  <c r="AJ18" i="4"/>
  <c r="AJ34" i="4"/>
  <c r="H165" i="4"/>
  <c r="H166" i="4"/>
  <c r="AK164" i="4"/>
  <c r="AN41" i="4"/>
  <c r="AL46" i="1"/>
  <c r="AJ45" i="4"/>
  <c r="AN57" i="4"/>
  <c r="AL62" i="1"/>
  <c r="AL42" i="1"/>
  <c r="I166" i="4"/>
  <c r="I165" i="4"/>
  <c r="K166" i="4"/>
  <c r="K165" i="4"/>
  <c r="E165" i="4"/>
  <c r="E166" i="4"/>
  <c r="N166" i="4"/>
  <c r="N165" i="4"/>
  <c r="P166" i="4"/>
  <c r="AJ56" i="4"/>
  <c r="AN43" i="4"/>
  <c r="L166" i="4"/>
  <c r="AL21" i="1"/>
  <c r="AN36" i="4"/>
  <c r="AJ24" i="4"/>
  <c r="AN27" i="4"/>
  <c r="AN20" i="4"/>
  <c r="AJ40" i="4"/>
  <c r="AN60" i="4"/>
  <c r="S166" i="1"/>
  <c r="S165" i="1"/>
  <c r="AC165" i="1"/>
  <c r="AC166" i="1"/>
  <c r="U165" i="1"/>
  <c r="U166" i="1"/>
  <c r="Y166" i="1"/>
  <c r="Y165" i="1"/>
  <c r="AI166" i="1"/>
  <c r="AI165" i="1"/>
  <c r="AE165" i="1"/>
  <c r="AE166" i="1"/>
  <c r="W166" i="1"/>
  <c r="W165" i="1"/>
  <c r="AA166" i="1"/>
  <c r="AA165" i="1"/>
  <c r="T165" i="1"/>
  <c r="X166" i="1"/>
  <c r="Z165" i="1"/>
  <c r="AJ165" i="1"/>
  <c r="AD165" i="1"/>
  <c r="V165" i="1"/>
  <c r="AF165" i="1"/>
  <c r="F166" i="4"/>
  <c r="F165" i="4"/>
  <c r="Q166" i="4"/>
  <c r="Q165" i="4"/>
  <c r="U166" i="4"/>
  <c r="U165" i="4"/>
  <c r="M166" i="4"/>
  <c r="M165" i="4"/>
  <c r="O165" i="4"/>
  <c r="O166" i="4"/>
  <c r="S165" i="4"/>
  <c r="S166" i="4"/>
  <c r="J166" i="4"/>
  <c r="J165" i="4"/>
  <c r="R166" i="4"/>
  <c r="G165" i="4"/>
  <c r="AJ72" i="4"/>
  <c r="AN32" i="4"/>
  <c r="AL149" i="1"/>
  <c r="AL53" i="1"/>
  <c r="AL49" i="1"/>
  <c r="AJ80" i="4"/>
  <c r="AJ88" i="4"/>
  <c r="AJ96" i="4"/>
  <c r="AJ104" i="4"/>
  <c r="AJ132" i="4"/>
  <c r="AJ148" i="4"/>
  <c r="AN48" i="4"/>
  <c r="AN112" i="4"/>
  <c r="AN128" i="4"/>
  <c r="AN144" i="4"/>
  <c r="AN160" i="4"/>
  <c r="AJ52" i="4"/>
  <c r="AN16" i="4"/>
  <c r="AL101" i="1"/>
  <c r="AL61" i="1"/>
  <c r="AL137" i="1"/>
  <c r="AL17" i="1"/>
  <c r="AL25" i="1"/>
  <c r="AN44" i="4"/>
  <c r="AN28" i="4"/>
  <c r="AL133" i="1"/>
  <c r="AL73" i="1"/>
  <c r="AL157" i="1"/>
  <c r="AL45" i="1"/>
  <c r="AL65" i="1"/>
  <c r="AL89" i="1"/>
  <c r="AL121" i="1"/>
  <c r="AJ120" i="4"/>
  <c r="AN68" i="4"/>
  <c r="AN84" i="4"/>
  <c r="AN100" i="4"/>
  <c r="AL29" i="1"/>
  <c r="AL85" i="1"/>
  <c r="AL57" i="1"/>
  <c r="AL125" i="1"/>
  <c r="AL141" i="1"/>
  <c r="AL113" i="1"/>
  <c r="AL33" i="1"/>
  <c r="AL41" i="1"/>
  <c r="AL105" i="1"/>
  <c r="AL145" i="1"/>
  <c r="AJ136" i="4"/>
  <c r="AJ152" i="4"/>
  <c r="O7" i="1"/>
  <c r="AE165" i="5"/>
  <c r="AE166" i="5"/>
  <c r="Z166" i="5"/>
  <c r="Z165" i="5"/>
  <c r="AI165" i="5"/>
  <c r="AI166" i="5"/>
  <c r="AD166" i="5"/>
  <c r="AD165" i="5"/>
  <c r="D165" i="5"/>
  <c r="D166" i="5"/>
  <c r="AH166" i="5"/>
  <c r="AH165" i="5"/>
  <c r="W165" i="5"/>
  <c r="W166" i="5"/>
  <c r="R166" i="5"/>
  <c r="R165" i="5"/>
  <c r="S165" i="5"/>
  <c r="S166" i="5"/>
  <c r="AA165" i="5"/>
  <c r="AA166" i="5"/>
  <c r="V166" i="5"/>
  <c r="V165" i="5"/>
  <c r="AN163" i="4"/>
  <c r="AJ166" i="5"/>
  <c r="AF166" i="5"/>
  <c r="AB166" i="5"/>
  <c r="X166" i="5"/>
  <c r="T166" i="5"/>
  <c r="AP163" i="1"/>
  <c r="AM165" i="5"/>
  <c r="AK8" i="5"/>
  <c r="F166" i="1"/>
  <c r="F165" i="1"/>
  <c r="H166" i="1"/>
  <c r="H165" i="1"/>
  <c r="D165" i="1"/>
  <c r="D166" i="1"/>
  <c r="AL24" i="1"/>
  <c r="AJ47" i="4"/>
  <c r="AJ159" i="4"/>
  <c r="AJ143" i="4"/>
  <c r="AJ127" i="4"/>
  <c r="AJ111" i="4"/>
  <c r="AJ95" i="4"/>
  <c r="AJ79" i="4"/>
  <c r="AJ63" i="4"/>
  <c r="AN19" i="4"/>
  <c r="AN31" i="4"/>
  <c r="AL158" i="1"/>
  <c r="AL64" i="1"/>
  <c r="AL36" i="1"/>
  <c r="AL40" i="1"/>
  <c r="AL52" i="1"/>
  <c r="AL68" i="1"/>
  <c r="AL104" i="1"/>
  <c r="AL112" i="1"/>
  <c r="AL128" i="1"/>
  <c r="AL160" i="1"/>
  <c r="AM164" i="1"/>
  <c r="AP159" i="1"/>
  <c r="AP155" i="1"/>
  <c r="AP151" i="1"/>
  <c r="AP147" i="1"/>
  <c r="AP143" i="1"/>
  <c r="AP139" i="1"/>
  <c r="AP135" i="1"/>
  <c r="AP131" i="1"/>
  <c r="AP127" i="1"/>
  <c r="AP123" i="1"/>
  <c r="AP119" i="1"/>
  <c r="AP115" i="1"/>
  <c r="AP111" i="1"/>
  <c r="AP107" i="1"/>
  <c r="AP103" i="1"/>
  <c r="AP99" i="1"/>
  <c r="AP95" i="1"/>
  <c r="AP91" i="1"/>
  <c r="AP87" i="1"/>
  <c r="AP83" i="1"/>
  <c r="AP79" i="1"/>
  <c r="AP75" i="1"/>
  <c r="AP71" i="1"/>
  <c r="AP67" i="1"/>
  <c r="AP63" i="1"/>
  <c r="AP59" i="1"/>
  <c r="AP55" i="1"/>
  <c r="AP51" i="1"/>
  <c r="AP47" i="1"/>
  <c r="AP43" i="1"/>
  <c r="AP39" i="1"/>
  <c r="AP35" i="1"/>
  <c r="AP31" i="1"/>
  <c r="AP27" i="1"/>
  <c r="AP23" i="1"/>
  <c r="AP19" i="1"/>
  <c r="AL20" i="1"/>
  <c r="AJ59" i="4"/>
  <c r="AJ155" i="4"/>
  <c r="AJ139" i="4"/>
  <c r="AJ123" i="4"/>
  <c r="AJ107" i="4"/>
  <c r="AJ91" i="4"/>
  <c r="AJ75" i="4"/>
  <c r="AL44" i="1"/>
  <c r="AN39" i="4"/>
  <c r="AN23" i="4"/>
  <c r="AL48" i="1"/>
  <c r="AL56" i="1"/>
  <c r="AL72" i="1"/>
  <c r="AL84" i="1"/>
  <c r="AL116" i="1"/>
  <c r="AJ35" i="4"/>
  <c r="AL28" i="1"/>
  <c r="AJ55" i="4"/>
  <c r="AJ151" i="4"/>
  <c r="AJ135" i="4"/>
  <c r="AJ119" i="4"/>
  <c r="AJ103" i="4"/>
  <c r="AJ87" i="4"/>
  <c r="AJ71" i="4"/>
  <c r="AL60" i="1"/>
  <c r="AL32" i="1"/>
  <c r="AL76" i="1"/>
  <c r="AL100" i="1"/>
  <c r="AL132" i="1"/>
  <c r="AL148" i="1"/>
  <c r="R165" i="1"/>
  <c r="R166" i="1"/>
  <c r="Q166" i="1"/>
  <c r="Q165" i="1"/>
  <c r="M166" i="1"/>
  <c r="M165" i="1"/>
  <c r="E165" i="1"/>
  <c r="E166" i="1"/>
  <c r="P166" i="1"/>
  <c r="P165" i="1"/>
  <c r="L166" i="1"/>
  <c r="L165" i="1"/>
  <c r="G165" i="1"/>
  <c r="G166" i="1"/>
  <c r="O165" i="1"/>
  <c r="O166" i="1"/>
  <c r="I166" i="1"/>
  <c r="I165" i="1"/>
  <c r="N165" i="1"/>
  <c r="N166" i="1"/>
  <c r="K165" i="1"/>
  <c r="K166" i="1"/>
  <c r="J165" i="1"/>
  <c r="AL14" i="1"/>
  <c r="AN14" i="4"/>
  <c r="AL34" i="1"/>
  <c r="AL98" i="1"/>
  <c r="AL118" i="1"/>
  <c r="AL74" i="1"/>
  <c r="AL90" i="1"/>
  <c r="AL122" i="1"/>
  <c r="AL18" i="1"/>
  <c r="AL26" i="1"/>
  <c r="AN117" i="4"/>
  <c r="AL142" i="1"/>
  <c r="AL78" i="1"/>
  <c r="AJ133" i="4"/>
  <c r="AL153" i="1"/>
  <c r="AL161" i="1"/>
  <c r="AJ81" i="4"/>
  <c r="AP156" i="1"/>
  <c r="AL156" i="1"/>
  <c r="AP152" i="1"/>
  <c r="AL152" i="1"/>
  <c r="AP140" i="1"/>
  <c r="AL140" i="1"/>
  <c r="AP136" i="1"/>
  <c r="AL136" i="1"/>
  <c r="AL50" i="1"/>
  <c r="AL86" i="1"/>
  <c r="AL138" i="1"/>
  <c r="AL22" i="1"/>
  <c r="AL54" i="1"/>
  <c r="AL110" i="1"/>
  <c r="AL66" i="1"/>
  <c r="AL82" i="1"/>
  <c r="AL114" i="1"/>
  <c r="AL58" i="1"/>
  <c r="AJ49" i="4"/>
  <c r="AN161" i="4"/>
  <c r="AN145" i="4"/>
  <c r="AN129" i="4"/>
  <c r="AN113" i="4"/>
  <c r="AN97" i="4"/>
  <c r="AL162" i="1"/>
  <c r="AL150" i="1"/>
  <c r="AL106" i="1"/>
  <c r="AL30" i="1"/>
  <c r="AL70" i="1"/>
  <c r="AL80" i="1"/>
  <c r="AL88" i="1"/>
  <c r="AL96" i="1"/>
  <c r="AL108" i="1"/>
  <c r="AL120" i="1"/>
  <c r="AL124" i="1"/>
  <c r="AL134" i="1"/>
  <c r="AL144" i="1"/>
  <c r="AL154" i="1"/>
  <c r="AP15" i="1"/>
  <c r="AN15" i="4"/>
  <c r="N165" i="5"/>
  <c r="N166" i="5"/>
  <c r="E166" i="5"/>
  <c r="E165" i="5"/>
  <c r="I165" i="5"/>
  <c r="F166" i="5"/>
  <c r="AM15" i="5"/>
  <c r="AM164" i="5"/>
  <c r="P165" i="5"/>
  <c r="O166" i="5"/>
  <c r="O165" i="5"/>
  <c r="M165" i="5"/>
  <c r="M166" i="5"/>
  <c r="L166" i="5"/>
  <c r="K166" i="5"/>
  <c r="J166" i="5"/>
  <c r="J165" i="5"/>
  <c r="H166" i="5"/>
  <c r="G166" i="5"/>
  <c r="D165" i="4"/>
  <c r="D166" i="4"/>
  <c r="AI166" i="4"/>
  <c r="Y4" i="5"/>
  <c r="O7" i="7"/>
  <c r="AK165" i="5"/>
  <c r="AN164" i="5"/>
  <c r="AO164" i="5"/>
  <c r="AK165" i="4"/>
  <c r="AI8" i="4"/>
  <c r="AI165" i="4"/>
  <c r="AL164" i="4"/>
  <c r="H7" i="4"/>
  <c r="H6" i="4" s="1"/>
  <c r="O7" i="4"/>
  <c r="AN164" i="4"/>
  <c r="AI7" i="4"/>
  <c r="AP164" i="1"/>
  <c r="AK7" i="1"/>
  <c r="AK165" i="1"/>
  <c r="AN164" i="1"/>
  <c r="Y5" i="5" s="1"/>
  <c r="AM165" i="1"/>
  <c r="AK8" i="1"/>
  <c r="AK166" i="1"/>
  <c r="AK166" i="5"/>
  <c r="AM163" i="9"/>
  <c r="AM57" i="9"/>
  <c r="AM100" i="9"/>
  <c r="AM135" i="9"/>
  <c r="AM29" i="9"/>
  <c r="AM74" i="9"/>
  <c r="AM32" i="9"/>
  <c r="AM101" i="12"/>
  <c r="AM138" i="9"/>
  <c r="AM91" i="9"/>
  <c r="AM38" i="9"/>
  <c r="AM114" i="9"/>
  <c r="AN112" i="11"/>
  <c r="AM147" i="9"/>
  <c r="AM19" i="9"/>
  <c r="AM62" i="9"/>
  <c r="AM84" i="9"/>
  <c r="AM141" i="9"/>
  <c r="AM127" i="9"/>
  <c r="AM117" i="9"/>
  <c r="AM53" i="9"/>
  <c r="AM144" i="9"/>
  <c r="AM109" i="9"/>
  <c r="AM151" i="9"/>
  <c r="AM155" i="9"/>
  <c r="AM129" i="9"/>
  <c r="AM60" i="9"/>
  <c r="AN60" i="11"/>
  <c r="AM86" i="9"/>
  <c r="AM45" i="9"/>
  <c r="AM125" i="9"/>
  <c r="AM153" i="9"/>
  <c r="AM46" i="9"/>
  <c r="AM68" i="9"/>
  <c r="AM130" i="9"/>
  <c r="AM130" i="12"/>
  <c r="AM85" i="9"/>
  <c r="AN85" i="11"/>
  <c r="AM95" i="9"/>
  <c r="AM42" i="9"/>
  <c r="AM44" i="9"/>
  <c r="AM115" i="12"/>
  <c r="AN135" i="11"/>
  <c r="AN103" i="11"/>
  <c r="AM155" i="12"/>
  <c r="AM29" i="12"/>
  <c r="AM156" i="9"/>
  <c r="AN86" i="11"/>
  <c r="AM24" i="9"/>
  <c r="AN59" i="11"/>
  <c r="AN74" i="11"/>
  <c r="AN144" i="11"/>
  <c r="AM41" i="9"/>
  <c r="AM50" i="9"/>
  <c r="AM111" i="9"/>
  <c r="AM76" i="9"/>
  <c r="AN76" i="11"/>
  <c r="AM107" i="9"/>
  <c r="AM73" i="9"/>
  <c r="AM105" i="12"/>
  <c r="AM38" i="12"/>
  <c r="AM37" i="9"/>
  <c r="AM62" i="12"/>
  <c r="AM111" i="12"/>
  <c r="AM99" i="9"/>
  <c r="AN99" i="11"/>
  <c r="AM99" i="12"/>
  <c r="AM142" i="9"/>
  <c r="AM36" i="9"/>
  <c r="AM69" i="9"/>
  <c r="AM69" i="12"/>
  <c r="AM103" i="9"/>
  <c r="AM63" i="9"/>
  <c r="AM160" i="9"/>
  <c r="AM108" i="9"/>
  <c r="AM108" i="12"/>
  <c r="AM109" i="12"/>
  <c r="AN127" i="11"/>
  <c r="AM64" i="9"/>
  <c r="AM138" i="12"/>
  <c r="AM161" i="9"/>
  <c r="AN161" i="11"/>
  <c r="AM124" i="9"/>
  <c r="AM23" i="9"/>
  <c r="AN155" i="11"/>
  <c r="AM152" i="9"/>
  <c r="AM88" i="9"/>
  <c r="AM60" i="12"/>
  <c r="AM83" i="9"/>
  <c r="AN83" i="11"/>
  <c r="AM105" i="9"/>
  <c r="AM148" i="9"/>
  <c r="AM148" i="12"/>
  <c r="AM20" i="9"/>
  <c r="AN20" i="11"/>
  <c r="AN45" i="11"/>
  <c r="AM159" i="9"/>
  <c r="AM97" i="9"/>
  <c r="AM133" i="9"/>
  <c r="AM122" i="9"/>
  <c r="AM122" i="12"/>
  <c r="AM16" i="9"/>
  <c r="AN16" i="11"/>
  <c r="AM25" i="9"/>
  <c r="AM119" i="9"/>
  <c r="AM139" i="9"/>
  <c r="AM139" i="12"/>
  <c r="AM33" i="9"/>
  <c r="AM56" i="9"/>
  <c r="AM123" i="9"/>
  <c r="AM116" i="9"/>
  <c r="AM89" i="9"/>
  <c r="AM140" i="9"/>
  <c r="AM101" i="9"/>
  <c r="AN101" i="11"/>
  <c r="AM31" i="9"/>
  <c r="AM98" i="9"/>
  <c r="AM92" i="9"/>
  <c r="AM113" i="9"/>
  <c r="AM157" i="9"/>
  <c r="AM70" i="9"/>
  <c r="AM146" i="9"/>
  <c r="AM146" i="12"/>
  <c r="AM154" i="9"/>
  <c r="AN41" i="11"/>
  <c r="AM50" i="12"/>
  <c r="AM76" i="12"/>
  <c r="AM54" i="9"/>
  <c r="AM30" i="12"/>
  <c r="AN37" i="11"/>
  <c r="AM71" i="9"/>
  <c r="AM35" i="9"/>
  <c r="AM78" i="9"/>
  <c r="AM43" i="9"/>
  <c r="AN43" i="11"/>
  <c r="AM149" i="9"/>
  <c r="AN149" i="11"/>
  <c r="AM96" i="9"/>
  <c r="AN71" i="11"/>
  <c r="AM83" i="12"/>
  <c r="AN111" i="11"/>
  <c r="AN64" i="11"/>
  <c r="AM85" i="12"/>
  <c r="AM49" i="9"/>
  <c r="AN68" i="11"/>
  <c r="AN95" i="11"/>
  <c r="AM84" i="12"/>
  <c r="AN152" i="11"/>
  <c r="AN129" i="11"/>
  <c r="AM42" i="12"/>
  <c r="AM145" i="9"/>
  <c r="AN145" i="11"/>
  <c r="AM25" i="12"/>
  <c r="AM115" i="9"/>
  <c r="AM75" i="9"/>
  <c r="AM118" i="9"/>
  <c r="AM93" i="9"/>
  <c r="AM131" i="9"/>
  <c r="AM132" i="9"/>
  <c r="AM158" i="9"/>
  <c r="AM48" i="9"/>
  <c r="AM80" i="9"/>
  <c r="AN80" i="11"/>
  <c r="AM80" i="12"/>
  <c r="AN109" i="11"/>
  <c r="AM141" i="12"/>
  <c r="AM98" i="12"/>
  <c r="AN151" i="11"/>
  <c r="AN119" i="11"/>
  <c r="AN92" i="11"/>
  <c r="AN50" i="11"/>
  <c r="AM117" i="12"/>
  <c r="AM17" i="9"/>
  <c r="AN157" i="11"/>
  <c r="AN70" i="11"/>
  <c r="AN117" i="11"/>
  <c r="AN123" i="11"/>
  <c r="AN125" i="11"/>
  <c r="AM116" i="12"/>
  <c r="AN154" i="11"/>
  <c r="AM91" i="12"/>
  <c r="AN105" i="11"/>
  <c r="AM22" i="9"/>
  <c r="AM52" i="9"/>
  <c r="AN52" i="11"/>
  <c r="AM79" i="9"/>
  <c r="AM87" i="9"/>
  <c r="AN88" i="11"/>
  <c r="AM36" i="12"/>
  <c r="AM110" i="9"/>
  <c r="AN62" i="11"/>
  <c r="AM134" i="9"/>
  <c r="AM144" i="12"/>
  <c r="AM71" i="12"/>
  <c r="AM27" i="9"/>
  <c r="AM121" i="9"/>
  <c r="AM147" i="12"/>
  <c r="AN133" i="11"/>
  <c r="AM44" i="12"/>
  <c r="AN46" i="11"/>
  <c r="AM126" i="9"/>
  <c r="AM59" i="9"/>
  <c r="AM59" i="12"/>
  <c r="AN158" i="11"/>
  <c r="AM106" i="9"/>
  <c r="AN134" i="11"/>
  <c r="AM150" i="9"/>
  <c r="AM129" i="12"/>
  <c r="AM158" i="12"/>
  <c r="AN54" i="11"/>
  <c r="AN17" i="10"/>
  <c r="AN133" i="10"/>
  <c r="AM72" i="9"/>
  <c r="AN72" i="11"/>
  <c r="AM51" i="9"/>
  <c r="AM51" i="12"/>
  <c r="AM81" i="9"/>
  <c r="AN81" i="11"/>
  <c r="AM15" i="9"/>
  <c r="AM15" i="12"/>
  <c r="AN77" i="11"/>
  <c r="AM66" i="9"/>
  <c r="AM79" i="12"/>
  <c r="AM26" i="9"/>
  <c r="AN143" i="11"/>
  <c r="AM143" i="9"/>
  <c r="AM65" i="9"/>
  <c r="AM112" i="9"/>
  <c r="AM34" i="12"/>
  <c r="AM151" i="12"/>
  <c r="AN56" i="10"/>
  <c r="AM34" i="9"/>
  <c r="AN60" i="10"/>
  <c r="AN127" i="10"/>
  <c r="AM134" i="12"/>
  <c r="AM39" i="9"/>
  <c r="AN116" i="10"/>
  <c r="AM30" i="9"/>
  <c r="AM28" i="9"/>
  <c r="AM28" i="12"/>
  <c r="AL14" i="9"/>
  <c r="AN159" i="11"/>
  <c r="AM123" i="12"/>
  <c r="AN89" i="11"/>
  <c r="AM55" i="9"/>
  <c r="AN55" i="11"/>
  <c r="AM67" i="9"/>
  <c r="AM67" i="12"/>
  <c r="AM77" i="12"/>
  <c r="AM77" i="9"/>
  <c r="AN120" i="11"/>
  <c r="AM120" i="9"/>
  <c r="AM86" i="12"/>
  <c r="AM63" i="12"/>
  <c r="AM137" i="9"/>
  <c r="AN163" i="11"/>
  <c r="AN36" i="11"/>
  <c r="AM66" i="12"/>
  <c r="AM136" i="9"/>
  <c r="AN26" i="10"/>
  <c r="AM106" i="12"/>
  <c r="AN124" i="11"/>
  <c r="AN33" i="11"/>
  <c r="AN142" i="11"/>
  <c r="AM43" i="12"/>
  <c r="AM49" i="12"/>
  <c r="AM112" i="12"/>
  <c r="AN106" i="11"/>
  <c r="AM163" i="12"/>
  <c r="AN26" i="11"/>
  <c r="AN144" i="10"/>
  <c r="AN145" i="10"/>
  <c r="AN63" i="11"/>
  <c r="AN124" i="10"/>
  <c r="AM140" i="12"/>
  <c r="AN39" i="11"/>
  <c r="AM46" i="12"/>
  <c r="AN147" i="11"/>
  <c r="AN91" i="11"/>
  <c r="AN15" i="10"/>
  <c r="AM73" i="12"/>
  <c r="AM159" i="12"/>
  <c r="AN27" i="11"/>
  <c r="AM16" i="12"/>
  <c r="AM97" i="12"/>
  <c r="AN96" i="11"/>
  <c r="AN97" i="11"/>
  <c r="AM33" i="12"/>
  <c r="AN32" i="11"/>
  <c r="AN62" i="10"/>
  <c r="AN100" i="10"/>
  <c r="AM61" i="9"/>
  <c r="AM61" i="12"/>
  <c r="AM102" i="9"/>
  <c r="AM161" i="12"/>
  <c r="AN118" i="10"/>
  <c r="AN51" i="10"/>
  <c r="AM142" i="12"/>
  <c r="AM128" i="9"/>
  <c r="AN128" i="11"/>
  <c r="AN105" i="10"/>
  <c r="AN111" i="10"/>
  <c r="AM94" i="9"/>
  <c r="AN94" i="10"/>
  <c r="AN31" i="11"/>
  <c r="AN160" i="10"/>
  <c r="AM90" i="9"/>
  <c r="AM107" i="12"/>
  <c r="AM121" i="12"/>
  <c r="AM21" i="9"/>
  <c r="AN30" i="10"/>
  <c r="AN130" i="11"/>
  <c r="AN54" i="10"/>
  <c r="AN79" i="10"/>
  <c r="AN25" i="10"/>
  <c r="AN71" i="10"/>
  <c r="AN48" i="10"/>
  <c r="AN38" i="11"/>
  <c r="AN91" i="10"/>
  <c r="AM40" i="9"/>
  <c r="AN75" i="11"/>
  <c r="AN45" i="10"/>
  <c r="AN95" i="10"/>
  <c r="AN139" i="11"/>
  <c r="AN121" i="10"/>
  <c r="AM47" i="9"/>
  <c r="AN108" i="11"/>
  <c r="AM160" i="12"/>
  <c r="AN32" i="10"/>
  <c r="AM125" i="12"/>
  <c r="AN35" i="11"/>
  <c r="AM126" i="12"/>
  <c r="AM21" i="12"/>
  <c r="AN156" i="10"/>
  <c r="AM135" i="12"/>
  <c r="AM26" i="12"/>
  <c r="AN58" i="11"/>
  <c r="AM82" i="9"/>
  <c r="AN57" i="10"/>
  <c r="AN98" i="11"/>
  <c r="AN29" i="10"/>
  <c r="AN149" i="10"/>
  <c r="AN102" i="10"/>
  <c r="AN81" i="10"/>
  <c r="AN76" i="10"/>
  <c r="AM78" i="12"/>
  <c r="AN73" i="10"/>
  <c r="AN90" i="11"/>
  <c r="AN86" i="10"/>
  <c r="AM58" i="9"/>
  <c r="AM128" i="12"/>
  <c r="AN48" i="11"/>
  <c r="AM102" i="12"/>
  <c r="AM103" i="12"/>
  <c r="AN42" i="10"/>
  <c r="AM100" i="12"/>
  <c r="AM153" i="12"/>
  <c r="AN156" i="11"/>
  <c r="AN110" i="11"/>
  <c r="AM118" i="12"/>
  <c r="AM81" i="12"/>
  <c r="AN64" i="10"/>
  <c r="AN83" i="10"/>
  <c r="AN69" i="11"/>
  <c r="AN61" i="11"/>
  <c r="AN128" i="10"/>
  <c r="AN113" i="11"/>
  <c r="AM54" i="12"/>
  <c r="AM37" i="12"/>
  <c r="AM94" i="12"/>
  <c r="AN68" i="10"/>
  <c r="AN56" i="11"/>
  <c r="AM127" i="12"/>
  <c r="AN136" i="10"/>
  <c r="AN55" i="10"/>
  <c r="AN77" i="10"/>
  <c r="AM18" i="9"/>
  <c r="AN18" i="10"/>
  <c r="AN17" i="11"/>
  <c r="AM152" i="12"/>
  <c r="AN113" i="10"/>
  <c r="AN63" i="10"/>
  <c r="AM75" i="12"/>
  <c r="AN21" i="10"/>
  <c r="AM133" i="12"/>
  <c r="AN41" i="10"/>
  <c r="AM31" i="12"/>
  <c r="AN75" i="10"/>
  <c r="AN96" i="10"/>
  <c r="AN115" i="10"/>
  <c r="AN69" i="10"/>
  <c r="AM57" i="12"/>
  <c r="AN155" i="10"/>
  <c r="AN153" i="10"/>
  <c r="AM68" i="12"/>
  <c r="AN154" i="10"/>
  <c r="AN102" i="11"/>
  <c r="AN46" i="10"/>
  <c r="AM64" i="12"/>
  <c r="AN117" i="10"/>
  <c r="AN23" i="10"/>
  <c r="AM14" i="9"/>
  <c r="AN114" i="10"/>
  <c r="AL14" i="12"/>
  <c r="AM52" i="12"/>
  <c r="AN107" i="10"/>
  <c r="AN82" i="10"/>
  <c r="AN21" i="11"/>
  <c r="AN34" i="11"/>
  <c r="AN28" i="11"/>
  <c r="AN142" i="10"/>
  <c r="AN101" i="10"/>
  <c r="AN70" i="10"/>
  <c r="AN151" i="10"/>
  <c r="AN82" i="11"/>
  <c r="AN27" i="10"/>
  <c r="AN119" i="10"/>
  <c r="AN122" i="11"/>
  <c r="AN72" i="10"/>
  <c r="AN103" i="10"/>
  <c r="AN159" i="10"/>
  <c r="AN66" i="11"/>
  <c r="AM24" i="12"/>
  <c r="AM162" i="9"/>
  <c r="AM162" i="12"/>
  <c r="AN73" i="11"/>
  <c r="AM65" i="12"/>
  <c r="AN126" i="11"/>
  <c r="AM17" i="12"/>
  <c r="AM104" i="12"/>
  <c r="AM104" i="9"/>
  <c r="AN114" i="11"/>
  <c r="AM143" i="12"/>
  <c r="AN130" i="10"/>
  <c r="AN36" i="10"/>
  <c r="AN132" i="11"/>
  <c r="AN57" i="11"/>
  <c r="AN50" i="10"/>
  <c r="AN24" i="10"/>
  <c r="AN87" i="11"/>
  <c r="AM41" i="12"/>
  <c r="AN141" i="11"/>
  <c r="AM89" i="12"/>
  <c r="AN106" i="10"/>
  <c r="AN78" i="11"/>
  <c r="AN34" i="10"/>
  <c r="AN93" i="10"/>
  <c r="AN116" i="11"/>
  <c r="AN65" i="11"/>
  <c r="AN80" i="10"/>
  <c r="AN146" i="10"/>
  <c r="AN28" i="10"/>
  <c r="AM58" i="12"/>
  <c r="AN24" i="11"/>
  <c r="AN153" i="11"/>
  <c r="AN66" i="10"/>
  <c r="AN22" i="11"/>
  <c r="AM114" i="12"/>
  <c r="AM27" i="12"/>
  <c r="AN107" i="11"/>
  <c r="AN23" i="11"/>
  <c r="AM22" i="12"/>
  <c r="AN143" i="10"/>
  <c r="AN40" i="11"/>
  <c r="AN42" i="11"/>
  <c r="AM119" i="12"/>
  <c r="AM88" i="12"/>
  <c r="AN47" i="10"/>
  <c r="AM23" i="12"/>
  <c r="AN29" i="11"/>
  <c r="AN118" i="11"/>
  <c r="AN74" i="10"/>
  <c r="AN140" i="11"/>
  <c r="AN84" i="11"/>
  <c r="AN135" i="10"/>
  <c r="AN125" i="10"/>
  <c r="AM20" i="12"/>
  <c r="AM132" i="12"/>
  <c r="AM70" i="12"/>
  <c r="AN134" i="10"/>
  <c r="AN49" i="10"/>
  <c r="AN160" i="11"/>
  <c r="AN19" i="11"/>
  <c r="AM149" i="12"/>
  <c r="AM14" i="11"/>
  <c r="AN140" i="10"/>
  <c r="AN67" i="11"/>
  <c r="AN89" i="10"/>
  <c r="AN49" i="11"/>
  <c r="AN131" i="10"/>
  <c r="AN22" i="10"/>
  <c r="AM156" i="12"/>
  <c r="AN150" i="10"/>
  <c r="AN87" i="10"/>
  <c r="AM110" i="12"/>
  <c r="AM55" i="12"/>
  <c r="AN148" i="10"/>
  <c r="AN15" i="11"/>
  <c r="AN147" i="10"/>
  <c r="AM124" i="12"/>
  <c r="AN123" i="10"/>
  <c r="AN18" i="11"/>
  <c r="AN99" i="10"/>
  <c r="AM56" i="12"/>
  <c r="AN35" i="10"/>
  <c r="AM95" i="12"/>
  <c r="AN141" i="10"/>
  <c r="AN40" i="10"/>
  <c r="AN37" i="10"/>
  <c r="AM92" i="12"/>
  <c r="AN94" i="11"/>
  <c r="AN158" i="10"/>
  <c r="AN47" i="11"/>
  <c r="AN122" i="10"/>
  <c r="AM19" i="12"/>
  <c r="AM87" i="12"/>
  <c r="AM90" i="12"/>
  <c r="AM32" i="12"/>
  <c r="AN131" i="11"/>
  <c r="AM35" i="12"/>
  <c r="AN44" i="10"/>
  <c r="AN19" i="10"/>
  <c r="AN109" i="10"/>
  <c r="AN120" i="10"/>
  <c r="AN44" i="11"/>
  <c r="AN150" i="11"/>
  <c r="AM72" i="12"/>
  <c r="AN136" i="11"/>
  <c r="AM45" i="12"/>
  <c r="AM47" i="12"/>
  <c r="AN112" i="10"/>
  <c r="AM145" i="12"/>
  <c r="AN129" i="10"/>
  <c r="AN92" i="10"/>
  <c r="AM157" i="12"/>
  <c r="AN115" i="11"/>
  <c r="AN53" i="10"/>
  <c r="AN84" i="10"/>
  <c r="AN162" i="10"/>
  <c r="AN138" i="10"/>
  <c r="AN108" i="10"/>
  <c r="AM150" i="12"/>
  <c r="AN20" i="10"/>
  <c r="AN104" i="10"/>
  <c r="AN138" i="11"/>
  <c r="AN38" i="10"/>
  <c r="AN163" i="10"/>
  <c r="AN53" i="11"/>
  <c r="AN162" i="11"/>
  <c r="AM120" i="12"/>
  <c r="AN25" i="11"/>
  <c r="AN88" i="10"/>
  <c r="AN39" i="10"/>
  <c r="AN30" i="11"/>
  <c r="AM137" i="12"/>
  <c r="AN104" i="11"/>
  <c r="AM18" i="12"/>
  <c r="AN126" i="10"/>
  <c r="AN58" i="10"/>
  <c r="AN61" i="10"/>
  <c r="AM113" i="12"/>
  <c r="AN52" i="10"/>
  <c r="AN100" i="11"/>
  <c r="AN33" i="10"/>
  <c r="AN31" i="10"/>
  <c r="AM74" i="12"/>
  <c r="AN90" i="10"/>
  <c r="AN93" i="11"/>
  <c r="AN157" i="10"/>
  <c r="AN161" i="10"/>
  <c r="AN59" i="10"/>
  <c r="AM40" i="12"/>
  <c r="AN78" i="10"/>
  <c r="AN65" i="10"/>
  <c r="AM154" i="12"/>
  <c r="AM131" i="12"/>
  <c r="AN148" i="11"/>
  <c r="AN79" i="11"/>
  <c r="AM14" i="10"/>
  <c r="AN152" i="10"/>
  <c r="AN146" i="11"/>
  <c r="AN43" i="10"/>
  <c r="AM53" i="12"/>
  <c r="AN137" i="10"/>
  <c r="AM48" i="12"/>
  <c r="AN97" i="10"/>
  <c r="AM136" i="12"/>
  <c r="AN121" i="11"/>
  <c r="AN132" i="10"/>
  <c r="AM39" i="12"/>
  <c r="AN16" i="10"/>
  <c r="AN85" i="10"/>
  <c r="AN67" i="10"/>
  <c r="AN137" i="11"/>
  <c r="AM82" i="12"/>
  <c r="AN51" i="11"/>
  <c r="AN110" i="10"/>
  <c r="AM96" i="12"/>
  <c r="AM93" i="12"/>
  <c r="AN139" i="10"/>
  <c r="AN98" i="10"/>
  <c r="AM164" i="9"/>
  <c r="AN14" i="10"/>
  <c r="AN164" i="10"/>
  <c r="AI7" i="10"/>
  <c r="AM14" i="12"/>
  <c r="AM164" i="12"/>
  <c r="AH7" i="12"/>
  <c r="AN14" i="11"/>
  <c r="AN164" i="11"/>
  <c r="AI7" i="11"/>
  <c r="U165" i="14" l="1"/>
  <c r="U166" i="14"/>
  <c r="S166" i="14"/>
  <c r="AM15" i="14"/>
  <c r="AH8" i="14"/>
  <c r="H166" i="20"/>
  <c r="K165" i="20"/>
  <c r="K166" i="20"/>
  <c r="D166" i="14"/>
  <c r="D165" i="14"/>
  <c r="AK164" i="16"/>
  <c r="L166" i="16"/>
  <c r="L165" i="16"/>
  <c r="K166" i="16"/>
  <c r="K165" i="16"/>
  <c r="J165" i="16"/>
  <c r="Y166" i="14"/>
  <c r="Y165" i="14"/>
  <c r="AE166" i="14"/>
  <c r="AE165" i="14"/>
  <c r="V165" i="14"/>
  <c r="V166" i="14"/>
  <c r="AF166" i="14"/>
  <c r="AF165" i="14"/>
  <c r="T165" i="14"/>
  <c r="T166" i="14"/>
  <c r="W166" i="14"/>
  <c r="W165" i="14"/>
  <c r="AC166" i="14"/>
  <c r="AC165" i="14"/>
  <c r="R165" i="14"/>
  <c r="R166" i="14"/>
  <c r="X165" i="14"/>
  <c r="X166" i="14"/>
  <c r="AA166" i="14"/>
  <c r="AA165" i="14"/>
  <c r="AD166" i="14"/>
  <c r="AD165" i="14"/>
  <c r="Z165" i="14"/>
  <c r="AJ164" i="14"/>
  <c r="AN24" i="16"/>
  <c r="AI27" i="14"/>
  <c r="AB165" i="14"/>
  <c r="AI30" i="14"/>
  <c r="AI147" i="14"/>
  <c r="AI131" i="14"/>
  <c r="AI115" i="14"/>
  <c r="AI99" i="14"/>
  <c r="AI83" i="14"/>
  <c r="AI35" i="14"/>
  <c r="AI159" i="14"/>
  <c r="AI157" i="14"/>
  <c r="AG54" i="20"/>
  <c r="AI101" i="14"/>
  <c r="AI15" i="14"/>
  <c r="AI17" i="14"/>
  <c r="AI37" i="14"/>
  <c r="AG42" i="20"/>
  <c r="AI65" i="14"/>
  <c r="AI78" i="14"/>
  <c r="AI87" i="14"/>
  <c r="AI103" i="14"/>
  <c r="AI151" i="14"/>
  <c r="AI96" i="14"/>
  <c r="AI125" i="14"/>
  <c r="AI26" i="14"/>
  <c r="AI133" i="14"/>
  <c r="AI25" i="14"/>
  <c r="AI36" i="14"/>
  <c r="AI39" i="14"/>
  <c r="AI67" i="14"/>
  <c r="AI95" i="14"/>
  <c r="AI155" i="14"/>
  <c r="AI139" i="14"/>
  <c r="AI51" i="14"/>
  <c r="AI62" i="14"/>
  <c r="AI161" i="14"/>
  <c r="AI29" i="14"/>
  <c r="AI41" i="14"/>
  <c r="AI57" i="14"/>
  <c r="AI71" i="14"/>
  <c r="AI74" i="14"/>
  <c r="AI77" i="14"/>
  <c r="AI84" i="14"/>
  <c r="AI90" i="14"/>
  <c r="AI94" i="14"/>
  <c r="AI110" i="14"/>
  <c r="AI119" i="14"/>
  <c r="AI130" i="14"/>
  <c r="AI135" i="14"/>
  <c r="AI141" i="14"/>
  <c r="AI150" i="14"/>
  <c r="AI152" i="14"/>
  <c r="AI56" i="14"/>
  <c r="AG109" i="20"/>
  <c r="AI85" i="14"/>
  <c r="AG22" i="20"/>
  <c r="AI45" i="14"/>
  <c r="AI70" i="14"/>
  <c r="AI127" i="14"/>
  <c r="AI162" i="14"/>
  <c r="AI76" i="14"/>
  <c r="AI79" i="14"/>
  <c r="AI108" i="14"/>
  <c r="AI111" i="14"/>
  <c r="AI134" i="14"/>
  <c r="AI143" i="14"/>
  <c r="AI146" i="14"/>
  <c r="AI123" i="14"/>
  <c r="AI107" i="14"/>
  <c r="AI91" i="14"/>
  <c r="AI93" i="14"/>
  <c r="AI21" i="14"/>
  <c r="AG120" i="20"/>
  <c r="AI88" i="14"/>
  <c r="AI75" i="14"/>
  <c r="AI38" i="14"/>
  <c r="AI58" i="14"/>
  <c r="AI117" i="14"/>
  <c r="AI33" i="14"/>
  <c r="AI48" i="14"/>
  <c r="AI53" i="14"/>
  <c r="AN17" i="16"/>
  <c r="AP17" i="16"/>
  <c r="AJ17" i="16" s="1"/>
  <c r="AP25" i="16"/>
  <c r="AJ25" i="16" s="1"/>
  <c r="AN25" i="16"/>
  <c r="AN33" i="16"/>
  <c r="AP33" i="16"/>
  <c r="AJ33" i="16" s="1"/>
  <c r="AP41" i="16"/>
  <c r="AJ41" i="16" s="1"/>
  <c r="AN41" i="16"/>
  <c r="AN49" i="16"/>
  <c r="AP49" i="16"/>
  <c r="AJ49" i="16" s="1"/>
  <c r="AP57" i="16"/>
  <c r="AJ57" i="16" s="1"/>
  <c r="AN57" i="16"/>
  <c r="AN65" i="16"/>
  <c r="AP65" i="16"/>
  <c r="AJ65" i="16" s="1"/>
  <c r="AP73" i="16"/>
  <c r="AJ73" i="16" s="1"/>
  <c r="AN73" i="16"/>
  <c r="AN81" i="16"/>
  <c r="AP81" i="16"/>
  <c r="AJ81" i="16" s="1"/>
  <c r="AP85" i="16"/>
  <c r="AN85" i="16"/>
  <c r="AN93" i="16"/>
  <c r="AP93" i="16"/>
  <c r="AJ93" i="16" s="1"/>
  <c r="AP101" i="16"/>
  <c r="AJ101" i="16" s="1"/>
  <c r="AN101" i="16"/>
  <c r="AN109" i="16"/>
  <c r="AP109" i="16"/>
  <c r="AJ109" i="16" s="1"/>
  <c r="AP117" i="16"/>
  <c r="AJ117" i="16" s="1"/>
  <c r="AN117" i="16"/>
  <c r="AN125" i="16"/>
  <c r="AP125" i="16"/>
  <c r="AJ125" i="16" s="1"/>
  <c r="AP133" i="16"/>
  <c r="AN133" i="16"/>
  <c r="AN137" i="16"/>
  <c r="AP137" i="16"/>
  <c r="AJ137" i="16" s="1"/>
  <c r="AP145" i="16"/>
  <c r="AJ145" i="16" s="1"/>
  <c r="AN145" i="16"/>
  <c r="AP157" i="16"/>
  <c r="AJ157" i="16" s="1"/>
  <c r="AN157" i="16"/>
  <c r="AP80" i="19"/>
  <c r="AN80" i="19"/>
  <c r="AP83" i="19"/>
  <c r="AJ83" i="19" s="1"/>
  <c r="AN83" i="19"/>
  <c r="AN26" i="15"/>
  <c r="AN50" i="15"/>
  <c r="AN18" i="15"/>
  <c r="AN38" i="15"/>
  <c r="AP149" i="16"/>
  <c r="AP105" i="16"/>
  <c r="AJ105" i="16" s="1"/>
  <c r="AP61" i="16"/>
  <c r="AJ61" i="16" s="1"/>
  <c r="AN37" i="16"/>
  <c r="AN22" i="15"/>
  <c r="X166" i="15"/>
  <c r="AN141" i="16"/>
  <c r="AP121" i="16"/>
  <c r="AJ121" i="16" s="1"/>
  <c r="AN97" i="16"/>
  <c r="AP77" i="16"/>
  <c r="AJ77" i="16" s="1"/>
  <c r="AN53" i="16"/>
  <c r="AN24" i="15"/>
  <c r="AN40" i="15"/>
  <c r="AN28" i="15"/>
  <c r="AN44" i="15"/>
  <c r="Y165" i="15"/>
  <c r="AP161" i="16"/>
  <c r="AJ161" i="16" s="1"/>
  <c r="AN113" i="16"/>
  <c r="AN69" i="16"/>
  <c r="AP29" i="16"/>
  <c r="AJ29" i="16" s="1"/>
  <c r="AJ160" i="15"/>
  <c r="AJ144" i="16"/>
  <c r="AJ128" i="15"/>
  <c r="AJ112" i="16"/>
  <c r="AI112" i="14"/>
  <c r="AJ59" i="15"/>
  <c r="AI59" i="14"/>
  <c r="AN28" i="16"/>
  <c r="AN120" i="19"/>
  <c r="AN88" i="19"/>
  <c r="AN107" i="19"/>
  <c r="AJ125" i="19"/>
  <c r="AN112" i="19"/>
  <c r="AN123" i="19"/>
  <c r="AJ23" i="15"/>
  <c r="AI23" i="14"/>
  <c r="AN128" i="19"/>
  <c r="AG51" i="20"/>
  <c r="AG26" i="20"/>
  <c r="AG125" i="20"/>
  <c r="AN23" i="19"/>
  <c r="AN140" i="19"/>
  <c r="AJ136" i="15"/>
  <c r="AG104" i="20"/>
  <c r="AI104" i="14"/>
  <c r="AN99" i="19"/>
  <c r="AN91" i="19"/>
  <c r="AN136" i="19"/>
  <c r="AJ101" i="19"/>
  <c r="AG101" i="20"/>
  <c r="AG45" i="20"/>
  <c r="AN138" i="19"/>
  <c r="AJ20" i="15"/>
  <c r="AI20" i="14"/>
  <c r="AJ80" i="15"/>
  <c r="AG72" i="20"/>
  <c r="AJ60" i="15"/>
  <c r="AJ44" i="15"/>
  <c r="AJ28" i="15"/>
  <c r="AJ66" i="15"/>
  <c r="AG47" i="20"/>
  <c r="AJ34" i="19"/>
  <c r="AG24" i="20"/>
  <c r="AJ32" i="15"/>
  <c r="AJ52" i="15"/>
  <c r="AI52" i="14"/>
  <c r="AJ55" i="15"/>
  <c r="AJ149" i="19"/>
  <c r="AJ16" i="15"/>
  <c r="AJ43" i="15"/>
  <c r="AI43" i="14"/>
  <c r="AJ49" i="15"/>
  <c r="AJ116" i="15"/>
  <c r="AI66" i="14"/>
  <c r="AJ68" i="15"/>
  <c r="AJ100" i="15"/>
  <c r="O166" i="15"/>
  <c r="O165" i="15"/>
  <c r="H165" i="15"/>
  <c r="H166" i="15"/>
  <c r="M166" i="15"/>
  <c r="M165" i="15"/>
  <c r="L166" i="15"/>
  <c r="L165" i="15"/>
  <c r="AN15" i="19"/>
  <c r="F166" i="15"/>
  <c r="F165" i="15"/>
  <c r="AN15" i="16"/>
  <c r="AK15" i="20"/>
  <c r="AJ15" i="19"/>
  <c r="AN15" i="15"/>
  <c r="AI8" i="16"/>
  <c r="AI8" i="19"/>
  <c r="AK164" i="15"/>
  <c r="H166" i="14"/>
  <c r="I165" i="14"/>
  <c r="N166" i="14"/>
  <c r="Q165" i="14"/>
  <c r="P166" i="14"/>
  <c r="P165" i="14"/>
  <c r="O166" i="14"/>
  <c r="O165" i="14"/>
  <c r="M166" i="14"/>
  <c r="M165" i="14"/>
  <c r="L165" i="14"/>
  <c r="K166" i="14"/>
  <c r="K165" i="14"/>
  <c r="J165" i="14"/>
  <c r="AP14" i="16"/>
  <c r="AJ14" i="16" s="1"/>
  <c r="G166" i="14"/>
  <c r="G165" i="14"/>
  <c r="AN14" i="19"/>
  <c r="AN164" i="19" s="1"/>
  <c r="AI5" i="19" s="1"/>
  <c r="F165" i="14"/>
  <c r="E166" i="14"/>
  <c r="E165" i="14"/>
  <c r="AM14" i="14"/>
  <c r="AM164" i="14" s="1"/>
  <c r="AH13" i="14"/>
  <c r="AK14" i="20"/>
  <c r="N166" i="15"/>
  <c r="N165" i="15"/>
  <c r="Q166" i="15"/>
  <c r="Q165" i="15"/>
  <c r="Z165" i="15"/>
  <c r="Z166" i="15"/>
  <c r="AC165" i="15"/>
  <c r="AC166" i="15"/>
  <c r="AF165" i="15"/>
  <c r="AF166" i="15"/>
  <c r="AB165" i="15"/>
  <c r="AB166" i="15"/>
  <c r="I166" i="15"/>
  <c r="I165" i="15"/>
  <c r="R165" i="15"/>
  <c r="R166" i="15"/>
  <c r="U166" i="15"/>
  <c r="U165" i="15"/>
  <c r="AD166" i="15"/>
  <c r="AD165" i="15"/>
  <c r="AG166" i="15"/>
  <c r="AG165" i="15"/>
  <c r="E166" i="15"/>
  <c r="E165" i="15"/>
  <c r="K166" i="15"/>
  <c r="K165" i="15"/>
  <c r="P165" i="15"/>
  <c r="P166" i="15"/>
  <c r="W165" i="15"/>
  <c r="W166" i="15"/>
  <c r="D166" i="15"/>
  <c r="D165" i="15"/>
  <c r="G166" i="15"/>
  <c r="G165" i="15"/>
  <c r="J166" i="15"/>
  <c r="J165" i="15"/>
  <c r="S166" i="15"/>
  <c r="S165" i="15"/>
  <c r="V166" i="15"/>
  <c r="V165" i="15"/>
  <c r="AI13" i="15"/>
  <c r="AP163" i="16"/>
  <c r="AI6" i="16"/>
  <c r="AA165" i="15"/>
  <c r="T166" i="15"/>
  <c r="AN163" i="15"/>
  <c r="AH165" i="15"/>
  <c r="F166" i="20"/>
  <c r="F165" i="20"/>
  <c r="O166" i="20"/>
  <c r="O165" i="20"/>
  <c r="Z166" i="20"/>
  <c r="Z165" i="20"/>
  <c r="AC165" i="20"/>
  <c r="AC166" i="20"/>
  <c r="E166" i="20"/>
  <c r="E165" i="20"/>
  <c r="Y165" i="20"/>
  <c r="Y166" i="20"/>
  <c r="AB165" i="20"/>
  <c r="AB166" i="20"/>
  <c r="G166" i="20"/>
  <c r="G165" i="20"/>
  <c r="L166" i="20"/>
  <c r="L165" i="20"/>
  <c r="P165" i="20"/>
  <c r="P166" i="20"/>
  <c r="S166" i="20"/>
  <c r="S165" i="20"/>
  <c r="N165" i="20"/>
  <c r="N166" i="20"/>
  <c r="V166" i="20"/>
  <c r="V165" i="20"/>
  <c r="AE166" i="20"/>
  <c r="AE165" i="20"/>
  <c r="J166" i="20"/>
  <c r="J165" i="20"/>
  <c r="M166" i="20"/>
  <c r="M165" i="20"/>
  <c r="Q165" i="20"/>
  <c r="Q166" i="20"/>
  <c r="X166" i="20"/>
  <c r="X165" i="20"/>
  <c r="R165" i="20"/>
  <c r="AF13" i="20"/>
  <c r="I165" i="20"/>
  <c r="D166" i="20"/>
  <c r="F166" i="16"/>
  <c r="F165" i="16"/>
  <c r="N166" i="16"/>
  <c r="N165" i="16"/>
  <c r="AA166" i="16"/>
  <c r="AA165" i="16"/>
  <c r="M166" i="16"/>
  <c r="M165" i="16"/>
  <c r="Z166" i="16"/>
  <c r="Z165" i="16"/>
  <c r="G166" i="16"/>
  <c r="G165" i="16"/>
  <c r="O166" i="16"/>
  <c r="O165" i="16"/>
  <c r="T165" i="16"/>
  <c r="T166" i="16"/>
  <c r="AB166" i="16"/>
  <c r="AB165" i="16"/>
  <c r="E165" i="16"/>
  <c r="E166" i="16"/>
  <c r="AH166" i="16"/>
  <c r="AH165" i="16"/>
  <c r="H165" i="16"/>
  <c r="H166" i="16"/>
  <c r="P166" i="16"/>
  <c r="P165" i="16"/>
  <c r="Y166" i="16"/>
  <c r="Y165" i="16"/>
  <c r="AG166" i="16"/>
  <c r="AG165" i="16"/>
  <c r="AF33" i="3"/>
  <c r="AV163" i="19"/>
  <c r="AI7" i="19" s="1"/>
  <c r="R165" i="16"/>
  <c r="AD165" i="16"/>
  <c r="AI13" i="16"/>
  <c r="AF165" i="16"/>
  <c r="AF8" i="20"/>
  <c r="I165" i="16"/>
  <c r="D166" i="16"/>
  <c r="AN164" i="16"/>
  <c r="AI5" i="16" s="1"/>
  <c r="AI6" i="19"/>
  <c r="AF6" i="20"/>
  <c r="AC165" i="16"/>
  <c r="Q165" i="16"/>
  <c r="AI14" i="14"/>
  <c r="AJ14" i="19"/>
  <c r="AG14" i="20"/>
  <c r="AP14" i="15"/>
  <c r="AI167" i="16"/>
  <c r="AM164" i="16" s="1"/>
  <c r="O7" i="14"/>
  <c r="AL164" i="15"/>
  <c r="AE5" i="9" s="1"/>
  <c r="H7" i="14"/>
  <c r="H6" i="14" s="1"/>
  <c r="AJ62" i="16"/>
  <c r="AJ30" i="16"/>
  <c r="AJ152" i="16"/>
  <c r="AJ136" i="16"/>
  <c r="AJ120" i="16"/>
  <c r="AJ104" i="16"/>
  <c r="AJ88" i="16"/>
  <c r="AJ72" i="16"/>
  <c r="AJ56" i="16"/>
  <c r="AJ24" i="16"/>
  <c r="AJ15" i="16"/>
  <c r="AG62" i="20"/>
  <c r="AG30" i="20"/>
  <c r="AJ160" i="19"/>
  <c r="AJ144" i="19"/>
  <c r="AJ128" i="19"/>
  <c r="AJ112" i="19"/>
  <c r="AJ96" i="19"/>
  <c r="AJ80" i="19"/>
  <c r="AG149" i="20"/>
  <c r="AG133" i="20"/>
  <c r="AG85" i="20"/>
  <c r="AG160" i="20"/>
  <c r="AG144" i="20"/>
  <c r="AG128" i="20"/>
  <c r="AG112" i="20"/>
  <c r="AG96" i="20"/>
  <c r="AG80" i="20"/>
  <c r="AJ54" i="19"/>
  <c r="AJ22" i="19"/>
  <c r="AI7" i="16"/>
  <c r="AI24" i="14"/>
  <c r="AI72" i="14"/>
  <c r="AI120" i="14"/>
  <c r="AI109" i="14"/>
  <c r="AI34" i="14"/>
  <c r="AJ112" i="15"/>
  <c r="AI149" i="14"/>
  <c r="AI22" i="14"/>
  <c r="AI42" i="14"/>
  <c r="AI47" i="14"/>
  <c r="AJ104" i="15"/>
  <c r="AJ85" i="15"/>
  <c r="AI28" i="14"/>
  <c r="AI144" i="14"/>
  <c r="AI54" i="14"/>
  <c r="AI80" i="14"/>
  <c r="H7" i="7"/>
  <c r="H6" i="7" s="1"/>
  <c r="O7" i="11"/>
  <c r="H7" i="11"/>
  <c r="H6" i="11" s="1"/>
  <c r="AJ47" i="16"/>
  <c r="AJ66" i="16"/>
  <c r="AJ34" i="16"/>
  <c r="AJ149" i="16"/>
  <c r="AJ133" i="16"/>
  <c r="AJ85" i="16"/>
  <c r="AJ60" i="16"/>
  <c r="AJ44" i="16"/>
  <c r="AJ28" i="16"/>
  <c r="AG15" i="20"/>
  <c r="AJ133" i="19"/>
  <c r="AJ85" i="19"/>
  <c r="AJ60" i="19"/>
  <c r="AJ44" i="19"/>
  <c r="AJ28" i="19"/>
  <c r="AG60" i="20"/>
  <c r="AG44" i="20"/>
  <c r="AG28" i="20"/>
  <c r="AJ66" i="19"/>
  <c r="AI7" i="15"/>
  <c r="AJ24" i="15"/>
  <c r="AJ72" i="15"/>
  <c r="AJ120" i="15"/>
  <c r="AJ157" i="15"/>
  <c r="AI60" i="14"/>
  <c r="AI160" i="14"/>
  <c r="AJ133" i="15"/>
  <c r="AJ93" i="15"/>
  <c r="AJ62" i="15"/>
  <c r="AI44" i="14"/>
  <c r="AI136" i="14"/>
  <c r="AJ144" i="15"/>
  <c r="AJ30" i="15"/>
  <c r="AI128" i="14"/>
  <c r="AI16" i="14"/>
  <c r="AJ70" i="15"/>
  <c r="AI100" i="14"/>
  <c r="AI32" i="14"/>
  <c r="H7" i="15"/>
  <c r="H6" i="15" s="1"/>
  <c r="AJ54" i="16"/>
  <c r="AJ22" i="16"/>
  <c r="AJ160" i="16"/>
  <c r="AJ128" i="16"/>
  <c r="AJ96" i="16"/>
  <c r="AJ80" i="16"/>
  <c r="AJ152" i="19"/>
  <c r="AJ136" i="19"/>
  <c r="AJ120" i="19"/>
  <c r="AJ104" i="19"/>
  <c r="AJ88" i="19"/>
  <c r="AJ72" i="19"/>
  <c r="AJ56" i="19"/>
  <c r="AJ24" i="19"/>
  <c r="AG157" i="20"/>
  <c r="AG93" i="20"/>
  <c r="AG152" i="20"/>
  <c r="AG136" i="20"/>
  <c r="AG88" i="20"/>
  <c r="AG56" i="20"/>
  <c r="AJ62" i="19"/>
  <c r="AJ30" i="19"/>
  <c r="AF7" i="20"/>
  <c r="AJ15" i="15"/>
  <c r="AI167" i="4"/>
  <c r="AM164" i="4" s="1"/>
  <c r="Y6" i="5" s="1"/>
  <c r="Y7" i="5" s="1"/>
  <c r="AI167" i="8"/>
  <c r="AM164" i="8" s="1"/>
  <c r="AH167" i="12"/>
  <c r="AL164" i="12" s="1"/>
  <c r="AH167" i="7"/>
  <c r="AL164" i="7" s="1"/>
  <c r="AI167" i="15"/>
  <c r="AM164" i="15" s="1"/>
  <c r="AI167" i="10"/>
  <c r="AM164" i="10" s="1"/>
  <c r="AI167" i="11"/>
  <c r="AM164" i="11" s="1"/>
  <c r="AH6" i="5" s="1"/>
  <c r="AH5" i="5"/>
  <c r="AO164" i="1"/>
  <c r="AL164" i="16"/>
  <c r="AI164" i="20"/>
  <c r="O7" i="20"/>
  <c r="AN164" i="15" l="1"/>
  <c r="AI6" i="15" s="1"/>
  <c r="AE5" i="14"/>
  <c r="AE3" i="14"/>
  <c r="AE4" i="9"/>
  <c r="AH7" i="14"/>
  <c r="AK164" i="20"/>
  <c r="AF5" i="20" s="1"/>
  <c r="AH166" i="14"/>
  <c r="AH165" i="14"/>
  <c r="AI166" i="15"/>
  <c r="AI165" i="15"/>
  <c r="AF165" i="20"/>
  <c r="AE4" i="14"/>
  <c r="AF166" i="20"/>
  <c r="AI165" i="16"/>
  <c r="AI166" i="16"/>
  <c r="AI163" i="14"/>
  <c r="AJ165" i="14" s="1"/>
  <c r="AJ163" i="15"/>
  <c r="AJ163" i="16"/>
  <c r="AG163" i="20"/>
  <c r="AH165" i="20"/>
  <c r="AJ163" i="19"/>
  <c r="AJ14" i="15"/>
  <c r="AI8" i="15"/>
  <c r="AK165" i="19"/>
  <c r="AE6" i="9"/>
  <c r="AK165" i="16"/>
  <c r="AH7" i="5"/>
  <c r="AE6" i="14" l="1"/>
  <c r="AE7" i="9"/>
  <c r="AK165" i="15"/>
</calcChain>
</file>

<file path=xl/sharedStrings.xml><?xml version="1.0" encoding="utf-8"?>
<sst xmlns="http://schemas.openxmlformats.org/spreadsheetml/2006/main" count="528" uniqueCount="124">
  <si>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</si>
  <si>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</si>
  <si>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</si>
  <si>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</si>
  <si>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</si>
  <si>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</si>
  <si>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</si>
  <si>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</si>
  <si>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</si>
  <si>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</si>
  <si>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</si>
  <si>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</si>
  <si>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</si>
  <si>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</si>
  <si>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</si>
  <si>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</si>
  <si>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</si>
  <si>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</si>
  <si>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補助</t>
    <phoneticPr fontId="5"/>
  </si>
  <si>
    <t>追加補助
（上限有）</t>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</si>
  <si>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</si>
  <si>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</si>
  <si>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6"/>
  </si>
  <si>
    <t>ゾーニング（区域をわける）を実施した。</t>
    <rPh sb="6" eb="8">
      <t>クイキ</t>
    </rPh>
    <rPh sb="14" eb="16">
      <t>ジッシ</t>
    </rPh>
    <phoneticPr fontId="16"/>
  </si>
  <si>
    <t>コホーティング（隔離）の実施や担当職員を分ける等のための勤務調整を実施した。</t>
    <rPh sb="33" eb="35">
      <t>ジッシ</t>
    </rPh>
    <phoneticPr fontId="16"/>
  </si>
  <si>
    <t>状態の急変に備えた・日常的な入所者の健康観察を実施した。</t>
    <rPh sb="23" eb="25">
      <t>ジッシ</t>
    </rPh>
    <phoneticPr fontId="1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</si>
  <si>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</si>
  <si>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6"/>
  </si>
  <si>
    <t>本資料の記載内容に虚偽がないことを証明するとともに、記載内容を証明する資料を適切に保管していることを誓約します。</t>
    <rPh sb="0" eb="1">
      <t>ホン</t>
    </rPh>
    <rPh sb="1" eb="3">
      <t>シリョウ</t>
    </rPh>
    <phoneticPr fontId="16"/>
  </si>
  <si>
    <t>令和</t>
    <rPh sb="0" eb="2">
      <t>レイワ</t>
    </rPh>
    <phoneticPr fontId="16"/>
  </si>
  <si>
    <t>年</t>
    <rPh sb="0" eb="1">
      <t>ネン</t>
    </rPh>
    <phoneticPr fontId="16"/>
  </si>
  <si>
    <t>月</t>
    <rPh sb="0" eb="1">
      <t>ゲツ</t>
    </rPh>
    <phoneticPr fontId="16"/>
  </si>
  <si>
    <t>日</t>
    <rPh sb="0" eb="1">
      <t>ニチ</t>
    </rPh>
    <phoneticPr fontId="16"/>
  </si>
  <si>
    <t>代表者</t>
    <rPh sb="0" eb="3">
      <t>ダイヒョウシャ</t>
    </rPh>
    <phoneticPr fontId="16"/>
  </si>
  <si>
    <t>職名</t>
    <rPh sb="0" eb="2">
      <t>ショクメイ</t>
    </rPh>
    <phoneticPr fontId="16"/>
  </si>
  <si>
    <t>氏名</t>
    <rPh sb="0" eb="2">
      <t>シメイ</t>
    </rPh>
    <phoneticPr fontId="16"/>
  </si>
  <si>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</si>
  <si>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</si>
  <si>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</si>
  <si>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別紙１</t>
    <rPh sb="0" eb="2">
      <t>ベッシ</t>
    </rPh>
    <phoneticPr fontId="1"/>
  </si>
  <si>
    <t>施設内療養費</t>
    <rPh sb="0" eb="6">
      <t>シセツナイリョウヨウヒ</t>
    </rPh>
    <phoneticPr fontId="5"/>
  </si>
  <si>
    <t>追加補助
（国制度）</t>
    <rPh sb="6" eb="9">
      <t>クニセイド</t>
    </rPh>
    <phoneticPr fontId="5"/>
  </si>
  <si>
    <t>別紙2-1（令和3年12月25日～令和4年1月26日）</t>
    <rPh sb="0" eb="2">
      <t>ベッシ</t>
    </rPh>
    <rPh sb="6" eb="8">
      <t>レイワ</t>
    </rPh>
    <rPh sb="9" eb="10">
      <t>ネン</t>
    </rPh>
    <rPh sb="12" eb="13">
      <t>ガツ</t>
    </rPh>
    <rPh sb="15" eb="16">
      <t>ニチ</t>
    </rPh>
    <rPh sb="17" eb="19">
      <t>レイワ</t>
    </rPh>
    <phoneticPr fontId="1"/>
  </si>
  <si>
    <t>別紙2-2（令和4年1月27日～令和4年2月28日）</t>
    <rPh sb="0" eb="2">
      <t>ベッシ</t>
    </rPh>
    <rPh sb="6" eb="8">
      <t>レイワ</t>
    </rPh>
    <rPh sb="9" eb="10">
      <t>ネン</t>
    </rPh>
    <rPh sb="11" eb="12">
      <t>ガツ</t>
    </rPh>
    <rPh sb="14" eb="15">
      <t>ニチ</t>
    </rPh>
    <rPh sb="16" eb="18">
      <t>レイワ</t>
    </rPh>
    <phoneticPr fontId="1"/>
  </si>
  <si>
    <t>利用者名</t>
    <rPh sb="0" eb="4">
      <t>リヨウシャメイ</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</si>
  <si>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</si>
  <si>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</si>
  <si>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6"/>
  </si>
  <si>
    <t>円</t>
    <rPh sb="0" eb="1">
      <t>エン</t>
    </rPh>
    <phoneticPr fontId="1"/>
  </si>
  <si>
    <t>②施設内療養を行った利用者ごとに、療養をした日に「１」を記載（発症日から最大15日間のみ）してください。↓（利用者名はこのシートに記入してください。）</t>
    <rPh sb="17" eb="19">
      <t>リョウヨウ</t>
    </rPh>
    <rPh sb="22" eb="23">
      <t>ヒ</t>
    </rPh>
    <rPh sb="54" eb="58">
      <t>リヨウシャメイ</t>
    </rPh>
    <rPh sb="65" eb="67">
      <t>キニュウ</t>
    </rPh>
    <phoneticPr fontId="5"/>
  </si>
  <si>
    <t>②施設内療養を行った利用者ごとに、療養をした日に「１」を記載（発症日から最大15日間のみ）してください。↓（利用者名は別紙2-1に記入してください。）</t>
    <rPh sb="17" eb="19">
      <t>リョウヨウ</t>
    </rPh>
    <rPh sb="22" eb="23">
      <t>ヒ</t>
    </rPh>
    <rPh sb="54" eb="58">
      <t>リヨウシャメイ</t>
    </rPh>
    <rPh sb="59" eb="61">
      <t>ベッシ</t>
    </rPh>
    <rPh sb="65" eb="67">
      <t>キニュウ</t>
    </rPh>
    <phoneticPr fontId="5"/>
  </si>
  <si>
    <t>別紙2-3（令和4年3月1日～令和4年3月31日）</t>
    <phoneticPr fontId="1"/>
  </si>
  <si>
    <r>
      <t>※本</t>
    </r>
    <r>
      <rPr>
        <sz val="9"/>
        <rFont val="游ゴシック"/>
        <family val="3"/>
        <charset val="128"/>
        <scheme val="minor"/>
      </rPr>
      <t>資料への虚偽記載があった場合は、補助金の返還や指定取消となる場合がある。</t>
    </r>
    <rPh sb="2" eb="4">
      <t>シリョウ</t>
    </rPh>
    <rPh sb="20" eb="21">
      <t>キン</t>
    </rPh>
    <phoneticPr fontId="1"/>
  </si>
  <si>
    <r>
      <t>申請額</t>
    </r>
    <r>
      <rPr>
        <b/>
        <sz val="14"/>
        <color rgb="FFFF0000"/>
        <rFont val="Meiryo UI"/>
        <family val="3"/>
        <charset val="128"/>
      </rPr>
      <t>（令和3年度分）</t>
    </r>
    <rPh sb="0" eb="3">
      <t>シンセイガク</t>
    </rPh>
    <rPh sb="4" eb="6">
      <t>レイワ</t>
    </rPh>
    <rPh sb="7" eb="9">
      <t>ネンド</t>
    </rPh>
    <rPh sb="9" eb="10">
      <t>ブン</t>
    </rPh>
    <phoneticPr fontId="1"/>
  </si>
  <si>
    <r>
      <t>申請額</t>
    </r>
    <r>
      <rPr>
        <b/>
        <sz val="14"/>
        <color rgb="FFFF0000"/>
        <rFont val="Meiryo UI"/>
        <family val="3"/>
        <charset val="128"/>
      </rPr>
      <t>（令和4年度分）</t>
    </r>
    <rPh sb="0" eb="3">
      <t>シンセイガク</t>
    </rPh>
    <rPh sb="4" eb="6">
      <t>レイワ</t>
    </rPh>
    <rPh sb="7" eb="9">
      <t>ネンド</t>
    </rPh>
    <rPh sb="9" eb="10">
      <t>ブン</t>
    </rPh>
    <phoneticPr fontId="1"/>
  </si>
  <si>
    <t>別紙2-4（令和4年4月1日～令和4年4月30日）</t>
    <phoneticPr fontId="1"/>
  </si>
  <si>
    <t>3/22以降府単費</t>
    <rPh sb="4" eb="6">
      <t>イコウ</t>
    </rPh>
    <rPh sb="6" eb="9">
      <t>フタンピ</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</si>
  <si>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</si>
  <si>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6"/>
  </si>
  <si>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</si>
  <si>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</si>
  <si>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</si>
  <si>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</si>
  <si>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</si>
  <si>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</si>
  <si>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</si>
  <si>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</si>
  <si>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</si>
  <si>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</si>
  <si>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</si>
  <si>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</si>
  <si>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</si>
  <si>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</si>
  <si>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</si>
  <si>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</si>
  <si>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別紙2-5（令和4年5月1日～令和4年5月31日）</t>
    <phoneticPr fontId="1"/>
  </si>
  <si>
    <t>別紙2-6（令和4年6月1日～令和4年6月30日）</t>
    <phoneticPr fontId="1"/>
  </si>
  <si>
    <t>別紙2-7（令和4年7月1日～令和4年7月31日）</t>
    <phoneticPr fontId="1"/>
  </si>
  <si>
    <t>別紙2-8（令和4年8月1日～令和4年8月31日）</t>
    <phoneticPr fontId="1"/>
  </si>
  <si>
    <t>別紙2-9（令和4年9月1日～令和4年9月30日）</t>
    <phoneticPr fontId="1"/>
  </si>
  <si>
    <t>府単費</t>
    <rPh sb="0" eb="3">
      <t>フタンピ</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</si>
  <si>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6"/>
  </si>
  <si>
    <t>申請額</t>
    <rPh sb="0" eb="3">
      <t>シンセイガク</t>
    </rPh>
    <phoneticPr fontId="1"/>
  </si>
  <si>
    <r>
      <t>（１）令和４年３月22日から令和４年5月31日までの期間の追加補助（府独自）は、
　　　</t>
    </r>
    <r>
      <rPr>
        <b/>
        <u/>
        <sz val="9"/>
        <color theme="1"/>
        <rFont val="游ゴシック"/>
        <family val="3"/>
        <charset val="128"/>
        <scheme val="minor"/>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6"/>
  </si>
  <si>
    <t>施設規模（定員）</t>
    <rPh sb="0" eb="4">
      <t>シセツキボ</t>
    </rPh>
    <rPh sb="5" eb="7">
      <t>テイイン</t>
    </rPh>
    <phoneticPr fontId="1"/>
  </si>
  <si>
    <t>プルダウンより選択してください。</t>
  </si>
  <si>
    <t>プルダウンより選択してください。</t>
    <phoneticPr fontId="1"/>
  </si>
  <si>
    <t>←別紙1の選択内容が自動で反映されます。</t>
    <rPh sb="10" eb="12">
      <t>ジドウ</t>
    </rPh>
    <rPh sb="13" eb="15">
      <t>ハンエイ</t>
    </rPh>
    <phoneticPr fontId="1"/>
  </si>
  <si>
    <t>②施設内療養を行った利用者ごとに、療養をした日に「１」を記載（発症日から最大15日間のみ）してください。↓（利用者名は別紙2-6に記入してください。）</t>
    <rPh sb="17" eb="19">
      <t>リョウヨウ</t>
    </rPh>
    <rPh sb="22" eb="23">
      <t>ヒ</t>
    </rPh>
    <phoneticPr fontId="5"/>
  </si>
  <si>
    <t>②施設内療養を行った利用者ごとに、療養をした日に「１」を記載（発症日から最大15日間のみ）してください。↓（利用者名はこのシートに記入してください。）</t>
    <rPh sb="17" eb="19">
      <t>リョウヨウ</t>
    </rPh>
    <rPh sb="22" eb="23">
      <t>ヒ</t>
    </rPh>
    <phoneticPr fontId="5"/>
  </si>
  <si>
    <t>別紙2-10（令和4年10月1日～令和4年10月31日）</t>
    <phoneticPr fontId="1"/>
  </si>
  <si>
    <t>別紙2-11（令和4年11月1日～令和4年11月30日）</t>
    <phoneticPr fontId="1"/>
  </si>
  <si>
    <t>別紙2-12（令和4年12月1日～令和4年12月31日）</t>
    <phoneticPr fontId="1"/>
  </si>
  <si>
    <t>人</t>
    <rPh sb="0" eb="1">
      <t>ニン</t>
    </rPh>
    <phoneticPr fontId="1"/>
  </si>
  <si>
    <t>別紙2-15（令和5年3月1日～令和5年3月31日）</t>
    <phoneticPr fontId="1"/>
  </si>
  <si>
    <t>別紙2-13（令和5年1月1日～令和5年1月31日）</t>
    <phoneticPr fontId="1"/>
  </si>
  <si>
    <t>令和４年10月１日以降に施設内療養期間が10日を超える施設内療養者がいる場合は、以下の項目を確認してください。</t>
    <phoneticPr fontId="1"/>
  </si>
  <si>
    <t>令和4年10月1日以降に施設内療養期間が10日を超える施設内療養者数</t>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</si>
  <si>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rPh sb="100" eb="101">
      <t>モノ</t>
    </rPh>
    <phoneticPr fontId="1"/>
  </si>
  <si>
    <t>別紙2-14（令和5年2月1日～令和5年2月28日）</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</si>
  <si>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</si>
  <si>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r>
      <rPr>
        <b/>
        <sz val="11"/>
        <color theme="1"/>
        <rFont val="ＭＳ Ｐ明朝"/>
        <family val="1"/>
        <charset val="128"/>
      </rPr>
      <t>１</t>
    </r>
    <r>
      <rPr>
        <b/>
        <sz val="10"/>
        <color theme="1"/>
        <rFont val="ＭＳ Ｐ明朝"/>
        <family val="1"/>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6"/>
  </si>
  <si>
    <r>
      <rPr>
        <b/>
        <sz val="11"/>
        <color theme="1"/>
        <rFont val="ＭＳ Ｐ明朝"/>
        <family val="1"/>
        <charset val="128"/>
      </rPr>
      <t>２</t>
    </r>
    <r>
      <rPr>
        <b/>
        <sz val="10"/>
        <color theme="1"/>
        <rFont val="ＭＳ Ｐ明朝"/>
        <family val="1"/>
        <charset val="128"/>
      </rPr>
      <t>　チェックリスト</t>
    </r>
    <phoneticPr fontId="16"/>
  </si>
  <si>
    <r>
      <t>令和４年10月１日以降に発症した者については、発症日から起算して10日以内の者（発症日を含めて10日間）が補助対象であるが、10日を超える場合は、下記の要件を満たしていること（</t>
    </r>
    <r>
      <rPr>
        <u/>
        <sz val="9"/>
        <rFont val="游ゴシック"/>
        <family val="3"/>
        <charset val="128"/>
        <scheme val="minor"/>
      </rPr>
      <t>〇がついている場合のみ、交付の対象となります</t>
    </r>
    <r>
      <rPr>
        <sz val="9"/>
        <rFont val="游ゴシック"/>
        <family val="3"/>
        <charset val="128"/>
        <scheme val="minor"/>
      </rPr>
      <t>）。</t>
    </r>
    <rPh sb="53" eb="57">
      <t>ホジョタイショウ</t>
    </rPh>
    <rPh sb="64" eb="65">
      <t>ニチ</t>
    </rPh>
    <rPh sb="66" eb="67">
      <t>コ</t>
    </rPh>
    <rPh sb="69" eb="71">
      <t>バアイ</t>
    </rPh>
    <rPh sb="73" eb="75">
      <t>カキ</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</si>
  <si>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6"/>
  </si>
  <si>
    <t>無症状者</t>
    <rPh sb="0" eb="4">
      <t>ムショウジョウシャ</t>
    </rPh>
    <phoneticPr fontId="1"/>
  </si>
  <si>
    <t>15日以内</t>
    <rPh sb="2" eb="5">
      <t>ニチイナイ</t>
    </rPh>
    <phoneticPr fontId="1"/>
  </si>
  <si>
    <t>無症状者
7日以内</t>
    <rPh sb="0" eb="4">
      <t>ムショウジョウシャ</t>
    </rPh>
    <rPh sb="6" eb="9">
      <t>ニチイナイ</t>
    </rPh>
    <phoneticPr fontId="1"/>
  </si>
  <si>
    <t>日数</t>
    <rPh sb="0" eb="2">
      <t>ニッスウ</t>
    </rPh>
    <phoneticPr fontId="1"/>
  </si>
  <si>
    <t>利用者名</t>
    <rPh sb="0" eb="4">
      <t>リヨウシャメイ</t>
    </rPh>
    <phoneticPr fontId="1"/>
  </si>
  <si>
    <t>10月以降原則10日以内
別紙1の４</t>
    <rPh sb="2" eb="5">
      <t>ガツイコウ</t>
    </rPh>
    <rPh sb="5" eb="7">
      <t>ゲンソク</t>
    </rPh>
    <rPh sb="9" eb="12">
      <t>ニチイナイ</t>
    </rPh>
    <rPh sb="13" eb="15">
      <t>ベッシ</t>
    </rPh>
    <phoneticPr fontId="1"/>
  </si>
  <si>
    <t>11日以上</t>
    <rPh sb="2" eb="5">
      <t>ニチイジョウ</t>
    </rPh>
    <phoneticPr fontId="1"/>
  </si>
  <si>
    <t>9,10月跨ぎ</t>
    <rPh sb="4" eb="6">
      <t>ガツマタ</t>
    </rPh>
    <phoneticPr fontId="1"/>
  </si>
  <si>
    <t>誓約必要</t>
    <rPh sb="0" eb="2">
      <t>セイヤク</t>
    </rPh>
    <rPh sb="2" eb="4">
      <t>ヒツヨウ</t>
    </rPh>
    <phoneticPr fontId="1"/>
  </si>
  <si>
    <t>10日以内エラー</t>
    <rPh sb="2" eb="5">
      <t>ニチイナイ</t>
    </rPh>
    <phoneticPr fontId="1"/>
  </si>
  <si>
    <r>
      <t>令和４年12月26日から令和５年１月31日までの期間の追加補助（府独自）は、</t>
    </r>
    <r>
      <rPr>
        <b/>
        <u/>
        <sz val="8"/>
        <color theme="1"/>
        <rFont val="游ゴシック"/>
        <family val="3"/>
        <charset val="128"/>
        <scheme val="minor"/>
      </rPr>
      <t>以下に○がついている場合のみ</t>
    </r>
    <r>
      <rPr>
        <b/>
        <sz val="8"/>
        <color theme="1"/>
        <rFont val="游ゴシック"/>
        <family val="3"/>
        <charset val="128"/>
        <scheme val="minor"/>
      </rPr>
      <t>、交付の対象となります。</t>
    </r>
    <rPh sb="0" eb="2">
      <t>レイワ</t>
    </rPh>
    <rPh sb="12" eb="14">
      <t>レイワ</t>
    </rPh>
    <phoneticPr fontId="1"/>
  </si>
  <si>
    <t>利用者名</t>
    <rPh sb="0" eb="4">
      <t>リヨウシャメイ</t>
    </rPh>
    <phoneticPr fontId="1"/>
  </si>
  <si>
    <t>15日以内</t>
    <rPh sb="2" eb="5">
      <t>ニチイナイ</t>
    </rPh>
    <phoneticPr fontId="1"/>
  </si>
  <si>
    <t>②施設内療養を行った利用者ごとに、療養をした日に「１」を記載（発症日から最大15日間のみ）してください。↓（利用者名はこのシートに入力してください）</t>
    <rPh sb="17" eb="19">
      <t>リョウヨウ</t>
    </rPh>
    <rPh sb="22" eb="23">
      <t>ヒ</t>
    </rPh>
    <rPh sb="54" eb="58">
      <t>リヨウシャメイ</t>
    </rPh>
    <rPh sb="65" eb="67">
      <t>ニュウリョク</t>
    </rPh>
    <phoneticPr fontId="5"/>
  </si>
  <si>
    <t>②施設内療養を行った利用者ごとに、療養をした日に「１」を記載（発症日から最大15日間のみ）してください。↓（利用者名は別紙2-11に記入してください。）</t>
    <rPh sb="17" eb="19">
      <t>リョウヨウ</t>
    </rPh>
    <rPh sb="22" eb="23">
      <t>ヒ</t>
    </rPh>
    <phoneticPr fontId="5"/>
  </si>
  <si>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</si>
  <si>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r>
      <rPr>
        <b/>
        <sz val="11"/>
        <color theme="1"/>
        <rFont val="ＭＳ Ｐ明朝"/>
        <family val="1"/>
        <charset val="128"/>
      </rPr>
      <t>3</t>
    </r>
    <r>
      <rPr>
        <b/>
        <sz val="10"/>
        <color theme="1"/>
        <rFont val="ＭＳ Ｐ明朝"/>
        <family val="1"/>
        <charset val="128"/>
      </rPr>
      <t>　令和4年12月26日から令和５年１月31日までの期間に施設内療養者がいる場合は、以下の項目を確認してください。</t>
    </r>
    <rPh sb="14" eb="16">
      <t>レイワ</t>
    </rPh>
    <rPh sb="26" eb="28">
      <t>キカン</t>
    </rPh>
    <rPh sb="48" eb="50">
      <t>カクニン</t>
    </rPh>
    <phoneticPr fontId="1"/>
  </si>
  <si>
    <t>②施設内療養を行った利用者ごとに、療養をした日に「１」を記載（発症日から最大15日間のみ）してください。↓（利用者名は別紙2-11に記入してください。）※無症状者はプルダウンより○を選択してください。</t>
    <rPh sb="17" eb="19">
      <t>リョウヨウ</t>
    </rPh>
    <rPh sb="22" eb="23">
      <t>ヒ</t>
    </rPh>
    <phoneticPr fontId="5"/>
  </si>
  <si>
    <t>５　その他</t>
    <rPh sb="4" eb="5">
      <t>ホカ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</si>
</sst>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d"/>
    <numFmt numFmtId="179" formatCode="0_);[Red]\(0\)"/>
  </numFmts>
  <fonts count="48"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sz val="10"/>
      <color theme="1"/>
      <name val="游ゴシック"/>
      <family val="3"/>
      <charset val="128"/>
      <scheme val="minor"/>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3"/>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2"/>
      <charset val="128"/>
      <scheme val="minor"/>
    </font>
    <font>
      <sz val="9"/>
      <name val="游ゴシック"/>
      <family val="2"/>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b/>
      <sz val="10"/>
      <color theme="1"/>
      <name val="Meiryo UI"/>
      <family val="3"/>
      <charset val="128"/>
    </font>
    <font>
      <sz val="10"/>
      <color theme="1"/>
      <name val="Meiryo UI"/>
      <family val="3"/>
      <charset val="128"/>
    </font>
    <font>
      <b/>
      <sz val="10"/>
      <name val="Meiryo UI"/>
      <family val="3"/>
      <charset val="128"/>
    </font>
    <font>
      <sz val="9"/>
      <name val="游ゴシック"/>
      <family val="3"/>
      <charset val="128"/>
      <scheme val="minor"/>
    </font>
    <font>
      <b/>
      <u/>
      <sz val="9"/>
      <color theme="1"/>
      <name val="游ゴシック"/>
      <family val="3"/>
      <charset val="128"/>
      <scheme val="minor"/>
    </font>
    <font>
      <b/>
      <sz val="10"/>
      <color theme="1"/>
      <name val="ＭＳ Ｐ明朝"/>
      <family val="1"/>
      <charset val="128"/>
    </font>
    <font>
      <sz val="10"/>
      <color theme="1"/>
      <name val="游ゴシック"/>
      <family val="2"/>
      <charset val="128"/>
      <scheme val="minor"/>
    </font>
    <font>
      <b/>
      <sz val="11"/>
      <name val="Meiryo UI"/>
      <family val="3"/>
      <charset val="128"/>
    </font>
    <font>
      <b/>
      <sz val="11"/>
      <color rgb="FFFF0000"/>
      <name val="BIZ UDPゴシック"/>
      <family val="3"/>
      <charset val="128"/>
    </font>
    <font>
      <sz val="10"/>
      <name val="游ゴシック"/>
      <family val="3"/>
      <charset val="128"/>
    </font>
    <font>
      <sz val="9"/>
      <color theme="1"/>
      <name val="游ゴシック"/>
      <family val="3"/>
      <charset val="128"/>
      <scheme val="minor"/>
    </font>
    <font>
      <sz val="11"/>
      <color theme="1"/>
      <name val="游ゴシック"/>
      <family val="3"/>
      <charset val="128"/>
      <scheme val="minor"/>
    </font>
    <font>
      <u/>
      <sz val="9"/>
      <name val="游ゴシック"/>
      <family val="3"/>
      <charset val="128"/>
      <scheme val="minor"/>
    </font>
    <font>
      <b/>
      <sz val="8"/>
      <color theme="1"/>
      <name val="游ゴシック"/>
      <family val="3"/>
      <charset val="128"/>
      <scheme val="minor"/>
    </font>
    <font>
      <b/>
      <u/>
      <sz val="8"/>
      <color theme="1"/>
      <name val="游ゴシック"/>
      <family val="3"/>
      <charset val="128"/>
      <scheme val="minor"/>
    </font>
    <font>
      <sz val="11"/>
      <color rgb="FFFF0000"/>
      <name val="Meiryo UI"/>
      <family val="3"/>
      <charset val="128"/>
    </font>
    <font>
      <b/>
      <sz val="11"/>
      <name val="ＭＳ Ｐ明朝"/>
      <family val="1"/>
      <charset val="128"/>
    </font>
    <font>
      <sz val="11"/>
      <name val="ＭＳ Ｐ明朝"/>
      <family val="1"/>
      <charset val="128"/>
    </font>
    <font>
      <sz val="11"/>
      <color theme="0"/>
      <name val="Meiryo UI"/>
      <family val="3"/>
      <charset val="128"/>
    </font>
    <font>
      <sz val="11"/>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s>
  <borders count="114">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hair">
        <color indexed="64"/>
      </left>
      <right/>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right style="medium">
        <color indexed="64"/>
      </right>
      <top style="medium">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89">
    <xf numFmtId="0" fontId="0" fillId="0" borderId="0" xfId="0">
      <alignment vertical="center"/>
    </xf>
    <xf numFmtId="0" fontId="4" fillId="5" borderId="18" xfId="0" applyFont="1" applyFill="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5" borderId="45" xfId="0" applyFont="1" applyFill="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5"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0" borderId="0" xfId="0" applyFont="1" applyAlignment="1" applyProtection="1">
      <alignment horizontal="center"/>
    </xf>
    <xf numFmtId="0" fontId="4" fillId="0" borderId="0" xfId="0" applyFont="1" applyAlignment="1" applyProtection="1"/>
    <xf numFmtId="0" fontId="22" fillId="0" borderId="0" xfId="0" applyFont="1" applyAlignment="1" applyProtection="1">
      <alignment horizontal="right" vertical="center"/>
    </xf>
    <xf numFmtId="0" fontId="2" fillId="0" borderId="0" xfId="0" applyFont="1" applyAlignment="1" applyProtection="1"/>
    <xf numFmtId="0" fontId="7" fillId="0" borderId="0" xfId="0" applyFont="1" applyAlignment="1" applyProtection="1">
      <alignment vertical="center"/>
    </xf>
    <xf numFmtId="0" fontId="4" fillId="0" borderId="31" xfId="0" applyFont="1" applyFill="1" applyBorder="1" applyAlignment="1" applyProtection="1">
      <alignment horizontal="center"/>
    </xf>
    <xf numFmtId="0" fontId="4" fillId="0" borderId="31" xfId="0" applyFont="1" applyFill="1" applyBorder="1" applyAlignment="1" applyProtection="1"/>
    <xf numFmtId="0" fontId="7"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1" fillId="0" borderId="0" xfId="0" applyFont="1" applyAlignment="1" applyProtection="1">
      <alignment vertical="center"/>
    </xf>
    <xf numFmtId="0" fontId="4" fillId="0" borderId="0" xfId="0" applyFont="1" applyAlignment="1" applyProtection="1">
      <alignment horizontal="center" vertical="center"/>
    </xf>
    <xf numFmtId="0" fontId="7" fillId="3" borderId="0" xfId="0" applyFont="1" applyFill="1" applyBorder="1" applyAlignment="1" applyProtection="1">
      <alignment horizontal="center" vertical="center"/>
    </xf>
    <xf numFmtId="0" fontId="4" fillId="0" borderId="9"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7" fillId="0" borderId="0" xfId="0" applyFont="1" applyAlignment="1" applyProtection="1">
      <alignment horizontal="center"/>
    </xf>
    <xf numFmtId="0" fontId="21" fillId="0" borderId="0" xfId="0" applyFont="1" applyAlignment="1" applyProtection="1"/>
    <xf numFmtId="0" fontId="4" fillId="0" borderId="4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53"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4" fillId="0" borderId="54" xfId="0" applyFont="1" applyBorder="1" applyAlignment="1" applyProtection="1">
      <alignment horizontal="center" vertical="center"/>
    </xf>
    <xf numFmtId="0" fontId="7" fillId="3" borderId="40" xfId="0" applyFont="1" applyFill="1" applyBorder="1" applyAlignment="1" applyProtection="1">
      <alignment horizontal="center" vertical="center"/>
    </xf>
    <xf numFmtId="0" fontId="4" fillId="0" borderId="55"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8" fillId="0" borderId="0" xfId="0" applyFont="1" applyAlignment="1" applyProtection="1">
      <alignment vertical="center"/>
    </xf>
    <xf numFmtId="0" fontId="8" fillId="0" borderId="31" xfId="0" applyFont="1" applyFill="1" applyBorder="1" applyAlignment="1" applyProtection="1">
      <alignment horizontal="right" vertical="center"/>
    </xf>
    <xf numFmtId="0" fontId="4" fillId="0" borderId="0" xfId="0" applyFont="1" applyBorder="1" applyAlignment="1" applyProtection="1">
      <alignment horizontal="center"/>
    </xf>
    <xf numFmtId="0" fontId="7" fillId="4" borderId="56" xfId="0" applyFont="1" applyFill="1" applyBorder="1" applyAlignment="1" applyProtection="1">
      <alignment horizontal="center" vertical="center"/>
    </xf>
    <xf numFmtId="0" fontId="7" fillId="4" borderId="57" xfId="0" applyFont="1" applyFill="1" applyBorder="1" applyAlignment="1" applyProtection="1">
      <alignment horizontal="center" vertical="center"/>
    </xf>
    <xf numFmtId="0" fontId="7" fillId="5" borderId="58" xfId="0" applyFont="1" applyFill="1" applyBorder="1" applyAlignment="1" applyProtection="1">
      <alignment horizontal="center" vertical="center"/>
    </xf>
    <xf numFmtId="179" fontId="10" fillId="4" borderId="59" xfId="0" applyNumberFormat="1" applyFont="1" applyFill="1" applyBorder="1" applyAlignment="1" applyProtection="1">
      <alignment horizontal="center" vertical="center"/>
    </xf>
    <xf numFmtId="179" fontId="10" fillId="5" borderId="60" xfId="0" applyNumberFormat="1" applyFont="1" applyFill="1" applyBorder="1" applyAlignment="1" applyProtection="1">
      <alignment horizontal="center" vertical="center"/>
    </xf>
    <xf numFmtId="179" fontId="10" fillId="4" borderId="60" xfId="0" applyNumberFormat="1" applyFont="1" applyFill="1" applyBorder="1" applyAlignment="1" applyProtection="1">
      <alignment horizontal="center" vertical="center"/>
    </xf>
    <xf numFmtId="179" fontId="10" fillId="4" borderId="61" xfId="0" applyNumberFormat="1" applyFont="1" applyFill="1" applyBorder="1" applyAlignment="1" applyProtection="1">
      <alignment horizontal="center" vertical="center"/>
    </xf>
    <xf numFmtId="0" fontId="7" fillId="4" borderId="62" xfId="0" applyFont="1" applyFill="1" applyBorder="1" applyAlignment="1" applyProtection="1">
      <alignment horizontal="center" vertical="center"/>
    </xf>
    <xf numFmtId="0" fontId="7" fillId="4" borderId="63" xfId="0" applyFont="1" applyFill="1" applyBorder="1" applyAlignment="1" applyProtection="1">
      <alignment horizontal="center" vertical="center"/>
    </xf>
    <xf numFmtId="179" fontId="10" fillId="4" borderId="64" xfId="0" applyNumberFormat="1" applyFont="1" applyFill="1" applyBorder="1" applyAlignment="1" applyProtection="1">
      <alignment horizontal="center" vertical="center"/>
    </xf>
    <xf numFmtId="179" fontId="10" fillId="5" borderId="65" xfId="0" applyNumberFormat="1" applyFont="1" applyFill="1" applyBorder="1" applyAlignment="1" applyProtection="1">
      <alignment horizontal="center" vertical="center"/>
    </xf>
    <xf numFmtId="179" fontId="10" fillId="4" borderId="65" xfId="0" applyNumberFormat="1" applyFont="1" applyFill="1" applyBorder="1" applyAlignment="1" applyProtection="1">
      <alignment horizontal="center" vertical="center"/>
    </xf>
    <xf numFmtId="179" fontId="10" fillId="4" borderId="66" xfId="0" applyNumberFormat="1"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72"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7" fillId="3" borderId="74"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21" fillId="0" borderId="0" xfId="0" applyFont="1" applyFill="1" applyAlignment="1" applyProtection="1">
      <alignment vertical="center"/>
    </xf>
    <xf numFmtId="179" fontId="10" fillId="4" borderId="75" xfId="0" applyNumberFormat="1" applyFont="1" applyFill="1" applyBorder="1" applyAlignment="1" applyProtection="1">
      <alignment horizontal="center" vertical="center"/>
    </xf>
    <xf numFmtId="179" fontId="10" fillId="4" borderId="76" xfId="0" applyNumberFormat="1" applyFont="1" applyFill="1" applyBorder="1" applyAlignment="1" applyProtection="1">
      <alignment horizontal="center" vertical="center"/>
    </xf>
    <xf numFmtId="0" fontId="7" fillId="3" borderId="77"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4" fillId="0" borderId="78" xfId="0" applyFont="1" applyBorder="1" applyAlignment="1" applyProtection="1">
      <alignment horizontal="center" vertical="center"/>
    </xf>
    <xf numFmtId="0" fontId="4" fillId="0" borderId="79" xfId="0" applyFont="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xf>
    <xf numFmtId="0" fontId="4" fillId="0" borderId="82" xfId="0" applyFont="1" applyBorder="1" applyAlignment="1" applyProtection="1">
      <alignment horizontal="center" vertical="center"/>
    </xf>
    <xf numFmtId="0" fontId="4" fillId="0" borderId="83" xfId="0" applyFont="1" applyBorder="1" applyAlignment="1" applyProtection="1">
      <alignment horizontal="center" vertical="center"/>
      <protection locked="0"/>
    </xf>
    <xf numFmtId="0" fontId="4" fillId="5" borderId="84" xfId="0" applyFont="1" applyFill="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4" fillId="5" borderId="85" xfId="0" applyFont="1" applyFill="1" applyBorder="1" applyAlignment="1" applyProtection="1">
      <alignment horizontal="center" vertical="center"/>
      <protection locked="0"/>
    </xf>
    <xf numFmtId="0" fontId="4" fillId="0" borderId="85" xfId="0" applyFont="1" applyFill="1" applyBorder="1" applyAlignment="1" applyProtection="1">
      <alignment horizontal="center" vertical="center"/>
      <protection locked="0"/>
    </xf>
    <xf numFmtId="0" fontId="4" fillId="5" borderId="86" xfId="0" applyFont="1" applyFill="1" applyBorder="1" applyAlignment="1" applyProtection="1">
      <alignment horizontal="center" vertical="center"/>
      <protection locked="0"/>
    </xf>
    <xf numFmtId="0" fontId="4" fillId="0" borderId="79" xfId="0" applyFont="1" applyBorder="1" applyAlignment="1" applyProtection="1">
      <alignment horizontal="center" vertical="center"/>
    </xf>
    <xf numFmtId="0" fontId="0" fillId="0" borderId="0" xfId="0"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6"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0" fillId="0" borderId="0" xfId="0" applyBorder="1" applyAlignment="1" applyProtection="1">
      <alignment vertical="center"/>
    </xf>
    <xf numFmtId="0" fontId="19" fillId="0" borderId="0" xfId="0" applyFont="1" applyBorder="1" applyAlignment="1" applyProtection="1">
      <alignment vertical="top"/>
    </xf>
    <xf numFmtId="0" fontId="20" fillId="0" borderId="0" xfId="0" applyFont="1" applyBorder="1" applyAlignment="1" applyProtection="1">
      <alignment vertical="top"/>
    </xf>
    <xf numFmtId="0" fontId="21" fillId="0" borderId="0" xfId="0" applyFont="1" applyBorder="1" applyAlignment="1" applyProtection="1">
      <alignment horizontal="right" vertical="center"/>
    </xf>
    <xf numFmtId="0" fontId="21" fillId="0" borderId="31" xfId="0" applyFont="1" applyFill="1" applyBorder="1" applyAlignment="1" applyProtection="1">
      <alignment horizontal="right" vertical="center"/>
    </xf>
    <xf numFmtId="0" fontId="24" fillId="0" borderId="0" xfId="0" applyFont="1" applyFill="1" applyBorder="1" applyAlignment="1" applyProtection="1">
      <alignment horizontal="right" vertical="top"/>
    </xf>
    <xf numFmtId="0" fontId="25" fillId="0" borderId="0" xfId="0" applyFont="1" applyAlignment="1" applyProtection="1">
      <alignment vertical="center"/>
    </xf>
    <xf numFmtId="0" fontId="27" fillId="0" borderId="0" xfId="0" applyFont="1" applyBorder="1" applyAlignment="1" applyProtection="1">
      <alignment vertical="center" shrinkToFit="1"/>
    </xf>
    <xf numFmtId="0" fontId="25" fillId="3" borderId="3" xfId="0" quotePrefix="1" applyFont="1" applyFill="1" applyBorder="1" applyAlignment="1" applyProtection="1">
      <alignment horizontal="center" vertical="center"/>
    </xf>
    <xf numFmtId="0" fontId="22" fillId="0" borderId="3" xfId="0" applyFont="1" applyFill="1" applyBorder="1" applyAlignment="1" applyProtection="1">
      <alignment vertical="center"/>
    </xf>
    <xf numFmtId="0" fontId="7" fillId="0" borderId="31" xfId="0" applyFont="1" applyFill="1" applyBorder="1" applyAlignment="1" applyProtection="1">
      <alignment horizontal="center" vertical="center" shrinkToFit="1"/>
    </xf>
    <xf numFmtId="0" fontId="4" fillId="0" borderId="31" xfId="0" applyFont="1" applyFill="1" applyBorder="1" applyAlignment="1" applyProtection="1">
      <alignment vertical="center"/>
    </xf>
    <xf numFmtId="177" fontId="28" fillId="0" borderId="31" xfId="0" applyNumberFormat="1" applyFont="1" applyFill="1" applyBorder="1" applyAlignment="1" applyProtection="1">
      <alignment horizontal="right" vertical="center" shrinkToFit="1"/>
    </xf>
    <xf numFmtId="0" fontId="29" fillId="0" borderId="31" xfId="0" applyFont="1" applyFill="1" applyBorder="1" applyAlignment="1" applyProtection="1">
      <alignment vertical="center" shrinkToFit="1"/>
    </xf>
    <xf numFmtId="0" fontId="30" fillId="0" borderId="31"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5" fillId="0" borderId="90" xfId="0" applyFont="1" applyFill="1" applyBorder="1" applyAlignment="1" applyProtection="1">
      <alignment horizontal="center" vertical="center"/>
    </xf>
    <xf numFmtId="0" fontId="24" fillId="0" borderId="8" xfId="0" applyFont="1" applyFill="1" applyBorder="1" applyAlignment="1" applyProtection="1">
      <alignment horizontal="right" vertical="top"/>
    </xf>
    <xf numFmtId="0" fontId="27" fillId="0" borderId="0" xfId="0" applyFont="1" applyBorder="1" applyAlignment="1" applyProtection="1">
      <alignment horizontal="right" vertical="center"/>
    </xf>
    <xf numFmtId="0" fontId="4" fillId="0" borderId="34" xfId="0" applyFont="1" applyBorder="1" applyAlignment="1" applyProtection="1">
      <alignment horizontal="center"/>
    </xf>
    <xf numFmtId="0" fontId="4" fillId="0" borderId="49" xfId="0" applyFont="1" applyBorder="1" applyAlignment="1" applyProtection="1">
      <alignment horizontal="center" vertical="center"/>
    </xf>
    <xf numFmtId="0" fontId="25" fillId="0" borderId="91"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88"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7" fillId="3" borderId="92" xfId="0" applyFont="1" applyFill="1" applyBorder="1" applyAlignment="1" applyProtection="1">
      <alignment horizontal="center" vertical="center"/>
    </xf>
    <xf numFmtId="0" fontId="4" fillId="0" borderId="93" xfId="0" applyFont="1" applyFill="1" applyBorder="1" applyAlignment="1" applyProtection="1">
      <alignment horizontal="center" vertical="center"/>
      <protection locked="0"/>
    </xf>
    <xf numFmtId="0" fontId="4" fillId="0" borderId="94"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179" fontId="10" fillId="5" borderId="61" xfId="0" applyNumberFormat="1" applyFont="1" applyFill="1" applyBorder="1" applyAlignment="1" applyProtection="1">
      <alignment horizontal="center" vertical="center"/>
    </xf>
    <xf numFmtId="179" fontId="10" fillId="5" borderId="66" xfId="0" applyNumberFormat="1" applyFont="1" applyFill="1" applyBorder="1" applyAlignment="1" applyProtection="1">
      <alignment horizontal="center" vertical="center"/>
    </xf>
    <xf numFmtId="0" fontId="31" fillId="7" borderId="0" xfId="0" applyFont="1" applyFill="1" applyBorder="1" applyAlignment="1" applyProtection="1">
      <alignment vertical="top"/>
    </xf>
    <xf numFmtId="0" fontId="31" fillId="7" borderId="0" xfId="0" applyFont="1" applyFill="1" applyBorder="1" applyAlignment="1" applyProtection="1">
      <alignment vertical="top" wrapText="1"/>
    </xf>
    <xf numFmtId="0" fontId="21"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Protection="1">
      <alignment vertical="center"/>
    </xf>
    <xf numFmtId="0" fontId="23" fillId="0" borderId="0" xfId="0" applyFont="1" applyFill="1" applyBorder="1" applyAlignment="1" applyProtection="1">
      <alignment vertical="center"/>
    </xf>
    <xf numFmtId="0" fontId="9" fillId="0" borderId="0" xfId="0" applyFont="1" applyBorder="1" applyAlignment="1" applyProtection="1">
      <alignment vertical="center"/>
    </xf>
    <xf numFmtId="0" fontId="9" fillId="2" borderId="9"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7" fillId="5" borderId="26"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101" xfId="0" applyFont="1" applyFill="1" applyBorder="1" applyAlignment="1" applyProtection="1">
      <alignment horizontal="center" vertical="center"/>
    </xf>
    <xf numFmtId="0" fontId="7" fillId="3" borderId="102" xfId="0" applyFont="1" applyFill="1" applyBorder="1" applyAlignment="1" applyProtection="1">
      <alignment horizontal="center" vertical="center"/>
    </xf>
    <xf numFmtId="0" fontId="7" fillId="3" borderId="103" xfId="0" applyFont="1" applyFill="1" applyBorder="1" applyAlignment="1" applyProtection="1">
      <alignment horizontal="center" vertical="center"/>
    </xf>
    <xf numFmtId="0" fontId="7" fillId="3" borderId="104"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4" fillId="5" borderId="105" xfId="0" applyFont="1" applyFill="1" applyBorder="1" applyAlignment="1" applyProtection="1">
      <alignment horizontal="center" vertical="center"/>
      <protection locked="0"/>
    </xf>
    <xf numFmtId="0" fontId="4" fillId="5" borderId="106" xfId="0" applyFont="1" applyFill="1" applyBorder="1" applyAlignment="1" applyProtection="1">
      <alignment horizontal="center" vertical="center"/>
      <protection locked="0"/>
    </xf>
    <xf numFmtId="0" fontId="4" fillId="5" borderId="98"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0" borderId="63" xfId="0" applyFont="1" applyBorder="1" applyAlignment="1" applyProtection="1">
      <alignment horizontal="center" vertical="center"/>
    </xf>
    <xf numFmtId="0" fontId="35" fillId="0" borderId="0" xfId="0" applyFont="1" applyAlignment="1" applyProtection="1">
      <alignment horizontal="center" vertical="center"/>
    </xf>
    <xf numFmtId="0" fontId="36" fillId="0" borderId="0" xfId="0" applyFont="1" applyProtection="1">
      <alignment vertical="center"/>
    </xf>
    <xf numFmtId="0" fontId="4" fillId="0" borderId="49"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7" fillId="5" borderId="26"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0" fillId="0" borderId="0" xfId="0" applyProtection="1">
      <alignment vertical="center"/>
    </xf>
    <xf numFmtId="0" fontId="15" fillId="0" borderId="0" xfId="0" applyFont="1" applyAlignment="1" applyProtection="1">
      <alignment vertical="center"/>
    </xf>
    <xf numFmtId="0" fontId="0" fillId="0" borderId="4" xfId="0" applyBorder="1" applyProtection="1">
      <alignment vertical="center"/>
    </xf>
    <xf numFmtId="0" fontId="34" fillId="0" borderId="0" xfId="0" applyFont="1" applyProtection="1">
      <alignment vertical="center"/>
    </xf>
    <xf numFmtId="0" fontId="33" fillId="0" borderId="0" xfId="0" applyFont="1" applyFill="1" applyProtection="1">
      <alignment vertical="center"/>
    </xf>
    <xf numFmtId="0" fontId="15" fillId="0" borderId="0" xfId="0" applyFont="1" applyFill="1" applyAlignment="1" applyProtection="1">
      <alignment horizontal="left"/>
    </xf>
    <xf numFmtId="0" fontId="34" fillId="0" borderId="0" xfId="0" applyFont="1" applyBorder="1" applyAlignment="1" applyProtection="1">
      <alignment vertical="center"/>
    </xf>
    <xf numFmtId="0" fontId="7" fillId="5" borderId="26" xfId="0" applyFont="1" applyFill="1" applyBorder="1" applyAlignment="1" applyProtection="1">
      <alignment horizontal="center" vertical="center"/>
    </xf>
    <xf numFmtId="0" fontId="4" fillId="0" borderId="107" xfId="0" applyFont="1" applyBorder="1" applyAlignment="1" applyProtection="1">
      <alignment horizontal="center" vertical="center"/>
    </xf>
    <xf numFmtId="0" fontId="4" fillId="0" borderId="108" xfId="0" applyFont="1" applyBorder="1" applyAlignment="1" applyProtection="1">
      <alignment horizontal="center" vertical="center"/>
    </xf>
    <xf numFmtId="0" fontId="4" fillId="0" borderId="109" xfId="0" applyFont="1" applyBorder="1" applyAlignment="1" applyProtection="1">
      <alignment horizontal="center" vertical="center"/>
    </xf>
    <xf numFmtId="0" fontId="4" fillId="0" borderId="110" xfId="0" applyFont="1" applyBorder="1" applyAlignment="1" applyProtection="1">
      <alignment horizontal="center" vertical="center"/>
    </xf>
    <xf numFmtId="0" fontId="4" fillId="0" borderId="111" xfId="0" applyFont="1" applyBorder="1" applyAlignment="1" applyProtection="1">
      <alignment horizontal="center" vertical="center"/>
    </xf>
    <xf numFmtId="0" fontId="7" fillId="0" borderId="31" xfId="0" applyFont="1" applyFill="1" applyBorder="1" applyAlignment="1" applyProtection="1"/>
    <xf numFmtId="0" fontId="7" fillId="3" borderId="30"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7" fillId="0" borderId="0" xfId="0" applyFont="1" applyFill="1" applyBorder="1" applyAlignment="1" applyProtection="1"/>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31" xfId="0" applyFont="1" applyBorder="1" applyAlignment="1" applyProtection="1">
      <alignment horizontal="right" vertical="center"/>
    </xf>
    <xf numFmtId="0" fontId="7" fillId="3" borderId="69"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Alignment="1" applyProtection="1">
      <alignment vertical="center" wrapText="1"/>
    </xf>
    <xf numFmtId="0" fontId="21" fillId="0" borderId="0" xfId="0" applyFont="1" applyAlignment="1" applyProtection="1">
      <alignment vertical="center"/>
    </xf>
    <xf numFmtId="0" fontId="4" fillId="0" borderId="0" xfId="0" applyFont="1" applyBorder="1" applyAlignment="1" applyProtection="1"/>
    <xf numFmtId="0" fontId="22" fillId="0" borderId="5"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5" fillId="0" borderId="90"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88"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1" fillId="0" borderId="0" xfId="0" applyFont="1" applyAlignment="1" applyProtection="1">
      <alignment horizontal="right" vertical="center"/>
    </xf>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31" xfId="0" applyFont="1" applyBorder="1" applyAlignment="1" applyProtection="1">
      <alignment horizontal="right" vertical="center"/>
    </xf>
    <xf numFmtId="0" fontId="4" fillId="0" borderId="0" xfId="0" applyFont="1" applyAlignment="1" applyProtection="1">
      <alignment wrapText="1"/>
    </xf>
    <xf numFmtId="0" fontId="4" fillId="0" borderId="30" xfId="0" applyFont="1" applyBorder="1" applyAlignment="1" applyProtection="1">
      <alignment vertical="center"/>
    </xf>
    <xf numFmtId="0" fontId="4" fillId="0" borderId="17" xfId="0" applyFont="1" applyBorder="1" applyAlignment="1" applyProtection="1">
      <alignment vertical="center"/>
    </xf>
    <xf numFmtId="0" fontId="4" fillId="0" borderId="17" xfId="0" applyFont="1" applyBorder="1" applyAlignment="1" applyProtection="1"/>
    <xf numFmtId="0" fontId="4" fillId="0" borderId="26" xfId="0" applyFont="1" applyBorder="1" applyAlignment="1" applyProtection="1">
      <alignment vertical="center"/>
    </xf>
    <xf numFmtId="0" fontId="4" fillId="0" borderId="33" xfId="0" applyFont="1" applyBorder="1" applyAlignment="1" applyProtection="1">
      <alignment vertical="center"/>
    </xf>
    <xf numFmtId="0" fontId="4" fillId="0" borderId="35" xfId="0" applyFont="1" applyBorder="1" applyAlignment="1" applyProtection="1">
      <alignment vertical="center"/>
    </xf>
    <xf numFmtId="0" fontId="4" fillId="0" borderId="1" xfId="0" applyFont="1" applyBorder="1" applyAlignment="1" applyProtection="1">
      <alignment vertical="center"/>
    </xf>
    <xf numFmtId="0" fontId="4" fillId="0" borderId="8" xfId="0" applyFont="1" applyBorder="1" applyAlignment="1" applyProtection="1">
      <alignment vertical="center"/>
    </xf>
    <xf numFmtId="0" fontId="4" fillId="0" borderId="1" xfId="0" applyFont="1" applyBorder="1" applyAlignment="1" applyProtection="1"/>
    <xf numFmtId="0" fontId="4" fillId="0" borderId="8" xfId="0" applyFont="1" applyBorder="1" applyAlignment="1" applyProtection="1"/>
    <xf numFmtId="0" fontId="4" fillId="0" borderId="36" xfId="0" applyFont="1" applyBorder="1" applyAlignment="1" applyProtection="1">
      <alignment vertical="center"/>
    </xf>
    <xf numFmtId="0" fontId="4" fillId="0" borderId="38" xfId="0" applyFont="1" applyBorder="1" applyAlignment="1" applyProtection="1">
      <alignment vertical="center"/>
    </xf>
    <xf numFmtId="0" fontId="4" fillId="0" borderId="34" xfId="0" applyFont="1" applyBorder="1" applyAlignment="1" applyProtection="1">
      <alignment vertical="center"/>
    </xf>
    <xf numFmtId="0" fontId="4" fillId="0" borderId="0" xfId="0" applyFont="1" applyBorder="1" applyAlignment="1" applyProtection="1">
      <alignment vertical="center"/>
    </xf>
    <xf numFmtId="0" fontId="4" fillId="0" borderId="37" xfId="0" applyFont="1" applyBorder="1" applyAlignment="1" applyProtection="1">
      <alignment vertical="center"/>
    </xf>
    <xf numFmtId="0" fontId="7" fillId="0" borderId="31" xfId="0" applyFont="1" applyBorder="1" applyAlignment="1" applyProtection="1">
      <alignment vertical="center"/>
    </xf>
    <xf numFmtId="0" fontId="4" fillId="9" borderId="74" xfId="0" applyFont="1" applyFill="1" applyBorder="1" applyAlignment="1" applyProtection="1">
      <alignment horizontal="center" vertical="center"/>
      <protection locked="0"/>
    </xf>
    <xf numFmtId="0" fontId="4" fillId="9" borderId="101" xfId="0" applyFont="1" applyFill="1" applyBorder="1" applyAlignment="1" applyProtection="1">
      <alignment horizontal="center" vertical="center"/>
      <protection locked="0"/>
    </xf>
    <xf numFmtId="0" fontId="4" fillId="9" borderId="104" xfId="0" applyFont="1" applyFill="1" applyBorder="1" applyAlignment="1" applyProtection="1">
      <alignment horizontal="center" vertical="center"/>
      <protection locked="0"/>
    </xf>
    <xf numFmtId="0" fontId="4" fillId="9" borderId="103" xfId="0" applyFont="1" applyFill="1" applyBorder="1" applyAlignment="1" applyProtection="1">
      <alignment horizontal="center" vertical="center"/>
      <protection locked="0"/>
    </xf>
    <xf numFmtId="0" fontId="4" fillId="9" borderId="39" xfId="0" applyFont="1" applyFill="1" applyBorder="1" applyAlignment="1" applyProtection="1">
      <alignment horizontal="center" vertical="center"/>
      <protection locked="0"/>
    </xf>
    <xf numFmtId="0" fontId="4" fillId="9" borderId="102" xfId="0" applyFont="1" applyFill="1" applyBorder="1" applyAlignment="1" applyProtection="1">
      <alignment horizontal="center" vertical="center"/>
      <protection locked="0"/>
    </xf>
    <xf numFmtId="0" fontId="43" fillId="0" borderId="0" xfId="0" applyFont="1" applyAlignment="1" applyProtection="1"/>
    <xf numFmtId="0" fontId="0" fillId="0" borderId="0" xfId="0" applyFo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4" fillId="7" borderId="0" xfId="0" applyFont="1" applyFill="1" applyBorder="1" applyProtection="1">
      <alignment vertical="center"/>
    </xf>
    <xf numFmtId="0" fontId="15" fillId="7" borderId="0" xfId="0" applyFont="1" applyFill="1" applyBorder="1" applyProtection="1">
      <alignment vertical="center"/>
    </xf>
    <xf numFmtId="0" fontId="15" fillId="7"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45" fillId="0" borderId="0" xfId="0" applyFont="1" applyFill="1" applyBorder="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right" vertical="center"/>
    </xf>
    <xf numFmtId="0" fontId="44" fillId="0" borderId="0" xfId="0" applyFont="1" applyFill="1" applyBorder="1" applyAlignment="1" applyProtection="1">
      <alignment vertical="center"/>
    </xf>
    <xf numFmtId="0" fontId="15" fillId="0" borderId="0" xfId="0" applyFont="1" applyAlignment="1" applyProtection="1">
      <alignment horizontal="right" vertical="center"/>
    </xf>
    <xf numFmtId="0" fontId="0" fillId="0" borderId="0" xfId="0" applyFont="1" applyAlignment="1" applyProtection="1">
      <alignment horizontal="right" vertical="center"/>
    </xf>
    <xf numFmtId="0" fontId="46" fillId="0" borderId="19" xfId="0" applyFont="1" applyFill="1" applyBorder="1" applyAlignment="1" applyProtection="1">
      <alignment horizontal="center" vertical="center"/>
      <protection locked="0"/>
    </xf>
    <xf numFmtId="0" fontId="46" fillId="0" borderId="75"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protection locked="0"/>
    </xf>
    <xf numFmtId="0" fontId="46" fillId="0" borderId="94"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0" fontId="46" fillId="0" borderId="93"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46"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46" fillId="0" borderId="80" xfId="0" applyFont="1" applyFill="1" applyBorder="1" applyAlignment="1" applyProtection="1">
      <alignment horizontal="center" vertical="center"/>
      <protection locked="0"/>
    </xf>
    <xf numFmtId="0" fontId="46" fillId="0" borderId="95"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46" fillId="5" borderId="22" xfId="0" applyFont="1" applyFill="1" applyBorder="1" applyAlignment="1" applyProtection="1">
      <alignment horizontal="center" vertical="center"/>
      <protection locked="0"/>
    </xf>
    <xf numFmtId="0" fontId="46" fillId="5" borderId="27" xfId="0" applyFont="1" applyFill="1" applyBorder="1" applyAlignment="1" applyProtection="1">
      <alignment horizontal="center" vertical="center"/>
      <protection locked="0"/>
    </xf>
    <xf numFmtId="0" fontId="46" fillId="5" borderId="50" xfId="0" applyFont="1" applyFill="1" applyBorder="1" applyAlignment="1" applyProtection="1">
      <alignment horizontal="center" vertical="center"/>
      <protection locked="0"/>
    </xf>
    <xf numFmtId="0" fontId="46" fillId="5" borderId="45" xfId="0" applyFont="1" applyFill="1" applyBorder="1" applyAlignment="1" applyProtection="1">
      <alignment horizontal="center" vertical="center"/>
      <protection locked="0"/>
    </xf>
    <xf numFmtId="0" fontId="46" fillId="5" borderId="84" xfId="0" applyFont="1" applyFill="1" applyBorder="1" applyAlignment="1" applyProtection="1">
      <alignment horizontal="center" vertical="center"/>
      <protection locked="0"/>
    </xf>
    <xf numFmtId="0" fontId="46" fillId="5" borderId="32" xfId="0" applyFont="1" applyFill="1" applyBorder="1" applyAlignment="1" applyProtection="1">
      <alignment horizontal="center" vertical="center"/>
      <protection locked="0"/>
    </xf>
    <xf numFmtId="0" fontId="46" fillId="5" borderId="19" xfId="0" applyFont="1" applyFill="1" applyBorder="1" applyAlignment="1" applyProtection="1">
      <alignment horizontal="center" vertical="center"/>
      <protection locked="0"/>
    </xf>
    <xf numFmtId="0" fontId="46" fillId="5" borderId="23" xfId="0" applyFont="1" applyFill="1" applyBorder="1" applyAlignment="1" applyProtection="1">
      <alignment horizontal="center" vertical="center"/>
      <protection locked="0"/>
    </xf>
    <xf numFmtId="0" fontId="46" fillId="5" borderId="28" xfId="0" applyFont="1" applyFill="1" applyBorder="1" applyAlignment="1" applyProtection="1">
      <alignment horizontal="center" vertical="center"/>
      <protection locked="0"/>
    </xf>
    <xf numFmtId="0" fontId="46" fillId="5" borderId="51" xfId="0" applyFont="1" applyFill="1" applyBorder="1" applyAlignment="1" applyProtection="1">
      <alignment horizontal="center" vertical="center"/>
      <protection locked="0"/>
    </xf>
    <xf numFmtId="0" fontId="46" fillId="5" borderId="46" xfId="0" applyFont="1" applyFill="1" applyBorder="1" applyAlignment="1" applyProtection="1">
      <alignment horizontal="center" vertical="center"/>
      <protection locked="0"/>
    </xf>
    <xf numFmtId="0" fontId="46" fillId="5" borderId="85" xfId="0" applyFont="1" applyFill="1" applyBorder="1" applyAlignment="1" applyProtection="1">
      <alignment horizontal="center" vertical="center"/>
      <protection locked="0"/>
    </xf>
    <xf numFmtId="0" fontId="46" fillId="5" borderId="80" xfId="0" applyFont="1" applyFill="1" applyBorder="1" applyAlignment="1" applyProtection="1">
      <alignment horizontal="center" vertical="center"/>
      <protection locked="0"/>
    </xf>
    <xf numFmtId="0" fontId="46" fillId="5" borderId="86" xfId="0" applyFont="1" applyFill="1" applyBorder="1" applyAlignment="1" applyProtection="1">
      <alignment horizontal="center" vertical="center"/>
      <protection locked="0"/>
    </xf>
    <xf numFmtId="0" fontId="46" fillId="5" borderId="47" xfId="0" applyFont="1" applyFill="1" applyBorder="1" applyAlignment="1" applyProtection="1">
      <alignment horizontal="center" vertical="center"/>
      <protection locked="0"/>
    </xf>
    <xf numFmtId="0" fontId="46" fillId="5" borderId="29" xfId="0" applyFont="1" applyFill="1" applyBorder="1" applyAlignment="1" applyProtection="1">
      <alignment horizontal="center" vertical="center"/>
      <protection locked="0"/>
    </xf>
    <xf numFmtId="0" fontId="46" fillId="5" borderId="81" xfId="0" applyFont="1" applyFill="1" applyBorder="1" applyAlignment="1" applyProtection="1">
      <alignment horizontal="center" vertical="center"/>
      <protection locked="0"/>
    </xf>
    <xf numFmtId="0" fontId="46" fillId="0" borderId="19" xfId="0" applyFont="1" applyBorder="1" applyAlignment="1" applyProtection="1">
      <alignment horizontal="center" vertical="center"/>
      <protection locked="0"/>
    </xf>
    <xf numFmtId="0" fontId="46" fillId="5" borderId="75" xfId="0" applyFont="1" applyFill="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5" borderId="94" xfId="0" applyFont="1" applyFill="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5" borderId="93" xfId="0" applyFont="1" applyFill="1" applyBorder="1" applyAlignment="1" applyProtection="1">
      <alignment horizontal="center" vertical="center"/>
      <protection locked="0"/>
    </xf>
    <xf numFmtId="0" fontId="46" fillId="0" borderId="46" xfId="0" applyFont="1" applyBorder="1" applyAlignment="1" applyProtection="1">
      <alignment horizontal="center" vertical="center"/>
      <protection locked="0"/>
    </xf>
    <xf numFmtId="0" fontId="46" fillId="0" borderId="85"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5" borderId="95" xfId="0" applyFont="1" applyFill="1" applyBorder="1" applyAlignment="1" applyProtection="1">
      <alignment horizontal="center" vertical="center"/>
      <protection locked="0"/>
    </xf>
    <xf numFmtId="0" fontId="47" fillId="5" borderId="18" xfId="0" applyFont="1" applyFill="1" applyBorder="1" applyAlignment="1" applyProtection="1">
      <alignment horizontal="center" vertical="center"/>
      <protection locked="0"/>
    </xf>
    <xf numFmtId="0" fontId="47" fillId="0" borderId="19" xfId="0" applyFont="1" applyFill="1" applyBorder="1" applyAlignment="1" applyProtection="1">
      <alignment horizontal="center" vertical="center"/>
      <protection locked="0"/>
    </xf>
    <xf numFmtId="0" fontId="47" fillId="5" borderId="19" xfId="0" applyFont="1" applyFill="1" applyBorder="1" applyAlignment="1" applyProtection="1">
      <alignment horizontal="center" vertical="center"/>
      <protection locked="0"/>
    </xf>
    <xf numFmtId="0" fontId="47" fillId="5" borderId="22" xfId="0" applyFont="1" applyFill="1" applyBorder="1" applyAlignment="1" applyProtection="1">
      <alignment horizontal="center" vertical="center"/>
      <protection locked="0"/>
    </xf>
    <xf numFmtId="0" fontId="47" fillId="0" borderId="23" xfId="0" applyFont="1" applyFill="1" applyBorder="1" applyAlignment="1" applyProtection="1">
      <alignment horizontal="center" vertical="center"/>
      <protection locked="0"/>
    </xf>
    <xf numFmtId="0" fontId="47" fillId="5" borderId="23" xfId="0" applyFont="1" applyFill="1" applyBorder="1" applyAlignment="1" applyProtection="1">
      <alignment horizontal="center" vertical="center"/>
      <protection locked="0"/>
    </xf>
    <xf numFmtId="0" fontId="47" fillId="5" borderId="45" xfId="0" applyFont="1" applyFill="1" applyBorder="1" applyAlignment="1" applyProtection="1">
      <alignment horizontal="center" vertical="center"/>
      <protection locked="0"/>
    </xf>
    <xf numFmtId="0" fontId="47" fillId="0" borderId="46" xfId="0" applyFont="1" applyFill="1" applyBorder="1" applyAlignment="1" applyProtection="1">
      <alignment horizontal="center" vertical="center"/>
      <protection locked="0"/>
    </xf>
    <xf numFmtId="0" fontId="47" fillId="5" borderId="46" xfId="0" applyFont="1" applyFill="1" applyBorder="1" applyAlignment="1" applyProtection="1">
      <alignment horizontal="center" vertical="center"/>
      <protection locked="0"/>
    </xf>
    <xf numFmtId="0" fontId="47" fillId="0" borderId="80" xfId="0" applyFont="1" applyFill="1" applyBorder="1" applyAlignment="1" applyProtection="1">
      <alignment horizontal="center" vertical="center"/>
      <protection locked="0"/>
    </xf>
    <xf numFmtId="0" fontId="47" fillId="5" borderId="96"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5" borderId="51" xfId="0" applyFont="1" applyFill="1" applyBorder="1" applyAlignment="1" applyProtection="1">
      <alignment horizontal="center" vertical="center"/>
      <protection locked="0"/>
    </xf>
    <xf numFmtId="0" fontId="47" fillId="0" borderId="52" xfId="0" applyFont="1" applyFill="1" applyBorder="1" applyAlignment="1" applyProtection="1">
      <alignment horizontal="center" vertical="center"/>
      <protection locked="0"/>
    </xf>
    <xf numFmtId="0" fontId="47" fillId="5" borderId="97"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0" fontId="47" fillId="5" borderId="98"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0" fontId="47" fillId="5" borderId="28" xfId="0" applyFont="1" applyFill="1" applyBorder="1" applyAlignment="1" applyProtection="1">
      <alignment horizontal="center" vertical="center"/>
      <protection locked="0"/>
    </xf>
    <xf numFmtId="0" fontId="47" fillId="0" borderId="66" xfId="0" applyFont="1" applyFill="1" applyBorder="1" applyAlignment="1" applyProtection="1">
      <alignment horizontal="center" vertical="center"/>
      <protection locked="0"/>
    </xf>
    <xf numFmtId="0" fontId="47" fillId="5" borderId="105" xfId="0" applyFont="1" applyFill="1" applyBorder="1" applyAlignment="1" applyProtection="1">
      <alignment horizontal="center" vertical="center"/>
      <protection locked="0"/>
    </xf>
    <xf numFmtId="0" fontId="47" fillId="0" borderId="85" xfId="0" applyFont="1" applyFill="1" applyBorder="1" applyAlignment="1" applyProtection="1">
      <alignment horizontal="center" vertical="center"/>
      <protection locked="0"/>
    </xf>
    <xf numFmtId="0" fontId="47" fillId="5" borderId="85" xfId="0" applyFont="1" applyFill="1" applyBorder="1" applyAlignment="1" applyProtection="1">
      <alignment horizontal="center" vertical="center"/>
      <protection locked="0"/>
    </xf>
    <xf numFmtId="0" fontId="47" fillId="5" borderId="106" xfId="0" applyFont="1" applyFill="1" applyBorder="1" applyAlignment="1" applyProtection="1">
      <alignment horizontal="center" vertical="center"/>
      <protection locked="0"/>
    </xf>
    <xf numFmtId="0" fontId="47" fillId="5" borderId="32" xfId="0" applyFont="1" applyFill="1" applyBorder="1" applyAlignment="1" applyProtection="1">
      <alignment horizontal="center" vertical="center"/>
      <protection locked="0"/>
    </xf>
    <xf numFmtId="0" fontId="47" fillId="5" borderId="80" xfId="0" applyFont="1" applyFill="1" applyBorder="1" applyAlignment="1" applyProtection="1">
      <alignment horizontal="center" vertical="center"/>
      <protection locked="0"/>
    </xf>
    <xf numFmtId="0" fontId="47" fillId="5" borderId="84" xfId="0" applyFont="1" applyFill="1" applyBorder="1" applyAlignment="1" applyProtection="1">
      <alignment horizontal="center" vertical="center"/>
      <protection locked="0"/>
    </xf>
    <xf numFmtId="0" fontId="47" fillId="0" borderId="86" xfId="0" applyFont="1" applyFill="1" applyBorder="1" applyAlignment="1" applyProtection="1">
      <alignment horizontal="center" vertical="center"/>
      <protection locked="0"/>
    </xf>
    <xf numFmtId="0" fontId="47" fillId="0" borderId="47" xfId="0" applyFont="1" applyFill="1" applyBorder="1" applyAlignment="1" applyProtection="1">
      <alignment horizontal="center" vertical="center"/>
      <protection locked="0"/>
    </xf>
    <xf numFmtId="0" fontId="47" fillId="5" borderId="27" xfId="0" applyFont="1" applyFill="1" applyBorder="1" applyAlignment="1" applyProtection="1">
      <alignment horizontal="center" vertical="center"/>
      <protection locked="0"/>
    </xf>
    <xf numFmtId="0" fontId="47" fillId="0" borderId="29" xfId="0" applyFont="1" applyFill="1" applyBorder="1" applyAlignment="1" applyProtection="1">
      <alignment horizontal="center" vertical="center"/>
      <protection locked="0"/>
    </xf>
    <xf numFmtId="0" fontId="47" fillId="0" borderId="81" xfId="0" applyFont="1" applyFill="1" applyBorder="1" applyAlignment="1" applyProtection="1">
      <alignment horizontal="center" vertical="center"/>
      <protection locked="0"/>
    </xf>
    <xf numFmtId="0" fontId="47" fillId="5" borderId="86" xfId="0" applyFont="1" applyFill="1" applyBorder="1" applyAlignment="1" applyProtection="1">
      <alignment horizontal="center" vertical="center"/>
      <protection locked="0"/>
    </xf>
    <xf numFmtId="0" fontId="47" fillId="5" borderId="47" xfId="0" applyFont="1" applyFill="1" applyBorder="1" applyAlignment="1" applyProtection="1">
      <alignment horizontal="center" vertical="center"/>
      <protection locked="0"/>
    </xf>
    <xf numFmtId="0" fontId="47" fillId="5" borderId="29" xfId="0" applyFont="1" applyFill="1" applyBorder="1" applyAlignment="1" applyProtection="1">
      <alignment horizontal="center" vertical="center"/>
      <protection locked="0"/>
    </xf>
    <xf numFmtId="0" fontId="47" fillId="5" borderId="50" xfId="0" applyFont="1" applyFill="1" applyBorder="1" applyAlignment="1" applyProtection="1">
      <alignment horizontal="center" vertical="center"/>
      <protection locked="0"/>
    </xf>
    <xf numFmtId="0" fontId="47" fillId="5" borderId="81" xfId="0" applyFont="1" applyFill="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47" fillId="0" borderId="28" xfId="0" applyFont="1" applyBorder="1" applyAlignment="1" applyProtection="1">
      <alignment horizontal="center" vertical="center"/>
      <protection locked="0"/>
    </xf>
    <xf numFmtId="0" fontId="47" fillId="0" borderId="46" xfId="0" applyFont="1" applyBorder="1" applyAlignment="1" applyProtection="1">
      <alignment horizontal="center" vertical="center"/>
      <protection locked="0"/>
    </xf>
    <xf numFmtId="0" fontId="47" fillId="0" borderId="85" xfId="0" applyFont="1" applyBorder="1" applyAlignment="1" applyProtection="1">
      <alignment horizontal="center" vertical="center"/>
      <protection locked="0"/>
    </xf>
    <xf numFmtId="0" fontId="47" fillId="0" borderId="80" xfId="0" applyFont="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79"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0" fillId="0" borderId="33" xfId="0" applyBorder="1" applyProtection="1">
      <alignment vertical="center"/>
    </xf>
    <xf numFmtId="0" fontId="0" fillId="0" borderId="34" xfId="0"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34" fillId="0" borderId="33" xfId="0" applyFont="1" applyBorder="1" applyAlignment="1" applyProtection="1">
      <alignment vertical="top"/>
      <protection locked="0"/>
    </xf>
    <xf numFmtId="0" fontId="34" fillId="0" borderId="34" xfId="0" applyFont="1" applyBorder="1" applyAlignment="1" applyProtection="1">
      <alignment vertical="top"/>
      <protection locked="0"/>
    </xf>
    <xf numFmtId="0" fontId="34" fillId="0" borderId="35" xfId="0" applyFont="1" applyBorder="1" applyAlignment="1" applyProtection="1">
      <alignment vertical="top"/>
      <protection locked="0"/>
    </xf>
    <xf numFmtId="0" fontId="34" fillId="0" borderId="36" xfId="0" applyFont="1" applyBorder="1" applyAlignment="1" applyProtection="1">
      <alignment vertical="top"/>
      <protection locked="0"/>
    </xf>
    <xf numFmtId="0" fontId="34" fillId="0" borderId="37" xfId="0" applyFont="1" applyBorder="1" applyAlignment="1" applyProtection="1">
      <alignment vertical="top"/>
      <protection locked="0"/>
    </xf>
    <xf numFmtId="0" fontId="34" fillId="0" borderId="38" xfId="0" applyFont="1" applyBorder="1" applyAlignment="1" applyProtection="1">
      <alignment vertical="top"/>
      <protection locked="0"/>
    </xf>
    <xf numFmtId="0" fontId="18" fillId="6" borderId="99" xfId="0" applyFont="1" applyFill="1" applyBorder="1" applyAlignment="1" applyProtection="1">
      <alignment horizontal="center" vertical="center" wrapText="1"/>
      <protection locked="0"/>
    </xf>
    <xf numFmtId="0" fontId="18" fillId="6" borderId="10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2" fillId="0"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31" fillId="0" borderId="33" xfId="0" applyFont="1" applyFill="1" applyBorder="1" applyAlignment="1" applyProtection="1">
      <alignment horizontal="left" vertical="top" wrapText="1"/>
      <protection locked="0"/>
    </xf>
    <xf numFmtId="0" fontId="31" fillId="0" borderId="34" xfId="0" applyFont="1" applyFill="1" applyBorder="1" applyAlignment="1" applyProtection="1">
      <alignment horizontal="left" vertical="top"/>
      <protection locked="0"/>
    </xf>
    <xf numFmtId="0" fontId="31" fillId="0" borderId="35" xfId="0" applyFont="1" applyFill="1" applyBorder="1" applyAlignment="1" applyProtection="1">
      <alignment horizontal="left" vertical="top"/>
      <protection locked="0"/>
    </xf>
    <xf numFmtId="0" fontId="31" fillId="0" borderId="1" xfId="0" applyFont="1" applyFill="1" applyBorder="1" applyAlignment="1" applyProtection="1">
      <alignment horizontal="left" vertical="top"/>
      <protection locked="0"/>
    </xf>
    <xf numFmtId="0" fontId="31" fillId="0" borderId="0" xfId="0" applyFont="1" applyFill="1" applyBorder="1" applyAlignment="1" applyProtection="1">
      <alignment horizontal="left" vertical="top"/>
      <protection locked="0"/>
    </xf>
    <xf numFmtId="0" fontId="31" fillId="0" borderId="8" xfId="0" applyFont="1" applyFill="1" applyBorder="1" applyAlignment="1" applyProtection="1">
      <alignment horizontal="left" vertical="top"/>
      <protection locked="0"/>
    </xf>
    <xf numFmtId="0" fontId="31" fillId="0" borderId="36" xfId="0" applyFont="1" applyFill="1" applyBorder="1" applyAlignment="1" applyProtection="1">
      <alignment horizontal="left" vertical="top"/>
      <protection locked="0"/>
    </xf>
    <xf numFmtId="0" fontId="31" fillId="0" borderId="37" xfId="0" applyFont="1" applyFill="1" applyBorder="1" applyAlignment="1" applyProtection="1">
      <alignment horizontal="left" vertical="top"/>
      <protection locked="0"/>
    </xf>
    <xf numFmtId="0" fontId="31" fillId="0" borderId="38" xfId="0" applyFont="1" applyFill="1" applyBorder="1" applyAlignment="1" applyProtection="1">
      <alignment horizontal="left" vertical="top"/>
      <protection locked="0"/>
    </xf>
    <xf numFmtId="0" fontId="17" fillId="3" borderId="33" xfId="0" applyFont="1" applyFill="1" applyBorder="1" applyAlignment="1" applyProtection="1">
      <alignment horizontal="center" vertical="center" wrapText="1"/>
    </xf>
    <xf numFmtId="0" fontId="0" fillId="0" borderId="34"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31" fillId="7" borderId="14" xfId="0" applyFont="1" applyFill="1" applyBorder="1" applyAlignment="1" applyProtection="1">
      <alignment vertical="center" wrapText="1"/>
    </xf>
    <xf numFmtId="0" fontId="31" fillId="7" borderId="15" xfId="0" applyFont="1" applyFill="1" applyBorder="1" applyAlignment="1" applyProtection="1">
      <alignment vertical="center" wrapText="1"/>
    </xf>
    <xf numFmtId="0" fontId="18" fillId="6" borderId="96" xfId="0" applyFont="1" applyFill="1" applyBorder="1" applyAlignment="1" applyProtection="1">
      <alignment horizontal="center" vertical="center" wrapText="1"/>
      <protection locked="0"/>
    </xf>
    <xf numFmtId="0" fontId="18" fillId="6" borderId="52" xfId="0" applyFont="1" applyFill="1" applyBorder="1" applyAlignment="1" applyProtection="1">
      <alignment horizontal="center" vertical="center" wrapText="1"/>
      <protection locked="0"/>
    </xf>
    <xf numFmtId="0" fontId="18" fillId="6" borderId="97" xfId="0" applyFont="1" applyFill="1" applyBorder="1" applyAlignment="1" applyProtection="1">
      <alignment horizontal="center" vertical="center" wrapText="1"/>
      <protection locked="0"/>
    </xf>
    <xf numFmtId="0" fontId="18" fillId="6" borderId="24" xfId="0" applyFont="1" applyFill="1" applyBorder="1" applyAlignment="1" applyProtection="1">
      <alignment horizontal="center" vertical="center" wrapText="1"/>
      <protection locked="0"/>
    </xf>
    <xf numFmtId="0" fontId="18" fillId="6" borderId="98"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wrapText="1"/>
      <protection locked="0"/>
    </xf>
    <xf numFmtId="0" fontId="38" fillId="7" borderId="6" xfId="0" applyFont="1" applyFill="1" applyBorder="1" applyAlignment="1" applyProtection="1">
      <alignment horizontal="left" vertical="center"/>
    </xf>
    <xf numFmtId="0" fontId="38" fillId="7" borderId="7" xfId="0" applyFont="1" applyFill="1" applyBorder="1" applyAlignment="1" applyProtection="1">
      <alignment horizontal="left" vertical="center"/>
    </xf>
    <xf numFmtId="0" fontId="38" fillId="7" borderId="12" xfId="0" applyFont="1" applyFill="1" applyBorder="1" applyAlignment="1" applyProtection="1">
      <alignment vertical="center"/>
    </xf>
    <xf numFmtId="0" fontId="38" fillId="7" borderId="13" xfId="0" applyFont="1" applyFill="1" applyBorder="1" applyAlignment="1" applyProtection="1">
      <alignment vertical="center"/>
    </xf>
    <xf numFmtId="0" fontId="31" fillId="7" borderId="12" xfId="0" applyFont="1" applyFill="1" applyBorder="1" applyAlignment="1" applyProtection="1">
      <alignment vertical="center"/>
    </xf>
    <xf numFmtId="0" fontId="31" fillId="7" borderId="13" xfId="0" applyFont="1" applyFill="1" applyBorder="1" applyAlignment="1" applyProtection="1">
      <alignment vertical="center"/>
    </xf>
    <xf numFmtId="0" fontId="31" fillId="7" borderId="3" xfId="0" applyFont="1" applyFill="1" applyBorder="1" applyAlignment="1" applyProtection="1">
      <alignment vertical="center" wrapText="1"/>
    </xf>
    <xf numFmtId="0" fontId="31" fillId="7" borderId="4" xfId="0" applyFont="1" applyFill="1" applyBorder="1" applyAlignment="1" applyProtection="1">
      <alignment vertical="center" wrapText="1"/>
    </xf>
    <xf numFmtId="0" fontId="38" fillId="0" borderId="2" xfId="0" applyFont="1" applyFill="1" applyBorder="1" applyAlignment="1" applyProtection="1">
      <alignment vertical="center" wrapText="1"/>
    </xf>
    <xf numFmtId="0" fontId="39" fillId="0" borderId="3" xfId="0" applyFont="1" applyFill="1" applyBorder="1" applyAlignment="1" applyProtection="1">
      <alignment vertical="center"/>
    </xf>
    <xf numFmtId="0" fontId="39" fillId="0" borderId="4" xfId="0" applyFont="1" applyFill="1" applyBorder="1" applyAlignment="1" applyProtection="1">
      <alignment vertical="center"/>
    </xf>
    <xf numFmtId="0" fontId="31" fillId="7" borderId="34" xfId="0" applyFont="1" applyFill="1" applyBorder="1" applyAlignment="1" applyProtection="1">
      <alignment horizontal="left" vertical="top" wrapText="1"/>
    </xf>
    <xf numFmtId="0" fontId="17" fillId="3" borderId="33" xfId="0" applyFont="1" applyFill="1" applyBorder="1" applyAlignment="1" applyProtection="1">
      <alignment vertical="center" wrapText="1"/>
    </xf>
    <xf numFmtId="0" fontId="0" fillId="0" borderId="35" xfId="0" applyBorder="1" applyAlignment="1" applyProtection="1">
      <alignment vertical="center"/>
    </xf>
    <xf numFmtId="0" fontId="18" fillId="6" borderId="2" xfId="0" applyFont="1" applyFill="1" applyBorder="1" applyAlignment="1" applyProtection="1">
      <alignment horizontal="center" vertical="center" wrapText="1"/>
      <protection locked="0"/>
    </xf>
    <xf numFmtId="0" fontId="18" fillId="6" borderId="4" xfId="0" applyFont="1" applyFill="1" applyBorder="1" applyAlignment="1" applyProtection="1">
      <alignment horizontal="center" vertical="center" wrapText="1"/>
      <protection locked="0"/>
    </xf>
    <xf numFmtId="0" fontId="31" fillId="7" borderId="2" xfId="0" applyFont="1" applyFill="1" applyBorder="1" applyAlignment="1" applyProtection="1">
      <alignment vertical="center" wrapText="1"/>
    </xf>
    <xf numFmtId="0" fontId="38" fillId="7" borderId="12" xfId="0" applyFont="1" applyFill="1" applyBorder="1" applyAlignment="1" applyProtection="1">
      <alignment vertical="center" wrapText="1"/>
    </xf>
    <xf numFmtId="0" fontId="38" fillId="7" borderId="13" xfId="0" applyFont="1" applyFill="1" applyBorder="1" applyAlignment="1" applyProtection="1">
      <alignment vertical="center" wrapText="1"/>
    </xf>
    <xf numFmtId="0" fontId="33" fillId="0" borderId="0" xfId="0" applyFont="1" applyAlignment="1" applyProtection="1">
      <alignment wrapText="1"/>
    </xf>
    <xf numFmtId="0" fontId="15" fillId="6" borderId="0" xfId="0" applyFont="1" applyFill="1" applyAlignment="1" applyProtection="1">
      <alignment vertical="center"/>
      <protection locked="0"/>
    </xf>
    <xf numFmtId="0" fontId="44" fillId="6" borderId="0" xfId="0" applyFont="1" applyFill="1" applyBorder="1" applyAlignment="1" applyProtection="1">
      <alignment vertical="center"/>
      <protection locked="0"/>
    </xf>
    <xf numFmtId="0" fontId="41" fillId="3" borderId="2" xfId="0" applyFont="1" applyFill="1" applyBorder="1" applyAlignment="1" applyProtection="1">
      <alignment vertical="center" wrapText="1"/>
    </xf>
    <xf numFmtId="0" fontId="41" fillId="3" borderId="3" xfId="0" applyFont="1" applyFill="1" applyBorder="1" applyAlignment="1" applyProtection="1">
      <alignment vertical="center" wrapText="1"/>
    </xf>
    <xf numFmtId="0" fontId="41" fillId="3" borderId="4" xfId="0" applyFont="1" applyFill="1" applyBorder="1" applyAlignment="1" applyProtection="1">
      <alignment vertical="center" wrapText="1"/>
    </xf>
    <xf numFmtId="0" fontId="0" fillId="8" borderId="0" xfId="0" applyFill="1" applyProtection="1">
      <alignment vertical="center"/>
    </xf>
    <xf numFmtId="0" fontId="33" fillId="0" borderId="37" xfId="0" applyFont="1" applyBorder="1" applyAlignment="1" applyProtection="1">
      <alignment shrinkToFit="1"/>
    </xf>
    <xf numFmtId="0" fontId="37" fillId="0" borderId="2" xfId="0" applyFont="1" applyBorder="1" applyAlignment="1" applyProtection="1">
      <alignment vertical="center"/>
    </xf>
    <xf numFmtId="0" fontId="37" fillId="0" borderId="3" xfId="0" applyFont="1" applyBorder="1" applyAlignment="1" applyProtection="1">
      <alignment vertical="center"/>
    </xf>
    <xf numFmtId="0" fontId="14" fillId="0" borderId="0" xfId="0" applyFont="1" applyFill="1" applyBorder="1" applyAlignment="1" applyProtection="1">
      <alignment horizontal="center" vertical="center"/>
    </xf>
    <xf numFmtId="0" fontId="15" fillId="6"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xf>
    <xf numFmtId="0" fontId="15" fillId="6" borderId="0" xfId="0" applyFont="1" applyFill="1" applyProtection="1">
      <alignment vertical="center"/>
      <protection locked="0"/>
    </xf>
    <xf numFmtId="0" fontId="15" fillId="0" borderId="0" xfId="0" applyFont="1" applyFill="1" applyBorder="1" applyAlignment="1" applyProtection="1">
      <alignment horizontal="center" vertical="center" shrinkToFit="1"/>
    </xf>
    <xf numFmtId="0" fontId="44" fillId="7"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6" xfId="0" applyFont="1" applyBorder="1" applyAlignment="1" applyProtection="1">
      <alignment horizontal="center" vertical="center"/>
    </xf>
    <xf numFmtId="0" fontId="22" fillId="0" borderId="36" xfId="0" applyFont="1" applyBorder="1" applyAlignment="1" applyProtection="1">
      <alignment horizontal="center" vertical="center" shrinkToFit="1"/>
    </xf>
    <xf numFmtId="0" fontId="22" fillId="0" borderId="37" xfId="0" applyFont="1" applyBorder="1" applyAlignment="1" applyProtection="1">
      <alignment horizontal="center" vertical="center" shrinkToFit="1"/>
    </xf>
    <xf numFmtId="0" fontId="23" fillId="0" borderId="0" xfId="0" applyFont="1" applyBorder="1" applyAlignment="1" applyProtection="1">
      <alignment horizontal="left" vertical="center" shrinkToFit="1"/>
    </xf>
    <xf numFmtId="0" fontId="23" fillId="0" borderId="0" xfId="0" applyFont="1" applyBorder="1" applyAlignment="1" applyProtection="1">
      <alignment horizontal="left" shrinkToFit="1"/>
    </xf>
    <xf numFmtId="178" fontId="10" fillId="5" borderId="30" xfId="0" applyNumberFormat="1"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177" fontId="22" fillId="3" borderId="37" xfId="0" applyNumberFormat="1" applyFont="1" applyFill="1" applyBorder="1" applyAlignment="1" applyProtection="1">
      <alignment horizontal="center" vertical="center" shrinkToFit="1"/>
    </xf>
    <xf numFmtId="0" fontId="22" fillId="0" borderId="42" xfId="0" applyFont="1" applyBorder="1" applyAlignment="1" applyProtection="1">
      <alignment vertical="center" shrinkToFit="1"/>
    </xf>
    <xf numFmtId="0" fontId="22" fillId="0" borderId="0" xfId="0" applyFont="1" applyBorder="1" applyAlignment="1" applyProtection="1">
      <alignment vertical="center" shrinkToFit="1"/>
    </xf>
    <xf numFmtId="0" fontId="4" fillId="0" borderId="0" xfId="0" applyFont="1" applyAlignment="1" applyProtection="1">
      <alignment horizontal="center" vertical="center" wrapText="1"/>
    </xf>
    <xf numFmtId="0" fontId="22" fillId="0" borderId="89" xfId="0" applyFont="1" applyBorder="1" applyAlignment="1" applyProtection="1">
      <alignment vertical="center" shrinkToFit="1"/>
    </xf>
    <xf numFmtId="0" fontId="22" fillId="0" borderId="87" xfId="0" applyFont="1" applyBorder="1" applyAlignment="1" applyProtection="1">
      <alignment vertical="center" shrinkToFit="1"/>
    </xf>
    <xf numFmtId="176" fontId="25" fillId="3" borderId="0" xfId="0" applyNumberFormat="1" applyFont="1" applyFill="1" applyBorder="1" applyAlignment="1" applyProtection="1">
      <alignment horizontal="center" vertical="center" shrinkToFit="1"/>
    </xf>
    <xf numFmtId="176" fontId="25" fillId="3" borderId="87" xfId="0" applyNumberFormat="1" applyFont="1" applyFill="1" applyBorder="1" applyAlignment="1" applyProtection="1">
      <alignment horizontal="center" vertical="center" shrinkToFit="1"/>
    </xf>
    <xf numFmtId="0" fontId="22" fillId="0" borderId="43" xfId="0" applyFont="1" applyBorder="1" applyAlignment="1" applyProtection="1">
      <alignment vertical="center" shrinkToFit="1"/>
    </xf>
    <xf numFmtId="0" fontId="22" fillId="0" borderId="6" xfId="0" applyFont="1" applyBorder="1" applyAlignment="1" applyProtection="1">
      <alignment vertical="center" shrinkToFit="1"/>
    </xf>
    <xf numFmtId="0" fontId="23" fillId="3" borderId="2" xfId="0" applyFont="1" applyFill="1" applyBorder="1" applyAlignment="1" applyProtection="1">
      <alignment horizontal="center" vertical="center" shrinkToFit="1"/>
    </xf>
    <xf numFmtId="0" fontId="23" fillId="3" borderId="3" xfId="0" applyFont="1" applyFill="1" applyBorder="1" applyAlignment="1" applyProtection="1">
      <alignment horizontal="center" vertical="center" shrinkToFit="1"/>
    </xf>
    <xf numFmtId="0" fontId="23" fillId="3" borderId="4" xfId="0" applyFont="1" applyFill="1" applyBorder="1" applyAlignment="1" applyProtection="1">
      <alignment horizontal="center" vertical="center" shrinkToFit="1"/>
    </xf>
    <xf numFmtId="176" fontId="25" fillId="3" borderId="6" xfId="0" applyNumberFormat="1" applyFont="1" applyFill="1" applyBorder="1" applyAlignment="1" applyProtection="1">
      <alignment horizontal="center" vertical="center" shrinkToFit="1"/>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7" xfId="0" applyFont="1" applyBorder="1" applyAlignment="1" applyProtection="1">
      <alignment vertical="center"/>
    </xf>
    <xf numFmtId="0" fontId="9" fillId="0" borderId="38" xfId="0" applyFont="1" applyBorder="1" applyAlignment="1" applyProtection="1">
      <alignment vertical="center"/>
    </xf>
    <xf numFmtId="0" fontId="26" fillId="0" borderId="2"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2" fillId="0" borderId="0" xfId="0" applyFont="1" applyBorder="1" applyAlignment="1" applyProtection="1">
      <alignment horizontal="center" vertical="center" shrinkToFit="1"/>
    </xf>
    <xf numFmtId="0" fontId="22" fillId="0" borderId="8" xfId="0" applyFont="1" applyBorder="1" applyAlignment="1" applyProtection="1">
      <alignment horizontal="center" vertical="center" shrinkToFit="1"/>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3" borderId="3" xfId="0" applyFont="1" applyFill="1" applyBorder="1" applyAlignment="1" applyProtection="1">
      <alignment horizontal="center" vertical="center" shrinkToFit="1"/>
    </xf>
    <xf numFmtId="0" fontId="25" fillId="0" borderId="3" xfId="0" applyFont="1" applyBorder="1" applyAlignment="1" applyProtection="1">
      <alignment horizontal="center" vertical="center" shrinkToFit="1"/>
    </xf>
    <xf numFmtId="0" fontId="25" fillId="0" borderId="4" xfId="0" applyFont="1" applyBorder="1" applyAlignment="1" applyProtection="1">
      <alignment horizontal="center" vertical="center" shrinkToFit="1"/>
    </xf>
    <xf numFmtId="0" fontId="25" fillId="0" borderId="2"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4" fillId="0" borderId="4" xfId="0" applyFont="1" applyBorder="1" applyAlignment="1" applyProtection="1">
      <alignment vertical="center"/>
    </xf>
    <xf numFmtId="178" fontId="10" fillId="5" borderId="35" xfId="0" applyNumberFormat="1"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0" fontId="22" fillId="0" borderId="43" xfId="0" applyFont="1" applyBorder="1" applyAlignment="1" applyProtection="1">
      <alignment horizontal="center" vertical="center" shrinkToFit="1"/>
    </xf>
    <xf numFmtId="0" fontId="22" fillId="0" borderId="6" xfId="0" applyFont="1" applyBorder="1" applyAlignment="1" applyProtection="1">
      <alignment horizontal="center" vertical="center" shrinkToFit="1"/>
    </xf>
    <xf numFmtId="0" fontId="22" fillId="0" borderId="113"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176" fontId="25" fillId="3" borderId="12" xfId="0" applyNumberFormat="1" applyFont="1" applyFill="1" applyBorder="1" applyAlignment="1" applyProtection="1">
      <alignment horizontal="center" vertical="center" shrinkToFit="1"/>
    </xf>
    <xf numFmtId="0" fontId="22" fillId="0" borderId="89" xfId="0" applyFont="1" applyBorder="1" applyAlignment="1" applyProtection="1">
      <alignment horizontal="center" vertical="center" shrinkToFit="1"/>
    </xf>
    <xf numFmtId="0" fontId="22" fillId="0" borderId="87" xfId="0" applyFont="1" applyBorder="1" applyAlignment="1" applyProtection="1">
      <alignment horizontal="center" vertical="center" shrinkToFit="1"/>
    </xf>
    <xf numFmtId="0" fontId="23" fillId="0" borderId="112" xfId="0" applyFont="1" applyBorder="1" applyAlignment="1" applyProtection="1">
      <alignment horizontal="left" vertical="center" shrinkToFit="1"/>
    </xf>
    <xf numFmtId="0" fontId="23" fillId="0" borderId="112" xfId="0" applyFont="1" applyBorder="1" applyAlignment="1" applyProtection="1">
      <alignment horizontal="left" shrinkToFit="1"/>
    </xf>
  </cellXfs>
  <cellStyles count="1">
    <cellStyle name="標準" xfId="0" builtinId="0"/>
  </cellStyles>
  <dxfs count="5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FF00"/>
        </patternFill>
      </fill>
    </dxf>
    <dxf>
      <fill>
        <patternFill>
          <bgColor rgb="FFFFFF00"/>
        </patternFill>
      </fill>
    </dxf>
    <dxf>
      <fill>
        <patternFill>
          <bgColor rgb="FFFF0000"/>
        </patternFill>
      </fill>
    </dxf>
    <dxf>
      <font>
        <color theme="0"/>
      </font>
      <fill>
        <patternFill>
          <bgColor theme="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ef.osaka.lg.jp/attach/41020/00453183/12.checklist_r4_01-03.xlsx" TargetMode="External"/></Relationships>
</file>

<file path=xl/drawings/drawing1.xml><?xml version="1.0" encoding="utf-8"?>
<xdr:wsDr xmlns:xdr="http://schemas.openxmlformats.org/drawingml/2006/spreadsheetDrawing" xmlns:a="http://schemas.openxmlformats.org/drawingml/2006/main">
  <xdr:oneCellAnchor>
    <xdr:from>
      <xdr:col>36</xdr:col>
      <xdr:colOff>219074</xdr:colOff>
      <xdr:row>6</xdr:row>
      <xdr:rowOff>19051</xdr:rowOff>
    </xdr:from>
    <xdr:ext cx="3933825" cy="1200150"/>
    <xdr:sp macro="" textlink="">
      <xdr:nvSpPr>
        <xdr:cNvPr id="30" name="テキスト ボックス 29"/>
        <xdr:cNvSpPr txBox="1"/>
      </xdr:nvSpPr>
      <xdr:spPr>
        <a:xfrm>
          <a:off x="8220074" y="962026"/>
          <a:ext cx="3933825" cy="1200150"/>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令和</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４</a:t>
          </a:r>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年</a:t>
          </a:r>
          <a:r>
            <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rPr>
            <a:t>10</a:t>
          </a:r>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rPr>
            <a:t>31</a:t>
          </a:r>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日</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以前（別紙</a:t>
          </a:r>
          <a:r>
            <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rPr>
            <a:t>2-1</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～別紙</a:t>
          </a:r>
          <a:r>
            <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rPr>
            <a:t>2-10</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）の</a:t>
          </a:r>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施設内療養費</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をご申請されたい</a:t>
          </a:r>
          <a:r>
            <a:rPr kumimoji="1" lang="ja-JP" altLang="ja-JP" sz="1000" b="1">
              <a:solidFill>
                <a:schemeClr val="tx1"/>
              </a:solidFill>
              <a:effectLst/>
              <a:latin typeface="BIZ UDPゴシック" panose="020B0400000000000000" pitchFamily="50" charset="-128"/>
              <a:ea typeface="BIZ UDPゴシック" panose="020B0400000000000000" pitchFamily="50" charset="-128"/>
              <a:cs typeface="+mn-cs"/>
            </a:rPr>
            <a:t>場合は、</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下記の様式をダウンロードしてください。</a:t>
          </a:r>
          <a:endPar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oneCellAnchor>
  <xdr:oneCellAnchor>
    <xdr:from>
      <xdr:col>36</xdr:col>
      <xdr:colOff>171449</xdr:colOff>
      <xdr:row>21</xdr:row>
      <xdr:rowOff>9525</xdr:rowOff>
    </xdr:from>
    <xdr:ext cx="4829175" cy="2486025"/>
    <xdr:sp macro="" textlink="">
      <xdr:nvSpPr>
        <xdr:cNvPr id="4" name="テキスト ボックス 3"/>
        <xdr:cNvSpPr txBox="1"/>
      </xdr:nvSpPr>
      <xdr:spPr>
        <a:xfrm>
          <a:off x="7172324" y="4933950"/>
          <a:ext cx="4829175" cy="2486025"/>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●「新型コロナ感染症の治療ができる」とは？</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・中和抗体薬投与（「ソトロビマブ」（ゼビュディ）、「カシリビマブ及びイムデビマブ」（ロナ</a:t>
          </a:r>
          <a:r>
            <a:rPr kumimoji="1" lang="ja-JP" altLang="en-US" sz="1050" b="1">
              <a:solidFill>
                <a:schemeClr val="tx1"/>
              </a:solidFill>
              <a:effectLst/>
              <a:latin typeface="BIZ UDPゴシック" panose="020B0400000000000000" pitchFamily="50" charset="-128"/>
              <a:ea typeface="BIZ UDPゴシック" panose="020B0400000000000000" pitchFamily="50" charset="-128"/>
              <a:cs typeface="+mn-cs"/>
            </a:rPr>
            <a:t>プリーブ</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）等）</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・経口薬投与・処方（「モルヌピラビル」（ラゲブリオ）、ニルマトレルビル・リトナビル（パキロビッド）等）</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・抗ウイルス薬点滴投与（「レムデシビル」（ベクルリー）等）</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のいずれかの対応が可能であることです。</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 </a:t>
          </a:r>
          <a:r>
            <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新型コロナ診断のための検査、健康観察や、対処療法（解熱剤処方、抗ウイルス薬以外の点滴、酸素投与等）のみの場合は、本事業の補助の対象外です。</a:t>
          </a:r>
          <a:endPar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000" b="1">
            <a:solidFill>
              <a:schemeClr val="tx1"/>
            </a:solidFill>
            <a:effectLst/>
            <a:latin typeface="BIZ UDPゴシック" panose="020B0400000000000000" pitchFamily="50" charset="-128"/>
            <a:ea typeface="BIZ UDPゴシック" panose="020B0400000000000000" pitchFamily="50" charset="-128"/>
            <a:cs typeface="+mn-cs"/>
          </a:endParaRP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●協力医療機関とは？</a:t>
          </a:r>
        </a:p>
        <a:p>
          <a:r>
            <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rPr>
            <a:t>貴施設において、現在、協力等の締結をされている医療機関です。（併設の場合や、配置医師による対応も含みます。）</a:t>
          </a:r>
        </a:p>
        <a:p>
          <a:endParaRPr kumimoji="1" lang="ja-JP" altLang="en-US" sz="1000" b="1">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oneCellAnchor>
  <xdr:twoCellAnchor>
    <xdr:from>
      <xdr:col>36</xdr:col>
      <xdr:colOff>285750</xdr:colOff>
      <xdr:row>8</xdr:row>
      <xdr:rowOff>190500</xdr:rowOff>
    </xdr:from>
    <xdr:to>
      <xdr:col>41</xdr:col>
      <xdr:colOff>647699</xdr:colOff>
      <xdr:row>9</xdr:row>
      <xdr:rowOff>161925</xdr:rowOff>
    </xdr:to>
    <xdr:sp macro="" textlink="">
      <xdr:nvSpPr>
        <xdr:cNvPr id="5" name="テキスト ボックス 4">
          <a:hlinkClick xmlns:r="http://schemas.openxmlformats.org/officeDocument/2006/relationships" r:id="rId1"/>
        </xdr:cNvPr>
        <xdr:cNvSpPr txBox="1"/>
      </xdr:nvSpPr>
      <xdr:spPr>
        <a:xfrm>
          <a:off x="8286750" y="1704975"/>
          <a:ext cx="3790949" cy="25717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100" b="1">
              <a:latin typeface="BIZ UDPゴシック" panose="020B0400000000000000" pitchFamily="50" charset="-128"/>
              <a:ea typeface="BIZ UDPゴシック" panose="020B0400000000000000" pitchFamily="50" charset="-128"/>
            </a:rPr>
            <a:t>令和</a:t>
          </a:r>
          <a:r>
            <a:rPr kumimoji="1" lang="en-US" altLang="ja-JP" sz="1100" b="1">
              <a:latin typeface="BIZ UDPゴシック" panose="020B0400000000000000" pitchFamily="50" charset="-128"/>
              <a:ea typeface="BIZ UDPゴシック" panose="020B0400000000000000" pitchFamily="50" charset="-128"/>
            </a:rPr>
            <a:t>4</a:t>
          </a:r>
          <a:r>
            <a:rPr kumimoji="1" lang="ja-JP" altLang="en-US" sz="1100" b="1">
              <a:latin typeface="BIZ UDPゴシック" panose="020B0400000000000000" pitchFamily="50" charset="-128"/>
              <a:ea typeface="BIZ UDPゴシック" panose="020B0400000000000000" pitchFamily="50" charset="-128"/>
            </a:rPr>
            <a:t>年</a:t>
          </a:r>
          <a:r>
            <a:rPr kumimoji="1" lang="en-US" altLang="ja-JP" sz="1100" b="1">
              <a:latin typeface="BIZ UDPゴシック" panose="020B0400000000000000" pitchFamily="50" charset="-128"/>
              <a:ea typeface="BIZ UDPゴシック" panose="020B0400000000000000" pitchFamily="50" charset="-128"/>
            </a:rPr>
            <a:t>10</a:t>
          </a:r>
          <a:r>
            <a:rPr kumimoji="1" lang="ja-JP" altLang="en-US" sz="1100" b="1">
              <a:latin typeface="BIZ UDPゴシック" panose="020B0400000000000000" pitchFamily="50" charset="-128"/>
              <a:ea typeface="BIZ UDPゴシック" panose="020B0400000000000000" pitchFamily="50" charset="-128"/>
            </a:rPr>
            <a:t>月</a:t>
          </a:r>
          <a:r>
            <a:rPr kumimoji="1" lang="en-US" altLang="ja-JP" sz="1100" b="1">
              <a:latin typeface="BIZ UDPゴシック" panose="020B0400000000000000" pitchFamily="50" charset="-128"/>
              <a:ea typeface="BIZ UDPゴシック" panose="020B0400000000000000" pitchFamily="50" charset="-128"/>
            </a:rPr>
            <a:t>31</a:t>
          </a:r>
          <a:r>
            <a:rPr kumimoji="1" lang="ja-JP" altLang="en-US" sz="1100" b="1">
              <a:latin typeface="BIZ UDPゴシック" panose="020B0400000000000000" pitchFamily="50" charset="-128"/>
              <a:ea typeface="BIZ UDPゴシック" panose="020B0400000000000000" pitchFamily="50" charset="-128"/>
            </a:rPr>
            <a:t>日以前の様式はこちらをクリック</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37</xdr:col>
      <xdr:colOff>95251</xdr:colOff>
      <xdr:row>1</xdr:row>
      <xdr:rowOff>367393</xdr:rowOff>
    </xdr:from>
    <xdr:ext cx="2735034" cy="2558143"/>
    <xdr:sp macro="" textlink="">
      <xdr:nvSpPr>
        <xdr:cNvPr id="3" name="テキスト ボックス 2"/>
        <xdr:cNvSpPr txBox="1"/>
      </xdr:nvSpPr>
      <xdr:spPr>
        <a:xfrm>
          <a:off x="15416894" y="734786"/>
          <a:ext cx="2735034" cy="2558143"/>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a:latin typeface="BIZ UDPゴシック" panose="020B0400000000000000" pitchFamily="50" charset="-128"/>
              <a:ea typeface="BIZ UDPゴシック" panose="020B0400000000000000" pitchFamily="50" charset="-128"/>
            </a:rPr>
            <a:t>こちらに表示された申請額を、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latin typeface="BIZ UDPゴシック" panose="020B0400000000000000" pitchFamily="50" charset="-128"/>
              <a:ea typeface="BIZ UDPゴシック" panose="020B0400000000000000" pitchFamily="50" charset="-128"/>
            </a:rPr>
            <a:t>それぞれの年度の申請書（個票）</a:t>
          </a:r>
          <a:r>
            <a:rPr kumimoji="1" lang="ja-JP" altLang="en-US" sz="1400" b="1">
              <a:latin typeface="BIZ UDPゴシック" panose="020B0400000000000000" pitchFamily="50" charset="-128"/>
              <a:ea typeface="BIZ UDPゴシック" panose="020B0400000000000000" pitchFamily="50" charset="-128"/>
            </a:rPr>
            <a:t>「所要額」欄へ入力してください。</a:t>
          </a:r>
          <a:endParaRPr kumimoji="1" lang="en-US" altLang="ja-JP" sz="1400" b="1">
            <a:latin typeface="BIZ UDPゴシック" panose="020B0400000000000000" pitchFamily="50" charset="-128"/>
            <a:ea typeface="BIZ UDPゴシック" panose="020B0400000000000000" pitchFamily="50" charset="-128"/>
          </a:endParaRPr>
        </a:p>
        <a:p>
          <a:pPr algn="l"/>
          <a:endParaRPr kumimoji="1" lang="en-US" altLang="ja-JP" sz="12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2</a:t>
          </a:r>
          <a:r>
            <a:rPr kumimoji="1" lang="ja-JP" altLang="en-US" sz="1400" b="1">
              <a:latin typeface="BIZ UDPゴシック" panose="020B0400000000000000" pitchFamily="50" charset="-128"/>
              <a:ea typeface="BIZ UDPゴシック" panose="020B0400000000000000" pitchFamily="50" charset="-128"/>
            </a:rPr>
            <a:t>の期間以前（令和</a:t>
          </a:r>
          <a:r>
            <a:rPr kumimoji="1" lang="en-US" altLang="ja-JP" sz="1400" b="1">
              <a:latin typeface="BIZ UDPゴシック" panose="020B0400000000000000" pitchFamily="50" charset="-128"/>
              <a:ea typeface="BIZ UDPゴシック" panose="020B0400000000000000" pitchFamily="50" charset="-128"/>
            </a:rPr>
            <a:t>3</a:t>
          </a:r>
          <a:r>
            <a:rPr kumimoji="1" lang="ja-JP" altLang="en-US" sz="1400" b="1">
              <a:latin typeface="BIZ UDPゴシック" panose="020B0400000000000000" pitchFamily="50" charset="-128"/>
              <a:ea typeface="BIZ UDPゴシック" panose="020B0400000000000000" pitchFamily="50" charset="-128"/>
            </a:rPr>
            <a:t>年</a:t>
          </a:r>
          <a:r>
            <a:rPr kumimoji="1" lang="en-US" altLang="ja-JP" sz="1400" b="1">
              <a:latin typeface="BIZ UDPゴシック" panose="020B0400000000000000" pitchFamily="50" charset="-128"/>
              <a:ea typeface="BIZ UDPゴシック" panose="020B0400000000000000" pitchFamily="50" charset="-128"/>
            </a:rPr>
            <a:t>4</a:t>
          </a:r>
          <a:r>
            <a:rPr kumimoji="1" lang="ja-JP" altLang="en-US" sz="1400" b="1">
              <a:latin typeface="BIZ UDPゴシック" panose="020B0400000000000000" pitchFamily="50" charset="-128"/>
              <a:ea typeface="BIZ UDPゴシック" panose="020B0400000000000000" pitchFamily="50" charset="-128"/>
            </a:rPr>
            <a:t>月</a:t>
          </a:r>
          <a:r>
            <a:rPr kumimoji="1" lang="en-US" altLang="ja-JP" sz="1400" b="1">
              <a:latin typeface="BIZ UDPゴシック" panose="020B0400000000000000" pitchFamily="50" charset="-128"/>
              <a:ea typeface="BIZ UDPゴシック" panose="020B0400000000000000" pitchFamily="50" charset="-128"/>
            </a:rPr>
            <a:t>1</a:t>
          </a:r>
          <a:r>
            <a:rPr kumimoji="1" lang="ja-JP" altLang="en-US" sz="1400" b="1">
              <a:latin typeface="BIZ UDPゴシック" panose="020B0400000000000000" pitchFamily="50" charset="-128"/>
              <a:ea typeface="BIZ UDPゴシック" panose="020B0400000000000000" pitchFamily="50" charset="-128"/>
            </a:rPr>
            <a:t>日から令和</a:t>
          </a:r>
          <a:r>
            <a:rPr kumimoji="1" lang="en-US" altLang="ja-JP" sz="1400" b="1">
              <a:latin typeface="BIZ UDPゴシック" panose="020B0400000000000000" pitchFamily="50" charset="-128"/>
              <a:ea typeface="BIZ UDPゴシック" panose="020B0400000000000000" pitchFamily="50" charset="-128"/>
            </a:rPr>
            <a:t>3</a:t>
          </a:r>
          <a:r>
            <a:rPr kumimoji="1" lang="ja-JP" altLang="en-US" sz="1400" b="1">
              <a:latin typeface="BIZ UDPゴシック" panose="020B0400000000000000" pitchFamily="50" charset="-128"/>
              <a:ea typeface="BIZ UDPゴシック" panose="020B0400000000000000" pitchFamily="50" charset="-128"/>
            </a:rPr>
            <a:t>年</a:t>
          </a:r>
          <a:r>
            <a:rPr kumimoji="1" lang="en-US" altLang="ja-JP" sz="1400" b="1">
              <a:latin typeface="BIZ UDPゴシック" panose="020B0400000000000000" pitchFamily="50" charset="-128"/>
              <a:ea typeface="BIZ UDPゴシック" panose="020B0400000000000000" pitchFamily="50" charset="-128"/>
            </a:rPr>
            <a:t>12</a:t>
          </a:r>
          <a:r>
            <a:rPr kumimoji="1" lang="ja-JP" altLang="en-US" sz="1400" b="1">
              <a:latin typeface="BIZ UDPゴシック" panose="020B0400000000000000" pitchFamily="50" charset="-128"/>
              <a:ea typeface="BIZ UDPゴシック" panose="020B0400000000000000" pitchFamily="50" charset="-128"/>
            </a:rPr>
            <a:t>月</a:t>
          </a:r>
          <a:r>
            <a:rPr kumimoji="1" lang="en-US" altLang="ja-JP" sz="1400" b="1">
              <a:latin typeface="BIZ UDPゴシック" panose="020B0400000000000000" pitchFamily="50" charset="-128"/>
              <a:ea typeface="BIZ UDPゴシック" panose="020B0400000000000000" pitchFamily="50" charset="-128"/>
            </a:rPr>
            <a:t>24</a:t>
          </a:r>
          <a:r>
            <a:rPr kumimoji="1" lang="ja-JP" altLang="en-US" sz="1400" b="1">
              <a:latin typeface="BIZ UDPゴシック" panose="020B0400000000000000" pitchFamily="50" charset="-128"/>
              <a:ea typeface="BIZ UDPゴシック" panose="020B0400000000000000" pitchFamily="50" charset="-128"/>
            </a:rPr>
            <a:t>日）の施設内療養の費用がある場合は、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別紙１と別紙</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の令和３年度分の合計額</a:t>
          </a:r>
          <a:r>
            <a:rPr kumimoji="1" lang="ja-JP" altLang="en-US" sz="1400" b="1" u="sng">
              <a:latin typeface="BIZ UDPゴシック" panose="020B0400000000000000" pitchFamily="50" charset="-128"/>
              <a:ea typeface="BIZ UDPゴシック" panose="020B0400000000000000" pitchFamily="50" charset="-128"/>
            </a:rPr>
            <a:t>を個票へ入力してください。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34</xdr:col>
      <xdr:colOff>54428</xdr:colOff>
      <xdr:row>2</xdr:row>
      <xdr:rowOff>0</xdr:rowOff>
    </xdr:from>
    <xdr:ext cx="2735034" cy="1142999"/>
    <xdr:sp macro="" textlink="">
      <xdr:nvSpPr>
        <xdr:cNvPr id="2" name="テキスト ボックス 1"/>
        <xdr:cNvSpPr txBox="1"/>
      </xdr:nvSpPr>
      <xdr:spPr>
        <a:xfrm>
          <a:off x="15389678" y="748393"/>
          <a:ext cx="2735034" cy="1142999"/>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a:latin typeface="BIZ UDPゴシック" panose="020B0400000000000000" pitchFamily="50" charset="-128"/>
              <a:ea typeface="BIZ UDPゴシック" panose="020B0400000000000000" pitchFamily="50" charset="-128"/>
            </a:rPr>
            <a:t>こちらに表示された申請額を、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latin typeface="BIZ UDPゴシック" panose="020B0400000000000000" pitchFamily="50" charset="-128"/>
              <a:ea typeface="BIZ UDPゴシック" panose="020B0400000000000000" pitchFamily="50" charset="-128"/>
            </a:rPr>
            <a:t>申請書（個票）</a:t>
          </a:r>
          <a:r>
            <a:rPr kumimoji="1" lang="ja-JP" altLang="en-US" sz="1400" b="1">
              <a:latin typeface="BIZ UDPゴシック" panose="020B0400000000000000" pitchFamily="50" charset="-128"/>
              <a:ea typeface="BIZ UDPゴシック" panose="020B0400000000000000" pitchFamily="50" charset="-128"/>
            </a:rPr>
            <a:t>「所要額」欄へ入力してください。</a:t>
          </a:r>
          <a:endParaRPr kumimoji="1" lang="en-US" altLang="ja-JP" sz="1400" b="1">
            <a:latin typeface="BIZ UDPゴシック" panose="020B0400000000000000" pitchFamily="50" charset="-128"/>
            <a:ea typeface="BIZ UDPゴシック" panose="020B04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35</xdr:col>
      <xdr:colOff>40821</xdr:colOff>
      <xdr:row>6</xdr:row>
      <xdr:rowOff>54428</xdr:rowOff>
    </xdr:from>
    <xdr:ext cx="2735034" cy="2558143"/>
    <xdr:sp macro="" textlink="">
      <xdr:nvSpPr>
        <xdr:cNvPr id="2" name="テキスト ボックス 1"/>
        <xdr:cNvSpPr txBox="1"/>
      </xdr:nvSpPr>
      <xdr:spPr>
        <a:xfrm>
          <a:off x="15376071" y="2326821"/>
          <a:ext cx="2735034" cy="2558143"/>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1</a:t>
          </a:r>
          <a:r>
            <a:rPr kumimoji="1" lang="ja-JP" altLang="en-US" sz="1400" b="1" u="sng">
              <a:latin typeface="BIZ UDPゴシック" panose="020B0400000000000000" pitchFamily="50" charset="-128"/>
              <a:ea typeface="BIZ UDPゴシック" panose="020B0400000000000000" pitchFamily="50" charset="-128"/>
            </a:rPr>
            <a:t>日以降）にまたがっている場合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年度分の申請と同時に提出してください。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b="1" u="sng">
            <a:latin typeface="BIZ UDPゴシック" panose="020B0400000000000000" pitchFamily="50" charset="-128"/>
            <a:ea typeface="BIZ UDPゴシック" panose="020B0400000000000000" pitchFamily="50" charset="-128"/>
          </a:endParaRPr>
        </a:p>
        <a:p>
          <a:pPr algn="l"/>
          <a:r>
            <a:rPr kumimoji="1" lang="en-US" altLang="ja-JP" sz="1400" b="1" u="none">
              <a:latin typeface="BIZ UDPゴシック" panose="020B0400000000000000" pitchFamily="50" charset="-128"/>
              <a:ea typeface="BIZ UDPゴシック" panose="020B0400000000000000" pitchFamily="50" charset="-128"/>
            </a:rPr>
            <a:t>※</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年度分の申請書様式</a:t>
          </a:r>
          <a:r>
            <a:rPr kumimoji="1" lang="ja-JP" altLang="en-US" sz="1400" b="1" u="none">
              <a:latin typeface="BIZ UDPゴシック" panose="020B0400000000000000" pitchFamily="50" charset="-128"/>
              <a:ea typeface="BIZ UDPゴシック" panose="020B0400000000000000" pitchFamily="50" charset="-128"/>
            </a:rPr>
            <a:t>及び</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月以降のチェックリスト</a:t>
          </a:r>
          <a:r>
            <a:rPr kumimoji="1" lang="ja-JP" altLang="en-US" sz="1400" b="1" u="none">
              <a:latin typeface="BIZ UDPゴシック" panose="020B0400000000000000" pitchFamily="50" charset="-128"/>
              <a:ea typeface="BIZ UDPゴシック" panose="020B0400000000000000" pitchFamily="50" charset="-128"/>
            </a:rPr>
            <a:t>の公開については、準備が整い次第大阪府ホームページにてお示しします。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osaka.lg.jp/doc/&#9632;&#24863;&#26579;&#30151;&#23550;&#31574;T/&#20196;&#21644;3&#24180;&#24230;/01-1%20&#9733;&#9733;&#9733;&#12469;&#12540;&#12499;&#12473;&#25552;&#20379;&#20307;&#21046;&#30906;&#20445;&#20107;&#26989;/97%20&#9733;&#26045;&#35373;&#20869;&#30274;&#39178;/04%20&#27096;&#24335;/&#27096;&#24335;&#65288;&#12459;&#12524;&#12531;&#12480;&#12540;&#32113;&#21512;&#29256;&#12398;&#12452;&#12513;&#12540;&#12472;&#12391;&#12377;&#65289;&#65288;&#20307;&#35009;&#65286;&#35336;&#31639;&#24335;&#12414;&#12384;&#12391;&#123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1"/>
  <sheetViews>
    <sheetView tabSelected="1" view="pageBreakPreview" zoomScaleNormal="100" zoomScaleSheetLayoutView="100" workbookViewId="0">
      <selection activeCell="B7" sqref="B7:AI12"/>
    </sheetView>
  </sheetViews>
  <sheetFormatPr defaultRowHeight="18.75" x14ac:dyDescent="0.4"/>
  <cols>
    <col min="1" max="11" width="2.5" style="107" customWidth="1"/>
    <col min="12" max="12" width="10.625" style="107" customWidth="1"/>
    <col min="13" max="13" width="5.625" style="107" customWidth="1"/>
    <col min="14" max="15" width="4.375" style="107" customWidth="1"/>
    <col min="16" max="36" width="2.5" style="107" customWidth="1"/>
    <col min="37" max="16384" width="9" style="107"/>
  </cols>
  <sheetData>
    <row r="1" spans="1:36" x14ac:dyDescent="0.4">
      <c r="A1" s="370" t="s">
        <v>39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row>
    <row r="2" spans="1:36" x14ac:dyDescent="0.4">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row>
    <row r="3" spans="1:36" ht="10.5" customHeight="1" x14ac:dyDescent="0.4">
      <c r="A3" s="372" t="s">
        <v>20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row>
    <row r="4" spans="1:36" ht="10.5" customHeight="1" x14ac:dyDescent="0.4">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row>
    <row r="5" spans="1:36" x14ac:dyDescent="0.4">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9"/>
    </row>
    <row r="6" spans="1:36" ht="19.5" thickBot="1" x14ac:dyDescent="0.45">
      <c r="A6" s="197" t="s">
        <v>101</v>
      </c>
      <c r="B6" s="108"/>
      <c r="C6" s="108"/>
      <c r="D6" s="108"/>
      <c r="E6" s="108"/>
      <c r="F6" s="108"/>
      <c r="G6" s="108"/>
      <c r="H6" s="108"/>
      <c r="I6" s="108"/>
      <c r="J6" s="108"/>
      <c r="K6" s="108"/>
      <c r="L6" s="108"/>
      <c r="M6" s="108"/>
      <c r="N6" s="108"/>
      <c r="O6" s="108"/>
      <c r="P6" s="108"/>
      <c r="Q6" s="108"/>
      <c r="R6" s="110"/>
      <c r="S6" s="110"/>
      <c r="T6" s="110"/>
      <c r="U6" s="110"/>
      <c r="V6" s="110"/>
      <c r="W6" s="110"/>
      <c r="X6" s="110"/>
      <c r="Y6" s="110"/>
      <c r="Z6" s="110"/>
      <c r="AA6" s="111"/>
      <c r="AB6" s="111"/>
      <c r="AC6" s="111"/>
      <c r="AD6" s="111"/>
      <c r="AE6" s="111"/>
      <c r="AF6" s="111"/>
      <c r="AG6" s="111"/>
      <c r="AH6" s="111"/>
      <c r="AI6" s="111"/>
      <c r="AJ6" s="109"/>
    </row>
    <row r="7" spans="1:36" ht="22.5" customHeight="1" x14ac:dyDescent="0.4">
      <c r="A7" s="112"/>
      <c r="B7" s="374" t="s">
        <v>21</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6"/>
      <c r="AJ7" s="112"/>
    </row>
    <row r="8" spans="1:36" ht="22.5" customHeight="1" x14ac:dyDescent="0.4">
      <c r="A8" s="112"/>
      <c r="B8" s="377"/>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9"/>
      <c r="AJ8" s="112"/>
    </row>
    <row r="9" spans="1:36" ht="22.5" customHeight="1" x14ac:dyDescent="0.4">
      <c r="A9" s="112"/>
      <c r="B9" s="377"/>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9"/>
      <c r="AJ9" s="112"/>
    </row>
    <row r="10" spans="1:36" ht="22.5" customHeight="1" x14ac:dyDescent="0.4">
      <c r="A10" s="112"/>
      <c r="B10" s="377"/>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9"/>
      <c r="AJ10" s="112"/>
    </row>
    <row r="11" spans="1:36" ht="22.5" customHeight="1" x14ac:dyDescent="0.4">
      <c r="A11" s="112"/>
      <c r="B11" s="377"/>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9"/>
      <c r="AJ11" s="112"/>
    </row>
    <row r="12" spans="1:36" ht="22.5" customHeight="1" thickBot="1" x14ac:dyDescent="0.45">
      <c r="A12" s="112"/>
      <c r="B12" s="380"/>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2"/>
      <c r="AJ12" s="112"/>
    </row>
    <row r="14" spans="1:36" ht="19.5" thickBot="1" x14ac:dyDescent="0.45">
      <c r="A14" s="197" t="s">
        <v>102</v>
      </c>
    </row>
    <row r="15" spans="1:36" ht="19.5" thickBot="1" x14ac:dyDescent="0.45">
      <c r="B15" s="383" t="s">
        <v>58</v>
      </c>
      <c r="C15" s="384"/>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6"/>
    </row>
    <row r="16" spans="1:36" ht="19.5" customHeight="1" x14ac:dyDescent="0.4">
      <c r="B16" s="389"/>
      <c r="C16" s="390"/>
      <c r="D16" s="395" t="s">
        <v>22</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6"/>
    </row>
    <row r="17" spans="1:36" ht="19.5" customHeight="1" x14ac:dyDescent="0.4">
      <c r="B17" s="391"/>
      <c r="C17" s="392"/>
      <c r="D17" s="397" t="s">
        <v>23</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8"/>
    </row>
    <row r="18" spans="1:36" ht="19.5" customHeight="1" x14ac:dyDescent="0.4">
      <c r="B18" s="391"/>
      <c r="C18" s="392"/>
      <c r="D18" s="399" t="s">
        <v>24</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400"/>
    </row>
    <row r="19" spans="1:36" ht="19.5" customHeight="1" x14ac:dyDescent="0.4">
      <c r="B19" s="391"/>
      <c r="C19" s="392"/>
      <c r="D19" s="397" t="s">
        <v>25</v>
      </c>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8"/>
    </row>
    <row r="20" spans="1:36" ht="19.5" customHeight="1" x14ac:dyDescent="0.4">
      <c r="B20" s="391"/>
      <c r="C20" s="392"/>
      <c r="D20" s="412" t="s">
        <v>26</v>
      </c>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3"/>
    </row>
    <row r="21" spans="1:36" ht="34.5" customHeight="1" thickBot="1" x14ac:dyDescent="0.45">
      <c r="B21" s="393"/>
      <c r="C21" s="394"/>
      <c r="D21" s="387" t="s">
        <v>104</v>
      </c>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8"/>
    </row>
    <row r="22" spans="1:36" ht="15" customHeight="1" x14ac:dyDescent="0.4">
      <c r="B22" s="113"/>
      <c r="C22" s="113"/>
      <c r="D22" s="406" t="s">
        <v>74</v>
      </c>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row>
    <row r="23" spans="1:36" ht="15" customHeight="1" x14ac:dyDescent="0.4">
      <c r="B23" s="113"/>
      <c r="C23" s="113"/>
      <c r="D23" s="158" t="s">
        <v>27</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row>
    <row r="24" spans="1:36" x14ac:dyDescent="0.4">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row>
    <row r="25" spans="1:36" ht="18.75" customHeight="1" thickBot="1" x14ac:dyDescent="0.2">
      <c r="A25" s="414" t="s">
        <v>121</v>
      </c>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row>
    <row r="26" spans="1:36" ht="19.5" hidden="1" customHeight="1" thickBot="1" x14ac:dyDescent="0.45">
      <c r="B26" s="407" t="s">
        <v>83</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408"/>
    </row>
    <row r="27" spans="1:36" ht="19.5" thickBot="1" x14ac:dyDescent="0.45">
      <c r="B27" s="417" t="s">
        <v>115</v>
      </c>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9"/>
    </row>
    <row r="28" spans="1:36" ht="19.5" hidden="1" customHeight="1" thickBot="1" x14ac:dyDescent="0.45">
      <c r="B28" s="368"/>
      <c r="C28" s="369"/>
      <c r="D28" s="401" t="s">
        <v>81</v>
      </c>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2"/>
    </row>
    <row r="29" spans="1:36" ht="19.5" hidden="1" customHeight="1" thickBot="1" x14ac:dyDescent="0.45">
      <c r="B29" s="409"/>
      <c r="C29" s="410"/>
      <c r="D29" s="411" t="s">
        <v>100</v>
      </c>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2"/>
    </row>
    <row r="30" spans="1:36" s="193" customFormat="1" ht="21" customHeight="1" thickBot="1" x14ac:dyDescent="0.45">
      <c r="B30" s="409"/>
      <c r="C30" s="410"/>
      <c r="D30" s="411" t="s">
        <v>120</v>
      </c>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2"/>
    </row>
    <row r="31" spans="1:36" x14ac:dyDescent="0.4">
      <c r="B31" s="188" t="str">
        <f>IF(COUNTIF($B$28:$C$29,"〇")=2,"　↑どちらか一方のみを選択してください。","")</f>
        <v/>
      </c>
    </row>
    <row r="32" spans="1:36" ht="19.5" thickBot="1" x14ac:dyDescent="0.2">
      <c r="A32" s="198">
        <v>4</v>
      </c>
      <c r="B32" s="421" t="s">
        <v>96</v>
      </c>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194"/>
    </row>
    <row r="33" spans="1:36" ht="19.5" hidden="1" thickBot="1" x14ac:dyDescent="0.45">
      <c r="B33" s="422" t="s">
        <v>97</v>
      </c>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0">
        <f>COUNTIF('（別紙2-15）3月1日～3月31日'!AU14:AU163,"○")</f>
        <v>0</v>
      </c>
      <c r="AG33" s="420"/>
      <c r="AH33" s="107" t="s">
        <v>93</v>
      </c>
      <c r="AI33" s="195"/>
    </row>
    <row r="34" spans="1:36" ht="31.5" customHeight="1" thickBot="1" x14ac:dyDescent="0.45">
      <c r="B34" s="368"/>
      <c r="C34" s="369"/>
      <c r="D34" s="401" t="s">
        <v>103</v>
      </c>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2"/>
    </row>
    <row r="35" spans="1:36" s="193" customFormat="1" ht="31.5" customHeight="1" thickBot="1" x14ac:dyDescent="0.45">
      <c r="B35" s="403" t="s">
        <v>98</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5"/>
    </row>
    <row r="36" spans="1:36" x14ac:dyDescent="0.4">
      <c r="B36" s="188"/>
    </row>
    <row r="37" spans="1:36" ht="19.5" thickBot="1" x14ac:dyDescent="0.45">
      <c r="A37" s="197" t="s">
        <v>123</v>
      </c>
      <c r="B37" s="199"/>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36" ht="18.75" customHeight="1" x14ac:dyDescent="0.4">
      <c r="B38" s="362"/>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4"/>
    </row>
    <row r="39" spans="1:36" ht="18.75" customHeight="1" thickBot="1" x14ac:dyDescent="0.45">
      <c r="B39" s="365"/>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7"/>
      <c r="AJ39" s="116"/>
    </row>
    <row r="40" spans="1:36" x14ac:dyDescent="0.4">
      <c r="A40" s="115"/>
      <c r="B40" s="115"/>
      <c r="C40" s="116" t="s">
        <v>52</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row>
    <row r="41" spans="1:36" x14ac:dyDescent="0.4">
      <c r="B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row>
    <row r="42" spans="1:36" ht="18.75" customHeight="1" x14ac:dyDescent="0.4">
      <c r="A42" s="429" t="s">
        <v>28</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row>
    <row r="43" spans="1:36" s="196" customFormat="1" x14ac:dyDescent="0.4">
      <c r="A43" s="255"/>
      <c r="B43" s="256" t="s">
        <v>29</v>
      </c>
      <c r="C43" s="256"/>
      <c r="D43" s="430"/>
      <c r="E43" s="430"/>
      <c r="F43" s="256" t="s">
        <v>30</v>
      </c>
      <c r="G43" s="430"/>
      <c r="H43" s="430"/>
      <c r="I43" s="256" t="s">
        <v>31</v>
      </c>
      <c r="J43" s="430"/>
      <c r="K43" s="430"/>
      <c r="L43" s="256" t="s">
        <v>32</v>
      </c>
      <c r="M43" s="255"/>
      <c r="N43" s="257"/>
      <c r="O43" s="258" t="s">
        <v>47</v>
      </c>
      <c r="P43" s="425"/>
      <c r="Q43" s="425"/>
      <c r="R43" s="425"/>
      <c r="S43" s="425"/>
      <c r="T43" s="425"/>
      <c r="U43" s="425"/>
      <c r="V43" s="425"/>
      <c r="W43" s="425"/>
      <c r="X43" s="425"/>
      <c r="Y43" s="425"/>
      <c r="Z43" s="425"/>
      <c r="AA43" s="425"/>
      <c r="AB43" s="425"/>
      <c r="AC43" s="425"/>
      <c r="AD43" s="425"/>
      <c r="AE43" s="425"/>
      <c r="AF43" s="425"/>
      <c r="AG43" s="425"/>
      <c r="AH43" s="425"/>
      <c r="AI43" s="425"/>
      <c r="AJ43" s="255"/>
    </row>
    <row r="44" spans="1:36" s="196" customFormat="1" ht="18.75" customHeight="1" x14ac:dyDescent="0.4">
      <c r="A44" s="259"/>
      <c r="B44" s="260"/>
      <c r="C44" s="260"/>
      <c r="D44" s="260"/>
      <c r="E44" s="260"/>
      <c r="F44" s="260"/>
      <c r="G44" s="260"/>
      <c r="H44" s="260"/>
      <c r="I44" s="260"/>
      <c r="J44" s="260"/>
      <c r="K44" s="260"/>
      <c r="L44" s="261"/>
      <c r="M44" s="255"/>
      <c r="N44" s="262"/>
      <c r="O44" s="258" t="s">
        <v>33</v>
      </c>
      <c r="P44" s="426" t="s">
        <v>34</v>
      </c>
      <c r="Q44" s="426"/>
      <c r="R44" s="425"/>
      <c r="S44" s="425"/>
      <c r="T44" s="425"/>
      <c r="U44" s="425"/>
      <c r="V44" s="425"/>
      <c r="W44" s="428" t="s">
        <v>35</v>
      </c>
      <c r="X44" s="428"/>
      <c r="Y44" s="425"/>
      <c r="Z44" s="425"/>
      <c r="AA44" s="425"/>
      <c r="AB44" s="425"/>
      <c r="AC44" s="425"/>
      <c r="AD44" s="425"/>
      <c r="AE44" s="425"/>
      <c r="AF44" s="425"/>
      <c r="AG44" s="425"/>
      <c r="AH44" s="424"/>
      <c r="AI44" s="424"/>
      <c r="AJ44" s="255"/>
    </row>
    <row r="45" spans="1:36" s="196" customFormat="1" x14ac:dyDescent="0.4">
      <c r="A45" s="263"/>
      <c r="B45" s="264"/>
      <c r="C45" s="264"/>
      <c r="D45" s="264"/>
      <c r="E45" s="264"/>
      <c r="F45" s="264"/>
      <c r="G45" s="264"/>
      <c r="H45" s="264"/>
      <c r="I45" s="264"/>
      <c r="J45" s="264"/>
      <c r="K45" s="264"/>
      <c r="L45" s="265"/>
      <c r="M45" s="255"/>
      <c r="N45" s="266"/>
      <c r="O45" s="265" t="s">
        <v>59</v>
      </c>
      <c r="P45" s="416"/>
      <c r="Q45" s="416"/>
      <c r="R45" s="416"/>
      <c r="S45" s="416"/>
      <c r="T45" s="416"/>
      <c r="U45" s="416"/>
      <c r="V45" s="416"/>
      <c r="W45" s="416"/>
      <c r="X45" s="416"/>
      <c r="Y45" s="416"/>
      <c r="Z45" s="416"/>
      <c r="AA45" s="416"/>
      <c r="AB45" s="416"/>
      <c r="AC45" s="416"/>
      <c r="AD45" s="416"/>
      <c r="AE45" s="416"/>
      <c r="AF45" s="416"/>
      <c r="AG45" s="416"/>
      <c r="AH45" s="416"/>
      <c r="AI45" s="416"/>
      <c r="AJ45" s="255"/>
    </row>
    <row r="46" spans="1:36" s="196" customFormat="1" x14ac:dyDescent="0.4">
      <c r="A46" s="255"/>
      <c r="B46" s="255"/>
      <c r="C46" s="255"/>
      <c r="D46" s="255"/>
      <c r="E46" s="255"/>
      <c r="F46" s="255"/>
      <c r="G46" s="255"/>
      <c r="H46" s="255"/>
      <c r="I46" s="255"/>
      <c r="J46" s="255"/>
      <c r="K46" s="194"/>
      <c r="L46" s="255"/>
      <c r="M46" s="194"/>
      <c r="N46" s="194"/>
      <c r="O46" s="267" t="s">
        <v>60</v>
      </c>
      <c r="P46" s="415" t="s">
        <v>69</v>
      </c>
      <c r="Q46" s="415"/>
      <c r="R46" s="415"/>
      <c r="S46" s="415"/>
      <c r="T46" s="415"/>
      <c r="U46" s="415"/>
      <c r="V46" s="415"/>
      <c r="W46" s="415"/>
      <c r="X46" s="415"/>
      <c r="Y46" s="415"/>
      <c r="Z46" s="415"/>
      <c r="AA46" s="415"/>
      <c r="AB46" s="415"/>
      <c r="AC46" s="415"/>
      <c r="AD46" s="415"/>
      <c r="AE46" s="415"/>
      <c r="AF46" s="415"/>
      <c r="AG46" s="415"/>
      <c r="AH46" s="415"/>
      <c r="AI46" s="415"/>
      <c r="AJ46" s="255"/>
    </row>
    <row r="47" spans="1:36" s="196" customFormat="1" x14ac:dyDescent="0.4">
      <c r="A47" s="255"/>
      <c r="B47" s="255"/>
      <c r="C47" s="255"/>
      <c r="D47" s="255"/>
      <c r="E47" s="255"/>
      <c r="F47" s="255"/>
      <c r="G47" s="255"/>
      <c r="H47" s="255"/>
      <c r="I47" s="255"/>
      <c r="J47" s="255"/>
      <c r="K47" s="255"/>
      <c r="L47" s="268"/>
      <c r="M47" s="268"/>
      <c r="N47" s="268"/>
      <c r="O47" s="267" t="s">
        <v>84</v>
      </c>
      <c r="P47" s="427" t="s">
        <v>85</v>
      </c>
      <c r="Q47" s="427"/>
      <c r="R47" s="427"/>
      <c r="S47" s="427"/>
      <c r="T47" s="427"/>
      <c r="U47" s="427"/>
      <c r="V47" s="427"/>
      <c r="W47" s="427"/>
      <c r="X47" s="427"/>
      <c r="Y47" s="427"/>
      <c r="Z47" s="427"/>
      <c r="AA47" s="427"/>
      <c r="AB47" s="427"/>
      <c r="AC47" s="427"/>
      <c r="AD47" s="427"/>
      <c r="AE47" s="427"/>
      <c r="AF47" s="427"/>
      <c r="AG47" s="427"/>
      <c r="AH47" s="427"/>
      <c r="AI47" s="427"/>
      <c r="AJ47" s="255"/>
    </row>
    <row r="50" spans="16:16" hidden="1" x14ac:dyDescent="0.4">
      <c r="P50" s="107" t="s">
        <v>69</v>
      </c>
    </row>
    <row r="51" spans="16:16" hidden="1" x14ac:dyDescent="0.4">
      <c r="P51" s="162" t="s">
        <v>62</v>
      </c>
    </row>
    <row r="52" spans="16:16" hidden="1" x14ac:dyDescent="0.4">
      <c r="P52" s="162" t="s">
        <v>63</v>
      </c>
    </row>
    <row r="53" spans="16:16" hidden="1" x14ac:dyDescent="0.4">
      <c r="P53" s="162" t="s">
        <v>64</v>
      </c>
    </row>
    <row r="54" spans="16:16" hidden="1" x14ac:dyDescent="0.4">
      <c r="P54" s="162" t="s">
        <v>65</v>
      </c>
    </row>
    <row r="55" spans="16:16" hidden="1" x14ac:dyDescent="0.4">
      <c r="P55" s="162" t="s">
        <v>66</v>
      </c>
    </row>
    <row r="56" spans="16:16" hidden="1" x14ac:dyDescent="0.4">
      <c r="P56" s="162" t="s">
        <v>67</v>
      </c>
    </row>
    <row r="57" spans="16:16" hidden="1" x14ac:dyDescent="0.4">
      <c r="P57" s="162" t="s">
        <v>70</v>
      </c>
    </row>
    <row r="58" spans="16:16" hidden="1" x14ac:dyDescent="0.4">
      <c r="P58" s="162" t="s">
        <v>71</v>
      </c>
    </row>
    <row r="59" spans="16:16" hidden="1" x14ac:dyDescent="0.4">
      <c r="P59" s="162" t="s">
        <v>72</v>
      </c>
    </row>
    <row r="60" spans="16:16" hidden="1" x14ac:dyDescent="0.4">
      <c r="P60" s="162" t="s">
        <v>73</v>
      </c>
    </row>
    <row r="61" spans="16:16" hidden="1" x14ac:dyDescent="0.4">
      <c r="P61" s="162" t="s">
        <v>61</v>
      </c>
    </row>
    <row r="62" spans="16:16" hidden="1" x14ac:dyDescent="0.4">
      <c r="P62" s="162" t="s">
        <v>68</v>
      </c>
    </row>
    <row r="79" spans="16:27" ht="19.5" thickBot="1" x14ac:dyDescent="0.45"/>
    <row r="80" spans="16:27" x14ac:dyDescent="0.4">
      <c r="P80" s="356">
        <v>4</v>
      </c>
      <c r="Q80" s="357">
        <v>5</v>
      </c>
      <c r="R80" s="357">
        <v>6</v>
      </c>
      <c r="S80" s="357">
        <v>7</v>
      </c>
      <c r="T80" s="357">
        <v>8</v>
      </c>
      <c r="U80" s="357">
        <v>9</v>
      </c>
      <c r="V80" s="357">
        <v>10</v>
      </c>
      <c r="W80" s="357">
        <v>11</v>
      </c>
      <c r="X80" s="357">
        <v>12</v>
      </c>
      <c r="Y80" s="357">
        <v>1</v>
      </c>
      <c r="Z80" s="357">
        <v>2</v>
      </c>
      <c r="AA80" s="358">
        <v>3</v>
      </c>
    </row>
    <row r="81" spans="16:27" ht="19.5" thickBot="1" x14ac:dyDescent="0.45">
      <c r="P81" s="359" t="str">
        <f>IF(COUNTIF('（別紙2-4）4月1日～4月30日'!$AJ14:$AJ163,"&gt;0")=0,"",COUNTIF('（別紙2-4）4月1日～4月30日'!$AJ14:$AJ163,"&gt;0"))</f>
        <v/>
      </c>
      <c r="Q81" s="360" t="str">
        <f>IF(COUNTIF('（別紙2-5）5月1日～5月31日'!$AK14:$AK163,"&gt;0")=0,"",COUNTIF('（別紙2-5）5月1日～5月31日'!$AK14:$AK163,"&gt;0"))</f>
        <v/>
      </c>
      <c r="R81" s="360" t="str">
        <f>IF(COUNTIF('（別紙2-6）6月1日～6月30日'!$AJ14:$AJ163,"&gt;0")=0,"",COUNTIF('（別紙2-6）6月1日～6月30日'!$AJ14:$AJ163,"&gt;0"))</f>
        <v/>
      </c>
      <c r="S81" s="360" t="str">
        <f>IF(COUNTIF('（別紙2-7）7月1日～7月31日'!$AK14:$AK163,"&gt;0")=0,"",COUNTIF('（別紙2-7）7月1日～7月31日'!$AK14:$AK163,"&gt;0"))</f>
        <v/>
      </c>
      <c r="T81" s="360" t="str">
        <f>IF(COUNTIF('（別紙2-8）8月1日～8月31日'!$AK14:$AK163,"&gt;0")=0,"",COUNTIF('（別紙2-8）8月1日～8月31日'!$AK14:$AK163,"&gt;0"))</f>
        <v/>
      </c>
      <c r="U81" s="360" t="str">
        <f>IF(COUNTIF('（別紙2-9）9月1日～9月30日'!$AJ14:$AJ163,"&gt;0")=0,"",COUNTIF('（別紙2-9）9月1日～9月30日'!$AJ14:$AJ163,"&gt;0"))</f>
        <v/>
      </c>
      <c r="V81" s="360" t="str">
        <f>IF(COUNTIF('（別紙2-10）10月1日～10月31日'!$AK14:$AK163,"&gt;0")=0,"",COUNTIF('（別紙2-10）10月1日～10月31日'!$AK14:$AK163,"&gt;0"))</f>
        <v/>
      </c>
      <c r="W81" s="360" t="str">
        <f>IF(COUNTIF('（別紙2-11）11月1日～11月30日'!$AJ14:$AJ163,"&gt;0")=0,"",COUNTIF('（別紙2-11）11月1日～11月30日'!$AJ14:$AJ163,"&gt;0"))</f>
        <v/>
      </c>
      <c r="X81" s="360" t="str">
        <f>IF(COUNTIF('（別紙2-12）12月1日～12月31日'!$AK14:$AK163,"&gt;0")=0,"",COUNTIF('（別紙2-12）12月1日～12月31日'!$AK14:$AK163,"&gt;0"))</f>
        <v/>
      </c>
      <c r="Y81" s="360" t="str">
        <f>IF(COUNTIF('（別紙2-13）1月1日～1月31日'!$AK14:$AK163,"&gt;0")=0,"",COUNTIF('（別紙2-13）1月1日～1月31日'!$AK14:$AK163,"&gt;0"))</f>
        <v/>
      </c>
      <c r="Z81" s="360" t="str">
        <f>IF(COUNTIF('（別紙2-14）2月1日～2月28日'!$AH14:$AH163,"&gt;0")=0,"",COUNTIF('（別紙2-14）2月1日～2月28日'!$AH14:$AH163,"&gt;0"))</f>
        <v/>
      </c>
      <c r="AA81" s="361" t="str">
        <f>IF(COUNTIF('（別紙2-15）3月1日～3月31日'!$AK14:$AK163,"&gt;0")=0,"",COUNTIF('（別紙2-15）3月1日～3月31日'!$AK14:$AK163,"&gt;0"))</f>
        <v/>
      </c>
    </row>
  </sheetData>
  <sheetProtection algorithmName="SHA-512" hashValue="2EeWz+DDzML/08IlQMEeRKHHabS/h8syeGEyV36Np9SgHCXm1PtgzZdxb/WP6/iWRKIKA67SO7G4Qm9bMcBrIA==" saltValue="XcQA0bBq16Ereoz4zZOB0g==" spinCount="100000" sheet="1" objects="1" scenarios="1"/>
  <mergeCells count="46">
    <mergeCell ref="P47:AI47"/>
    <mergeCell ref="Y44:AG44"/>
    <mergeCell ref="R44:V44"/>
    <mergeCell ref="W44:X44"/>
    <mergeCell ref="A42:AJ42"/>
    <mergeCell ref="J43:K43"/>
    <mergeCell ref="G43:H43"/>
    <mergeCell ref="D43:E43"/>
    <mergeCell ref="D19:AI19"/>
    <mergeCell ref="D20:AI20"/>
    <mergeCell ref="A25:AI25"/>
    <mergeCell ref="P46:AI46"/>
    <mergeCell ref="P45:AI45"/>
    <mergeCell ref="D28:AI28"/>
    <mergeCell ref="B29:C29"/>
    <mergeCell ref="D29:AI29"/>
    <mergeCell ref="B27:AI27"/>
    <mergeCell ref="AF33:AG33"/>
    <mergeCell ref="B32:AI32"/>
    <mergeCell ref="B33:AE33"/>
    <mergeCell ref="B34:C34"/>
    <mergeCell ref="AH44:AI44"/>
    <mergeCell ref="P43:AI43"/>
    <mergeCell ref="P44:Q44"/>
    <mergeCell ref="D34:AI34"/>
    <mergeCell ref="B35:AI35"/>
    <mergeCell ref="D22:AI22"/>
    <mergeCell ref="B26:AI26"/>
    <mergeCell ref="B30:C30"/>
    <mergeCell ref="D30:AI30"/>
    <mergeCell ref="B38:AI39"/>
    <mergeCell ref="B28:C28"/>
    <mergeCell ref="A1:AJ1"/>
    <mergeCell ref="A3:AJ4"/>
    <mergeCell ref="B7:AI12"/>
    <mergeCell ref="B15:AI15"/>
    <mergeCell ref="D21:AI21"/>
    <mergeCell ref="B16:C16"/>
    <mergeCell ref="B17:C17"/>
    <mergeCell ref="B18:C18"/>
    <mergeCell ref="B19:C19"/>
    <mergeCell ref="B20:C20"/>
    <mergeCell ref="B21:C21"/>
    <mergeCell ref="D16:AI16"/>
    <mergeCell ref="D17:AI17"/>
    <mergeCell ref="D18:AI18"/>
  </mergeCells>
  <phoneticPr fontId="1"/>
  <dataValidations count="5">
    <dataValidation imeMode="halfAlpha" allowBlank="1" showInputMessage="1" showErrorMessage="1" sqref="J43 G43 D43"/>
    <dataValidation imeMode="hiragana" allowBlank="1" showInputMessage="1" showErrorMessage="1" sqref="R44"/>
    <dataValidation type="list" allowBlank="1" showInputMessage="1" showErrorMessage="1" sqref="B28:B29 C28">
      <formula1>" ,〇"</formula1>
    </dataValidation>
    <dataValidation type="list" allowBlank="1" showInputMessage="1" showErrorMessage="1" sqref="P46:AI46">
      <formula1>$P$50:$P$62</formula1>
    </dataValidation>
    <dataValidation type="list" allowBlank="1" showInputMessage="1" showErrorMessage="1" sqref="B16:C21 B30:C30 B34:C34">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'（別紙2-1）12月25日～1月26日'!$AM$3:$AM$5</xm:f>
          </x14:formula1>
          <xm:sqref>P47:AI47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6.25" style="33" customWidth="1"/>
    <col min="3" max="3" width="5" style="33" customWidth="1"/>
    <col min="4" max="33" width="5" style="34" customWidth="1"/>
    <col min="34" max="34" width="5" style="49" customWidth="1"/>
    <col min="35" max="35" width="34.25" style="34" customWidth="1"/>
    <col min="36" max="36" width="9" style="34" hidden="1" customWidth="1"/>
    <col min="37" max="37" width="19.625" style="34" hidden="1" customWidth="1"/>
    <col min="38" max="38" width="11.125" style="34" hidden="1" customWidth="1"/>
    <col min="39" max="40" width="9" style="34" hidden="1" customWidth="1"/>
    <col min="41" max="16384" width="9" style="34"/>
  </cols>
  <sheetData>
    <row r="1" spans="1:40" ht="29.25" customHeight="1" thickBot="1" x14ac:dyDescent="0.3">
      <c r="AH1" s="35" t="s">
        <v>79</v>
      </c>
    </row>
    <row r="2" spans="1:40"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row>
    <row r="3" spans="1:40"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121"/>
      <c r="AJ3" s="34" t="s">
        <v>2</v>
      </c>
    </row>
    <row r="4" spans="1:40"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121"/>
      <c r="AJ4" s="34" t="s">
        <v>4</v>
      </c>
      <c r="AM4" s="34">
        <v>500</v>
      </c>
      <c r="AN4" s="34">
        <v>5</v>
      </c>
    </row>
    <row r="5" spans="1:40"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134"/>
      <c r="AJ5" s="34" t="s">
        <v>12</v>
      </c>
      <c r="AM5" s="34">
        <v>200</v>
      </c>
      <c r="AN5" s="34">
        <v>2</v>
      </c>
    </row>
    <row r="6" spans="1:40"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117"/>
    </row>
    <row r="7" spans="1:40" ht="30" customHeight="1" thickBot="1" x14ac:dyDescent="0.3">
      <c r="C7" s="464" t="s">
        <v>5</v>
      </c>
      <c r="D7" s="465"/>
      <c r="E7" s="466" t="s">
        <v>6</v>
      </c>
      <c r="F7" s="467"/>
      <c r="G7" s="467"/>
      <c r="H7" s="468" t="str">
        <f>IF(H5=AJ4,AM4,IF(H5=AJ5,AM5,""))</f>
        <v/>
      </c>
      <c r="I7" s="468"/>
      <c r="J7" s="469" t="s">
        <v>7</v>
      </c>
      <c r="K7" s="470"/>
      <c r="L7" s="471" t="s">
        <v>8</v>
      </c>
      <c r="M7" s="472"/>
      <c r="N7" s="472"/>
      <c r="O7" s="122" t="str">
        <f>IF(H5="大規模施設等（定員30人以上）",AN4,IF(H5="小規模施設等（定員29人以下）",AN5,""))</f>
        <v/>
      </c>
      <c r="P7" s="123" t="s">
        <v>9</v>
      </c>
      <c r="Q7" s="469" t="s">
        <v>10</v>
      </c>
      <c r="R7" s="470"/>
      <c r="T7" s="37"/>
      <c r="U7" s="37"/>
      <c r="V7" s="37"/>
      <c r="W7" s="37"/>
      <c r="X7" s="37"/>
      <c r="Y7" s="37"/>
      <c r="Z7" s="37"/>
      <c r="AA7" s="37"/>
      <c r="AB7" s="37"/>
      <c r="AC7" s="37"/>
      <c r="AD7" s="37"/>
      <c r="AE7" s="37"/>
      <c r="AF7" s="37"/>
      <c r="AG7" s="37"/>
      <c r="AH7" s="117" t="str">
        <f>IF(AM164=0,"","申請内容にエラーがあります。利用者名は別紙2-6に入力してください。")</f>
        <v/>
      </c>
    </row>
    <row r="8" spans="1:40"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118" t="str">
        <f>IF(AJ165=150,"","申請内容にエラーがあります。療養日数は15日以内になるようにしてください。")</f>
        <v/>
      </c>
    </row>
    <row r="9" spans="1:40"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0" s="41" customFormat="1" ht="30" customHeight="1" x14ac:dyDescent="0.4">
      <c r="A10" s="62"/>
      <c r="B10" s="63"/>
      <c r="C10" s="64" t="s">
        <v>15</v>
      </c>
      <c r="D10" s="65">
        <v>9</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438" t="s">
        <v>16</v>
      </c>
    </row>
    <row r="11" spans="1:40" s="41" customFormat="1" ht="30" customHeight="1" thickBot="1" x14ac:dyDescent="0.45">
      <c r="A11" s="69"/>
      <c r="B11" s="70"/>
      <c r="C11" s="171"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439"/>
      <c r="AJ11" s="41" t="s">
        <v>18</v>
      </c>
      <c r="AK11" s="443" t="s">
        <v>19</v>
      </c>
      <c r="AL11" s="443"/>
    </row>
    <row r="12" spans="1:40" s="41"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K12" s="42"/>
      <c r="AL12" s="42"/>
    </row>
    <row r="13" spans="1:40"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80">
        <f t="shared" si="0"/>
        <v>0</v>
      </c>
      <c r="AH13" s="172">
        <f>SUM(D13:AG13)</f>
        <v>0</v>
      </c>
    </row>
    <row r="14" spans="1:40" s="41" customFormat="1" ht="30" customHeight="1" thickTop="1" x14ac:dyDescent="0.4">
      <c r="A14" s="82">
        <v>1</v>
      </c>
      <c r="B14" s="27" t="str">
        <f>IF('（別紙2-6）6月1日～6月30日'!B14="","",'（別紙2-6）6月1日～6月30日'!B14)</f>
        <v/>
      </c>
      <c r="C14" s="432"/>
      <c r="D14" s="1"/>
      <c r="E14" s="2"/>
      <c r="F14" s="3"/>
      <c r="G14" s="2"/>
      <c r="H14" s="3"/>
      <c r="I14" s="4"/>
      <c r="J14" s="3"/>
      <c r="K14" s="4"/>
      <c r="L14" s="3"/>
      <c r="M14" s="4"/>
      <c r="N14" s="3"/>
      <c r="O14" s="4"/>
      <c r="P14" s="3"/>
      <c r="Q14" s="4"/>
      <c r="R14" s="3"/>
      <c r="S14" s="4"/>
      <c r="T14" s="3"/>
      <c r="U14" s="4"/>
      <c r="V14" s="3"/>
      <c r="W14" s="4"/>
      <c r="X14" s="3"/>
      <c r="Y14" s="4"/>
      <c r="Z14" s="3"/>
      <c r="AA14" s="4"/>
      <c r="AB14" s="8"/>
      <c r="AC14" s="30"/>
      <c r="AD14" s="3"/>
      <c r="AE14" s="4"/>
      <c r="AF14" s="3"/>
      <c r="AG14" s="4"/>
      <c r="AH14" s="83">
        <f>SUM('（別紙2-6）6月1日～6月30日'!D14:AG14,'（別紙2-7）7月1日～7月31日'!D14:AH14,'（別紙2-8）8月1日～8月31日'!D14:AH14,D14:AG14)</f>
        <v>0</v>
      </c>
      <c r="AI14" s="43" t="str">
        <f>IF(AH14&lt;=15,"","療養日数は15日以内になるようにしてください")</f>
        <v/>
      </c>
      <c r="AJ14" s="41">
        <f t="shared" ref="AJ14:AJ45" si="1">MIN(SUM(D14:AG14),15)</f>
        <v>0</v>
      </c>
      <c r="AL14" s="41" t="str">
        <f>IF(AND(B14="",AT14&gt;0),1,"")</f>
        <v/>
      </c>
      <c r="AM14" s="41" t="str">
        <f t="shared" ref="AM14:AM45" si="2">IF(AND(B14="",AH14&gt;0),1,"")</f>
        <v/>
      </c>
    </row>
    <row r="15" spans="1:40" s="41" customFormat="1" ht="30" customHeight="1" x14ac:dyDescent="0.4">
      <c r="A15" s="53">
        <v>2</v>
      </c>
      <c r="B15" s="27" t="str">
        <f>IF('（別紙2-6）6月1日～6月30日'!B15="","",'（別紙2-6）6月1日～6月30日'!B15)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3"/>
      <c r="AG15" s="4"/>
      <c r="AH15" s="173">
        <f>SUM('（別紙2-6）6月1日～6月30日'!D15:AG15,'（別紙2-7）7月1日～7月31日'!D15:AH15,'（別紙2-8）8月1日～8月31日'!D15:AH15,D15:AG15)</f>
        <v>0</v>
      </c>
      <c r="AI15" s="43" t="str">
        <f t="shared" ref="AI15:AI129" si="3">IF(AH15&lt;=15,"","療養日数は15日以内になるようにしてください")</f>
        <v/>
      </c>
      <c r="AJ15" s="41">
        <f t="shared" si="1"/>
        <v>0</v>
      </c>
      <c r="AM15" s="41" t="str">
        <f t="shared" si="2"/>
        <v/>
      </c>
    </row>
    <row r="16" spans="1:40" s="41" customFormat="1" ht="30" customHeight="1" x14ac:dyDescent="0.4">
      <c r="A16" s="53">
        <v>3</v>
      </c>
      <c r="B16" s="27" t="str">
        <f>IF('（別紙2-6）6月1日～6月30日'!B16="","",'（別紙2-6）6月1日～6月30日'!B16)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3"/>
      <c r="AG16" s="4"/>
      <c r="AH16" s="173">
        <f>SUM('（別紙2-6）6月1日～6月30日'!D16:AG16,'（別紙2-7）7月1日～7月31日'!D16:AH16,'（別紙2-8）8月1日～8月31日'!D16:AH16,D16:AG16)</f>
        <v>0</v>
      </c>
      <c r="AI16" s="43" t="str">
        <f t="shared" si="3"/>
        <v/>
      </c>
      <c r="AJ16" s="41">
        <f t="shared" si="1"/>
        <v>0</v>
      </c>
      <c r="AM16" s="41" t="str">
        <f t="shared" si="2"/>
        <v/>
      </c>
    </row>
    <row r="17" spans="1:39" s="41" customFormat="1" ht="30" customHeight="1" x14ac:dyDescent="0.4">
      <c r="A17" s="53">
        <v>4</v>
      </c>
      <c r="B17" s="27" t="str">
        <f>IF('（別紙2-6）6月1日～6月30日'!B17="","",'（別紙2-6）6月1日～6月30日'!B17)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3"/>
      <c r="AG17" s="4"/>
      <c r="AH17" s="173">
        <f>SUM('（別紙2-6）6月1日～6月30日'!D17:AG17,'（別紙2-7）7月1日～7月31日'!D17:AH17,'（別紙2-8）8月1日～8月31日'!D17:AH17,D17:AG17)</f>
        <v>0</v>
      </c>
      <c r="AI17" s="43" t="str">
        <f t="shared" si="3"/>
        <v/>
      </c>
      <c r="AJ17" s="41">
        <f t="shared" si="1"/>
        <v>0</v>
      </c>
      <c r="AM17" s="41" t="str">
        <f t="shared" si="2"/>
        <v/>
      </c>
    </row>
    <row r="18" spans="1:39" s="41" customFormat="1" ht="30" customHeight="1" thickBot="1" x14ac:dyDescent="0.45">
      <c r="A18" s="57">
        <v>5</v>
      </c>
      <c r="B18" s="106" t="str">
        <f>IF('（別紙2-6）6月1日～6月30日'!B18="","",'（別紙2-6）6月1日～6月30日'!B18)</f>
        <v/>
      </c>
      <c r="C18" s="433"/>
      <c r="D18" s="22"/>
      <c r="E18" s="23"/>
      <c r="F18" s="24"/>
      <c r="G18" s="23"/>
      <c r="H18" s="24"/>
      <c r="I18" s="25"/>
      <c r="J18" s="24"/>
      <c r="K18" s="25"/>
      <c r="L18" s="24"/>
      <c r="M18" s="25"/>
      <c r="N18" s="24"/>
      <c r="O18" s="25"/>
      <c r="P18" s="24"/>
      <c r="Q18" s="25"/>
      <c r="R18" s="24"/>
      <c r="S18" s="25"/>
      <c r="T18" s="24"/>
      <c r="U18" s="25"/>
      <c r="V18" s="24"/>
      <c r="W18" s="25"/>
      <c r="X18" s="24"/>
      <c r="Y18" s="25"/>
      <c r="Z18" s="24"/>
      <c r="AA18" s="25"/>
      <c r="AB18" s="24"/>
      <c r="AC18" s="14"/>
      <c r="AD18" s="24"/>
      <c r="AE18" s="25"/>
      <c r="AF18" s="95"/>
      <c r="AG18" s="96"/>
      <c r="AH18" s="90">
        <f>SUM('（別紙2-6）6月1日～6月30日'!D18:AG18,'（別紙2-7）7月1日～7月31日'!D18:AH18,'（別紙2-8）8月1日～8月31日'!D18:AH18,D18:AG18)</f>
        <v>0</v>
      </c>
      <c r="AI18" s="43" t="str">
        <f t="shared" si="3"/>
        <v/>
      </c>
      <c r="AJ18" s="41">
        <f t="shared" si="1"/>
        <v>0</v>
      </c>
      <c r="AM18" s="41" t="str">
        <f t="shared" si="2"/>
        <v/>
      </c>
    </row>
    <row r="19" spans="1:39" s="41" customFormat="1" ht="30" customHeight="1" x14ac:dyDescent="0.4">
      <c r="A19" s="82">
        <v>6</v>
      </c>
      <c r="B19" s="136" t="str">
        <f>IF('（別紙2-6）6月1日～6月30日'!B19="","",'（別紙2-6）6月1日～6月30日'!B19)</f>
        <v/>
      </c>
      <c r="C19" s="431"/>
      <c r="D19" s="183"/>
      <c r="E19" s="184"/>
      <c r="F19" s="31"/>
      <c r="G19" s="184"/>
      <c r="H19" s="31"/>
      <c r="I19" s="30"/>
      <c r="J19" s="31"/>
      <c r="K19" s="30"/>
      <c r="L19" s="31"/>
      <c r="M19" s="30"/>
      <c r="N19" s="31"/>
      <c r="O19" s="30"/>
      <c r="P19" s="31"/>
      <c r="Q19" s="30"/>
      <c r="R19" s="31"/>
      <c r="S19" s="30"/>
      <c r="T19" s="31"/>
      <c r="U19" s="30"/>
      <c r="V19" s="31"/>
      <c r="W19" s="30"/>
      <c r="X19" s="31"/>
      <c r="Y19" s="30"/>
      <c r="Z19" s="31"/>
      <c r="AA19" s="30"/>
      <c r="AB19" s="31"/>
      <c r="AC19" s="30"/>
      <c r="AD19" s="31"/>
      <c r="AE19" s="30"/>
      <c r="AF19" s="31"/>
      <c r="AG19" s="152"/>
      <c r="AH19" s="174">
        <f>SUM('（別紙2-6）6月1日～6月30日'!D19:AG19,'（別紙2-7）7月1日～7月31日'!D19:AH19,'（別紙2-8）8月1日～8月31日'!D19:AH19,D19:AG19)</f>
        <v>0</v>
      </c>
      <c r="AI19" s="43" t="str">
        <f t="shared" si="3"/>
        <v/>
      </c>
      <c r="AJ19" s="41">
        <f t="shared" si="1"/>
        <v>0</v>
      </c>
      <c r="AM19" s="41" t="str">
        <f t="shared" si="2"/>
        <v/>
      </c>
    </row>
    <row r="20" spans="1:39" s="41" customFormat="1" ht="30" customHeight="1" x14ac:dyDescent="0.4">
      <c r="A20" s="53">
        <v>7</v>
      </c>
      <c r="B20" s="27" t="str">
        <f>IF('（別紙2-6）6月1日～6月30日'!B20="","",'（別紙2-6）6月1日～6月30日'!B20)</f>
        <v/>
      </c>
      <c r="C20" s="432"/>
      <c r="D20" s="185"/>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3"/>
      <c r="AG20" s="151"/>
      <c r="AH20" s="173">
        <f>SUM('（別紙2-6）6月1日～6月30日'!D20:AG20,'（別紙2-7）7月1日～7月31日'!D20:AH20,'（別紙2-8）8月1日～8月31日'!D20:AH20,D20:AG20)</f>
        <v>0</v>
      </c>
      <c r="AI20" s="43" t="str">
        <f t="shared" si="3"/>
        <v/>
      </c>
      <c r="AJ20" s="41">
        <f t="shared" si="1"/>
        <v>0</v>
      </c>
      <c r="AM20" s="41" t="str">
        <f t="shared" si="2"/>
        <v/>
      </c>
    </row>
    <row r="21" spans="1:39" s="41" customFormat="1" ht="30" customHeight="1" x14ac:dyDescent="0.4">
      <c r="A21" s="53">
        <v>8</v>
      </c>
      <c r="B21" s="27" t="str">
        <f>IF('（別紙2-6）6月1日～6月30日'!B21="","",'（別紙2-6）6月1日～6月30日'!B21)</f>
        <v/>
      </c>
      <c r="C21" s="432"/>
      <c r="D21" s="185"/>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3"/>
      <c r="AG21" s="151"/>
      <c r="AH21" s="173">
        <f>SUM('（別紙2-6）6月1日～6月30日'!D21:AG21,'（別紙2-7）7月1日～7月31日'!D21:AH21,'（別紙2-8）8月1日～8月31日'!D21:AH21,D21:AG21)</f>
        <v>0</v>
      </c>
      <c r="AI21" s="43" t="str">
        <f t="shared" si="3"/>
        <v/>
      </c>
      <c r="AJ21" s="41">
        <f t="shared" si="1"/>
        <v>0</v>
      </c>
      <c r="AM21" s="41" t="str">
        <f t="shared" si="2"/>
        <v/>
      </c>
    </row>
    <row r="22" spans="1:39" s="41" customFormat="1" ht="30" customHeight="1" x14ac:dyDescent="0.4">
      <c r="A22" s="53">
        <v>9</v>
      </c>
      <c r="B22" s="27" t="str">
        <f>IF('（別紙2-6）6月1日～6月30日'!B22="","",'（別紙2-6）6月1日～6月30日'!B22)</f>
        <v/>
      </c>
      <c r="C22" s="432"/>
      <c r="D22" s="185"/>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3"/>
      <c r="AG22" s="151"/>
      <c r="AH22" s="173">
        <f>SUM('（別紙2-6）6月1日～6月30日'!D22:AG22,'（別紙2-7）7月1日～7月31日'!D22:AH22,'（別紙2-8）8月1日～8月31日'!D22:AH22,D22:AG22)</f>
        <v>0</v>
      </c>
      <c r="AI22" s="43" t="str">
        <f t="shared" si="3"/>
        <v/>
      </c>
      <c r="AJ22" s="41">
        <f t="shared" si="1"/>
        <v>0</v>
      </c>
      <c r="AM22" s="41" t="str">
        <f t="shared" si="2"/>
        <v/>
      </c>
    </row>
    <row r="23" spans="1:39" s="41" customFormat="1" ht="30" customHeight="1" thickBot="1" x14ac:dyDescent="0.45">
      <c r="A23" s="57">
        <v>10</v>
      </c>
      <c r="B23" s="106" t="str">
        <f>IF('（別紙2-6）6月1日～6月30日'!B23="","",'（別紙2-6）6月1日～6月30日'!B23)</f>
        <v/>
      </c>
      <c r="C23" s="433"/>
      <c r="D23" s="180"/>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81"/>
      <c r="AG23" s="182"/>
      <c r="AH23" s="90">
        <f>SUM('（別紙2-6）6月1日～6月30日'!D23:AG23,'（別紙2-7）7月1日～7月31日'!D23:AH23,'（別紙2-8）8月1日～8月31日'!D23:AH23,D23:AG23)</f>
        <v>0</v>
      </c>
      <c r="AI23" s="43" t="str">
        <f t="shared" si="3"/>
        <v/>
      </c>
      <c r="AJ23" s="41">
        <f t="shared" si="1"/>
        <v>0</v>
      </c>
      <c r="AM23" s="41" t="str">
        <f t="shared" si="2"/>
        <v/>
      </c>
    </row>
    <row r="24" spans="1:39" s="41" customFormat="1" ht="30" customHeight="1" x14ac:dyDescent="0.4">
      <c r="A24" s="82">
        <v>11</v>
      </c>
      <c r="B24" s="136" t="str">
        <f>IF('（別紙2-6）6月1日～6月30日'!B24="","",'（別紙2-6）6月1日～6月30日'!B24)</f>
        <v/>
      </c>
      <c r="C24" s="431"/>
      <c r="D24" s="183"/>
      <c r="E24" s="184"/>
      <c r="F24" s="31"/>
      <c r="G24" s="184"/>
      <c r="H24" s="31"/>
      <c r="I24" s="30"/>
      <c r="J24" s="31"/>
      <c r="K24" s="30"/>
      <c r="L24" s="31"/>
      <c r="M24" s="30"/>
      <c r="N24" s="31"/>
      <c r="O24" s="30"/>
      <c r="P24" s="31"/>
      <c r="Q24" s="30"/>
      <c r="R24" s="31"/>
      <c r="S24" s="30"/>
      <c r="T24" s="31"/>
      <c r="U24" s="30"/>
      <c r="V24" s="31"/>
      <c r="W24" s="30"/>
      <c r="X24" s="31"/>
      <c r="Y24" s="30"/>
      <c r="Z24" s="31"/>
      <c r="AA24" s="30"/>
      <c r="AB24" s="31"/>
      <c r="AC24" s="30"/>
      <c r="AD24" s="31"/>
      <c r="AE24" s="30"/>
      <c r="AF24" s="31"/>
      <c r="AG24" s="152"/>
      <c r="AH24" s="174">
        <f>SUM('（別紙2-6）6月1日～6月30日'!D24:AG24,'（別紙2-7）7月1日～7月31日'!D24:AH24,'（別紙2-8）8月1日～8月31日'!D24:AH24,D24:AG24)</f>
        <v>0</v>
      </c>
      <c r="AI24" s="85" t="str">
        <f t="shared" si="3"/>
        <v/>
      </c>
      <c r="AJ24" s="41">
        <f t="shared" si="1"/>
        <v>0</v>
      </c>
      <c r="AM24" s="41" t="str">
        <f t="shared" si="2"/>
        <v/>
      </c>
    </row>
    <row r="25" spans="1:39" s="41" customFormat="1" ht="30" customHeight="1" x14ac:dyDescent="0.4">
      <c r="A25" s="53">
        <v>12</v>
      </c>
      <c r="B25" s="27" t="str">
        <f>IF('（別紙2-6）6月1日～6月30日'!B25="","",'（別紙2-6）6月1日～6月30日'!B25)</f>
        <v/>
      </c>
      <c r="C25" s="432"/>
      <c r="D25" s="185"/>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3"/>
      <c r="AG25" s="151"/>
      <c r="AH25" s="173">
        <f>SUM('（別紙2-6）6月1日～6月30日'!D25:AG25,'（別紙2-7）7月1日～7月31日'!D25:AH25,'（別紙2-8）8月1日～8月31日'!D25:AH25,D25:AG25)</f>
        <v>0</v>
      </c>
      <c r="AI25" s="43" t="str">
        <f t="shared" si="3"/>
        <v/>
      </c>
      <c r="AJ25" s="41">
        <f t="shared" si="1"/>
        <v>0</v>
      </c>
      <c r="AM25" s="41" t="str">
        <f t="shared" si="2"/>
        <v/>
      </c>
    </row>
    <row r="26" spans="1:39" s="41" customFormat="1" ht="30" customHeight="1" x14ac:dyDescent="0.4">
      <c r="A26" s="53">
        <v>13</v>
      </c>
      <c r="B26" s="27" t="str">
        <f>IF('（別紙2-6）6月1日～6月30日'!B26="","",'（別紙2-6）6月1日～6月30日'!B26)</f>
        <v/>
      </c>
      <c r="C26" s="432"/>
      <c r="D26" s="185"/>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3"/>
      <c r="AG26" s="151"/>
      <c r="AH26" s="173">
        <f>SUM('（別紙2-6）6月1日～6月30日'!D26:AG26,'（別紙2-7）7月1日～7月31日'!D26:AH26,'（別紙2-8）8月1日～8月31日'!D26:AH26,D26:AG26)</f>
        <v>0</v>
      </c>
      <c r="AI26" s="43" t="str">
        <f t="shared" si="3"/>
        <v/>
      </c>
      <c r="AJ26" s="41">
        <f t="shared" si="1"/>
        <v>0</v>
      </c>
      <c r="AM26" s="41" t="str">
        <f t="shared" si="2"/>
        <v/>
      </c>
    </row>
    <row r="27" spans="1:39" s="41" customFormat="1" ht="30" customHeight="1" x14ac:dyDescent="0.4">
      <c r="A27" s="53">
        <v>14</v>
      </c>
      <c r="B27" s="27" t="str">
        <f>IF('（別紙2-6）6月1日～6月30日'!B27="","",'（別紙2-6）6月1日～6月30日'!B27)</f>
        <v/>
      </c>
      <c r="C27" s="432"/>
      <c r="D27" s="185"/>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3"/>
      <c r="AG27" s="151"/>
      <c r="AH27" s="173">
        <f>SUM('（別紙2-6）6月1日～6月30日'!D27:AG27,'（別紙2-7）7月1日～7月31日'!D27:AH27,'（別紙2-8）8月1日～8月31日'!D27:AH27,D27:AG27)</f>
        <v>0</v>
      </c>
      <c r="AI27" s="43" t="str">
        <f t="shared" si="3"/>
        <v/>
      </c>
      <c r="AJ27" s="41">
        <f t="shared" si="1"/>
        <v>0</v>
      </c>
      <c r="AM27" s="41" t="str">
        <f t="shared" si="2"/>
        <v/>
      </c>
    </row>
    <row r="28" spans="1:39" s="41" customFormat="1" ht="30" customHeight="1" thickBot="1" x14ac:dyDescent="0.45">
      <c r="A28" s="57">
        <v>15</v>
      </c>
      <c r="B28" s="106" t="str">
        <f>IF('（別紙2-6）6月1日～6月30日'!B28="","",'（別紙2-6）6月1日～6月30日'!B28)</f>
        <v/>
      </c>
      <c r="C28" s="433"/>
      <c r="D28" s="180"/>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81"/>
      <c r="AG28" s="182"/>
      <c r="AH28" s="90">
        <f>SUM('（別紙2-6）6月1日～6月30日'!D28:AG28,'（別紙2-7）7月1日～7月31日'!D28:AH28,'（別紙2-8）8月1日～8月31日'!D28:AH28,D28:AG28)</f>
        <v>0</v>
      </c>
      <c r="AI28" s="43" t="str">
        <f t="shared" si="3"/>
        <v/>
      </c>
      <c r="AJ28" s="41">
        <f t="shared" si="1"/>
        <v>0</v>
      </c>
      <c r="AM28" s="41" t="str">
        <f t="shared" si="2"/>
        <v/>
      </c>
    </row>
    <row r="29" spans="1:39" s="41" customFormat="1" ht="30" customHeight="1" x14ac:dyDescent="0.4">
      <c r="A29" s="82">
        <v>16</v>
      </c>
      <c r="B29" s="136" t="str">
        <f>IF('（別紙2-6）6月1日～6月30日'!B29="","",'（別紙2-6）6月1日～6月30日'!B29)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3"/>
      <c r="AG29" s="4"/>
      <c r="AH29" s="174">
        <f>SUM('（別紙2-6）6月1日～6月30日'!D29:AG29,'（別紙2-7）7月1日～7月31日'!D29:AH29,'（別紙2-8）8月1日～8月31日'!D29:AH29,D29:AG29)</f>
        <v>0</v>
      </c>
      <c r="AI29" s="43" t="str">
        <f t="shared" si="3"/>
        <v/>
      </c>
      <c r="AJ29" s="41">
        <f t="shared" si="1"/>
        <v>0</v>
      </c>
      <c r="AM29" s="41" t="str">
        <f t="shared" si="2"/>
        <v/>
      </c>
    </row>
    <row r="30" spans="1:39" s="41" customFormat="1" ht="30" customHeight="1" x14ac:dyDescent="0.4">
      <c r="A30" s="53">
        <v>17</v>
      </c>
      <c r="B30" s="27" t="str">
        <f>IF('（別紙2-6）6月1日～6月30日'!B30="","",'（別紙2-6）6月1日～6月30日'!B30)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3"/>
      <c r="AG30" s="4"/>
      <c r="AH30" s="173">
        <f>SUM('（別紙2-6）6月1日～6月30日'!D30:AG30,'（別紙2-7）7月1日～7月31日'!D30:AH30,'（別紙2-8）8月1日～8月31日'!D30:AH30,D30:AG30)</f>
        <v>0</v>
      </c>
      <c r="AI30" s="43" t="str">
        <f t="shared" si="3"/>
        <v/>
      </c>
      <c r="AJ30" s="41">
        <f t="shared" si="1"/>
        <v>0</v>
      </c>
      <c r="AM30" s="41" t="str">
        <f t="shared" si="2"/>
        <v/>
      </c>
    </row>
    <row r="31" spans="1:39" s="41" customFormat="1" ht="30" customHeight="1" x14ac:dyDescent="0.4">
      <c r="A31" s="53">
        <v>18</v>
      </c>
      <c r="B31" s="27" t="str">
        <f>IF('（別紙2-6）6月1日～6月30日'!B31="","",'（別紙2-6）6月1日～6月30日'!B31)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3"/>
      <c r="AG31" s="4"/>
      <c r="AH31" s="173">
        <f>SUM('（別紙2-6）6月1日～6月30日'!D31:AG31,'（別紙2-7）7月1日～7月31日'!D31:AH31,'（別紙2-8）8月1日～8月31日'!D31:AH31,D31:AG31)</f>
        <v>0</v>
      </c>
      <c r="AI31" s="43" t="str">
        <f t="shared" si="3"/>
        <v/>
      </c>
      <c r="AJ31" s="41">
        <f t="shared" si="1"/>
        <v>0</v>
      </c>
      <c r="AM31" s="41" t="str">
        <f t="shared" si="2"/>
        <v/>
      </c>
    </row>
    <row r="32" spans="1:39" s="41" customFormat="1" ht="30" customHeight="1" x14ac:dyDescent="0.4">
      <c r="A32" s="53">
        <v>19</v>
      </c>
      <c r="B32" s="27" t="str">
        <f>IF('（別紙2-6）6月1日～6月30日'!B32="","",'（別紙2-6）6月1日～6月30日'!B32)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3"/>
      <c r="AG32" s="4"/>
      <c r="AH32" s="173">
        <f>SUM('（別紙2-6）6月1日～6月30日'!D32:AG32,'（別紙2-7）7月1日～7月31日'!D32:AH32,'（別紙2-8）8月1日～8月31日'!D32:AH32,D32:AG32)</f>
        <v>0</v>
      </c>
      <c r="AI32" s="43" t="str">
        <f t="shared" si="3"/>
        <v/>
      </c>
      <c r="AJ32" s="41">
        <f t="shared" si="1"/>
        <v>0</v>
      </c>
      <c r="AM32" s="41" t="str">
        <f t="shared" si="2"/>
        <v/>
      </c>
    </row>
    <row r="33" spans="1:39" s="41" customFormat="1" ht="30" customHeight="1" thickBot="1" x14ac:dyDescent="0.45">
      <c r="A33" s="57">
        <v>20</v>
      </c>
      <c r="B33" s="106" t="str">
        <f>IF('（別紙2-6）6月1日～6月30日'!B33="","",'（別紙2-6）6月1日～6月30日'!B33)</f>
        <v/>
      </c>
      <c r="C33" s="433"/>
      <c r="D33" s="22"/>
      <c r="E33" s="23"/>
      <c r="F33" s="24"/>
      <c r="G33" s="23"/>
      <c r="H33" s="24"/>
      <c r="I33" s="25"/>
      <c r="J33" s="24"/>
      <c r="K33" s="25"/>
      <c r="L33" s="24"/>
      <c r="M33" s="25"/>
      <c r="N33" s="24"/>
      <c r="O33" s="25"/>
      <c r="P33" s="24"/>
      <c r="Q33" s="25"/>
      <c r="R33" s="24"/>
      <c r="S33" s="25"/>
      <c r="T33" s="24"/>
      <c r="U33" s="25"/>
      <c r="V33" s="24"/>
      <c r="W33" s="25"/>
      <c r="X33" s="24"/>
      <c r="Y33" s="25"/>
      <c r="Z33" s="24"/>
      <c r="AA33" s="25"/>
      <c r="AB33" s="24"/>
      <c r="AC33" s="25"/>
      <c r="AD33" s="24"/>
      <c r="AE33" s="25"/>
      <c r="AF33" s="95"/>
      <c r="AG33" s="96"/>
      <c r="AH33" s="90">
        <f>SUM('（別紙2-6）6月1日～6月30日'!D33:AG33,'（別紙2-7）7月1日～7月31日'!D33:AH33,'（別紙2-8）8月1日～8月31日'!D33:AH33,D33:AG33)</f>
        <v>0</v>
      </c>
      <c r="AI33" s="43" t="str">
        <f t="shared" si="3"/>
        <v/>
      </c>
      <c r="AJ33" s="41">
        <f t="shared" si="1"/>
        <v>0</v>
      </c>
      <c r="AM33" s="41" t="str">
        <f t="shared" si="2"/>
        <v/>
      </c>
    </row>
    <row r="34" spans="1:39" s="41" customFormat="1" ht="30" customHeight="1" x14ac:dyDescent="0.4">
      <c r="A34" s="82">
        <v>21</v>
      </c>
      <c r="B34" s="136" t="str">
        <f>IF('（別紙2-6）6月1日～6月30日'!B34="","",'（別紙2-6）6月1日～6月30日'!B34)</f>
        <v/>
      </c>
      <c r="C34" s="431"/>
      <c r="D34" s="183"/>
      <c r="E34" s="184"/>
      <c r="F34" s="31"/>
      <c r="G34" s="184"/>
      <c r="H34" s="31"/>
      <c r="I34" s="30"/>
      <c r="J34" s="31"/>
      <c r="K34" s="30"/>
      <c r="L34" s="31"/>
      <c r="M34" s="30"/>
      <c r="N34" s="31"/>
      <c r="O34" s="30"/>
      <c r="P34" s="31"/>
      <c r="Q34" s="30"/>
      <c r="R34" s="31"/>
      <c r="S34" s="30"/>
      <c r="T34" s="31"/>
      <c r="U34" s="30"/>
      <c r="V34" s="31"/>
      <c r="W34" s="30"/>
      <c r="X34" s="31"/>
      <c r="Y34" s="30"/>
      <c r="Z34" s="31"/>
      <c r="AA34" s="30"/>
      <c r="AB34" s="31"/>
      <c r="AC34" s="30"/>
      <c r="AD34" s="31"/>
      <c r="AE34" s="30"/>
      <c r="AF34" s="31"/>
      <c r="AG34" s="152"/>
      <c r="AH34" s="174">
        <f>SUM('（別紙2-6）6月1日～6月30日'!D34:AG34,'（別紙2-7）7月1日～7月31日'!D34:AH34,'（別紙2-8）8月1日～8月31日'!D34:AH34,D34:AG34)</f>
        <v>0</v>
      </c>
      <c r="AI34" s="43" t="str">
        <f t="shared" si="3"/>
        <v/>
      </c>
      <c r="AJ34" s="41">
        <f t="shared" si="1"/>
        <v>0</v>
      </c>
      <c r="AM34" s="41" t="str">
        <f t="shared" si="2"/>
        <v/>
      </c>
    </row>
    <row r="35" spans="1:39" s="41" customFormat="1" ht="30" customHeight="1" x14ac:dyDescent="0.4">
      <c r="A35" s="53">
        <v>22</v>
      </c>
      <c r="B35" s="27" t="str">
        <f>IF('（別紙2-6）6月1日～6月30日'!B35="","",'（別紙2-6）6月1日～6月30日'!B35)</f>
        <v/>
      </c>
      <c r="C35" s="432"/>
      <c r="D35" s="185"/>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3"/>
      <c r="AG35" s="151"/>
      <c r="AH35" s="173">
        <f>SUM('（別紙2-6）6月1日～6月30日'!D35:AG35,'（別紙2-7）7月1日～7月31日'!D35:AH35,'（別紙2-8）8月1日～8月31日'!D35:AH35,D35:AG35)</f>
        <v>0</v>
      </c>
      <c r="AI35" s="43" t="str">
        <f t="shared" si="3"/>
        <v/>
      </c>
      <c r="AJ35" s="41">
        <f t="shared" si="1"/>
        <v>0</v>
      </c>
      <c r="AM35" s="41" t="str">
        <f t="shared" si="2"/>
        <v/>
      </c>
    </row>
    <row r="36" spans="1:39" s="41" customFormat="1" ht="30" customHeight="1" x14ac:dyDescent="0.4">
      <c r="A36" s="53">
        <v>23</v>
      </c>
      <c r="B36" s="27" t="str">
        <f>IF('（別紙2-6）6月1日～6月30日'!B36="","",'（別紙2-6）6月1日～6月30日'!B36)</f>
        <v/>
      </c>
      <c r="C36" s="432"/>
      <c r="D36" s="185"/>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3"/>
      <c r="AG36" s="151"/>
      <c r="AH36" s="173">
        <f>SUM('（別紙2-6）6月1日～6月30日'!D36:AG36,'（別紙2-7）7月1日～7月31日'!D36:AH36,'（別紙2-8）8月1日～8月31日'!D36:AH36,D36:AG36)</f>
        <v>0</v>
      </c>
      <c r="AI36" s="43" t="str">
        <f t="shared" si="3"/>
        <v/>
      </c>
      <c r="AJ36" s="41">
        <f t="shared" si="1"/>
        <v>0</v>
      </c>
      <c r="AM36" s="41" t="str">
        <f t="shared" si="2"/>
        <v/>
      </c>
    </row>
    <row r="37" spans="1:39" s="41" customFormat="1" ht="30" customHeight="1" x14ac:dyDescent="0.4">
      <c r="A37" s="53">
        <v>24</v>
      </c>
      <c r="B37" s="27" t="str">
        <f>IF('（別紙2-6）6月1日～6月30日'!B37="","",'（別紙2-6）6月1日～6月30日'!B37)</f>
        <v/>
      </c>
      <c r="C37" s="432"/>
      <c r="D37" s="185"/>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3"/>
      <c r="AG37" s="151"/>
      <c r="AH37" s="173">
        <f>SUM('（別紙2-6）6月1日～6月30日'!D37:AG37,'（別紙2-7）7月1日～7月31日'!D37:AH37,'（別紙2-8）8月1日～8月31日'!D37:AH37,D37:AG37)</f>
        <v>0</v>
      </c>
      <c r="AI37" s="43" t="str">
        <f t="shared" si="3"/>
        <v/>
      </c>
      <c r="AJ37" s="41">
        <f t="shared" si="1"/>
        <v>0</v>
      </c>
      <c r="AM37" s="41" t="str">
        <f t="shared" si="2"/>
        <v/>
      </c>
    </row>
    <row r="38" spans="1:39" ht="30" customHeight="1" thickBot="1" x14ac:dyDescent="0.3">
      <c r="A38" s="57">
        <v>25</v>
      </c>
      <c r="B38" s="106" t="str">
        <f>IF('（別紙2-6）6月1日～6月30日'!B38="","",'（別紙2-6）6月1日～6月30日'!B38)</f>
        <v/>
      </c>
      <c r="C38" s="433"/>
      <c r="D38" s="180"/>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81"/>
      <c r="AG38" s="182"/>
      <c r="AH38" s="90">
        <f>SUM('（別紙2-6）6月1日～6月30日'!D38:AG38,'（別紙2-7）7月1日～7月31日'!D38:AH38,'（別紙2-8）8月1日～8月31日'!D38:AH38,D38:AG38)</f>
        <v>0</v>
      </c>
      <c r="AI38" s="50" t="str">
        <f t="shared" si="3"/>
        <v/>
      </c>
      <c r="AJ38" s="41">
        <f t="shared" si="1"/>
        <v>0</v>
      </c>
      <c r="AL38" s="41"/>
      <c r="AM38" s="34" t="str">
        <f t="shared" si="2"/>
        <v/>
      </c>
    </row>
    <row r="39" spans="1:39" ht="30" customHeight="1" x14ac:dyDescent="0.25">
      <c r="A39" s="51">
        <v>26</v>
      </c>
      <c r="B39" s="136" t="str">
        <f>IF('（別紙2-6）6月1日～6月30日'!B39="","",'（別紙2-6）6月1日～6月30日'!B39)</f>
        <v/>
      </c>
      <c r="C39" s="431"/>
      <c r="D39" s="1"/>
      <c r="E39" s="4"/>
      <c r="F39" s="3"/>
      <c r="G39" s="4"/>
      <c r="H39" s="3"/>
      <c r="I39" s="4"/>
      <c r="J39" s="3"/>
      <c r="K39" s="4"/>
      <c r="L39" s="3"/>
      <c r="M39" s="4"/>
      <c r="N39" s="3"/>
      <c r="O39" s="4"/>
      <c r="P39" s="3"/>
      <c r="Q39" s="4"/>
      <c r="R39" s="3"/>
      <c r="S39" s="4"/>
      <c r="T39" s="3"/>
      <c r="U39" s="4"/>
      <c r="V39" s="3"/>
      <c r="W39" s="4"/>
      <c r="X39" s="3"/>
      <c r="Y39" s="4"/>
      <c r="Z39" s="3"/>
      <c r="AA39" s="4"/>
      <c r="AB39" s="3"/>
      <c r="AC39" s="4"/>
      <c r="AD39" s="3"/>
      <c r="AE39" s="4"/>
      <c r="AF39" s="3"/>
      <c r="AG39" s="4"/>
      <c r="AH39" s="175">
        <f>SUM('（別紙2-6）6月1日～6月30日'!D39:AG39,'（別紙2-7）7月1日～7月31日'!D39:AH39,'（別紙2-8）8月1日～8月31日'!D39:AH39,D39:AG39)</f>
        <v>0</v>
      </c>
      <c r="AI39" s="50" t="str">
        <f t="shared" si="3"/>
        <v/>
      </c>
      <c r="AJ39" s="41">
        <f t="shared" si="1"/>
        <v>0</v>
      </c>
      <c r="AL39" s="41"/>
      <c r="AM39" s="34" t="str">
        <f t="shared" si="2"/>
        <v/>
      </c>
    </row>
    <row r="40" spans="1:39" ht="30" customHeight="1" x14ac:dyDescent="0.25">
      <c r="A40" s="53">
        <v>27</v>
      </c>
      <c r="B40" s="27" t="str">
        <f>IF('（別紙2-6）6月1日～6月30日'!B40="","",'（別紙2-6）6月1日～6月30日'!B40)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3"/>
      <c r="AG40" s="4"/>
      <c r="AH40" s="173">
        <f>SUM('（別紙2-6）6月1日～6月30日'!D40:AG40,'（別紙2-7）7月1日～7月31日'!D40:AH40,'（別紙2-8）8月1日～8月31日'!D40:AH40,D40:AG40)</f>
        <v>0</v>
      </c>
      <c r="AI40" s="50" t="str">
        <f t="shared" si="3"/>
        <v/>
      </c>
      <c r="AJ40" s="41">
        <f t="shared" si="1"/>
        <v>0</v>
      </c>
      <c r="AL40" s="41"/>
      <c r="AM40" s="34" t="str">
        <f t="shared" si="2"/>
        <v/>
      </c>
    </row>
    <row r="41" spans="1:39" ht="30" customHeight="1" x14ac:dyDescent="0.25">
      <c r="A41" s="53">
        <v>28</v>
      </c>
      <c r="B41" s="27" t="str">
        <f>IF('（別紙2-6）6月1日～6月30日'!B41="","",'（別紙2-6）6月1日～6月30日'!B41)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3"/>
      <c r="AG41" s="4"/>
      <c r="AH41" s="173">
        <f>SUM('（別紙2-6）6月1日～6月30日'!D41:AG41,'（別紙2-7）7月1日～7月31日'!D41:AH41,'（別紙2-8）8月1日～8月31日'!D41:AH41,D41:AG41)</f>
        <v>0</v>
      </c>
      <c r="AI41" s="50" t="str">
        <f t="shared" si="3"/>
        <v/>
      </c>
      <c r="AJ41" s="41">
        <f t="shared" si="1"/>
        <v>0</v>
      </c>
      <c r="AL41" s="41"/>
      <c r="AM41" s="34" t="str">
        <f t="shared" si="2"/>
        <v/>
      </c>
    </row>
    <row r="42" spans="1:39" s="41" customFormat="1" ht="30" customHeight="1" x14ac:dyDescent="0.4">
      <c r="A42" s="53">
        <v>29</v>
      </c>
      <c r="B42" s="27" t="str">
        <f>IF('（別紙2-6）6月1日～6月30日'!B42="","",'（別紙2-6）6月1日～6月30日'!B42)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3"/>
      <c r="AG42" s="4"/>
      <c r="AH42" s="173">
        <f>SUM('（別紙2-6）6月1日～6月30日'!D42:AG42,'（別紙2-7）7月1日～7月31日'!D42:AH42,'（別紙2-8）8月1日～8月31日'!D42:AH42,D42:AG42)</f>
        <v>0</v>
      </c>
      <c r="AI42" s="43" t="str">
        <f t="shared" si="3"/>
        <v/>
      </c>
      <c r="AJ42" s="41">
        <f t="shared" si="1"/>
        <v>0</v>
      </c>
      <c r="AK42" s="44"/>
      <c r="AM42" s="41" t="str">
        <f t="shared" si="2"/>
        <v/>
      </c>
    </row>
    <row r="43" spans="1:39" s="41" customFormat="1" ht="30" customHeight="1" thickBot="1" x14ac:dyDescent="0.45">
      <c r="A43" s="55">
        <v>30</v>
      </c>
      <c r="B43" s="106" t="str">
        <f>IF('（別紙2-6）6月1日～6月30日'!B43="","",'（別紙2-6）6月1日～6月30日'!B43)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95"/>
      <c r="AG43" s="96"/>
      <c r="AH43" s="176">
        <f>SUM('（別紙2-6）6月1日～6月30日'!D43:AG43,'（別紙2-7）7月1日～7月31日'!D43:AH43,'（別紙2-8）8月1日～8月31日'!D43:AH43,D43:AG43)</f>
        <v>0</v>
      </c>
      <c r="AI43" s="43" t="str">
        <f t="shared" si="3"/>
        <v/>
      </c>
      <c r="AJ43" s="41">
        <f t="shared" si="1"/>
        <v>0</v>
      </c>
      <c r="AK43" s="44"/>
      <c r="AM43" s="41" t="str">
        <f t="shared" si="2"/>
        <v/>
      </c>
    </row>
    <row r="44" spans="1:39" s="41" customFormat="1" ht="30" customHeight="1" x14ac:dyDescent="0.4">
      <c r="A44" s="99">
        <v>31</v>
      </c>
      <c r="B44" s="136" t="str">
        <f>IF('（別紙2-6）6月1日～6月30日'!B44="","",'（別紙2-6）6月1日～6月30日'!B44)</f>
        <v/>
      </c>
      <c r="C44" s="431"/>
      <c r="D44" s="178"/>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31"/>
      <c r="AG44" s="152"/>
      <c r="AH44" s="172">
        <f>SUM('（別紙2-6）6月1日～6月30日'!D44:AG44,'（別紙2-7）7月1日～7月31日'!D44:AH44,'（別紙2-8）8月1日～8月31日'!D44:AH44,D44:AG44)</f>
        <v>0</v>
      </c>
      <c r="AI44" s="43" t="str">
        <f t="shared" si="3"/>
        <v/>
      </c>
      <c r="AJ44" s="41">
        <f t="shared" si="1"/>
        <v>0</v>
      </c>
      <c r="AK44" s="44"/>
      <c r="AM44" s="41" t="str">
        <f t="shared" si="2"/>
        <v/>
      </c>
    </row>
    <row r="45" spans="1:39" s="41" customFormat="1" ht="30" customHeight="1" x14ac:dyDescent="0.4">
      <c r="A45" s="55">
        <v>32</v>
      </c>
      <c r="B45" s="27" t="str">
        <f>IF('（別紙2-6）6月1日～6月30日'!B45="","",'（別紙2-6）6月1日～6月30日'!B45)</f>
        <v/>
      </c>
      <c r="C45" s="432"/>
      <c r="D45" s="179"/>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3"/>
      <c r="AG45" s="151"/>
      <c r="AH45" s="176">
        <f>SUM('（別紙2-6）6月1日～6月30日'!D45:AG45,'（別紙2-7）7月1日～7月31日'!D45:AH45,'（別紙2-8）8月1日～8月31日'!D45:AH45,D45:AG45)</f>
        <v>0</v>
      </c>
      <c r="AI45" s="43" t="str">
        <f t="shared" si="3"/>
        <v/>
      </c>
      <c r="AJ45" s="41">
        <f t="shared" si="1"/>
        <v>0</v>
      </c>
      <c r="AK45" s="44"/>
      <c r="AM45" s="41" t="str">
        <f t="shared" si="2"/>
        <v/>
      </c>
    </row>
    <row r="46" spans="1:39" s="41" customFormat="1" ht="30" customHeight="1" x14ac:dyDescent="0.4">
      <c r="A46" s="55">
        <v>33</v>
      </c>
      <c r="B46" s="27" t="str">
        <f>IF('（別紙2-6）6月1日～6月30日'!B46="","",'（別紙2-6）6月1日～6月30日'!B46)</f>
        <v/>
      </c>
      <c r="C46" s="432"/>
      <c r="D46" s="179"/>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3"/>
      <c r="AG46" s="151"/>
      <c r="AH46" s="176">
        <f>SUM('（別紙2-6）6月1日～6月30日'!D46:AG46,'（別紙2-7）7月1日～7月31日'!D46:AH46,'（別紙2-8）8月1日～8月31日'!D46:AH46,D46:AG46)</f>
        <v>0</v>
      </c>
      <c r="AI46" s="43" t="str">
        <f t="shared" si="3"/>
        <v/>
      </c>
      <c r="AJ46" s="41">
        <f t="shared" ref="AJ46:AJ77" si="4">MIN(SUM(D46:AG46),15)</f>
        <v>0</v>
      </c>
      <c r="AK46" s="44"/>
      <c r="AM46" s="41" t="str">
        <f t="shared" ref="AM46:AM77" si="5">IF(AND(B46="",AH46&gt;0),1,"")</f>
        <v/>
      </c>
    </row>
    <row r="47" spans="1:39" s="41" customFormat="1" ht="30" customHeight="1" x14ac:dyDescent="0.4">
      <c r="A47" s="55">
        <v>34</v>
      </c>
      <c r="B47" s="27" t="str">
        <f>IF('（別紙2-6）6月1日～6月30日'!B47="","",'（別紙2-6）6月1日～6月30日'!B47)</f>
        <v/>
      </c>
      <c r="C47" s="432"/>
      <c r="D47" s="179"/>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3"/>
      <c r="AG47" s="151"/>
      <c r="AH47" s="176">
        <f>SUM('（別紙2-6）6月1日～6月30日'!D47:AG47,'（別紙2-7）7月1日～7月31日'!D47:AH47,'（別紙2-8）8月1日～8月31日'!D47:AH47,D47:AG47)</f>
        <v>0</v>
      </c>
      <c r="AI47" s="43" t="str">
        <f t="shared" si="3"/>
        <v/>
      </c>
      <c r="AJ47" s="41">
        <f t="shared" si="4"/>
        <v>0</v>
      </c>
      <c r="AK47" s="44"/>
      <c r="AM47" s="41" t="str">
        <f t="shared" si="5"/>
        <v/>
      </c>
    </row>
    <row r="48" spans="1:39" s="41" customFormat="1" ht="30" customHeight="1" thickBot="1" x14ac:dyDescent="0.45">
      <c r="A48" s="57">
        <v>35</v>
      </c>
      <c r="B48" s="106" t="str">
        <f>IF('（別紙2-6）6月1日～6月30日'!B48="","",'（別紙2-6）6月1日～6月30日'!B48)</f>
        <v/>
      </c>
      <c r="C48" s="433"/>
      <c r="D48" s="180"/>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81"/>
      <c r="AG48" s="182"/>
      <c r="AH48" s="90">
        <f>SUM('（別紙2-6）6月1日～6月30日'!D48:AG48,'（別紙2-7）7月1日～7月31日'!D48:AH48,'（別紙2-8）8月1日～8月31日'!D48:AH48,D48:AG48)</f>
        <v>0</v>
      </c>
      <c r="AI48" s="43" t="str">
        <f t="shared" si="3"/>
        <v/>
      </c>
      <c r="AJ48" s="41">
        <f t="shared" si="4"/>
        <v>0</v>
      </c>
      <c r="AK48" s="44"/>
      <c r="AM48" s="41" t="str">
        <f t="shared" si="5"/>
        <v/>
      </c>
    </row>
    <row r="49" spans="1:39" s="41" customFormat="1" ht="30" customHeight="1" x14ac:dyDescent="0.4">
      <c r="A49" s="91">
        <v>36</v>
      </c>
      <c r="B49" s="136" t="str">
        <f>IF('（別紙2-6）6月1日～6月30日'!B49="","",'（別紙2-6）6月1日～6月30日'!B49)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3"/>
      <c r="AG49" s="4"/>
      <c r="AH49" s="177">
        <f>SUM('（別紙2-6）6月1日～6月30日'!D49:AG49,'（別紙2-7）7月1日～7月31日'!D49:AH49,'（別紙2-8）8月1日～8月31日'!D49:AH49,D49:AG49)</f>
        <v>0</v>
      </c>
      <c r="AI49" s="43" t="str">
        <f t="shared" si="3"/>
        <v/>
      </c>
      <c r="AJ49" s="41">
        <f t="shared" si="4"/>
        <v>0</v>
      </c>
      <c r="AK49" s="44"/>
      <c r="AM49" s="41" t="str">
        <f t="shared" si="5"/>
        <v/>
      </c>
    </row>
    <row r="50" spans="1:39" s="41" customFormat="1" ht="30" customHeight="1" x14ac:dyDescent="0.4">
      <c r="A50" s="55">
        <v>37</v>
      </c>
      <c r="B50" s="27" t="str">
        <f>IF('（別紙2-6）6月1日～6月30日'!B50="","",'（別紙2-6）6月1日～6月30日'!B50)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3"/>
      <c r="AG50" s="4"/>
      <c r="AH50" s="176">
        <f>SUM('（別紙2-6）6月1日～6月30日'!D50:AG50,'（別紙2-7）7月1日～7月31日'!D50:AH50,'（別紙2-8）8月1日～8月31日'!D50:AH50,D50:AG50)</f>
        <v>0</v>
      </c>
      <c r="AI50" s="43" t="str">
        <f t="shared" si="3"/>
        <v/>
      </c>
      <c r="AJ50" s="41">
        <f t="shared" si="4"/>
        <v>0</v>
      </c>
      <c r="AK50" s="44"/>
      <c r="AM50" s="41" t="str">
        <f t="shared" si="5"/>
        <v/>
      </c>
    </row>
    <row r="51" spans="1:39" s="41" customFormat="1" ht="30" customHeight="1" x14ac:dyDescent="0.4">
      <c r="A51" s="55">
        <v>38</v>
      </c>
      <c r="B51" s="27" t="str">
        <f>IF('（別紙2-6）6月1日～6月30日'!B51="","",'（別紙2-6）6月1日～6月30日'!B51)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3"/>
      <c r="AG51" s="4"/>
      <c r="AH51" s="176">
        <f>SUM('（別紙2-6）6月1日～6月30日'!D51:AG51,'（別紙2-7）7月1日～7月31日'!D51:AH51,'（別紙2-8）8月1日～8月31日'!D51:AH51,D51:AG51)</f>
        <v>0</v>
      </c>
      <c r="AI51" s="43" t="str">
        <f t="shared" si="3"/>
        <v/>
      </c>
      <c r="AJ51" s="41">
        <f t="shared" si="4"/>
        <v>0</v>
      </c>
      <c r="AK51" s="44"/>
      <c r="AM51" s="41" t="str">
        <f t="shared" si="5"/>
        <v/>
      </c>
    </row>
    <row r="52" spans="1:39" s="41" customFormat="1" ht="30" customHeight="1" x14ac:dyDescent="0.4">
      <c r="A52" s="55">
        <v>39</v>
      </c>
      <c r="B52" s="27" t="str">
        <f>IF('（別紙2-6）6月1日～6月30日'!B52="","",'（別紙2-6）6月1日～6月30日'!B52)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3"/>
      <c r="AG52" s="4"/>
      <c r="AH52" s="176">
        <f>SUM('（別紙2-6）6月1日～6月30日'!D52:AG52,'（別紙2-7）7月1日～7月31日'!D52:AH52,'（別紙2-8）8月1日～8月31日'!D52:AH52,D52:AG52)</f>
        <v>0</v>
      </c>
      <c r="AI52" s="43" t="str">
        <f t="shared" si="3"/>
        <v/>
      </c>
      <c r="AJ52" s="41">
        <f t="shared" si="4"/>
        <v>0</v>
      </c>
      <c r="AK52" s="44"/>
      <c r="AM52" s="41" t="str">
        <f t="shared" si="5"/>
        <v/>
      </c>
    </row>
    <row r="53" spans="1:39" s="41" customFormat="1" ht="30" customHeight="1" thickBot="1" x14ac:dyDescent="0.45">
      <c r="A53" s="55">
        <v>40</v>
      </c>
      <c r="B53" s="106" t="str">
        <f>IF('（別紙2-6）6月1日～6月30日'!B53="","",'（別紙2-6）6月1日～6月30日'!B53)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95"/>
      <c r="AG53" s="96"/>
      <c r="AH53" s="176">
        <f>SUM('（別紙2-6）6月1日～6月30日'!D53:AG53,'（別紙2-7）7月1日～7月31日'!D53:AH53,'（別紙2-8）8月1日～8月31日'!D53:AH53,D53:AG53)</f>
        <v>0</v>
      </c>
      <c r="AI53" s="43" t="str">
        <f t="shared" si="3"/>
        <v/>
      </c>
      <c r="AJ53" s="41">
        <f t="shared" si="4"/>
        <v>0</v>
      </c>
      <c r="AK53" s="44"/>
      <c r="AM53" s="41" t="str">
        <f t="shared" si="5"/>
        <v/>
      </c>
    </row>
    <row r="54" spans="1:39" s="41" customFormat="1" ht="30" customHeight="1" x14ac:dyDescent="0.4">
      <c r="A54" s="99">
        <v>41</v>
      </c>
      <c r="B54" s="136" t="str">
        <f>IF('（別紙2-6）6月1日～6月30日'!B54="","",'（別紙2-6）6月1日～6月30日'!B54)</f>
        <v/>
      </c>
      <c r="C54" s="431"/>
      <c r="D54" s="178"/>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31"/>
      <c r="AG54" s="152"/>
      <c r="AH54" s="172">
        <f>SUM('（別紙2-6）6月1日～6月30日'!D54:AG54,'（別紙2-7）7月1日～7月31日'!D54:AH54,'（別紙2-8）8月1日～8月31日'!D54:AH54,D54:AG54)</f>
        <v>0</v>
      </c>
      <c r="AI54" s="43" t="str">
        <f t="shared" si="3"/>
        <v/>
      </c>
      <c r="AJ54" s="41">
        <f t="shared" si="4"/>
        <v>0</v>
      </c>
      <c r="AK54" s="44"/>
      <c r="AM54" s="41" t="str">
        <f t="shared" si="5"/>
        <v/>
      </c>
    </row>
    <row r="55" spans="1:39" s="41" customFormat="1" ht="30" customHeight="1" x14ac:dyDescent="0.4">
      <c r="A55" s="55">
        <v>42</v>
      </c>
      <c r="B55" s="27" t="str">
        <f>IF('（別紙2-6）6月1日～6月30日'!B55="","",'（別紙2-6）6月1日～6月30日'!B55)</f>
        <v/>
      </c>
      <c r="C55" s="432"/>
      <c r="D55" s="179"/>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3"/>
      <c r="AG55" s="151"/>
      <c r="AH55" s="176">
        <f>SUM('（別紙2-6）6月1日～6月30日'!D55:AG55,'（別紙2-7）7月1日～7月31日'!D55:AH55,'（別紙2-8）8月1日～8月31日'!D55:AH55,D55:AG55)</f>
        <v>0</v>
      </c>
      <c r="AI55" s="43" t="str">
        <f t="shared" si="3"/>
        <v/>
      </c>
      <c r="AJ55" s="41">
        <f t="shared" si="4"/>
        <v>0</v>
      </c>
      <c r="AK55" s="44"/>
      <c r="AM55" s="41" t="str">
        <f t="shared" si="5"/>
        <v/>
      </c>
    </row>
    <row r="56" spans="1:39" s="41" customFormat="1" ht="30" customHeight="1" x14ac:dyDescent="0.4">
      <c r="A56" s="55">
        <v>43</v>
      </c>
      <c r="B56" s="27" t="str">
        <f>IF('（別紙2-6）6月1日～6月30日'!B56="","",'（別紙2-6）6月1日～6月30日'!B56)</f>
        <v/>
      </c>
      <c r="C56" s="432"/>
      <c r="D56" s="179"/>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3"/>
      <c r="AG56" s="151"/>
      <c r="AH56" s="176">
        <f>SUM('（別紙2-6）6月1日～6月30日'!D56:AG56,'（別紙2-7）7月1日～7月31日'!D56:AH56,'（別紙2-8）8月1日～8月31日'!D56:AH56,D56:AG56)</f>
        <v>0</v>
      </c>
      <c r="AI56" s="43" t="str">
        <f t="shared" si="3"/>
        <v/>
      </c>
      <c r="AJ56" s="41">
        <f t="shared" si="4"/>
        <v>0</v>
      </c>
      <c r="AK56" s="44"/>
      <c r="AM56" s="41" t="str">
        <f t="shared" si="5"/>
        <v/>
      </c>
    </row>
    <row r="57" spans="1:39" s="41" customFormat="1" ht="30" customHeight="1" x14ac:dyDescent="0.4">
      <c r="A57" s="55">
        <v>44</v>
      </c>
      <c r="B57" s="27" t="str">
        <f>IF('（別紙2-6）6月1日～6月30日'!B57="","",'（別紙2-6）6月1日～6月30日'!B57)</f>
        <v/>
      </c>
      <c r="C57" s="432"/>
      <c r="D57" s="179"/>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3"/>
      <c r="AG57" s="151"/>
      <c r="AH57" s="176">
        <f>SUM('（別紙2-6）6月1日～6月30日'!D57:AG57,'（別紙2-7）7月1日～7月31日'!D57:AH57,'（別紙2-8）8月1日～8月31日'!D57:AH57,D57:AG57)</f>
        <v>0</v>
      </c>
      <c r="AI57" s="43" t="str">
        <f t="shared" si="3"/>
        <v/>
      </c>
      <c r="AJ57" s="41">
        <f t="shared" si="4"/>
        <v>0</v>
      </c>
      <c r="AK57" s="44"/>
      <c r="AM57" s="41" t="str">
        <f t="shared" si="5"/>
        <v/>
      </c>
    </row>
    <row r="58" spans="1:39" s="41" customFormat="1" ht="30" customHeight="1" thickBot="1" x14ac:dyDescent="0.45">
      <c r="A58" s="57">
        <v>45</v>
      </c>
      <c r="B58" s="106" t="str">
        <f>IF('（別紙2-6）6月1日～6月30日'!B58="","",'（別紙2-6）6月1日～6月30日'!B58)</f>
        <v/>
      </c>
      <c r="C58" s="433"/>
      <c r="D58" s="180"/>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81"/>
      <c r="AG58" s="182"/>
      <c r="AH58" s="90">
        <f>SUM('（別紙2-6）6月1日～6月30日'!D58:AG58,'（別紙2-7）7月1日～7月31日'!D58:AH58,'（別紙2-8）8月1日～8月31日'!D58:AH58,D58:AG58)</f>
        <v>0</v>
      </c>
      <c r="AI58" s="43" t="str">
        <f t="shared" si="3"/>
        <v/>
      </c>
      <c r="AJ58" s="41">
        <f t="shared" si="4"/>
        <v>0</v>
      </c>
      <c r="AK58" s="44"/>
      <c r="AM58" s="41" t="str">
        <f t="shared" si="5"/>
        <v/>
      </c>
    </row>
    <row r="59" spans="1:39" s="41" customFormat="1" ht="30" customHeight="1" x14ac:dyDescent="0.4">
      <c r="A59" s="91">
        <v>46</v>
      </c>
      <c r="B59" s="136" t="str">
        <f>IF('（別紙2-6）6月1日～6月30日'!B59="","",'（別紙2-6）6月1日～6月30日'!B59)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3"/>
      <c r="AG59" s="4"/>
      <c r="AH59" s="177">
        <f>SUM('（別紙2-6）6月1日～6月30日'!D59:AG59,'（別紙2-7）7月1日～7月31日'!D59:AH59,'（別紙2-8）8月1日～8月31日'!D59:AH59,D59:AG59)</f>
        <v>0</v>
      </c>
      <c r="AI59" s="43" t="str">
        <f t="shared" si="3"/>
        <v/>
      </c>
      <c r="AJ59" s="41">
        <f t="shared" si="4"/>
        <v>0</v>
      </c>
      <c r="AK59" s="44"/>
      <c r="AM59" s="41" t="str">
        <f t="shared" si="5"/>
        <v/>
      </c>
    </row>
    <row r="60" spans="1:39" s="41" customFormat="1" ht="30" customHeight="1" x14ac:dyDescent="0.4">
      <c r="A60" s="55">
        <v>47</v>
      </c>
      <c r="B60" s="27" t="str">
        <f>IF('（別紙2-6）6月1日～6月30日'!B60="","",'（別紙2-6）6月1日～6月30日'!B60)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3"/>
      <c r="AG60" s="4"/>
      <c r="AH60" s="176">
        <f>SUM('（別紙2-6）6月1日～6月30日'!D60:AG60,'（別紙2-7）7月1日～7月31日'!D60:AH60,'（別紙2-8）8月1日～8月31日'!D60:AH60,D60:AG60)</f>
        <v>0</v>
      </c>
      <c r="AI60" s="43" t="str">
        <f t="shared" si="3"/>
        <v/>
      </c>
      <c r="AJ60" s="41">
        <f t="shared" si="4"/>
        <v>0</v>
      </c>
      <c r="AK60" s="44"/>
      <c r="AM60" s="41" t="str">
        <f t="shared" si="5"/>
        <v/>
      </c>
    </row>
    <row r="61" spans="1:39" s="41" customFormat="1" ht="30" customHeight="1" x14ac:dyDescent="0.4">
      <c r="A61" s="55">
        <v>48</v>
      </c>
      <c r="B61" s="27" t="str">
        <f>IF('（別紙2-6）6月1日～6月30日'!B61="","",'（別紙2-6）6月1日～6月30日'!B61)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3"/>
      <c r="AG61" s="4"/>
      <c r="AH61" s="176">
        <f>SUM('（別紙2-6）6月1日～6月30日'!D61:AG61,'（別紙2-7）7月1日～7月31日'!D61:AH61,'（別紙2-8）8月1日～8月31日'!D61:AH61,D61:AG61)</f>
        <v>0</v>
      </c>
      <c r="AI61" s="43" t="str">
        <f t="shared" si="3"/>
        <v/>
      </c>
      <c r="AJ61" s="41">
        <f t="shared" si="4"/>
        <v>0</v>
      </c>
      <c r="AK61" s="44"/>
      <c r="AM61" s="41" t="str">
        <f t="shared" si="5"/>
        <v/>
      </c>
    </row>
    <row r="62" spans="1:39" s="41" customFormat="1" ht="30" customHeight="1" x14ac:dyDescent="0.4">
      <c r="A62" s="55">
        <v>49</v>
      </c>
      <c r="B62" s="27" t="str">
        <f>IF('（別紙2-6）6月1日～6月30日'!B62="","",'（別紙2-6）6月1日～6月30日'!B62)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3"/>
      <c r="AG62" s="4"/>
      <c r="AH62" s="176">
        <f>SUM('（別紙2-6）6月1日～6月30日'!D62:AG62,'（別紙2-7）7月1日～7月31日'!D62:AH62,'（別紙2-8）8月1日～8月31日'!D62:AH62,D62:AG62)</f>
        <v>0</v>
      </c>
      <c r="AI62" s="43" t="str">
        <f t="shared" si="3"/>
        <v/>
      </c>
      <c r="AJ62" s="41">
        <f t="shared" si="4"/>
        <v>0</v>
      </c>
      <c r="AK62" s="44"/>
      <c r="AM62" s="41" t="str">
        <f t="shared" si="5"/>
        <v/>
      </c>
    </row>
    <row r="63" spans="1:39" s="41" customFormat="1" ht="30" customHeight="1" thickBot="1" x14ac:dyDescent="0.45">
      <c r="A63" s="55">
        <v>50</v>
      </c>
      <c r="B63" s="106" t="str">
        <f>IF('（別紙2-6）6月1日～6月30日'!B63="","",'（別紙2-6）6月1日～6月30日'!B63)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95"/>
      <c r="AG63" s="96"/>
      <c r="AH63" s="176">
        <f>SUM('（別紙2-6）6月1日～6月30日'!D63:AG63,'（別紙2-7）7月1日～7月31日'!D63:AH63,'（別紙2-8）8月1日～8月31日'!D63:AH63,D63:AG63)</f>
        <v>0</v>
      </c>
      <c r="AI63" s="43" t="str">
        <f t="shared" si="3"/>
        <v/>
      </c>
      <c r="AJ63" s="41">
        <f t="shared" si="4"/>
        <v>0</v>
      </c>
      <c r="AK63" s="44"/>
      <c r="AM63" s="41" t="str">
        <f t="shared" si="5"/>
        <v/>
      </c>
    </row>
    <row r="64" spans="1:39" s="41" customFormat="1" ht="30" customHeight="1" x14ac:dyDescent="0.4">
      <c r="A64" s="99">
        <v>51</v>
      </c>
      <c r="B64" s="136" t="str">
        <f>IF('（別紙2-6）6月1日～6月30日'!B64="","",'（別紙2-6）6月1日～6月30日'!B64)</f>
        <v/>
      </c>
      <c r="C64" s="431"/>
      <c r="D64" s="178"/>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31"/>
      <c r="AG64" s="152"/>
      <c r="AH64" s="172">
        <f>SUM('（別紙2-6）6月1日～6月30日'!D64:AG64,'（別紙2-7）7月1日～7月31日'!D64:AH64,'（別紙2-8）8月1日～8月31日'!D64:AH64,D64:AG64)</f>
        <v>0</v>
      </c>
      <c r="AI64" s="43" t="str">
        <f t="shared" si="3"/>
        <v/>
      </c>
      <c r="AJ64" s="41">
        <f t="shared" si="4"/>
        <v>0</v>
      </c>
      <c r="AK64" s="44"/>
      <c r="AM64" s="41" t="str">
        <f t="shared" si="5"/>
        <v/>
      </c>
    </row>
    <row r="65" spans="1:39" s="41" customFormat="1" ht="30" customHeight="1" x14ac:dyDescent="0.4">
      <c r="A65" s="55">
        <v>52</v>
      </c>
      <c r="B65" s="27" t="str">
        <f>IF('（別紙2-6）6月1日～6月30日'!B65="","",'（別紙2-6）6月1日～6月30日'!B65)</f>
        <v/>
      </c>
      <c r="C65" s="432"/>
      <c r="D65" s="179"/>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3"/>
      <c r="AG65" s="151"/>
      <c r="AH65" s="176">
        <f>SUM('（別紙2-6）6月1日～6月30日'!D65:AG65,'（別紙2-7）7月1日～7月31日'!D65:AH65,'（別紙2-8）8月1日～8月31日'!D65:AH65,D65:AG65)</f>
        <v>0</v>
      </c>
      <c r="AI65" s="43" t="str">
        <f t="shared" si="3"/>
        <v/>
      </c>
      <c r="AJ65" s="41">
        <f t="shared" si="4"/>
        <v>0</v>
      </c>
      <c r="AK65" s="44"/>
      <c r="AM65" s="41" t="str">
        <f t="shared" si="5"/>
        <v/>
      </c>
    </row>
    <row r="66" spans="1:39" s="41" customFormat="1" ht="30" customHeight="1" x14ac:dyDescent="0.4">
      <c r="A66" s="55">
        <v>53</v>
      </c>
      <c r="B66" s="27" t="str">
        <f>IF('（別紙2-6）6月1日～6月30日'!B66="","",'（別紙2-6）6月1日～6月30日'!B66)</f>
        <v/>
      </c>
      <c r="C66" s="432"/>
      <c r="D66" s="179"/>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3"/>
      <c r="AG66" s="151"/>
      <c r="AH66" s="176">
        <f>SUM('（別紙2-6）6月1日～6月30日'!D66:AG66,'（別紙2-7）7月1日～7月31日'!D66:AH66,'（別紙2-8）8月1日～8月31日'!D66:AH66,D66:AG66)</f>
        <v>0</v>
      </c>
      <c r="AI66" s="43" t="str">
        <f t="shared" si="3"/>
        <v/>
      </c>
      <c r="AJ66" s="41">
        <f t="shared" si="4"/>
        <v>0</v>
      </c>
      <c r="AK66" s="44"/>
      <c r="AM66" s="41" t="str">
        <f t="shared" si="5"/>
        <v/>
      </c>
    </row>
    <row r="67" spans="1:39" s="41" customFormat="1" ht="30" customHeight="1" x14ac:dyDescent="0.4">
      <c r="A67" s="55">
        <v>54</v>
      </c>
      <c r="B67" s="27" t="str">
        <f>IF('（別紙2-6）6月1日～6月30日'!B67="","",'（別紙2-6）6月1日～6月30日'!B67)</f>
        <v/>
      </c>
      <c r="C67" s="432"/>
      <c r="D67" s="179"/>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3"/>
      <c r="AG67" s="151"/>
      <c r="AH67" s="176">
        <f>SUM('（別紙2-6）6月1日～6月30日'!D67:AG67,'（別紙2-7）7月1日～7月31日'!D67:AH67,'（別紙2-8）8月1日～8月31日'!D67:AH67,D67:AG67)</f>
        <v>0</v>
      </c>
      <c r="AI67" s="43" t="str">
        <f t="shared" si="3"/>
        <v/>
      </c>
      <c r="AJ67" s="41">
        <f t="shared" si="4"/>
        <v>0</v>
      </c>
      <c r="AK67" s="44"/>
      <c r="AM67" s="41" t="str">
        <f t="shared" si="5"/>
        <v/>
      </c>
    </row>
    <row r="68" spans="1:39" s="41" customFormat="1" ht="30" customHeight="1" thickBot="1" x14ac:dyDescent="0.45">
      <c r="A68" s="57">
        <v>55</v>
      </c>
      <c r="B68" s="106" t="str">
        <f>IF('（別紙2-6）6月1日～6月30日'!B68="","",'（別紙2-6）6月1日～6月30日'!B68)</f>
        <v/>
      </c>
      <c r="C68" s="433"/>
      <c r="D68" s="180"/>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81"/>
      <c r="AG68" s="182"/>
      <c r="AH68" s="90">
        <f>SUM('（別紙2-6）6月1日～6月30日'!D68:AG68,'（別紙2-7）7月1日～7月31日'!D68:AH68,'（別紙2-8）8月1日～8月31日'!D68:AH68,D68:AG68)</f>
        <v>0</v>
      </c>
      <c r="AI68" s="43" t="str">
        <f t="shared" si="3"/>
        <v/>
      </c>
      <c r="AJ68" s="41">
        <f t="shared" si="4"/>
        <v>0</v>
      </c>
      <c r="AK68" s="44"/>
      <c r="AM68" s="41" t="str">
        <f t="shared" si="5"/>
        <v/>
      </c>
    </row>
    <row r="69" spans="1:39" s="41" customFormat="1" ht="30" customHeight="1" x14ac:dyDescent="0.4">
      <c r="A69" s="91">
        <v>56</v>
      </c>
      <c r="B69" s="136" t="str">
        <f>IF('（別紙2-6）6月1日～6月30日'!B69="","",'（別紙2-6）6月1日～6月30日'!B69)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3"/>
      <c r="AG69" s="4"/>
      <c r="AH69" s="177">
        <f>SUM('（別紙2-6）6月1日～6月30日'!D69:AG69,'（別紙2-7）7月1日～7月31日'!D69:AH69,'（別紙2-8）8月1日～8月31日'!D69:AH69,D69:AG69)</f>
        <v>0</v>
      </c>
      <c r="AI69" s="43" t="str">
        <f t="shared" si="3"/>
        <v/>
      </c>
      <c r="AJ69" s="41">
        <f t="shared" si="4"/>
        <v>0</v>
      </c>
      <c r="AK69" s="44"/>
      <c r="AM69" s="41" t="str">
        <f t="shared" si="5"/>
        <v/>
      </c>
    </row>
    <row r="70" spans="1:39" s="41" customFormat="1" ht="30" customHeight="1" x14ac:dyDescent="0.4">
      <c r="A70" s="55">
        <v>57</v>
      </c>
      <c r="B70" s="27" t="str">
        <f>IF('（別紙2-6）6月1日～6月30日'!B70="","",'（別紙2-6）6月1日～6月30日'!B70)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3"/>
      <c r="AG70" s="4"/>
      <c r="AH70" s="176">
        <f>SUM('（別紙2-6）6月1日～6月30日'!D70:AG70,'（別紙2-7）7月1日～7月31日'!D70:AH70,'（別紙2-8）8月1日～8月31日'!D70:AH70,D70:AG70)</f>
        <v>0</v>
      </c>
      <c r="AI70" s="43" t="str">
        <f t="shared" si="3"/>
        <v/>
      </c>
      <c r="AJ70" s="41">
        <f t="shared" si="4"/>
        <v>0</v>
      </c>
      <c r="AK70" s="44"/>
      <c r="AM70" s="41" t="str">
        <f t="shared" si="5"/>
        <v/>
      </c>
    </row>
    <row r="71" spans="1:39" s="41" customFormat="1" ht="30" customHeight="1" x14ac:dyDescent="0.4">
      <c r="A71" s="55">
        <v>58</v>
      </c>
      <c r="B71" s="27" t="str">
        <f>IF('（別紙2-6）6月1日～6月30日'!B71="","",'（別紙2-6）6月1日～6月30日'!B71)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3"/>
      <c r="AG71" s="4"/>
      <c r="AH71" s="176">
        <f>SUM('（別紙2-6）6月1日～6月30日'!D71:AG71,'（別紙2-7）7月1日～7月31日'!D71:AH71,'（別紙2-8）8月1日～8月31日'!D71:AH71,D71:AG71)</f>
        <v>0</v>
      </c>
      <c r="AI71" s="43" t="str">
        <f t="shared" si="3"/>
        <v/>
      </c>
      <c r="AJ71" s="41">
        <f t="shared" si="4"/>
        <v>0</v>
      </c>
      <c r="AK71" s="44"/>
      <c r="AM71" s="41" t="str">
        <f t="shared" si="5"/>
        <v/>
      </c>
    </row>
    <row r="72" spans="1:39" s="41" customFormat="1" ht="30" customHeight="1" x14ac:dyDescent="0.4">
      <c r="A72" s="55">
        <v>59</v>
      </c>
      <c r="B72" s="27" t="str">
        <f>IF('（別紙2-6）6月1日～6月30日'!B72="","",'（別紙2-6）6月1日～6月30日'!B72)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3"/>
      <c r="AG72" s="4"/>
      <c r="AH72" s="176">
        <f>SUM('（別紙2-6）6月1日～6月30日'!D72:AG72,'（別紙2-7）7月1日～7月31日'!D72:AH72,'（別紙2-8）8月1日～8月31日'!D72:AH72,D72:AG72)</f>
        <v>0</v>
      </c>
      <c r="AI72" s="43" t="str">
        <f t="shared" si="3"/>
        <v/>
      </c>
      <c r="AJ72" s="41">
        <f t="shared" si="4"/>
        <v>0</v>
      </c>
      <c r="AK72" s="44"/>
      <c r="AM72" s="41" t="str">
        <f t="shared" si="5"/>
        <v/>
      </c>
    </row>
    <row r="73" spans="1:39" s="41" customFormat="1" ht="30" customHeight="1" thickBot="1" x14ac:dyDescent="0.45">
      <c r="A73" s="55">
        <v>60</v>
      </c>
      <c r="B73" s="28" t="str">
        <f>IF('（別紙2-6）6月1日～6月30日'!B73="","",'（別紙2-6）6月1日～6月30日'!B73)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3"/>
      <c r="AG73" s="4"/>
      <c r="AH73" s="176">
        <f>SUM('（別紙2-6）6月1日～6月30日'!D73:AG73,'（別紙2-7）7月1日～7月31日'!D73:AH73,'（別紙2-8）8月1日～8月31日'!D73:AH73,D73:AG73)</f>
        <v>0</v>
      </c>
      <c r="AI73" s="43" t="str">
        <f t="shared" si="3"/>
        <v/>
      </c>
      <c r="AJ73" s="41">
        <f t="shared" si="4"/>
        <v>0</v>
      </c>
      <c r="AK73" s="44"/>
      <c r="AM73" s="41" t="str">
        <f t="shared" si="5"/>
        <v/>
      </c>
    </row>
    <row r="74" spans="1:39" s="41" customFormat="1" ht="30" customHeight="1" x14ac:dyDescent="0.4">
      <c r="A74" s="99">
        <v>61</v>
      </c>
      <c r="B74" s="27" t="str">
        <f>IF('（別紙2-6）6月1日～6月30日'!B74="","",'（別紙2-6）6月1日～6月30日'!B74)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54"/>
      <c r="AH74" s="172">
        <f>SUM('（別紙2-6）6月1日～6月30日'!D74:AG74,'（別紙2-7）7月1日～7月31日'!D74:AH74,'（別紙2-8）8月1日～8月31日'!D74:AH74,D74:AG74)</f>
        <v>0</v>
      </c>
      <c r="AI74" s="43" t="str">
        <f t="shared" si="3"/>
        <v/>
      </c>
      <c r="AJ74" s="41">
        <f t="shared" si="4"/>
        <v>0</v>
      </c>
      <c r="AK74" s="44"/>
      <c r="AM74" s="41" t="str">
        <f t="shared" si="5"/>
        <v/>
      </c>
    </row>
    <row r="75" spans="1:39" s="41" customFormat="1" ht="30" customHeight="1" x14ac:dyDescent="0.4">
      <c r="A75" s="55">
        <v>62</v>
      </c>
      <c r="B75" s="27" t="str">
        <f>IF('（別紙2-6）6月1日～6月30日'!B75="","",'（別紙2-6）6月1日～6月30日'!B75)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53"/>
      <c r="AH75" s="176">
        <f>SUM('（別紙2-6）6月1日～6月30日'!D75:AG75,'（別紙2-7）7月1日～7月31日'!D75:AH75,'（別紙2-8）8月1日～8月31日'!D75:AH75,D75:AG75)</f>
        <v>0</v>
      </c>
      <c r="AI75" s="43" t="str">
        <f t="shared" si="3"/>
        <v/>
      </c>
      <c r="AJ75" s="41">
        <f t="shared" si="4"/>
        <v>0</v>
      </c>
      <c r="AK75" s="44"/>
      <c r="AM75" s="41" t="str">
        <f t="shared" si="5"/>
        <v/>
      </c>
    </row>
    <row r="76" spans="1:39" s="41" customFormat="1" ht="30" customHeight="1" x14ac:dyDescent="0.4">
      <c r="A76" s="55">
        <v>63</v>
      </c>
      <c r="B76" s="27" t="str">
        <f>IF('（別紙2-6）6月1日～6月30日'!B76="","",'（別紙2-6）6月1日～6月30日'!B76)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53"/>
      <c r="AH76" s="176">
        <f>SUM('（別紙2-6）6月1日～6月30日'!D76:AG76,'（別紙2-7）7月1日～7月31日'!D76:AH76,'（別紙2-8）8月1日～8月31日'!D76:AH76,D76:AG76)</f>
        <v>0</v>
      </c>
      <c r="AI76" s="43" t="str">
        <f t="shared" si="3"/>
        <v/>
      </c>
      <c r="AJ76" s="41">
        <f t="shared" si="4"/>
        <v>0</v>
      </c>
      <c r="AK76" s="44"/>
      <c r="AM76" s="41" t="str">
        <f t="shared" si="5"/>
        <v/>
      </c>
    </row>
    <row r="77" spans="1:39" s="41" customFormat="1" ht="30" customHeight="1" x14ac:dyDescent="0.4">
      <c r="A77" s="55">
        <v>64</v>
      </c>
      <c r="B77" s="27" t="str">
        <f>IF('（別紙2-6）6月1日～6月30日'!B77="","",'（別紙2-6）6月1日～6月30日'!B77)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53"/>
      <c r="AH77" s="176">
        <f>SUM('（別紙2-6）6月1日～6月30日'!D77:AG77,'（別紙2-7）7月1日～7月31日'!D77:AH77,'（別紙2-8）8月1日～8月31日'!D77:AH77,D77:AG77)</f>
        <v>0</v>
      </c>
      <c r="AI77" s="43" t="str">
        <f t="shared" si="3"/>
        <v/>
      </c>
      <c r="AJ77" s="41">
        <f t="shared" si="4"/>
        <v>0</v>
      </c>
      <c r="AK77" s="44"/>
      <c r="AM77" s="41" t="str">
        <f t="shared" si="5"/>
        <v/>
      </c>
    </row>
    <row r="78" spans="1:39" s="41" customFormat="1" ht="30" customHeight="1" thickBot="1" x14ac:dyDescent="0.45">
      <c r="A78" s="57">
        <v>65</v>
      </c>
      <c r="B78" s="106" t="str">
        <f>IF('（別紙2-6）6月1日～6月30日'!B78="","",'（別紙2-6）6月1日～6月30日'!B78)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50"/>
      <c r="AH78" s="90">
        <f>SUM('（別紙2-6）6月1日～6月30日'!D78:AG78,'（別紙2-7）7月1日～7月31日'!D78:AH78,'（別紙2-8）8月1日～8月31日'!D78:AH78,D78:AG78)</f>
        <v>0</v>
      </c>
      <c r="AI78" s="43" t="str">
        <f t="shared" si="3"/>
        <v/>
      </c>
      <c r="AJ78" s="41">
        <f t="shared" ref="AJ78:AJ109" si="6">MIN(SUM(D78:AG78),15)</f>
        <v>0</v>
      </c>
      <c r="AK78" s="44"/>
      <c r="AM78" s="41" t="str">
        <f t="shared" ref="AM78:AM109" si="7">IF(AND(B78="",AH78&gt;0),1,"")</f>
        <v/>
      </c>
    </row>
    <row r="79" spans="1:39" s="41" customFormat="1" ht="30" customHeight="1" x14ac:dyDescent="0.4">
      <c r="A79" s="91">
        <v>66</v>
      </c>
      <c r="B79" s="136" t="str">
        <f>IF('（別紙2-6）6月1日～6月30日'!B79="","",'（別紙2-6）6月1日～6月30日'!B79)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55"/>
      <c r="AH79" s="177">
        <f>SUM('（別紙2-6）6月1日～6月30日'!D79:AG79,'（別紙2-7）7月1日～7月31日'!D79:AH79,'（別紙2-8）8月1日～8月31日'!D79:AH79,D79:AG79)</f>
        <v>0</v>
      </c>
      <c r="AI79" s="43" t="str">
        <f t="shared" si="3"/>
        <v/>
      </c>
      <c r="AJ79" s="41">
        <f t="shared" si="6"/>
        <v>0</v>
      </c>
      <c r="AK79" s="44"/>
      <c r="AM79" s="41" t="str">
        <f t="shared" si="7"/>
        <v/>
      </c>
    </row>
    <row r="80" spans="1:39" s="41" customFormat="1" ht="30" customHeight="1" x14ac:dyDescent="0.4">
      <c r="A80" s="55">
        <v>67</v>
      </c>
      <c r="B80" s="27" t="str">
        <f>IF('（別紙2-6）6月1日～6月30日'!B80="","",'（別紙2-6）6月1日～6月30日'!B80)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53"/>
      <c r="AH80" s="176">
        <f>SUM('（別紙2-6）6月1日～6月30日'!D80:AG80,'（別紙2-7）7月1日～7月31日'!D80:AH80,'（別紙2-8）8月1日～8月31日'!D80:AH80,D80:AG80)</f>
        <v>0</v>
      </c>
      <c r="AI80" s="43" t="str">
        <f t="shared" si="3"/>
        <v/>
      </c>
      <c r="AJ80" s="41">
        <f t="shared" si="6"/>
        <v>0</v>
      </c>
      <c r="AK80" s="44"/>
      <c r="AM80" s="41" t="str">
        <f t="shared" si="7"/>
        <v/>
      </c>
    </row>
    <row r="81" spans="1:39" s="41" customFormat="1" ht="30" customHeight="1" x14ac:dyDescent="0.4">
      <c r="A81" s="55">
        <v>68</v>
      </c>
      <c r="B81" s="27" t="str">
        <f>IF('（別紙2-6）6月1日～6月30日'!B81="","",'（別紙2-6）6月1日～6月30日'!B81)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53"/>
      <c r="AH81" s="176">
        <f>SUM('（別紙2-6）6月1日～6月30日'!D81:AG81,'（別紙2-7）7月1日～7月31日'!D81:AH81,'（別紙2-8）8月1日～8月31日'!D81:AH81,D81:AG81)</f>
        <v>0</v>
      </c>
      <c r="AI81" s="43" t="str">
        <f t="shared" si="3"/>
        <v/>
      </c>
      <c r="AJ81" s="41">
        <f t="shared" si="6"/>
        <v>0</v>
      </c>
      <c r="AK81" s="44"/>
      <c r="AM81" s="41" t="str">
        <f t="shared" si="7"/>
        <v/>
      </c>
    </row>
    <row r="82" spans="1:39" s="41" customFormat="1" ht="30" customHeight="1" x14ac:dyDescent="0.4">
      <c r="A82" s="55">
        <v>69</v>
      </c>
      <c r="B82" s="27" t="str">
        <f>IF('（別紙2-6）6月1日～6月30日'!B82="","",'（別紙2-6）6月1日～6月30日'!B82)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53"/>
      <c r="AH82" s="176">
        <f>SUM('（別紙2-6）6月1日～6月30日'!D82:AG82,'（別紙2-7）7月1日～7月31日'!D82:AH82,'（別紙2-8）8月1日～8月31日'!D82:AH82,D82:AG82)</f>
        <v>0</v>
      </c>
      <c r="AI82" s="43" t="str">
        <f t="shared" si="3"/>
        <v/>
      </c>
      <c r="AJ82" s="41">
        <f t="shared" si="6"/>
        <v>0</v>
      </c>
      <c r="AK82" s="44"/>
      <c r="AM82" s="41" t="str">
        <f t="shared" si="7"/>
        <v/>
      </c>
    </row>
    <row r="83" spans="1:39" s="41" customFormat="1" ht="30" customHeight="1" thickBot="1" x14ac:dyDescent="0.45">
      <c r="A83" s="55">
        <v>70</v>
      </c>
      <c r="B83" s="106" t="str">
        <f>IF('（別紙2-6）6月1日～6月30日'!B83="","",'（別紙2-6）6月1日～6月30日'!B83)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53"/>
      <c r="AH83" s="176">
        <f>SUM('（別紙2-6）6月1日～6月30日'!D83:AG83,'（別紙2-7）7月1日～7月31日'!D83:AH83,'（別紙2-8）8月1日～8月31日'!D83:AH83,D83:AG83)</f>
        <v>0</v>
      </c>
      <c r="AI83" s="43" t="str">
        <f t="shared" si="3"/>
        <v/>
      </c>
      <c r="AJ83" s="41">
        <f t="shared" si="6"/>
        <v>0</v>
      </c>
      <c r="AK83" s="44"/>
      <c r="AM83" s="41" t="str">
        <f t="shared" si="7"/>
        <v/>
      </c>
    </row>
    <row r="84" spans="1:39" s="41" customFormat="1" ht="30" customHeight="1" x14ac:dyDescent="0.4">
      <c r="A84" s="99">
        <v>71</v>
      </c>
      <c r="B84" s="136" t="str">
        <f>IF('（別紙2-6）6月1日～6月30日'!B84="","",'（別紙2-6）6月1日～6月30日'!B84)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54"/>
      <c r="AH84" s="172">
        <f>SUM('（別紙2-6）6月1日～6月30日'!D84:AG84,'（別紙2-7）7月1日～7月31日'!D84:AH84,'（別紙2-8）8月1日～8月31日'!D84:AH84,D84:AG84)</f>
        <v>0</v>
      </c>
      <c r="AI84" s="43" t="str">
        <f t="shared" si="3"/>
        <v/>
      </c>
      <c r="AJ84" s="41">
        <f t="shared" si="6"/>
        <v>0</v>
      </c>
      <c r="AK84" s="44"/>
      <c r="AM84" s="41" t="str">
        <f t="shared" si="7"/>
        <v/>
      </c>
    </row>
    <row r="85" spans="1:39" s="41" customFormat="1" ht="30" customHeight="1" x14ac:dyDescent="0.4">
      <c r="A85" s="55">
        <v>72</v>
      </c>
      <c r="B85" s="27" t="str">
        <f>IF('（別紙2-6）6月1日～6月30日'!B85="","",'（別紙2-6）6月1日～6月30日'!B85)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53"/>
      <c r="AH85" s="176">
        <f>SUM('（別紙2-6）6月1日～6月30日'!D85:AG85,'（別紙2-7）7月1日～7月31日'!D85:AH85,'（別紙2-8）8月1日～8月31日'!D85:AH85,D85:AG85)</f>
        <v>0</v>
      </c>
      <c r="AI85" s="43" t="str">
        <f t="shared" si="3"/>
        <v/>
      </c>
      <c r="AJ85" s="41">
        <f t="shared" si="6"/>
        <v>0</v>
      </c>
      <c r="AK85" s="44"/>
      <c r="AM85" s="41" t="str">
        <f t="shared" si="7"/>
        <v/>
      </c>
    </row>
    <row r="86" spans="1:39" s="41" customFormat="1" ht="30" customHeight="1" x14ac:dyDescent="0.4">
      <c r="A86" s="55">
        <v>73</v>
      </c>
      <c r="B86" s="27" t="str">
        <f>IF('（別紙2-6）6月1日～6月30日'!B86="","",'（別紙2-6）6月1日～6月30日'!B86)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53"/>
      <c r="AH86" s="176">
        <f>SUM('（別紙2-6）6月1日～6月30日'!D86:AG86,'（別紙2-7）7月1日～7月31日'!D86:AH86,'（別紙2-8）8月1日～8月31日'!D86:AH86,D86:AG86)</f>
        <v>0</v>
      </c>
      <c r="AI86" s="43" t="str">
        <f t="shared" si="3"/>
        <v/>
      </c>
      <c r="AJ86" s="41">
        <f t="shared" si="6"/>
        <v>0</v>
      </c>
      <c r="AK86" s="44"/>
      <c r="AM86" s="41" t="str">
        <f t="shared" si="7"/>
        <v/>
      </c>
    </row>
    <row r="87" spans="1:39" s="41" customFormat="1" ht="30" customHeight="1" x14ac:dyDescent="0.4">
      <c r="A87" s="55">
        <v>74</v>
      </c>
      <c r="B87" s="27" t="str">
        <f>IF('（別紙2-6）6月1日～6月30日'!B87="","",'（別紙2-6）6月1日～6月30日'!B87)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53"/>
      <c r="AH87" s="176">
        <f>SUM('（別紙2-6）6月1日～6月30日'!D87:AG87,'（別紙2-7）7月1日～7月31日'!D87:AH87,'（別紙2-8）8月1日～8月31日'!D87:AH87,D87:AG87)</f>
        <v>0</v>
      </c>
      <c r="AI87" s="43" t="str">
        <f t="shared" si="3"/>
        <v/>
      </c>
      <c r="AJ87" s="41">
        <f t="shared" si="6"/>
        <v>0</v>
      </c>
      <c r="AK87" s="44"/>
      <c r="AM87" s="41" t="str">
        <f t="shared" si="7"/>
        <v/>
      </c>
    </row>
    <row r="88" spans="1:39" s="41" customFormat="1" ht="30" customHeight="1" thickBot="1" x14ac:dyDescent="0.45">
      <c r="A88" s="57">
        <v>75</v>
      </c>
      <c r="B88" s="106" t="str">
        <f>IF('（別紙2-6）6月1日～6月30日'!B88="","",'（別紙2-6）6月1日～6月30日'!B88)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50"/>
      <c r="AH88" s="90">
        <f>SUM('（別紙2-6）6月1日～6月30日'!D88:AG88,'（別紙2-7）7月1日～7月31日'!D88:AH88,'（別紙2-8）8月1日～8月31日'!D88:AH88,D88:AG88)</f>
        <v>0</v>
      </c>
      <c r="AI88" s="43" t="str">
        <f t="shared" si="3"/>
        <v/>
      </c>
      <c r="AJ88" s="41">
        <f t="shared" si="6"/>
        <v>0</v>
      </c>
      <c r="AK88" s="44"/>
      <c r="AM88" s="41" t="str">
        <f t="shared" si="7"/>
        <v/>
      </c>
    </row>
    <row r="89" spans="1:39" s="41" customFormat="1" ht="30" customHeight="1" x14ac:dyDescent="0.4">
      <c r="A89" s="91">
        <v>76</v>
      </c>
      <c r="B89" s="136" t="str">
        <f>IF('（別紙2-6）6月1日～6月30日'!B89="","",'（別紙2-6）6月1日～6月30日'!B89)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55"/>
      <c r="AH89" s="177">
        <f>SUM('（別紙2-6）6月1日～6月30日'!D89:AG89,'（別紙2-7）7月1日～7月31日'!D89:AH89,'（別紙2-8）8月1日～8月31日'!D89:AH89,D89:AG89)</f>
        <v>0</v>
      </c>
      <c r="AI89" s="43" t="str">
        <f t="shared" si="3"/>
        <v/>
      </c>
      <c r="AJ89" s="41">
        <f t="shared" si="6"/>
        <v>0</v>
      </c>
      <c r="AK89" s="44"/>
      <c r="AM89" s="41" t="str">
        <f t="shared" si="7"/>
        <v/>
      </c>
    </row>
    <row r="90" spans="1:39" s="41" customFormat="1" ht="30" customHeight="1" x14ac:dyDescent="0.4">
      <c r="A90" s="55">
        <v>77</v>
      </c>
      <c r="B90" s="27" t="str">
        <f>IF('（別紙2-6）6月1日～6月30日'!B90="","",'（別紙2-6）6月1日～6月30日'!B90)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53"/>
      <c r="AH90" s="176">
        <f>SUM('（別紙2-6）6月1日～6月30日'!D90:AG90,'（別紙2-7）7月1日～7月31日'!D90:AH90,'（別紙2-8）8月1日～8月31日'!D90:AH90,D90:AG90)</f>
        <v>0</v>
      </c>
      <c r="AI90" s="43" t="str">
        <f t="shared" si="3"/>
        <v/>
      </c>
      <c r="AJ90" s="41">
        <f t="shared" si="6"/>
        <v>0</v>
      </c>
      <c r="AK90" s="44"/>
      <c r="AM90" s="41" t="str">
        <f t="shared" si="7"/>
        <v/>
      </c>
    </row>
    <row r="91" spans="1:39" s="41" customFormat="1" ht="30" customHeight="1" x14ac:dyDescent="0.4">
      <c r="A91" s="55">
        <v>78</v>
      </c>
      <c r="B91" s="27" t="str">
        <f>IF('（別紙2-6）6月1日～6月30日'!B91="","",'（別紙2-6）6月1日～6月30日'!B91)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53"/>
      <c r="AH91" s="176">
        <f>SUM('（別紙2-6）6月1日～6月30日'!D91:AG91,'（別紙2-7）7月1日～7月31日'!D91:AH91,'（別紙2-8）8月1日～8月31日'!D91:AH91,D91:AG91)</f>
        <v>0</v>
      </c>
      <c r="AI91" s="43" t="str">
        <f t="shared" si="3"/>
        <v/>
      </c>
      <c r="AJ91" s="41">
        <f t="shared" si="6"/>
        <v>0</v>
      </c>
      <c r="AK91" s="44"/>
      <c r="AM91" s="41" t="str">
        <f t="shared" si="7"/>
        <v/>
      </c>
    </row>
    <row r="92" spans="1:39" s="41" customFormat="1" ht="30" customHeight="1" x14ac:dyDescent="0.4">
      <c r="A92" s="55">
        <v>79</v>
      </c>
      <c r="B92" s="27" t="str">
        <f>IF('（別紙2-6）6月1日～6月30日'!B92="","",'（別紙2-6）6月1日～6月30日'!B92)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53"/>
      <c r="AH92" s="176">
        <f>SUM('（別紙2-6）6月1日～6月30日'!D92:AG92,'（別紙2-7）7月1日～7月31日'!D92:AH92,'（別紙2-8）8月1日～8月31日'!D92:AH92,D92:AG92)</f>
        <v>0</v>
      </c>
      <c r="AI92" s="43" t="str">
        <f t="shared" si="3"/>
        <v/>
      </c>
      <c r="AJ92" s="41">
        <f t="shared" si="6"/>
        <v>0</v>
      </c>
      <c r="AK92" s="44"/>
      <c r="AM92" s="41" t="str">
        <f t="shared" si="7"/>
        <v/>
      </c>
    </row>
    <row r="93" spans="1:39" s="41" customFormat="1" ht="30" customHeight="1" thickBot="1" x14ac:dyDescent="0.45">
      <c r="A93" s="55">
        <v>80</v>
      </c>
      <c r="B93" s="106" t="str">
        <f>IF('（別紙2-6）6月1日～6月30日'!B93="","",'（別紙2-6）6月1日～6月30日'!B93)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53"/>
      <c r="AH93" s="176">
        <f>SUM('（別紙2-6）6月1日～6月30日'!D93:AG93,'（別紙2-7）7月1日～7月31日'!D93:AH93,'（別紙2-8）8月1日～8月31日'!D93:AH93,D93:AG93)</f>
        <v>0</v>
      </c>
      <c r="AI93" s="43" t="str">
        <f t="shared" si="3"/>
        <v/>
      </c>
      <c r="AJ93" s="41">
        <f t="shared" si="6"/>
        <v>0</v>
      </c>
      <c r="AK93" s="44"/>
      <c r="AM93" s="41" t="str">
        <f t="shared" si="7"/>
        <v/>
      </c>
    </row>
    <row r="94" spans="1:39" s="41" customFormat="1" ht="30" customHeight="1" x14ac:dyDescent="0.4">
      <c r="A94" s="99">
        <v>81</v>
      </c>
      <c r="B94" s="136" t="str">
        <f>IF('（別紙2-6）6月1日～6月30日'!B94="","",'（別紙2-6）6月1日～6月30日'!B94)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54"/>
      <c r="AH94" s="172">
        <f>SUM('（別紙2-6）6月1日～6月30日'!D94:AG94,'（別紙2-7）7月1日～7月31日'!D94:AH94,'（別紙2-8）8月1日～8月31日'!D94:AH94,D94:AG94)</f>
        <v>0</v>
      </c>
      <c r="AI94" s="43" t="str">
        <f t="shared" si="3"/>
        <v/>
      </c>
      <c r="AJ94" s="41">
        <f t="shared" si="6"/>
        <v>0</v>
      </c>
      <c r="AK94" s="44"/>
      <c r="AM94" s="41" t="str">
        <f t="shared" si="7"/>
        <v/>
      </c>
    </row>
    <row r="95" spans="1:39" s="41" customFormat="1" ht="30" customHeight="1" x14ac:dyDescent="0.4">
      <c r="A95" s="55">
        <v>82</v>
      </c>
      <c r="B95" s="27" t="str">
        <f>IF('（別紙2-6）6月1日～6月30日'!B95="","",'（別紙2-6）6月1日～6月30日'!B95)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53"/>
      <c r="AH95" s="176">
        <f>SUM('（別紙2-6）6月1日～6月30日'!D95:AG95,'（別紙2-7）7月1日～7月31日'!D95:AH95,'（別紙2-8）8月1日～8月31日'!D95:AH95,D95:AG95)</f>
        <v>0</v>
      </c>
      <c r="AI95" s="43" t="str">
        <f t="shared" si="3"/>
        <v/>
      </c>
      <c r="AJ95" s="41">
        <f t="shared" si="6"/>
        <v>0</v>
      </c>
      <c r="AK95" s="44"/>
      <c r="AM95" s="41" t="str">
        <f t="shared" si="7"/>
        <v/>
      </c>
    </row>
    <row r="96" spans="1:39" s="41" customFormat="1" ht="30" customHeight="1" x14ac:dyDescent="0.4">
      <c r="A96" s="55">
        <v>83</v>
      </c>
      <c r="B96" s="27" t="str">
        <f>IF('（別紙2-6）6月1日～6月30日'!B96="","",'（別紙2-6）6月1日～6月30日'!B96)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53"/>
      <c r="AH96" s="176">
        <f>SUM('（別紙2-6）6月1日～6月30日'!D96:AG96,'（別紙2-7）7月1日～7月31日'!D96:AH96,'（別紙2-8）8月1日～8月31日'!D96:AH96,D96:AG96)</f>
        <v>0</v>
      </c>
      <c r="AI96" s="43" t="str">
        <f t="shared" si="3"/>
        <v/>
      </c>
      <c r="AJ96" s="41">
        <f t="shared" si="6"/>
        <v>0</v>
      </c>
      <c r="AK96" s="44"/>
      <c r="AM96" s="41" t="str">
        <f t="shared" si="7"/>
        <v/>
      </c>
    </row>
    <row r="97" spans="1:39" s="41" customFormat="1" ht="30" customHeight="1" x14ac:dyDescent="0.4">
      <c r="A97" s="55">
        <v>84</v>
      </c>
      <c r="B97" s="27" t="str">
        <f>IF('（別紙2-6）6月1日～6月30日'!B97="","",'（別紙2-6）6月1日～6月30日'!B97)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53"/>
      <c r="AH97" s="176">
        <f>SUM('（別紙2-6）6月1日～6月30日'!D97:AG97,'（別紙2-7）7月1日～7月31日'!D97:AH97,'（別紙2-8）8月1日～8月31日'!D97:AH97,D97:AG97)</f>
        <v>0</v>
      </c>
      <c r="AI97" s="43" t="str">
        <f t="shared" si="3"/>
        <v/>
      </c>
      <c r="AJ97" s="41">
        <f t="shared" si="6"/>
        <v>0</v>
      </c>
      <c r="AK97" s="44"/>
      <c r="AM97" s="41" t="str">
        <f t="shared" si="7"/>
        <v/>
      </c>
    </row>
    <row r="98" spans="1:39" s="41" customFormat="1" ht="30" customHeight="1" thickBot="1" x14ac:dyDescent="0.45">
      <c r="A98" s="57">
        <v>85</v>
      </c>
      <c r="B98" s="106" t="str">
        <f>IF('（別紙2-6）6月1日～6月30日'!B98="","",'（別紙2-6）6月1日～6月30日'!B98)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50"/>
      <c r="AH98" s="90">
        <f>SUM('（別紙2-6）6月1日～6月30日'!D98:AG98,'（別紙2-7）7月1日～7月31日'!D98:AH98,'（別紙2-8）8月1日～8月31日'!D98:AH98,D98:AG98)</f>
        <v>0</v>
      </c>
      <c r="AI98" s="43" t="str">
        <f t="shared" si="3"/>
        <v/>
      </c>
      <c r="AJ98" s="41">
        <f t="shared" si="6"/>
        <v>0</v>
      </c>
      <c r="AK98" s="44"/>
      <c r="AM98" s="41" t="str">
        <f t="shared" si="7"/>
        <v/>
      </c>
    </row>
    <row r="99" spans="1:39" s="41" customFormat="1" ht="30" customHeight="1" x14ac:dyDescent="0.4">
      <c r="A99" s="91">
        <v>86</v>
      </c>
      <c r="B99" s="136" t="str">
        <f>IF('（別紙2-6）6月1日～6月30日'!B99="","",'（別紙2-6）6月1日～6月30日'!B99)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55"/>
      <c r="AH99" s="177">
        <f>SUM('（別紙2-6）6月1日～6月30日'!D99:AG99,'（別紙2-7）7月1日～7月31日'!D99:AH99,'（別紙2-8）8月1日～8月31日'!D99:AH99,D99:AG99)</f>
        <v>0</v>
      </c>
      <c r="AI99" s="43" t="str">
        <f t="shared" si="3"/>
        <v/>
      </c>
      <c r="AJ99" s="41">
        <f t="shared" si="6"/>
        <v>0</v>
      </c>
      <c r="AK99" s="44"/>
      <c r="AM99" s="41" t="str">
        <f t="shared" si="7"/>
        <v/>
      </c>
    </row>
    <row r="100" spans="1:39" s="41" customFormat="1" ht="30" customHeight="1" x14ac:dyDescent="0.4">
      <c r="A100" s="55">
        <v>87</v>
      </c>
      <c r="B100" s="27" t="str">
        <f>IF('（別紙2-6）6月1日～6月30日'!B100="","",'（別紙2-6）6月1日～6月30日'!B100)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53"/>
      <c r="AH100" s="176">
        <f>SUM('（別紙2-6）6月1日～6月30日'!D100:AG100,'（別紙2-7）7月1日～7月31日'!D100:AH100,'（別紙2-8）8月1日～8月31日'!D100:AH100,D100:AG100)</f>
        <v>0</v>
      </c>
      <c r="AI100" s="43" t="str">
        <f t="shared" si="3"/>
        <v/>
      </c>
      <c r="AJ100" s="41">
        <f t="shared" si="6"/>
        <v>0</v>
      </c>
      <c r="AK100" s="44"/>
      <c r="AM100" s="41" t="str">
        <f t="shared" si="7"/>
        <v/>
      </c>
    </row>
    <row r="101" spans="1:39" s="41" customFormat="1" ht="30" customHeight="1" x14ac:dyDescent="0.4">
      <c r="A101" s="55">
        <v>88</v>
      </c>
      <c r="B101" s="27" t="str">
        <f>IF('（別紙2-6）6月1日～6月30日'!B101="","",'（別紙2-6）6月1日～6月30日'!B101)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53"/>
      <c r="AH101" s="176">
        <f>SUM('（別紙2-6）6月1日～6月30日'!D101:AG101,'（別紙2-7）7月1日～7月31日'!D101:AH101,'（別紙2-8）8月1日～8月31日'!D101:AH101,D101:AG101)</f>
        <v>0</v>
      </c>
      <c r="AI101" s="43" t="str">
        <f t="shared" si="3"/>
        <v/>
      </c>
      <c r="AJ101" s="41">
        <f t="shared" si="6"/>
        <v>0</v>
      </c>
      <c r="AK101" s="44"/>
      <c r="AM101" s="41" t="str">
        <f t="shared" si="7"/>
        <v/>
      </c>
    </row>
    <row r="102" spans="1:39" s="41" customFormat="1" ht="30" customHeight="1" x14ac:dyDescent="0.4">
      <c r="A102" s="55">
        <v>89</v>
      </c>
      <c r="B102" s="27" t="str">
        <f>IF('（別紙2-6）6月1日～6月30日'!B102="","",'（別紙2-6）6月1日～6月30日'!B102)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53"/>
      <c r="AH102" s="176">
        <f>SUM('（別紙2-6）6月1日～6月30日'!D102:AG102,'（別紙2-7）7月1日～7月31日'!D102:AH102,'（別紙2-8）8月1日～8月31日'!D102:AH102,D102:AG102)</f>
        <v>0</v>
      </c>
      <c r="AI102" s="43" t="str">
        <f t="shared" si="3"/>
        <v/>
      </c>
      <c r="AJ102" s="41">
        <f t="shared" si="6"/>
        <v>0</v>
      </c>
      <c r="AK102" s="44"/>
      <c r="AM102" s="41" t="str">
        <f t="shared" si="7"/>
        <v/>
      </c>
    </row>
    <row r="103" spans="1:39" s="41" customFormat="1" ht="30" customHeight="1" thickBot="1" x14ac:dyDescent="0.45">
      <c r="A103" s="55">
        <v>90</v>
      </c>
      <c r="B103" s="106" t="str">
        <f>IF('（別紙2-6）6月1日～6月30日'!B103="","",'（別紙2-6）6月1日～6月30日'!B103)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53"/>
      <c r="AH103" s="176">
        <f>SUM('（別紙2-6）6月1日～6月30日'!D103:AG103,'（別紙2-7）7月1日～7月31日'!D103:AH103,'（別紙2-8）8月1日～8月31日'!D103:AH103,D103:AG103)</f>
        <v>0</v>
      </c>
      <c r="AI103" s="43" t="str">
        <f t="shared" si="3"/>
        <v/>
      </c>
      <c r="AJ103" s="41">
        <f t="shared" si="6"/>
        <v>0</v>
      </c>
      <c r="AK103" s="44"/>
      <c r="AM103" s="41" t="str">
        <f t="shared" si="7"/>
        <v/>
      </c>
    </row>
    <row r="104" spans="1:39" s="41" customFormat="1" ht="30" customHeight="1" x14ac:dyDescent="0.4">
      <c r="A104" s="99">
        <v>91</v>
      </c>
      <c r="B104" s="136" t="str">
        <f>IF('（別紙2-6）6月1日～6月30日'!B104="","",'（別紙2-6）6月1日～6月30日'!B104)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54"/>
      <c r="AH104" s="172">
        <f>SUM('（別紙2-6）6月1日～6月30日'!D104:AG104,'（別紙2-7）7月1日～7月31日'!D104:AH104,'（別紙2-8）8月1日～8月31日'!D104:AH104,D104:AG104)</f>
        <v>0</v>
      </c>
      <c r="AI104" s="43" t="str">
        <f t="shared" si="3"/>
        <v/>
      </c>
      <c r="AJ104" s="41">
        <f t="shared" si="6"/>
        <v>0</v>
      </c>
      <c r="AK104" s="44"/>
      <c r="AM104" s="41" t="str">
        <f t="shared" si="7"/>
        <v/>
      </c>
    </row>
    <row r="105" spans="1:39" s="41" customFormat="1" ht="30" customHeight="1" x14ac:dyDescent="0.4">
      <c r="A105" s="55">
        <v>92</v>
      </c>
      <c r="B105" s="27" t="str">
        <f>IF('（別紙2-6）6月1日～6月30日'!B105="","",'（別紙2-6）6月1日～6月30日'!B105)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53"/>
      <c r="AH105" s="176">
        <f>SUM('（別紙2-6）6月1日～6月30日'!D105:AG105,'（別紙2-7）7月1日～7月31日'!D105:AH105,'（別紙2-8）8月1日～8月31日'!D105:AH105,D105:AG105)</f>
        <v>0</v>
      </c>
      <c r="AI105" s="43" t="str">
        <f t="shared" si="3"/>
        <v/>
      </c>
      <c r="AJ105" s="41">
        <f t="shared" si="6"/>
        <v>0</v>
      </c>
      <c r="AK105" s="44"/>
      <c r="AM105" s="41" t="str">
        <f t="shared" si="7"/>
        <v/>
      </c>
    </row>
    <row r="106" spans="1:39" s="41" customFormat="1" ht="30" customHeight="1" x14ac:dyDescent="0.4">
      <c r="A106" s="55">
        <v>93</v>
      </c>
      <c r="B106" s="27" t="str">
        <f>IF('（別紙2-6）6月1日～6月30日'!B106="","",'（別紙2-6）6月1日～6月30日'!B106)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53"/>
      <c r="AH106" s="176">
        <f>SUM('（別紙2-6）6月1日～6月30日'!D106:AG106,'（別紙2-7）7月1日～7月31日'!D106:AH106,'（別紙2-8）8月1日～8月31日'!D106:AH106,D106:AG106)</f>
        <v>0</v>
      </c>
      <c r="AI106" s="43" t="str">
        <f t="shared" si="3"/>
        <v/>
      </c>
      <c r="AJ106" s="41">
        <f t="shared" si="6"/>
        <v>0</v>
      </c>
      <c r="AK106" s="44"/>
      <c r="AM106" s="41" t="str">
        <f t="shared" si="7"/>
        <v/>
      </c>
    </row>
    <row r="107" spans="1:39" s="41" customFormat="1" ht="30" customHeight="1" x14ac:dyDescent="0.4">
      <c r="A107" s="55">
        <v>94</v>
      </c>
      <c r="B107" s="27" t="str">
        <f>IF('（別紙2-6）6月1日～6月30日'!B107="","",'（別紙2-6）6月1日～6月30日'!B107)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53"/>
      <c r="AH107" s="176">
        <f>SUM('（別紙2-6）6月1日～6月30日'!D107:AG107,'（別紙2-7）7月1日～7月31日'!D107:AH107,'（別紙2-8）8月1日～8月31日'!D107:AH107,D107:AG107)</f>
        <v>0</v>
      </c>
      <c r="AI107" s="43" t="str">
        <f t="shared" si="3"/>
        <v/>
      </c>
      <c r="AJ107" s="41">
        <f t="shared" si="6"/>
        <v>0</v>
      </c>
      <c r="AK107" s="44"/>
      <c r="AM107" s="41" t="str">
        <f t="shared" si="7"/>
        <v/>
      </c>
    </row>
    <row r="108" spans="1:39" s="41" customFormat="1" ht="30" customHeight="1" thickBot="1" x14ac:dyDescent="0.45">
      <c r="A108" s="57">
        <v>95</v>
      </c>
      <c r="B108" s="106" t="str">
        <f>IF('（別紙2-6）6月1日～6月30日'!B108="","",'（別紙2-6）6月1日～6月30日'!B108)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50"/>
      <c r="AH108" s="90">
        <f>SUM('（別紙2-6）6月1日～6月30日'!D108:AG108,'（別紙2-7）7月1日～7月31日'!D108:AH108,'（別紙2-8）8月1日～8月31日'!D108:AH108,D108:AG108)</f>
        <v>0</v>
      </c>
      <c r="AI108" s="43" t="str">
        <f t="shared" si="3"/>
        <v/>
      </c>
      <c r="AJ108" s="41">
        <f t="shared" si="6"/>
        <v>0</v>
      </c>
      <c r="AK108" s="44"/>
      <c r="AM108" s="41" t="str">
        <f t="shared" si="7"/>
        <v/>
      </c>
    </row>
    <row r="109" spans="1:39" s="41" customFormat="1" ht="30" customHeight="1" x14ac:dyDescent="0.4">
      <c r="A109" s="91">
        <v>96</v>
      </c>
      <c r="B109" s="136" t="str">
        <f>IF('（別紙2-6）6月1日～6月30日'!B109="","",'（別紙2-6）6月1日～6月30日'!B109)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55"/>
      <c r="AH109" s="177">
        <f>SUM('（別紙2-6）6月1日～6月30日'!D109:AG109,'（別紙2-7）7月1日～7月31日'!D109:AH109,'（別紙2-8）8月1日～8月31日'!D109:AH109,D109:AG109)</f>
        <v>0</v>
      </c>
      <c r="AI109" s="43" t="str">
        <f t="shared" si="3"/>
        <v/>
      </c>
      <c r="AJ109" s="41">
        <f t="shared" si="6"/>
        <v>0</v>
      </c>
      <c r="AK109" s="44"/>
      <c r="AM109" s="41" t="str">
        <f t="shared" si="7"/>
        <v/>
      </c>
    </row>
    <row r="110" spans="1:39" s="41" customFormat="1" ht="30" customHeight="1" x14ac:dyDescent="0.4">
      <c r="A110" s="55">
        <v>97</v>
      </c>
      <c r="B110" s="27" t="str">
        <f>IF('（別紙2-6）6月1日～6月30日'!B110="","",'（別紙2-6）6月1日～6月30日'!B110)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53"/>
      <c r="AH110" s="176">
        <f>SUM('（別紙2-6）6月1日～6月30日'!D110:AG110,'（別紙2-7）7月1日～7月31日'!D110:AH110,'（別紙2-8）8月1日～8月31日'!D110:AH110,D110:AG110)</f>
        <v>0</v>
      </c>
      <c r="AI110" s="43" t="str">
        <f t="shared" si="3"/>
        <v/>
      </c>
      <c r="AJ110" s="41">
        <f t="shared" ref="AJ110:AJ141" si="8">MIN(SUM(D110:AG110),15)</f>
        <v>0</v>
      </c>
      <c r="AK110" s="44"/>
      <c r="AM110" s="41" t="str">
        <f t="shared" ref="AM110:AM141" si="9">IF(AND(B110="",AH110&gt;0),1,"")</f>
        <v/>
      </c>
    </row>
    <row r="111" spans="1:39" s="41" customFormat="1" ht="30" customHeight="1" x14ac:dyDescent="0.4">
      <c r="A111" s="55">
        <v>98</v>
      </c>
      <c r="B111" s="27" t="str">
        <f>IF('（別紙2-6）6月1日～6月30日'!B111="","",'（別紙2-6）6月1日～6月30日'!B111)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53"/>
      <c r="AH111" s="176">
        <f>SUM('（別紙2-6）6月1日～6月30日'!D111:AG111,'（別紙2-7）7月1日～7月31日'!D111:AH111,'（別紙2-8）8月1日～8月31日'!D111:AH111,D111:AG111)</f>
        <v>0</v>
      </c>
      <c r="AI111" s="43" t="str">
        <f t="shared" si="3"/>
        <v/>
      </c>
      <c r="AJ111" s="41">
        <f t="shared" si="8"/>
        <v>0</v>
      </c>
      <c r="AK111" s="44"/>
      <c r="AM111" s="41" t="str">
        <f t="shared" si="9"/>
        <v/>
      </c>
    </row>
    <row r="112" spans="1:39" s="41" customFormat="1" ht="30" customHeight="1" x14ac:dyDescent="0.4">
      <c r="A112" s="55">
        <v>99</v>
      </c>
      <c r="B112" s="27" t="str">
        <f>IF('（別紙2-6）6月1日～6月30日'!B112="","",'（別紙2-6）6月1日～6月30日'!B112)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53"/>
      <c r="AH112" s="176">
        <f>SUM('（別紙2-6）6月1日～6月30日'!D112:AG112,'（別紙2-7）7月1日～7月31日'!D112:AH112,'（別紙2-8）8月1日～8月31日'!D112:AH112,D112:AG112)</f>
        <v>0</v>
      </c>
      <c r="AI112" s="43" t="str">
        <f t="shared" si="3"/>
        <v/>
      </c>
      <c r="AJ112" s="41">
        <f t="shared" si="8"/>
        <v>0</v>
      </c>
      <c r="AK112" s="44"/>
      <c r="AM112" s="41" t="str">
        <f t="shared" si="9"/>
        <v/>
      </c>
    </row>
    <row r="113" spans="1:39" s="41" customFormat="1" ht="30" customHeight="1" thickBot="1" x14ac:dyDescent="0.45">
      <c r="A113" s="55">
        <v>100</v>
      </c>
      <c r="B113" s="106" t="str">
        <f>IF('（別紙2-6）6月1日～6月30日'!B113="","",'（別紙2-6）6月1日～6月30日'!B113)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53"/>
      <c r="AH113" s="176">
        <f>SUM('（別紙2-6）6月1日～6月30日'!D113:AG113,'（別紙2-7）7月1日～7月31日'!D113:AH113,'（別紙2-8）8月1日～8月31日'!D113:AH113,D113:AG113)</f>
        <v>0</v>
      </c>
      <c r="AI113" s="43" t="str">
        <f t="shared" si="3"/>
        <v/>
      </c>
      <c r="AJ113" s="41">
        <f t="shared" si="8"/>
        <v>0</v>
      </c>
      <c r="AK113" s="44"/>
      <c r="AM113" s="41" t="str">
        <f t="shared" si="9"/>
        <v/>
      </c>
    </row>
    <row r="114" spans="1:39" s="41" customFormat="1" ht="30" customHeight="1" x14ac:dyDescent="0.4">
      <c r="A114" s="99">
        <v>101</v>
      </c>
      <c r="B114" s="136" t="str">
        <f>IF('（別紙2-6）6月1日～6月30日'!B114="","",'（別紙2-6）6月1日～6月30日'!B114)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54"/>
      <c r="AH114" s="172">
        <f>SUM('（別紙2-6）6月1日～6月30日'!D114:AG114,'（別紙2-7）7月1日～7月31日'!D114:AH114,'（別紙2-8）8月1日～8月31日'!D114:AH114,D114:AG114)</f>
        <v>0</v>
      </c>
      <c r="AI114" s="43" t="str">
        <f t="shared" si="3"/>
        <v/>
      </c>
      <c r="AJ114" s="41">
        <f t="shared" si="8"/>
        <v>0</v>
      </c>
      <c r="AK114" s="44"/>
      <c r="AM114" s="41" t="str">
        <f t="shared" si="9"/>
        <v/>
      </c>
    </row>
    <row r="115" spans="1:39" s="41" customFormat="1" ht="30" customHeight="1" x14ac:dyDescent="0.4">
      <c r="A115" s="55">
        <v>102</v>
      </c>
      <c r="B115" s="27" t="str">
        <f>IF('（別紙2-6）6月1日～6月30日'!B115="","",'（別紙2-6）6月1日～6月30日'!B115)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53"/>
      <c r="AH115" s="176">
        <f>SUM('（別紙2-6）6月1日～6月30日'!D115:AG115,'（別紙2-7）7月1日～7月31日'!D115:AH115,'（別紙2-8）8月1日～8月31日'!D115:AH115,D115:AG115)</f>
        <v>0</v>
      </c>
      <c r="AI115" s="43" t="str">
        <f t="shared" si="3"/>
        <v/>
      </c>
      <c r="AJ115" s="41">
        <f t="shared" si="8"/>
        <v>0</v>
      </c>
      <c r="AK115" s="44"/>
      <c r="AM115" s="41" t="str">
        <f t="shared" si="9"/>
        <v/>
      </c>
    </row>
    <row r="116" spans="1:39" s="41" customFormat="1" ht="30" customHeight="1" x14ac:dyDescent="0.4">
      <c r="A116" s="55">
        <v>103</v>
      </c>
      <c r="B116" s="27" t="str">
        <f>IF('（別紙2-6）6月1日～6月30日'!B116="","",'（別紙2-6）6月1日～6月30日'!B116)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53"/>
      <c r="AH116" s="176">
        <f>SUM('（別紙2-6）6月1日～6月30日'!D116:AG116,'（別紙2-7）7月1日～7月31日'!D116:AH116,'（別紙2-8）8月1日～8月31日'!D116:AH116,D116:AG116)</f>
        <v>0</v>
      </c>
      <c r="AI116" s="43" t="str">
        <f t="shared" si="3"/>
        <v/>
      </c>
      <c r="AJ116" s="41">
        <f t="shared" si="8"/>
        <v>0</v>
      </c>
      <c r="AK116" s="44"/>
      <c r="AM116" s="41" t="str">
        <f t="shared" si="9"/>
        <v/>
      </c>
    </row>
    <row r="117" spans="1:39" s="41" customFormat="1" ht="30" customHeight="1" x14ac:dyDescent="0.4">
      <c r="A117" s="55">
        <v>104</v>
      </c>
      <c r="B117" s="27" t="str">
        <f>IF('（別紙2-6）6月1日～6月30日'!B117="","",'（別紙2-6）6月1日～6月30日'!B117)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53"/>
      <c r="AH117" s="176">
        <f>SUM('（別紙2-6）6月1日～6月30日'!D117:AG117,'（別紙2-7）7月1日～7月31日'!D117:AH117,'（別紙2-8）8月1日～8月31日'!D117:AH117,D117:AG117)</f>
        <v>0</v>
      </c>
      <c r="AI117" s="43" t="str">
        <f t="shared" si="3"/>
        <v/>
      </c>
      <c r="AJ117" s="41">
        <f t="shared" si="8"/>
        <v>0</v>
      </c>
      <c r="AK117" s="44"/>
      <c r="AM117" s="41" t="str">
        <f t="shared" si="9"/>
        <v/>
      </c>
    </row>
    <row r="118" spans="1:39" s="41" customFormat="1" ht="30" customHeight="1" thickBot="1" x14ac:dyDescent="0.45">
      <c r="A118" s="57">
        <v>105</v>
      </c>
      <c r="B118" s="28" t="str">
        <f>IF('（別紙2-6）6月1日～6月30日'!B118="","",'（別紙2-6）6月1日～6月30日'!B118)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50"/>
      <c r="AH118" s="90">
        <f>SUM('（別紙2-6）6月1日～6月30日'!D118:AG118,'（別紙2-7）7月1日～7月31日'!D118:AH118,'（別紙2-8）8月1日～8月31日'!D118:AH118,D118:AG118)</f>
        <v>0</v>
      </c>
      <c r="AI118" s="43" t="str">
        <f t="shared" si="3"/>
        <v/>
      </c>
      <c r="AJ118" s="41">
        <f t="shared" si="8"/>
        <v>0</v>
      </c>
      <c r="AK118" s="44"/>
      <c r="AM118" s="41" t="str">
        <f t="shared" si="9"/>
        <v/>
      </c>
    </row>
    <row r="119" spans="1:39" s="41" customFormat="1" ht="30" customHeight="1" x14ac:dyDescent="0.4">
      <c r="A119" s="91">
        <v>106</v>
      </c>
      <c r="B119" s="27" t="str">
        <f>IF('（別紙2-6）6月1日～6月30日'!B119="","",'（別紙2-6）6月1日～6月30日'!B119)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55"/>
      <c r="AH119" s="177">
        <f>SUM('（別紙2-6）6月1日～6月30日'!D119:AG119,'（別紙2-7）7月1日～7月31日'!D119:AH119,'（別紙2-8）8月1日～8月31日'!D119:AH119,D119:AG119)</f>
        <v>0</v>
      </c>
      <c r="AI119" s="43" t="str">
        <f t="shared" si="3"/>
        <v/>
      </c>
      <c r="AJ119" s="41">
        <f t="shared" si="8"/>
        <v>0</v>
      </c>
      <c r="AK119" s="44"/>
      <c r="AM119" s="41" t="str">
        <f t="shared" si="9"/>
        <v/>
      </c>
    </row>
    <row r="120" spans="1:39" s="41" customFormat="1" ht="30" customHeight="1" x14ac:dyDescent="0.4">
      <c r="A120" s="55">
        <v>107</v>
      </c>
      <c r="B120" s="27" t="str">
        <f>IF('（別紙2-6）6月1日～6月30日'!B120="","",'（別紙2-6）6月1日～6月30日'!B120)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53"/>
      <c r="AH120" s="176">
        <f>SUM('（別紙2-6）6月1日～6月30日'!D120:AG120,'（別紙2-7）7月1日～7月31日'!D120:AH120,'（別紙2-8）8月1日～8月31日'!D120:AH120,D120:AG120)</f>
        <v>0</v>
      </c>
      <c r="AI120" s="43" t="str">
        <f t="shared" si="3"/>
        <v/>
      </c>
      <c r="AJ120" s="41">
        <f t="shared" si="8"/>
        <v>0</v>
      </c>
      <c r="AK120" s="44"/>
      <c r="AM120" s="41" t="str">
        <f t="shared" si="9"/>
        <v/>
      </c>
    </row>
    <row r="121" spans="1:39" s="41" customFormat="1" ht="30" customHeight="1" x14ac:dyDescent="0.4">
      <c r="A121" s="55">
        <v>108</v>
      </c>
      <c r="B121" s="27" t="str">
        <f>IF('（別紙2-6）6月1日～6月30日'!B121="","",'（別紙2-6）6月1日～6月30日'!B121)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53"/>
      <c r="AH121" s="176">
        <f>SUM('（別紙2-6）6月1日～6月30日'!D121:AG121,'（別紙2-7）7月1日～7月31日'!D121:AH121,'（別紙2-8）8月1日～8月31日'!D121:AH121,D121:AG121)</f>
        <v>0</v>
      </c>
      <c r="AI121" s="43" t="str">
        <f t="shared" si="3"/>
        <v/>
      </c>
      <c r="AJ121" s="41">
        <f t="shared" si="8"/>
        <v>0</v>
      </c>
      <c r="AK121" s="44"/>
      <c r="AM121" s="41" t="str">
        <f t="shared" si="9"/>
        <v/>
      </c>
    </row>
    <row r="122" spans="1:39" s="41" customFormat="1" ht="30" customHeight="1" x14ac:dyDescent="0.4">
      <c r="A122" s="55">
        <v>109</v>
      </c>
      <c r="B122" s="27" t="str">
        <f>IF('（別紙2-6）6月1日～6月30日'!B122="","",'（別紙2-6）6月1日～6月30日'!B122)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53"/>
      <c r="AH122" s="176">
        <f>SUM('（別紙2-6）6月1日～6月30日'!D122:AG122,'（別紙2-7）7月1日～7月31日'!D122:AH122,'（別紙2-8）8月1日～8月31日'!D122:AH122,D122:AG122)</f>
        <v>0</v>
      </c>
      <c r="AI122" s="43" t="str">
        <f t="shared" si="3"/>
        <v/>
      </c>
      <c r="AJ122" s="41">
        <f t="shared" si="8"/>
        <v>0</v>
      </c>
      <c r="AK122" s="44"/>
      <c r="AM122" s="41" t="str">
        <f t="shared" si="9"/>
        <v/>
      </c>
    </row>
    <row r="123" spans="1:39" s="41" customFormat="1" ht="30" customHeight="1" thickBot="1" x14ac:dyDescent="0.45">
      <c r="A123" s="55">
        <v>110</v>
      </c>
      <c r="B123" s="106" t="str">
        <f>IF('（別紙2-6）6月1日～6月30日'!B123="","",'（別紙2-6）6月1日～6月30日'!B123)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53"/>
      <c r="AH123" s="176">
        <f>SUM('（別紙2-6）6月1日～6月30日'!D123:AG123,'（別紙2-7）7月1日～7月31日'!D123:AH123,'（別紙2-8）8月1日～8月31日'!D123:AH123,D123:AG123)</f>
        <v>0</v>
      </c>
      <c r="AI123" s="43" t="str">
        <f t="shared" si="3"/>
        <v/>
      </c>
      <c r="AJ123" s="41">
        <f t="shared" si="8"/>
        <v>0</v>
      </c>
      <c r="AK123" s="44"/>
      <c r="AM123" s="41" t="str">
        <f t="shared" si="9"/>
        <v/>
      </c>
    </row>
    <row r="124" spans="1:39" s="41" customFormat="1" ht="30" customHeight="1" x14ac:dyDescent="0.4">
      <c r="A124" s="99">
        <v>111</v>
      </c>
      <c r="B124" s="136" t="str">
        <f>IF('（別紙2-6）6月1日～6月30日'!B124="","",'（別紙2-6）6月1日～6月30日'!B124)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54"/>
      <c r="AH124" s="172">
        <f>SUM('（別紙2-6）6月1日～6月30日'!D124:AG124,'（別紙2-7）7月1日～7月31日'!D124:AH124,'（別紙2-8）8月1日～8月31日'!D124:AH124,D124:AG124)</f>
        <v>0</v>
      </c>
      <c r="AI124" s="43" t="str">
        <f t="shared" si="3"/>
        <v/>
      </c>
      <c r="AJ124" s="41">
        <f t="shared" si="8"/>
        <v>0</v>
      </c>
      <c r="AK124" s="44"/>
      <c r="AM124" s="41" t="str">
        <f t="shared" si="9"/>
        <v/>
      </c>
    </row>
    <row r="125" spans="1:39" s="41" customFormat="1" ht="30" customHeight="1" x14ac:dyDescent="0.4">
      <c r="A125" s="55">
        <v>112</v>
      </c>
      <c r="B125" s="27" t="str">
        <f>IF('（別紙2-6）6月1日～6月30日'!B125="","",'（別紙2-6）6月1日～6月30日'!B125)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53"/>
      <c r="AH125" s="176">
        <f>SUM('（別紙2-6）6月1日～6月30日'!D125:AG125,'（別紙2-7）7月1日～7月31日'!D125:AH125,'（別紙2-8）8月1日～8月31日'!D125:AH125,D125:AG125)</f>
        <v>0</v>
      </c>
      <c r="AI125" s="43" t="str">
        <f t="shared" si="3"/>
        <v/>
      </c>
      <c r="AJ125" s="41">
        <f t="shared" si="8"/>
        <v>0</v>
      </c>
      <c r="AK125" s="44"/>
      <c r="AM125" s="41" t="str">
        <f t="shared" si="9"/>
        <v/>
      </c>
    </row>
    <row r="126" spans="1:39" s="41" customFormat="1" ht="30" customHeight="1" x14ac:dyDescent="0.4">
      <c r="A126" s="55">
        <v>113</v>
      </c>
      <c r="B126" s="27" t="str">
        <f>IF('（別紙2-6）6月1日～6月30日'!B126="","",'（別紙2-6）6月1日～6月30日'!B126)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53"/>
      <c r="AH126" s="176">
        <f>SUM('（別紙2-6）6月1日～6月30日'!D126:AG126,'（別紙2-7）7月1日～7月31日'!D126:AH126,'（別紙2-8）8月1日～8月31日'!D126:AH126,D126:AG126)</f>
        <v>0</v>
      </c>
      <c r="AI126" s="43" t="str">
        <f t="shared" si="3"/>
        <v/>
      </c>
      <c r="AJ126" s="41">
        <f t="shared" si="8"/>
        <v>0</v>
      </c>
      <c r="AK126" s="44"/>
      <c r="AM126" s="41" t="str">
        <f t="shared" si="9"/>
        <v/>
      </c>
    </row>
    <row r="127" spans="1:39" s="41" customFormat="1" ht="30" customHeight="1" x14ac:dyDescent="0.4">
      <c r="A127" s="55">
        <v>114</v>
      </c>
      <c r="B127" s="27" t="str">
        <f>IF('（別紙2-6）6月1日～6月30日'!B127="","",'（別紙2-6）6月1日～6月30日'!B127)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53"/>
      <c r="AH127" s="176">
        <f>SUM('（別紙2-6）6月1日～6月30日'!D127:AG127,'（別紙2-7）7月1日～7月31日'!D127:AH127,'（別紙2-8）8月1日～8月31日'!D127:AH127,D127:AG127)</f>
        <v>0</v>
      </c>
      <c r="AI127" s="43" t="str">
        <f t="shared" si="3"/>
        <v/>
      </c>
      <c r="AJ127" s="41">
        <f t="shared" si="8"/>
        <v>0</v>
      </c>
      <c r="AK127" s="44"/>
      <c r="AM127" s="41" t="str">
        <f t="shared" si="9"/>
        <v/>
      </c>
    </row>
    <row r="128" spans="1:39" s="41" customFormat="1" ht="30" customHeight="1" thickBot="1" x14ac:dyDescent="0.45">
      <c r="A128" s="57">
        <v>115</v>
      </c>
      <c r="B128" s="106" t="str">
        <f>IF('（別紙2-6）6月1日～6月30日'!B128="","",'（別紙2-6）6月1日～6月30日'!B128)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50"/>
      <c r="AH128" s="90">
        <f>SUM('（別紙2-6）6月1日～6月30日'!D128:AG128,'（別紙2-7）7月1日～7月31日'!D128:AH128,'（別紙2-8）8月1日～8月31日'!D128:AH128,D128:AG128)</f>
        <v>0</v>
      </c>
      <c r="AI128" s="43" t="str">
        <f t="shared" si="3"/>
        <v/>
      </c>
      <c r="AJ128" s="41">
        <f t="shared" si="8"/>
        <v>0</v>
      </c>
      <c r="AK128" s="44"/>
      <c r="AM128" s="41" t="str">
        <f t="shared" si="9"/>
        <v/>
      </c>
    </row>
    <row r="129" spans="1:39" s="41" customFormat="1" ht="30" customHeight="1" x14ac:dyDescent="0.4">
      <c r="A129" s="91">
        <v>116</v>
      </c>
      <c r="B129" s="136" t="str">
        <f>IF('（別紙2-6）6月1日～6月30日'!B129="","",'（別紙2-6）6月1日～6月30日'!B129)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55"/>
      <c r="AH129" s="177">
        <f>SUM('（別紙2-6）6月1日～6月30日'!D129:AG129,'（別紙2-7）7月1日～7月31日'!D129:AH129,'（別紙2-8）8月1日～8月31日'!D129:AH129,D129:AG129)</f>
        <v>0</v>
      </c>
      <c r="AI129" s="43" t="str">
        <f t="shared" si="3"/>
        <v/>
      </c>
      <c r="AJ129" s="41">
        <f t="shared" si="8"/>
        <v>0</v>
      </c>
      <c r="AK129" s="44"/>
      <c r="AM129" s="41" t="str">
        <f t="shared" si="9"/>
        <v/>
      </c>
    </row>
    <row r="130" spans="1:39" s="41" customFormat="1" ht="30" customHeight="1" x14ac:dyDescent="0.4">
      <c r="A130" s="55">
        <v>117</v>
      </c>
      <c r="B130" s="27" t="str">
        <f>IF('（別紙2-6）6月1日～6月30日'!B130="","",'（別紙2-6）6月1日～6月30日'!B130)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53"/>
      <c r="AH130" s="176">
        <f>SUM('（別紙2-6）6月1日～6月30日'!D130:AG130,'（別紙2-7）7月1日～7月31日'!D130:AH130,'（別紙2-8）8月1日～8月31日'!D130:AH130,D130:AG130)</f>
        <v>0</v>
      </c>
      <c r="AI130" s="43" t="str">
        <f t="shared" ref="AI130:AI163" si="10">IF(AH130&lt;=15,"","療養日数は15日以内になるようにしてください")</f>
        <v/>
      </c>
      <c r="AJ130" s="41">
        <f t="shared" si="8"/>
        <v>0</v>
      </c>
      <c r="AK130" s="44"/>
      <c r="AM130" s="41" t="str">
        <f t="shared" si="9"/>
        <v/>
      </c>
    </row>
    <row r="131" spans="1:39" s="41" customFormat="1" ht="30" customHeight="1" x14ac:dyDescent="0.4">
      <c r="A131" s="55">
        <v>118</v>
      </c>
      <c r="B131" s="27" t="str">
        <f>IF('（別紙2-6）6月1日～6月30日'!B131="","",'（別紙2-6）6月1日～6月30日'!B131)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53"/>
      <c r="AH131" s="176">
        <f>SUM('（別紙2-6）6月1日～6月30日'!D131:AG131,'（別紙2-7）7月1日～7月31日'!D131:AH131,'（別紙2-8）8月1日～8月31日'!D131:AH131,D131:AG131)</f>
        <v>0</v>
      </c>
      <c r="AI131" s="43" t="str">
        <f t="shared" si="10"/>
        <v/>
      </c>
      <c r="AJ131" s="41">
        <f t="shared" si="8"/>
        <v>0</v>
      </c>
      <c r="AK131" s="44"/>
      <c r="AM131" s="41" t="str">
        <f t="shared" si="9"/>
        <v/>
      </c>
    </row>
    <row r="132" spans="1:39" s="41" customFormat="1" ht="30" customHeight="1" x14ac:dyDescent="0.4">
      <c r="A132" s="55">
        <v>119</v>
      </c>
      <c r="B132" s="27" t="str">
        <f>IF('（別紙2-6）6月1日～6月30日'!B132="","",'（別紙2-6）6月1日～6月30日'!B132)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53"/>
      <c r="AH132" s="176">
        <f>SUM('（別紙2-6）6月1日～6月30日'!D132:AG132,'（別紙2-7）7月1日～7月31日'!D132:AH132,'（別紙2-8）8月1日～8月31日'!D132:AH132,D132:AG132)</f>
        <v>0</v>
      </c>
      <c r="AI132" s="43" t="str">
        <f t="shared" si="10"/>
        <v/>
      </c>
      <c r="AJ132" s="41">
        <f t="shared" si="8"/>
        <v>0</v>
      </c>
      <c r="AK132" s="44"/>
      <c r="AM132" s="41" t="str">
        <f t="shared" si="9"/>
        <v/>
      </c>
    </row>
    <row r="133" spans="1:39" s="41" customFormat="1" ht="30" customHeight="1" thickBot="1" x14ac:dyDescent="0.45">
      <c r="A133" s="55">
        <v>120</v>
      </c>
      <c r="B133" s="106" t="str">
        <f>IF('（別紙2-6）6月1日～6月30日'!B133="","",'（別紙2-6）6月1日～6月30日'!B133)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53"/>
      <c r="AH133" s="176">
        <f>SUM('（別紙2-6）6月1日～6月30日'!D133:AG133,'（別紙2-7）7月1日～7月31日'!D133:AH133,'（別紙2-8）8月1日～8月31日'!D133:AH133,D133:AG133)</f>
        <v>0</v>
      </c>
      <c r="AI133" s="43" t="str">
        <f t="shared" si="10"/>
        <v/>
      </c>
      <c r="AJ133" s="41">
        <f t="shared" si="8"/>
        <v>0</v>
      </c>
      <c r="AK133" s="44"/>
      <c r="AM133" s="41" t="str">
        <f t="shared" si="9"/>
        <v/>
      </c>
    </row>
    <row r="134" spans="1:39" s="41" customFormat="1" ht="30" customHeight="1" x14ac:dyDescent="0.4">
      <c r="A134" s="99">
        <v>121</v>
      </c>
      <c r="B134" s="136" t="str">
        <f>IF('（別紙2-6）6月1日～6月30日'!B134="","",'（別紙2-6）6月1日～6月30日'!B134)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54"/>
      <c r="AH134" s="172">
        <f>SUM('（別紙2-6）6月1日～6月30日'!D134:AG134,'（別紙2-7）7月1日～7月31日'!D134:AH134,'（別紙2-8）8月1日～8月31日'!D134:AH134,D134:AG134)</f>
        <v>0</v>
      </c>
      <c r="AI134" s="43" t="str">
        <f t="shared" si="10"/>
        <v/>
      </c>
      <c r="AJ134" s="41">
        <f t="shared" si="8"/>
        <v>0</v>
      </c>
      <c r="AK134" s="44"/>
      <c r="AM134" s="41" t="str">
        <f t="shared" si="9"/>
        <v/>
      </c>
    </row>
    <row r="135" spans="1:39" s="41" customFormat="1" ht="30" customHeight="1" x14ac:dyDescent="0.4">
      <c r="A135" s="55">
        <v>122</v>
      </c>
      <c r="B135" s="27" t="str">
        <f>IF('（別紙2-6）6月1日～6月30日'!B135="","",'（別紙2-6）6月1日～6月30日'!B135)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53"/>
      <c r="AH135" s="176">
        <f>SUM('（別紙2-6）6月1日～6月30日'!D135:AG135,'（別紙2-7）7月1日～7月31日'!D135:AH135,'（別紙2-8）8月1日～8月31日'!D135:AH135,D135:AG135)</f>
        <v>0</v>
      </c>
      <c r="AI135" s="43" t="str">
        <f t="shared" si="10"/>
        <v/>
      </c>
      <c r="AJ135" s="41">
        <f t="shared" si="8"/>
        <v>0</v>
      </c>
      <c r="AK135" s="44"/>
      <c r="AM135" s="41" t="str">
        <f t="shared" si="9"/>
        <v/>
      </c>
    </row>
    <row r="136" spans="1:39" s="41" customFormat="1" ht="30" customHeight="1" x14ac:dyDescent="0.4">
      <c r="A136" s="55">
        <v>123</v>
      </c>
      <c r="B136" s="27" t="str">
        <f>IF('（別紙2-6）6月1日～6月30日'!B136="","",'（別紙2-6）6月1日～6月30日'!B136)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53"/>
      <c r="AH136" s="176">
        <f>SUM('（別紙2-6）6月1日～6月30日'!D136:AG136,'（別紙2-7）7月1日～7月31日'!D136:AH136,'（別紙2-8）8月1日～8月31日'!D136:AH136,D136:AG136)</f>
        <v>0</v>
      </c>
      <c r="AI136" s="43" t="str">
        <f t="shared" si="10"/>
        <v/>
      </c>
      <c r="AJ136" s="41">
        <f t="shared" si="8"/>
        <v>0</v>
      </c>
      <c r="AK136" s="44"/>
      <c r="AM136" s="41" t="str">
        <f t="shared" si="9"/>
        <v/>
      </c>
    </row>
    <row r="137" spans="1:39" s="41" customFormat="1" ht="30" customHeight="1" x14ac:dyDescent="0.4">
      <c r="A137" s="55">
        <v>124</v>
      </c>
      <c r="B137" s="27" t="str">
        <f>IF('（別紙2-6）6月1日～6月30日'!B137="","",'（別紙2-6）6月1日～6月30日'!B137)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53"/>
      <c r="AH137" s="176">
        <f>SUM('（別紙2-6）6月1日～6月30日'!D137:AG137,'（別紙2-7）7月1日～7月31日'!D137:AH137,'（別紙2-8）8月1日～8月31日'!D137:AH137,D137:AG137)</f>
        <v>0</v>
      </c>
      <c r="AI137" s="43" t="str">
        <f t="shared" si="10"/>
        <v/>
      </c>
      <c r="AJ137" s="41">
        <f t="shared" si="8"/>
        <v>0</v>
      </c>
      <c r="AK137" s="44"/>
      <c r="AM137" s="41" t="str">
        <f t="shared" si="9"/>
        <v/>
      </c>
    </row>
    <row r="138" spans="1:39" s="41" customFormat="1" ht="30" customHeight="1" thickBot="1" x14ac:dyDescent="0.45">
      <c r="A138" s="57">
        <v>125</v>
      </c>
      <c r="B138" s="106" t="str">
        <f>IF('（別紙2-6）6月1日～6月30日'!B138="","",'（別紙2-6）6月1日～6月30日'!B138)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50"/>
      <c r="AH138" s="90">
        <f>SUM('（別紙2-6）6月1日～6月30日'!D138:AG138,'（別紙2-7）7月1日～7月31日'!D138:AH138,'（別紙2-8）8月1日～8月31日'!D138:AH138,D138:AG138)</f>
        <v>0</v>
      </c>
      <c r="AI138" s="43" t="str">
        <f t="shared" si="10"/>
        <v/>
      </c>
      <c r="AJ138" s="41">
        <f t="shared" si="8"/>
        <v>0</v>
      </c>
      <c r="AK138" s="44"/>
      <c r="AM138" s="41" t="str">
        <f t="shared" si="9"/>
        <v/>
      </c>
    </row>
    <row r="139" spans="1:39" s="41" customFormat="1" ht="30" customHeight="1" x14ac:dyDescent="0.4">
      <c r="A139" s="91">
        <v>126</v>
      </c>
      <c r="B139" s="136" t="str">
        <f>IF('（別紙2-6）6月1日～6月30日'!B139="","",'（別紙2-6）6月1日～6月30日'!B139)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55"/>
      <c r="AH139" s="177">
        <f>SUM('（別紙2-6）6月1日～6月30日'!D139:AG139,'（別紙2-7）7月1日～7月31日'!D139:AH139,'（別紙2-8）8月1日～8月31日'!D139:AH139,D139:AG139)</f>
        <v>0</v>
      </c>
      <c r="AI139" s="43" t="str">
        <f t="shared" si="10"/>
        <v/>
      </c>
      <c r="AJ139" s="41">
        <f t="shared" si="8"/>
        <v>0</v>
      </c>
      <c r="AK139" s="44"/>
      <c r="AM139" s="41" t="str">
        <f t="shared" si="9"/>
        <v/>
      </c>
    </row>
    <row r="140" spans="1:39" s="41" customFormat="1" ht="30" customHeight="1" x14ac:dyDescent="0.4">
      <c r="A140" s="55">
        <v>127</v>
      </c>
      <c r="B140" s="27" t="str">
        <f>IF('（別紙2-6）6月1日～6月30日'!B140="","",'（別紙2-6）6月1日～6月30日'!B140)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53"/>
      <c r="AH140" s="176">
        <f>SUM('（別紙2-6）6月1日～6月30日'!D140:AG140,'（別紙2-7）7月1日～7月31日'!D140:AH140,'（別紙2-8）8月1日～8月31日'!D140:AH140,D140:AG140)</f>
        <v>0</v>
      </c>
      <c r="AI140" s="43" t="str">
        <f t="shared" si="10"/>
        <v/>
      </c>
      <c r="AJ140" s="41">
        <f t="shared" si="8"/>
        <v>0</v>
      </c>
      <c r="AK140" s="44"/>
      <c r="AM140" s="41" t="str">
        <f t="shared" si="9"/>
        <v/>
      </c>
    </row>
    <row r="141" spans="1:39" s="41" customFormat="1" ht="30" customHeight="1" x14ac:dyDescent="0.4">
      <c r="A141" s="55">
        <v>128</v>
      </c>
      <c r="B141" s="27" t="str">
        <f>IF('（別紙2-6）6月1日～6月30日'!B141="","",'（別紙2-6）6月1日～6月30日'!B141)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53"/>
      <c r="AH141" s="176">
        <f>SUM('（別紙2-6）6月1日～6月30日'!D141:AG141,'（別紙2-7）7月1日～7月31日'!D141:AH141,'（別紙2-8）8月1日～8月31日'!D141:AH141,D141:AG141)</f>
        <v>0</v>
      </c>
      <c r="AI141" s="43" t="str">
        <f t="shared" si="10"/>
        <v/>
      </c>
      <c r="AJ141" s="41">
        <f t="shared" si="8"/>
        <v>0</v>
      </c>
      <c r="AK141" s="44"/>
      <c r="AM141" s="41" t="str">
        <f t="shared" si="9"/>
        <v/>
      </c>
    </row>
    <row r="142" spans="1:39" s="41" customFormat="1" ht="30" customHeight="1" x14ac:dyDescent="0.4">
      <c r="A142" s="55">
        <v>129</v>
      </c>
      <c r="B142" s="27" t="str">
        <f>IF('（別紙2-6）6月1日～6月30日'!B142="","",'（別紙2-6）6月1日～6月30日'!B142)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53"/>
      <c r="AH142" s="176">
        <f>SUM('（別紙2-6）6月1日～6月30日'!D142:AG142,'（別紙2-7）7月1日～7月31日'!D142:AH142,'（別紙2-8）8月1日～8月31日'!D142:AH142,D142:AG142)</f>
        <v>0</v>
      </c>
      <c r="AI142" s="43" t="str">
        <f t="shared" si="10"/>
        <v/>
      </c>
      <c r="AJ142" s="41">
        <f t="shared" ref="AJ142:AJ163" si="11">MIN(SUM(D142:AG142),15)</f>
        <v>0</v>
      </c>
      <c r="AK142" s="44"/>
      <c r="AM142" s="41" t="str">
        <f t="shared" ref="AM142:AM163" si="12">IF(AND(B142="",AH142&gt;0),1,"")</f>
        <v/>
      </c>
    </row>
    <row r="143" spans="1:39" s="41" customFormat="1" ht="30" customHeight="1" thickBot="1" x14ac:dyDescent="0.45">
      <c r="A143" s="55">
        <v>130</v>
      </c>
      <c r="B143" s="106" t="str">
        <f>IF('（別紙2-6）6月1日～6月30日'!B143="","",'（別紙2-6）6月1日～6月30日'!B143)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53"/>
      <c r="AH143" s="176">
        <f>SUM('（別紙2-6）6月1日～6月30日'!D143:AG143,'（別紙2-7）7月1日～7月31日'!D143:AH143,'（別紙2-8）8月1日～8月31日'!D143:AH143,D143:AG143)</f>
        <v>0</v>
      </c>
      <c r="AI143" s="43" t="str">
        <f t="shared" si="10"/>
        <v/>
      </c>
      <c r="AJ143" s="41">
        <f t="shared" si="11"/>
        <v>0</v>
      </c>
      <c r="AK143" s="44"/>
      <c r="AM143" s="41" t="str">
        <f t="shared" si="12"/>
        <v/>
      </c>
    </row>
    <row r="144" spans="1:39" s="41" customFormat="1" ht="30" customHeight="1" x14ac:dyDescent="0.4">
      <c r="A144" s="99">
        <v>131</v>
      </c>
      <c r="B144" s="136" t="str">
        <f>IF('（別紙2-6）6月1日～6月30日'!B144="","",'（別紙2-6）6月1日～6月30日'!B144)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54"/>
      <c r="AH144" s="172">
        <f>SUM('（別紙2-6）6月1日～6月30日'!D144:AG144,'（別紙2-7）7月1日～7月31日'!D144:AH144,'（別紙2-8）8月1日～8月31日'!D144:AH144,D144:AG144)</f>
        <v>0</v>
      </c>
      <c r="AI144" s="43" t="str">
        <f t="shared" si="10"/>
        <v/>
      </c>
      <c r="AJ144" s="41">
        <f t="shared" si="11"/>
        <v>0</v>
      </c>
      <c r="AK144" s="44"/>
      <c r="AM144" s="41" t="str">
        <f t="shared" si="12"/>
        <v/>
      </c>
    </row>
    <row r="145" spans="1:39" s="41" customFormat="1" ht="30" customHeight="1" x14ac:dyDescent="0.4">
      <c r="A145" s="55">
        <v>132</v>
      </c>
      <c r="B145" s="27" t="str">
        <f>IF('（別紙2-6）6月1日～6月30日'!B145="","",'（別紙2-6）6月1日～6月30日'!B145)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53"/>
      <c r="AH145" s="176">
        <f>SUM('（別紙2-6）6月1日～6月30日'!D145:AG145,'（別紙2-7）7月1日～7月31日'!D145:AH145,'（別紙2-8）8月1日～8月31日'!D145:AH145,D145:AG145)</f>
        <v>0</v>
      </c>
      <c r="AI145" s="43" t="str">
        <f t="shared" si="10"/>
        <v/>
      </c>
      <c r="AJ145" s="41">
        <f t="shared" si="11"/>
        <v>0</v>
      </c>
      <c r="AK145" s="44"/>
      <c r="AM145" s="41" t="str">
        <f t="shared" si="12"/>
        <v/>
      </c>
    </row>
    <row r="146" spans="1:39" s="41" customFormat="1" ht="30" customHeight="1" x14ac:dyDescent="0.4">
      <c r="A146" s="55">
        <v>133</v>
      </c>
      <c r="B146" s="27" t="str">
        <f>IF('（別紙2-6）6月1日～6月30日'!B146="","",'（別紙2-6）6月1日～6月30日'!B146)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53"/>
      <c r="AH146" s="176">
        <f>SUM('（別紙2-6）6月1日～6月30日'!D146:AG146,'（別紙2-7）7月1日～7月31日'!D146:AH146,'（別紙2-8）8月1日～8月31日'!D146:AH146,D146:AG146)</f>
        <v>0</v>
      </c>
      <c r="AI146" s="43" t="str">
        <f t="shared" si="10"/>
        <v/>
      </c>
      <c r="AJ146" s="41">
        <f t="shared" si="11"/>
        <v>0</v>
      </c>
      <c r="AK146" s="44"/>
      <c r="AM146" s="41" t="str">
        <f t="shared" si="12"/>
        <v/>
      </c>
    </row>
    <row r="147" spans="1:39" s="41" customFormat="1" ht="30" customHeight="1" x14ac:dyDescent="0.4">
      <c r="A147" s="55">
        <v>134</v>
      </c>
      <c r="B147" s="27" t="str">
        <f>IF('（別紙2-6）6月1日～6月30日'!B147="","",'（別紙2-6）6月1日～6月30日'!B147)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53"/>
      <c r="AH147" s="176">
        <f>SUM('（別紙2-6）6月1日～6月30日'!D147:AG147,'（別紙2-7）7月1日～7月31日'!D147:AH147,'（別紙2-8）8月1日～8月31日'!D147:AH147,D147:AG147)</f>
        <v>0</v>
      </c>
      <c r="AI147" s="43" t="str">
        <f t="shared" si="10"/>
        <v/>
      </c>
      <c r="AJ147" s="41">
        <f t="shared" si="11"/>
        <v>0</v>
      </c>
      <c r="AK147" s="44"/>
      <c r="AM147" s="41" t="str">
        <f t="shared" si="12"/>
        <v/>
      </c>
    </row>
    <row r="148" spans="1:39" s="41" customFormat="1" ht="30" customHeight="1" thickBot="1" x14ac:dyDescent="0.45">
      <c r="A148" s="57">
        <v>135</v>
      </c>
      <c r="B148" s="106" t="str">
        <f>IF('（別紙2-6）6月1日～6月30日'!B148="","",'（別紙2-6）6月1日～6月30日'!B148)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50"/>
      <c r="AH148" s="90">
        <f>SUM('（別紙2-6）6月1日～6月30日'!D148:AG148,'（別紙2-7）7月1日～7月31日'!D148:AH148,'（別紙2-8）8月1日～8月31日'!D148:AH148,D148:AG148)</f>
        <v>0</v>
      </c>
      <c r="AI148" s="43" t="str">
        <f t="shared" si="10"/>
        <v/>
      </c>
      <c r="AJ148" s="41">
        <f t="shared" si="11"/>
        <v>0</v>
      </c>
      <c r="AK148" s="44"/>
      <c r="AM148" s="41" t="str">
        <f t="shared" si="12"/>
        <v/>
      </c>
    </row>
    <row r="149" spans="1:39" s="41" customFormat="1" ht="30" customHeight="1" x14ac:dyDescent="0.4">
      <c r="A149" s="91">
        <v>136</v>
      </c>
      <c r="B149" s="136" t="str">
        <f>IF('（別紙2-6）6月1日～6月30日'!B149="","",'（別紙2-6）6月1日～6月30日'!B149)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55"/>
      <c r="AH149" s="177">
        <f>SUM('（別紙2-6）6月1日～6月30日'!D149:AG149,'（別紙2-7）7月1日～7月31日'!D149:AH149,'（別紙2-8）8月1日～8月31日'!D149:AH149,D149:AG149)</f>
        <v>0</v>
      </c>
      <c r="AI149" s="43" t="str">
        <f t="shared" si="10"/>
        <v/>
      </c>
      <c r="AJ149" s="41">
        <f t="shared" si="11"/>
        <v>0</v>
      </c>
      <c r="AK149" s="44"/>
      <c r="AM149" s="41" t="str">
        <f t="shared" si="12"/>
        <v/>
      </c>
    </row>
    <row r="150" spans="1:39" s="41" customFormat="1" ht="30" customHeight="1" x14ac:dyDescent="0.4">
      <c r="A150" s="55">
        <v>137</v>
      </c>
      <c r="B150" s="27" t="str">
        <f>IF('（別紙2-6）6月1日～6月30日'!B150="","",'（別紙2-6）6月1日～6月30日'!B150)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53"/>
      <c r="AH150" s="176">
        <f>SUM('（別紙2-6）6月1日～6月30日'!D150:AG150,'（別紙2-7）7月1日～7月31日'!D150:AH150,'（別紙2-8）8月1日～8月31日'!D150:AH150,D150:AG150)</f>
        <v>0</v>
      </c>
      <c r="AI150" s="43" t="str">
        <f t="shared" si="10"/>
        <v/>
      </c>
      <c r="AJ150" s="41">
        <f t="shared" si="11"/>
        <v>0</v>
      </c>
      <c r="AK150" s="44"/>
      <c r="AM150" s="41" t="str">
        <f t="shared" si="12"/>
        <v/>
      </c>
    </row>
    <row r="151" spans="1:39" s="41" customFormat="1" ht="30" customHeight="1" x14ac:dyDescent="0.4">
      <c r="A151" s="55">
        <v>138</v>
      </c>
      <c r="B151" s="27" t="str">
        <f>IF('（別紙2-6）6月1日～6月30日'!B151="","",'（別紙2-6）6月1日～6月30日'!B151)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53"/>
      <c r="AH151" s="176">
        <f>SUM('（別紙2-6）6月1日～6月30日'!D151:AG151,'（別紙2-7）7月1日～7月31日'!D151:AH151,'（別紙2-8）8月1日～8月31日'!D151:AH151,D151:AG151)</f>
        <v>0</v>
      </c>
      <c r="AI151" s="43" t="str">
        <f t="shared" si="10"/>
        <v/>
      </c>
      <c r="AJ151" s="41">
        <f t="shared" si="11"/>
        <v>0</v>
      </c>
      <c r="AK151" s="44"/>
      <c r="AM151" s="41" t="str">
        <f t="shared" si="12"/>
        <v/>
      </c>
    </row>
    <row r="152" spans="1:39" s="41" customFormat="1" ht="30" customHeight="1" x14ac:dyDescent="0.4">
      <c r="A152" s="55">
        <v>139</v>
      </c>
      <c r="B152" s="27" t="str">
        <f>IF('（別紙2-6）6月1日～6月30日'!B152="","",'（別紙2-6）6月1日～6月30日'!B152)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53"/>
      <c r="AH152" s="176">
        <f>SUM('（別紙2-6）6月1日～6月30日'!D152:AG152,'（別紙2-7）7月1日～7月31日'!D152:AH152,'（別紙2-8）8月1日～8月31日'!D152:AH152,D152:AG152)</f>
        <v>0</v>
      </c>
      <c r="AI152" s="43" t="str">
        <f t="shared" si="10"/>
        <v/>
      </c>
      <c r="AJ152" s="41">
        <f t="shared" si="11"/>
        <v>0</v>
      </c>
      <c r="AK152" s="44"/>
      <c r="AM152" s="41" t="str">
        <f t="shared" si="12"/>
        <v/>
      </c>
    </row>
    <row r="153" spans="1:39" s="41" customFormat="1" ht="30" customHeight="1" thickBot="1" x14ac:dyDescent="0.45">
      <c r="A153" s="55">
        <v>140</v>
      </c>
      <c r="B153" s="106" t="str">
        <f>IF('（別紙2-6）6月1日～6月30日'!B153="","",'（別紙2-6）6月1日～6月30日'!B153)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53"/>
      <c r="AH153" s="176">
        <f>SUM('（別紙2-6）6月1日～6月30日'!D153:AG153,'（別紙2-7）7月1日～7月31日'!D153:AH153,'（別紙2-8）8月1日～8月31日'!D153:AH153,D153:AG153)</f>
        <v>0</v>
      </c>
      <c r="AI153" s="43" t="str">
        <f t="shared" si="10"/>
        <v/>
      </c>
      <c r="AJ153" s="41">
        <f t="shared" si="11"/>
        <v>0</v>
      </c>
      <c r="AK153" s="44"/>
      <c r="AM153" s="41" t="str">
        <f t="shared" si="12"/>
        <v/>
      </c>
    </row>
    <row r="154" spans="1:39" s="41" customFormat="1" ht="30" customHeight="1" x14ac:dyDescent="0.4">
      <c r="A154" s="99">
        <v>141</v>
      </c>
      <c r="B154" s="136" t="str">
        <f>IF('（別紙2-6）6月1日～6月30日'!B154="","",'（別紙2-6）6月1日～6月30日'!B154)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54"/>
      <c r="AH154" s="172">
        <f>SUM('（別紙2-6）6月1日～6月30日'!D154:AG154,'（別紙2-7）7月1日～7月31日'!D154:AH154,'（別紙2-8）8月1日～8月31日'!D154:AH154,D154:AG154)</f>
        <v>0</v>
      </c>
      <c r="AI154" s="43" t="str">
        <f t="shared" si="10"/>
        <v/>
      </c>
      <c r="AJ154" s="41">
        <f t="shared" si="11"/>
        <v>0</v>
      </c>
      <c r="AK154" s="44"/>
      <c r="AM154" s="41" t="str">
        <f t="shared" si="12"/>
        <v/>
      </c>
    </row>
    <row r="155" spans="1:39" s="41" customFormat="1" ht="30" customHeight="1" x14ac:dyDescent="0.4">
      <c r="A155" s="55">
        <v>142</v>
      </c>
      <c r="B155" s="27" t="str">
        <f>IF('（別紙2-6）6月1日～6月30日'!B155="","",'（別紙2-6）6月1日～6月30日'!B155)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53"/>
      <c r="AH155" s="176">
        <f>SUM('（別紙2-6）6月1日～6月30日'!D155:AG155,'（別紙2-7）7月1日～7月31日'!D155:AH155,'（別紙2-8）8月1日～8月31日'!D155:AH155,D155:AG155)</f>
        <v>0</v>
      </c>
      <c r="AI155" s="43" t="str">
        <f t="shared" si="10"/>
        <v/>
      </c>
      <c r="AJ155" s="41">
        <f t="shared" si="11"/>
        <v>0</v>
      </c>
      <c r="AK155" s="44"/>
      <c r="AM155" s="41" t="str">
        <f t="shared" si="12"/>
        <v/>
      </c>
    </row>
    <row r="156" spans="1:39" s="41" customFormat="1" ht="30" customHeight="1" x14ac:dyDescent="0.4">
      <c r="A156" s="55">
        <v>143</v>
      </c>
      <c r="B156" s="27" t="str">
        <f>IF('（別紙2-6）6月1日～6月30日'!B156="","",'（別紙2-6）6月1日～6月30日'!B156)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53"/>
      <c r="AH156" s="176">
        <f>SUM('（別紙2-6）6月1日～6月30日'!D156:AG156,'（別紙2-7）7月1日～7月31日'!D156:AH156,'（別紙2-8）8月1日～8月31日'!D156:AH156,D156:AG156)</f>
        <v>0</v>
      </c>
      <c r="AI156" s="43" t="str">
        <f t="shared" si="10"/>
        <v/>
      </c>
      <c r="AJ156" s="41">
        <f t="shared" si="11"/>
        <v>0</v>
      </c>
      <c r="AK156" s="44"/>
      <c r="AM156" s="41" t="str">
        <f t="shared" si="12"/>
        <v/>
      </c>
    </row>
    <row r="157" spans="1:39" s="41" customFormat="1" ht="30" customHeight="1" x14ac:dyDescent="0.4">
      <c r="A157" s="55">
        <v>144</v>
      </c>
      <c r="B157" s="27" t="str">
        <f>IF('（別紙2-6）6月1日～6月30日'!B157="","",'（別紙2-6）6月1日～6月30日'!B157)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53"/>
      <c r="AH157" s="176">
        <f>SUM('（別紙2-6）6月1日～6月30日'!D157:AG157,'（別紙2-7）7月1日～7月31日'!D157:AH157,'（別紙2-8）8月1日～8月31日'!D157:AH157,D157:AG157)</f>
        <v>0</v>
      </c>
      <c r="AI157" s="43" t="str">
        <f t="shared" si="10"/>
        <v/>
      </c>
      <c r="AJ157" s="41">
        <f t="shared" si="11"/>
        <v>0</v>
      </c>
      <c r="AK157" s="44"/>
      <c r="AM157" s="41" t="str">
        <f t="shared" si="12"/>
        <v/>
      </c>
    </row>
    <row r="158" spans="1:39" s="41" customFormat="1" ht="30" customHeight="1" thickBot="1" x14ac:dyDescent="0.45">
      <c r="A158" s="57">
        <v>145</v>
      </c>
      <c r="B158" s="28" t="str">
        <f>IF('（別紙2-6）6月1日～6月30日'!B158="","",'（別紙2-6）6月1日～6月30日'!B158)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50"/>
      <c r="AH158" s="90">
        <f>SUM('（別紙2-6）6月1日～6月30日'!D158:AG158,'（別紙2-7）7月1日～7月31日'!D158:AH158,'（別紙2-8）8月1日～8月31日'!D158:AH158,D158:AG158)</f>
        <v>0</v>
      </c>
      <c r="AI158" s="43" t="str">
        <f t="shared" si="10"/>
        <v/>
      </c>
      <c r="AJ158" s="41">
        <f t="shared" si="11"/>
        <v>0</v>
      </c>
      <c r="AK158" s="44"/>
      <c r="AM158" s="41" t="str">
        <f t="shared" si="12"/>
        <v/>
      </c>
    </row>
    <row r="159" spans="1:39" s="41" customFormat="1" ht="30" customHeight="1" x14ac:dyDescent="0.4">
      <c r="A159" s="99">
        <v>146</v>
      </c>
      <c r="B159" s="136" t="str">
        <f>IF('（別紙2-6）6月1日～6月30日'!B159="","",'（別紙2-6）6月1日～6月30日'!B159)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55"/>
      <c r="AH159" s="177">
        <f>SUM('（別紙2-6）6月1日～6月30日'!D159:AG159,'（別紙2-7）7月1日～7月31日'!D159:AH159,'（別紙2-8）8月1日～8月31日'!D159:AH159,D159:AG159)</f>
        <v>0</v>
      </c>
      <c r="AI159" s="43" t="str">
        <f t="shared" si="10"/>
        <v/>
      </c>
      <c r="AJ159" s="41">
        <f t="shared" si="11"/>
        <v>0</v>
      </c>
      <c r="AK159" s="44"/>
      <c r="AM159" s="41" t="str">
        <f t="shared" si="12"/>
        <v/>
      </c>
    </row>
    <row r="160" spans="1:39" s="41" customFormat="1" ht="30" customHeight="1" x14ac:dyDescent="0.4">
      <c r="A160" s="55">
        <v>147</v>
      </c>
      <c r="B160" s="27" t="str">
        <f>IF('（別紙2-6）6月1日～6月30日'!B160="","",'（別紙2-6）6月1日～6月30日'!B160)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53"/>
      <c r="AH160" s="176">
        <f>SUM('（別紙2-6）6月1日～6月30日'!D160:AG160,'（別紙2-7）7月1日～7月31日'!D160:AH160,'（別紙2-8）8月1日～8月31日'!D160:AH160,D160:AG160)</f>
        <v>0</v>
      </c>
      <c r="AI160" s="43" t="str">
        <f t="shared" si="10"/>
        <v/>
      </c>
      <c r="AJ160" s="41">
        <f t="shared" si="11"/>
        <v>0</v>
      </c>
      <c r="AK160" s="44"/>
      <c r="AM160" s="41" t="str">
        <f t="shared" si="12"/>
        <v/>
      </c>
    </row>
    <row r="161" spans="1:39" s="41" customFormat="1" ht="30" customHeight="1" x14ac:dyDescent="0.4">
      <c r="A161" s="55">
        <v>148</v>
      </c>
      <c r="B161" s="27" t="str">
        <f>IF('（別紙2-6）6月1日～6月30日'!B161="","",'（別紙2-6）6月1日～6月30日'!B161)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53"/>
      <c r="AH161" s="176">
        <f>SUM('（別紙2-6）6月1日～6月30日'!D161:AG161,'（別紙2-7）7月1日～7月31日'!D161:AH161,'（別紙2-8）8月1日～8月31日'!D161:AH161,D161:AG161)</f>
        <v>0</v>
      </c>
      <c r="AI161" s="43" t="str">
        <f t="shared" si="10"/>
        <v/>
      </c>
      <c r="AJ161" s="41">
        <f t="shared" si="11"/>
        <v>0</v>
      </c>
      <c r="AK161" s="44"/>
      <c r="AM161" s="41" t="str">
        <f t="shared" si="12"/>
        <v/>
      </c>
    </row>
    <row r="162" spans="1:39" s="41" customFormat="1" ht="30" customHeight="1" x14ac:dyDescent="0.4">
      <c r="A162" s="55">
        <v>149</v>
      </c>
      <c r="B162" s="27" t="str">
        <f>IF('（別紙2-6）6月1日～6月30日'!B162="","",'（別紙2-6）6月1日～6月30日'!B162)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53"/>
      <c r="AH162" s="176">
        <f>SUM('（別紙2-6）6月1日～6月30日'!D162:AG162,'（別紙2-7）7月1日～7月31日'!D162:AH162,'（別紙2-8）8月1日～8月31日'!D162:AH162,D162:AG162)</f>
        <v>0</v>
      </c>
      <c r="AI162" s="43" t="str">
        <f t="shared" si="10"/>
        <v/>
      </c>
      <c r="AJ162" s="41">
        <f t="shared" si="11"/>
        <v>0</v>
      </c>
      <c r="AK162" s="44"/>
      <c r="AM162" s="41" t="str">
        <f t="shared" si="12"/>
        <v/>
      </c>
    </row>
    <row r="163" spans="1:39" s="41" customFormat="1" ht="30" customHeight="1" thickBot="1" x14ac:dyDescent="0.45">
      <c r="A163" s="57">
        <v>150</v>
      </c>
      <c r="B163" s="186" t="str">
        <f>IF('（別紙2-6）6月1日～6月30日'!B163="","",'（別紙2-6）6月1日～6月30日'!B163)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50"/>
      <c r="AH163" s="90">
        <f>SUM('（別紙2-6）6月1日～6月30日'!D163:AG163,'（別紙2-7）7月1日～7月31日'!D163:AH163,'（別紙2-8）8月1日～8月31日'!D163:AH163,D163:AG163)</f>
        <v>0</v>
      </c>
      <c r="AI163" s="43" t="str">
        <f t="shared" si="10"/>
        <v/>
      </c>
      <c r="AJ163" s="41">
        <f t="shared" si="11"/>
        <v>0</v>
      </c>
      <c r="AK163" s="44"/>
      <c r="AL163" s="41" t="s">
        <v>57</v>
      </c>
      <c r="AM163" s="41" t="str">
        <f t="shared" si="12"/>
        <v/>
      </c>
    </row>
    <row r="164" spans="1:39" ht="30" hidden="1" customHeight="1" thickBot="1" x14ac:dyDescent="0.3">
      <c r="A164" s="45"/>
      <c r="B164" s="45"/>
      <c r="C164" s="45"/>
      <c r="D164" s="45">
        <f t="shared" ref="D164:AG164" si="13">D13</f>
        <v>0</v>
      </c>
      <c r="E164" s="45">
        <f t="shared" si="13"/>
        <v>0</v>
      </c>
      <c r="F164" s="45">
        <f t="shared" si="13"/>
        <v>0</v>
      </c>
      <c r="G164" s="45">
        <f t="shared" si="13"/>
        <v>0</v>
      </c>
      <c r="H164" s="45">
        <f t="shared" si="13"/>
        <v>0</v>
      </c>
      <c r="I164" s="45">
        <f t="shared" si="13"/>
        <v>0</v>
      </c>
      <c r="J164" s="45">
        <f t="shared" si="13"/>
        <v>0</v>
      </c>
      <c r="K164" s="45">
        <f t="shared" si="13"/>
        <v>0</v>
      </c>
      <c r="L164" s="45">
        <f t="shared" si="13"/>
        <v>0</v>
      </c>
      <c r="M164" s="45">
        <f t="shared" si="13"/>
        <v>0</v>
      </c>
      <c r="N164" s="45">
        <f t="shared" si="13"/>
        <v>0</v>
      </c>
      <c r="O164" s="45">
        <f t="shared" si="13"/>
        <v>0</v>
      </c>
      <c r="P164" s="45">
        <f t="shared" si="13"/>
        <v>0</v>
      </c>
      <c r="Q164" s="45">
        <f t="shared" si="13"/>
        <v>0</v>
      </c>
      <c r="R164" s="45">
        <f t="shared" si="13"/>
        <v>0</v>
      </c>
      <c r="S164" s="45">
        <f t="shared" si="13"/>
        <v>0</v>
      </c>
      <c r="T164" s="45">
        <f t="shared" si="13"/>
        <v>0</v>
      </c>
      <c r="U164" s="45">
        <f t="shared" si="13"/>
        <v>0</v>
      </c>
      <c r="V164" s="45">
        <f t="shared" si="13"/>
        <v>0</v>
      </c>
      <c r="W164" s="45">
        <f t="shared" si="13"/>
        <v>0</v>
      </c>
      <c r="X164" s="45">
        <f t="shared" si="13"/>
        <v>0</v>
      </c>
      <c r="Y164" s="45">
        <f t="shared" si="13"/>
        <v>0</v>
      </c>
      <c r="Z164" s="45">
        <f t="shared" si="13"/>
        <v>0</v>
      </c>
      <c r="AA164" s="45">
        <f t="shared" si="13"/>
        <v>0</v>
      </c>
      <c r="AB164" s="45">
        <f t="shared" si="13"/>
        <v>0</v>
      </c>
      <c r="AC164" s="45">
        <f t="shared" si="13"/>
        <v>0</v>
      </c>
      <c r="AD164" s="45">
        <f t="shared" si="13"/>
        <v>0</v>
      </c>
      <c r="AE164" s="45">
        <f t="shared" si="13"/>
        <v>0</v>
      </c>
      <c r="AF164" s="45">
        <f t="shared" si="13"/>
        <v>0</v>
      </c>
      <c r="AG164" s="45">
        <f t="shared" si="13"/>
        <v>0</v>
      </c>
      <c r="AH164" s="45"/>
      <c r="AJ164" s="46">
        <f>SUM(AJ14:AJ163)</f>
        <v>0</v>
      </c>
      <c r="AK164" s="46" t="str">
        <f>IF(H5=AJ4,AH165,IF(H5=AJ5,AH166,"規模を選択してください"))</f>
        <v>規模を選択してください</v>
      </c>
      <c r="AL164" s="46">
        <f>AH167</f>
        <v>0</v>
      </c>
      <c r="AM164" s="34">
        <f>SUM(AM14:AM163)</f>
        <v>0</v>
      </c>
    </row>
    <row r="165" spans="1:39" ht="30" hidden="1" customHeight="1" x14ac:dyDescent="0.25">
      <c r="B165" s="45" t="s">
        <v>4</v>
      </c>
      <c r="C165" s="45"/>
      <c r="D165" s="45">
        <f>IF(D164&gt;=5,D164,0)</f>
        <v>0</v>
      </c>
      <c r="E165" s="45">
        <f t="shared" ref="E165:AG165" si="14">IF(E164&gt;=5,E164,0)</f>
        <v>0</v>
      </c>
      <c r="F165" s="45">
        <f t="shared" si="14"/>
        <v>0</v>
      </c>
      <c r="G165" s="45">
        <f t="shared" si="14"/>
        <v>0</v>
      </c>
      <c r="H165" s="45">
        <f t="shared" si="14"/>
        <v>0</v>
      </c>
      <c r="I165" s="45">
        <f t="shared" si="14"/>
        <v>0</v>
      </c>
      <c r="J165" s="45">
        <f t="shared" si="14"/>
        <v>0</v>
      </c>
      <c r="K165" s="45">
        <f t="shared" si="14"/>
        <v>0</v>
      </c>
      <c r="L165" s="45">
        <f t="shared" si="14"/>
        <v>0</v>
      </c>
      <c r="M165" s="45">
        <f t="shared" si="14"/>
        <v>0</v>
      </c>
      <c r="N165" s="45">
        <f t="shared" si="14"/>
        <v>0</v>
      </c>
      <c r="O165" s="45">
        <f t="shared" si="14"/>
        <v>0</v>
      </c>
      <c r="P165" s="45">
        <f t="shared" si="14"/>
        <v>0</v>
      </c>
      <c r="Q165" s="45">
        <f t="shared" si="14"/>
        <v>0</v>
      </c>
      <c r="R165" s="45">
        <f t="shared" si="14"/>
        <v>0</v>
      </c>
      <c r="S165" s="45">
        <f t="shared" si="14"/>
        <v>0</v>
      </c>
      <c r="T165" s="45">
        <f t="shared" si="14"/>
        <v>0</v>
      </c>
      <c r="U165" s="45">
        <f t="shared" si="14"/>
        <v>0</v>
      </c>
      <c r="V165" s="45">
        <f t="shared" si="14"/>
        <v>0</v>
      </c>
      <c r="W165" s="45">
        <f t="shared" si="14"/>
        <v>0</v>
      </c>
      <c r="X165" s="45">
        <f t="shared" si="14"/>
        <v>0</v>
      </c>
      <c r="Y165" s="45">
        <f t="shared" si="14"/>
        <v>0</v>
      </c>
      <c r="Z165" s="45">
        <f t="shared" si="14"/>
        <v>0</v>
      </c>
      <c r="AA165" s="45">
        <f t="shared" si="14"/>
        <v>0</v>
      </c>
      <c r="AB165" s="45">
        <f t="shared" si="14"/>
        <v>0</v>
      </c>
      <c r="AC165" s="45">
        <f t="shared" si="14"/>
        <v>0</v>
      </c>
      <c r="AD165" s="45">
        <f t="shared" si="14"/>
        <v>0</v>
      </c>
      <c r="AE165" s="45">
        <f t="shared" si="14"/>
        <v>0</v>
      </c>
      <c r="AF165" s="45">
        <f t="shared" si="14"/>
        <v>0</v>
      </c>
      <c r="AG165" s="45">
        <f t="shared" si="14"/>
        <v>0</v>
      </c>
      <c r="AH165" s="45">
        <f>SUM(D165:AG165)</f>
        <v>0</v>
      </c>
      <c r="AJ165" s="48">
        <f>COUNTIF(AI14:AI163,"")</f>
        <v>150</v>
      </c>
      <c r="AL165" s="48"/>
    </row>
    <row r="166" spans="1:39" ht="30" hidden="1" customHeight="1" thickBot="1" x14ac:dyDescent="0.3">
      <c r="B166" s="45" t="s">
        <v>12</v>
      </c>
      <c r="C166" s="45"/>
      <c r="D166" s="45">
        <f>IF(D164&gt;=2,D164,0)</f>
        <v>0</v>
      </c>
      <c r="E166" s="45">
        <f t="shared" ref="E166:AG166" si="15">IF(E164&gt;=2,E164,0)</f>
        <v>0</v>
      </c>
      <c r="F166" s="45">
        <f t="shared" si="15"/>
        <v>0</v>
      </c>
      <c r="G166" s="45">
        <f t="shared" si="15"/>
        <v>0</v>
      </c>
      <c r="H166" s="45">
        <f t="shared" si="15"/>
        <v>0</v>
      </c>
      <c r="I166" s="45">
        <f t="shared" si="15"/>
        <v>0</v>
      </c>
      <c r="J166" s="45">
        <f t="shared" si="15"/>
        <v>0</v>
      </c>
      <c r="K166" s="45">
        <f t="shared" si="15"/>
        <v>0</v>
      </c>
      <c r="L166" s="45">
        <f t="shared" si="15"/>
        <v>0</v>
      </c>
      <c r="M166" s="45">
        <f t="shared" si="15"/>
        <v>0</v>
      </c>
      <c r="N166" s="45">
        <f t="shared" si="15"/>
        <v>0</v>
      </c>
      <c r="O166" s="45">
        <f t="shared" si="15"/>
        <v>0</v>
      </c>
      <c r="P166" s="45">
        <f t="shared" si="15"/>
        <v>0</v>
      </c>
      <c r="Q166" s="45">
        <f t="shared" si="15"/>
        <v>0</v>
      </c>
      <c r="R166" s="45">
        <f t="shared" si="15"/>
        <v>0</v>
      </c>
      <c r="S166" s="45">
        <f t="shared" si="15"/>
        <v>0</v>
      </c>
      <c r="T166" s="45">
        <f t="shared" si="15"/>
        <v>0</v>
      </c>
      <c r="U166" s="45">
        <f t="shared" si="15"/>
        <v>0</v>
      </c>
      <c r="V166" s="45">
        <f t="shared" si="15"/>
        <v>0</v>
      </c>
      <c r="W166" s="45">
        <f t="shared" si="15"/>
        <v>0</v>
      </c>
      <c r="X166" s="45">
        <f t="shared" si="15"/>
        <v>0</v>
      </c>
      <c r="Y166" s="45">
        <f t="shared" si="15"/>
        <v>0</v>
      </c>
      <c r="Z166" s="45">
        <f t="shared" si="15"/>
        <v>0</v>
      </c>
      <c r="AA166" s="45">
        <f t="shared" si="15"/>
        <v>0</v>
      </c>
      <c r="AB166" s="45">
        <f t="shared" si="15"/>
        <v>0</v>
      </c>
      <c r="AC166" s="45">
        <f t="shared" si="15"/>
        <v>0</v>
      </c>
      <c r="AD166" s="45">
        <f t="shared" si="15"/>
        <v>0</v>
      </c>
      <c r="AE166" s="45">
        <f t="shared" si="15"/>
        <v>0</v>
      </c>
      <c r="AF166" s="45">
        <f t="shared" si="15"/>
        <v>0</v>
      </c>
      <c r="AG166" s="45">
        <f t="shared" si="15"/>
        <v>0</v>
      </c>
      <c r="AH166" s="45">
        <f>SUM(D166:AG166)</f>
        <v>0</v>
      </c>
    </row>
    <row r="167" spans="1:39" ht="29.25" hidden="1" customHeight="1" x14ac:dyDescent="0.25">
      <c r="B167" s="135" t="s">
        <v>80</v>
      </c>
      <c r="D167" s="45">
        <f>IF(COUNTIF('（別紙１）チェックリスト'!$B$28:$C$29,"〇")&gt;0,D164,0)</f>
        <v>0</v>
      </c>
      <c r="E167" s="45">
        <f>IF(COUNTIF('（別紙１）チェックリスト'!$B$28:$C$29,"〇")&gt;0,E164,0)</f>
        <v>0</v>
      </c>
      <c r="F167" s="45">
        <f>IF(COUNTIF('（別紙１）チェックリスト'!$B$28:$C$29,"〇")&gt;0,F164,0)</f>
        <v>0</v>
      </c>
      <c r="G167" s="45">
        <f>IF(COUNTIF('（別紙１）チェックリスト'!$B$28:$C$29,"〇")&gt;0,G164,0)</f>
        <v>0</v>
      </c>
      <c r="H167" s="45">
        <f>IF(COUNTIF('（別紙１）チェックリスト'!$B$28:$C$29,"〇")&gt;0,H164,0)</f>
        <v>0</v>
      </c>
      <c r="I167" s="45">
        <f>IF(COUNTIF('（別紙１）チェックリスト'!$B$28:$C$29,"〇")&gt;0,I164,0)</f>
        <v>0</v>
      </c>
      <c r="J167" s="45">
        <f>IF(COUNTIF('（別紙１）チェックリスト'!$B$28:$C$29,"〇")&gt;0,J164,0)</f>
        <v>0</v>
      </c>
      <c r="K167" s="45">
        <f>IF(COUNTIF('（別紙１）チェックリスト'!$B$28:$C$29,"〇")&gt;0,K164,0)</f>
        <v>0</v>
      </c>
      <c r="L167" s="45">
        <f>IF(COUNTIF('（別紙１）チェックリスト'!$B$28:$C$29,"〇")&gt;0,L164,0)</f>
        <v>0</v>
      </c>
      <c r="M167" s="45">
        <f>IF(COUNTIF('（別紙１）チェックリスト'!$B$28:$C$29,"〇")&gt;0,M164,0)</f>
        <v>0</v>
      </c>
      <c r="N167" s="45">
        <f>IF(COUNTIF('（別紙１）チェックリスト'!$B$28:$C$29,"〇")&gt;0,N164,0)</f>
        <v>0</v>
      </c>
      <c r="O167" s="45">
        <f>IF(COUNTIF('（別紙１）チェックリスト'!$B$28:$C$29,"〇")&gt;0,O164,0)</f>
        <v>0</v>
      </c>
      <c r="P167" s="45">
        <f>IF(COUNTIF('（別紙１）チェックリスト'!$B$28:$C$29,"〇")&gt;0,P164,0)</f>
        <v>0</v>
      </c>
      <c r="Q167" s="45">
        <f>IF(COUNTIF('（別紙１）チェックリスト'!$B$28:$C$29,"〇")&gt;0,Q164,0)</f>
        <v>0</v>
      </c>
      <c r="R167" s="45"/>
      <c r="S167" s="45"/>
      <c r="T167" s="45"/>
      <c r="U167" s="45"/>
      <c r="V167" s="45"/>
      <c r="W167" s="45"/>
      <c r="X167" s="45"/>
      <c r="Y167" s="45"/>
      <c r="Z167" s="45"/>
      <c r="AA167" s="45"/>
      <c r="AB167" s="45"/>
      <c r="AC167" s="45"/>
      <c r="AD167" s="45"/>
      <c r="AE167" s="45"/>
      <c r="AF167" s="45"/>
      <c r="AG167" s="45"/>
      <c r="AH167" s="45">
        <f>SUM(D167:Q167)</f>
        <v>0</v>
      </c>
    </row>
    <row r="168" spans="1:39" ht="29.25" customHeight="1" x14ac:dyDescent="0.25"/>
    <row r="169" spans="1:39" ht="29.25" customHeight="1" x14ac:dyDescent="0.25"/>
    <row r="170" spans="1:39" ht="29.25" customHeight="1" x14ac:dyDescent="0.25"/>
  </sheetData>
  <sheetProtection algorithmName="SHA-512" hashValue="p9b68rdhsVGEmAc0m3GXbU4LbAoYBbMC3vSdJPe+rXxneDJpnfckS0vmj4iy2xlIifD/rH5Xbvm/7Prm7uavRg==" saltValue="X6nL9Z316gg1S1fQbuy1dA==" spinCount="100000" sheet="1" objects="1" scenarios="1"/>
  <mergeCells count="44">
    <mergeCell ref="C144:C148"/>
    <mergeCell ref="C149:C153"/>
    <mergeCell ref="C154:C158"/>
    <mergeCell ref="C159:C163"/>
    <mergeCell ref="C114:C118"/>
    <mergeCell ref="C119:C123"/>
    <mergeCell ref="C124:C128"/>
    <mergeCell ref="C129:C133"/>
    <mergeCell ref="C134:C138"/>
    <mergeCell ref="C139:C143"/>
    <mergeCell ref="C109:C113"/>
    <mergeCell ref="C54:C58"/>
    <mergeCell ref="C59:C63"/>
    <mergeCell ref="C64:C68"/>
    <mergeCell ref="C69:C73"/>
    <mergeCell ref="C74:C78"/>
    <mergeCell ref="C79:C83"/>
    <mergeCell ref="C84:C88"/>
    <mergeCell ref="C89:C93"/>
    <mergeCell ref="C94:C98"/>
    <mergeCell ref="C99:C103"/>
    <mergeCell ref="C104:C108"/>
    <mergeCell ref="C49:C53"/>
    <mergeCell ref="A9:AH9"/>
    <mergeCell ref="AH10:AH11"/>
    <mergeCell ref="AK11:AL11"/>
    <mergeCell ref="A12:AH12"/>
    <mergeCell ref="C14:C18"/>
    <mergeCell ref="C19:C23"/>
    <mergeCell ref="C24:C28"/>
    <mergeCell ref="C29:C33"/>
    <mergeCell ref="C34:C38"/>
    <mergeCell ref="C39:C43"/>
    <mergeCell ref="C44:C48"/>
    <mergeCell ref="C2:R2"/>
    <mergeCell ref="C3:R3"/>
    <mergeCell ref="B5:G5"/>
    <mergeCell ref="H5:R5"/>
    <mergeCell ref="C7:D7"/>
    <mergeCell ref="E7:G7"/>
    <mergeCell ref="H7:I7"/>
    <mergeCell ref="J7:K7"/>
    <mergeCell ref="L7:N7"/>
    <mergeCell ref="Q7:R7"/>
  </mergeCells>
  <phoneticPr fontId="1"/>
  <conditionalFormatting sqref="H6:O6">
    <cfRule type="expression" dxfId="47" priority="4">
      <formula>$H$6&lt;&gt;""</formula>
    </cfRule>
  </conditionalFormatting>
  <conditionalFormatting sqref="X7:AH7">
    <cfRule type="expression" dxfId="46" priority="3">
      <formula>$AH$7&lt;&gt;""</formula>
    </cfRule>
  </conditionalFormatting>
  <conditionalFormatting sqref="W8:AH8">
    <cfRule type="expression" dxfId="45" priority="2">
      <formula>$AH$8&lt;&gt;""</formula>
    </cfRule>
  </conditionalFormatting>
  <conditionalFormatting sqref="D14:AG163">
    <cfRule type="expression" dxfId="44" priority="1">
      <formula>$AI14&lt;&gt;""</formula>
    </cfRule>
  </conditionalFormatting>
  <dataValidations count="3">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6に記入してください。" prompt="記入内容が自動反映されます。" sqref="B14:B163"/>
  </dataValidations>
  <pageMargins left="0.7" right="0.7" top="0.75" bottom="0.75" header="0.3" footer="0.3"/>
  <pageSetup paperSize="9" scale="3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34.25" style="34" customWidth="1"/>
    <col min="37" max="37" width="9" style="34" hidden="1" customWidth="1"/>
    <col min="38" max="38" width="19.625" style="34" hidden="1" customWidth="1"/>
    <col min="39" max="39" width="11.125" style="34" hidden="1" customWidth="1"/>
    <col min="40" max="41" width="9" style="34" hidden="1" customWidth="1"/>
    <col min="42" max="16384" width="9" style="34"/>
  </cols>
  <sheetData>
    <row r="1" spans="1:41" ht="29.25" customHeight="1" thickBot="1" x14ac:dyDescent="0.3">
      <c r="AI1" s="35" t="s">
        <v>90</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34"/>
      <c r="AK5" s="34" t="s">
        <v>12</v>
      </c>
      <c r="AN5" s="34">
        <v>200</v>
      </c>
      <c r="AO5" s="34">
        <v>2</v>
      </c>
    </row>
    <row r="6" spans="1:41"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37"/>
      <c r="AI6" s="117"/>
    </row>
    <row r="7" spans="1:41"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37"/>
      <c r="W7" s="37"/>
      <c r="X7" s="37"/>
      <c r="Y7" s="37"/>
      <c r="Z7" s="37"/>
      <c r="AA7" s="37"/>
      <c r="AB7" s="37"/>
      <c r="AC7" s="37"/>
      <c r="AD7" s="37"/>
      <c r="AE7" s="37"/>
      <c r="AF7" s="37"/>
      <c r="AG7" s="37"/>
      <c r="AH7" s="37"/>
      <c r="AI7" s="117" t="str">
        <f>IF(AN164=0,"","申請内容にエラーがあります。利用者名は別紙2-6に入力してください。")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IF(AK165=150,"","申請内容にエラーがあります。療養日数は15日以内になるようにしてください。")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1" s="41" customFormat="1" ht="30" customHeight="1" x14ac:dyDescent="0.4">
      <c r="A10" s="62"/>
      <c r="B10" s="63"/>
      <c r="C10" s="64" t="s">
        <v>15</v>
      </c>
      <c r="D10" s="65">
        <v>10</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1" s="41" customFormat="1" ht="30" customHeight="1" thickBot="1" x14ac:dyDescent="0.45">
      <c r="A11" s="69"/>
      <c r="B11" s="70"/>
      <c r="C11" s="191"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443" t="s">
        <v>19</v>
      </c>
      <c r="AM11" s="443"/>
    </row>
    <row r="12" spans="1:41" s="41"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1"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row>
    <row r="14" spans="1:41" s="41" customFormat="1" ht="30" customHeight="1" thickTop="1" x14ac:dyDescent="0.4">
      <c r="A14" s="82">
        <v>1</v>
      </c>
      <c r="B14" s="27" t="str">
        <f>IF('（別紙2-6）6月1日～6月30日'!B14="","",'（別紙2-6）6月1日～6月30日'!B14)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148"/>
      <c r="AG14" s="144"/>
      <c r="AH14" s="105"/>
      <c r="AI14" s="83">
        <f>SUM('（別紙2-6）6月1日～6月30日'!D14:AG14,'（別紙2-7）7月1日～7月31日'!D14:AH14,'（別紙2-8）8月1日～8月31日'!D14:AH14,'（別紙2-9）9月1日～9月30日'!D14:AG14,D14:AH14)</f>
        <v>0</v>
      </c>
      <c r="AJ14" s="43" t="str">
        <f>IF(AI14&lt;=15,"","療養日数は15日以内になるようにしてください")</f>
        <v/>
      </c>
      <c r="AK14" s="41">
        <f t="shared" ref="AK14:AK45" si="1">MIN(SUM(D14:AH14),15)</f>
        <v>0</v>
      </c>
      <c r="AM14" s="41" t="str">
        <f>IF(AND(B14="",AU14&gt;0),1,"")</f>
        <v/>
      </c>
      <c r="AN14" s="41" t="str">
        <f t="shared" ref="AN14:AN77" si="2">IF(AND(B14="",AI14&gt;0),1,"")</f>
        <v/>
      </c>
    </row>
    <row r="15" spans="1:41" s="41" customFormat="1" ht="30" customHeight="1" x14ac:dyDescent="0.4">
      <c r="A15" s="53">
        <v>2</v>
      </c>
      <c r="B15" s="27" t="str">
        <f>IF('（別紙2-6）6月1日～6月30日'!B15="","",'（別紙2-6）6月1日～6月30日'!B15)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147"/>
      <c r="AG15" s="143"/>
      <c r="AH15" s="26"/>
      <c r="AI15" s="54">
        <f>SUM('（別紙2-6）6月1日～6月30日'!D15:AG15,'（別紙2-7）7月1日～7月31日'!D15:AH15,'（別紙2-8）8月1日～8月31日'!D15:AH15,'（別紙2-9）9月1日～9月30日'!D15:AG15,D15:AH15)</f>
        <v>0</v>
      </c>
      <c r="AJ15" s="43" t="str">
        <f t="shared" ref="AJ15:AJ129" si="3">IF(AI15&lt;=15,"","療養日数は15日以内になるようにしてください")</f>
        <v/>
      </c>
      <c r="AK15" s="41">
        <f t="shared" si="1"/>
        <v>0</v>
      </c>
      <c r="AN15" s="41" t="str">
        <f t="shared" si="2"/>
        <v/>
      </c>
    </row>
    <row r="16" spans="1:41" s="41" customFormat="1" ht="30" customHeight="1" x14ac:dyDescent="0.4">
      <c r="A16" s="53">
        <v>3</v>
      </c>
      <c r="B16" s="27" t="str">
        <f>IF('（別紙2-6）6月1日～6月30日'!B16="","",'（別紙2-6）6月1日～6月30日'!B16)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147"/>
      <c r="AG16" s="143"/>
      <c r="AH16" s="26"/>
      <c r="AI16" s="54">
        <f>SUM('（別紙2-6）6月1日～6月30日'!D16:AG16,'（別紙2-7）7月1日～7月31日'!D16:AH16,'（別紙2-8）8月1日～8月31日'!D16:AH16,'（別紙2-9）9月1日～9月30日'!D16:AG16,D16:AH16)</f>
        <v>0</v>
      </c>
      <c r="AJ16" s="43" t="str">
        <f t="shared" si="3"/>
        <v/>
      </c>
      <c r="AK16" s="41">
        <f t="shared" si="1"/>
        <v>0</v>
      </c>
      <c r="AN16" s="41" t="str">
        <f t="shared" si="2"/>
        <v/>
      </c>
    </row>
    <row r="17" spans="1:40" s="41" customFormat="1" ht="30" customHeight="1" x14ac:dyDescent="0.4">
      <c r="A17" s="53">
        <v>4</v>
      </c>
      <c r="B17" s="27" t="str">
        <f>IF('（別紙2-6）6月1日～6月30日'!B17="","",'（別紙2-6）6月1日～6月30日'!B17)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147"/>
      <c r="AG17" s="143"/>
      <c r="AH17" s="26"/>
      <c r="AI17" s="54">
        <f>SUM('（別紙2-6）6月1日～6月30日'!D17:AG17,'（別紙2-7）7月1日～7月31日'!D17:AH17,'（別紙2-8）8月1日～8月31日'!D17:AH17,'（別紙2-9）9月1日～9月30日'!D17:AG17,D17:AH17)</f>
        <v>0</v>
      </c>
      <c r="AJ17" s="43" t="str">
        <f t="shared" si="3"/>
        <v/>
      </c>
      <c r="AK17" s="41">
        <f t="shared" si="1"/>
        <v>0</v>
      </c>
      <c r="AN17" s="41" t="str">
        <f t="shared" si="2"/>
        <v/>
      </c>
    </row>
    <row r="18" spans="1:40" s="41" customFormat="1" ht="30" customHeight="1" thickBot="1" x14ac:dyDescent="0.45">
      <c r="A18" s="57">
        <v>5</v>
      </c>
      <c r="B18" s="106" t="str">
        <f>IF('（別紙2-6）6月1日～6月30日'!B18="","",'（別紙2-6）6月1日～6月30日'!B18)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46"/>
      <c r="AG18" s="142"/>
      <c r="AH18" s="15"/>
      <c r="AI18" s="58">
        <f>SUM('（別紙2-6）6月1日～6月30日'!D18:AG18,'（別紙2-7）7月1日～7月31日'!D18:AH18,'（別紙2-8）8月1日～8月31日'!D18:AH18,'（別紙2-9）9月1日～9月30日'!D18:AG18,D18:AH18)</f>
        <v>0</v>
      </c>
      <c r="AJ18" s="43" t="str">
        <f t="shared" si="3"/>
        <v/>
      </c>
      <c r="AK18" s="41">
        <f t="shared" si="1"/>
        <v>0</v>
      </c>
      <c r="AN18" s="41" t="str">
        <f t="shared" si="2"/>
        <v/>
      </c>
    </row>
    <row r="19" spans="1:40" s="41" customFormat="1" ht="30" customHeight="1" x14ac:dyDescent="0.4">
      <c r="A19" s="82">
        <v>6</v>
      </c>
      <c r="B19" s="136" t="str">
        <f>IF('（別紙2-6）6月1日～6月30日'!B19="","",'（別紙2-6）6月1日～6月30日'!B19)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148"/>
      <c r="AG19" s="144"/>
      <c r="AH19" s="105"/>
      <c r="AI19" s="84">
        <f>SUM('（別紙2-6）6月1日～6月30日'!D19:AG19,'（別紙2-7）7月1日～7月31日'!D19:AH19,'（別紙2-8）8月1日～8月31日'!D19:AH19,'（別紙2-9）9月1日～9月30日'!D19:AG19,D19:AH19)</f>
        <v>0</v>
      </c>
      <c r="AJ19" s="43" t="str">
        <f t="shared" si="3"/>
        <v/>
      </c>
      <c r="AK19" s="41">
        <f t="shared" si="1"/>
        <v>0</v>
      </c>
      <c r="AN19" s="41" t="str">
        <f t="shared" si="2"/>
        <v/>
      </c>
    </row>
    <row r="20" spans="1:40" s="41" customFormat="1" ht="30" customHeight="1" x14ac:dyDescent="0.4">
      <c r="A20" s="53">
        <v>7</v>
      </c>
      <c r="B20" s="27" t="str">
        <f>IF('（別紙2-6）6月1日～6月30日'!B20="","",'（別紙2-6）6月1日～6月30日'!B20)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147"/>
      <c r="AG20" s="143"/>
      <c r="AH20" s="26"/>
      <c r="AI20" s="54">
        <f>SUM('（別紙2-6）6月1日～6月30日'!D20:AG20,'（別紙2-7）7月1日～7月31日'!D20:AH20,'（別紙2-8）8月1日～8月31日'!D20:AH20,'（別紙2-9）9月1日～9月30日'!D20:AG20,D20:AH20)</f>
        <v>0</v>
      </c>
      <c r="AJ20" s="43" t="str">
        <f t="shared" si="3"/>
        <v/>
      </c>
      <c r="AK20" s="41">
        <f t="shared" si="1"/>
        <v>0</v>
      </c>
      <c r="AN20" s="41" t="str">
        <f t="shared" si="2"/>
        <v/>
      </c>
    </row>
    <row r="21" spans="1:40" s="41" customFormat="1" ht="30" customHeight="1" x14ac:dyDescent="0.4">
      <c r="A21" s="53">
        <v>8</v>
      </c>
      <c r="B21" s="27" t="str">
        <f>IF('（別紙2-6）6月1日～6月30日'!B21="","",'（別紙2-6）6月1日～6月30日'!B21)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147"/>
      <c r="AG21" s="143"/>
      <c r="AH21" s="26"/>
      <c r="AI21" s="54">
        <f>SUM('（別紙2-6）6月1日～6月30日'!D21:AG21,'（別紙2-7）7月1日～7月31日'!D21:AH21,'（別紙2-8）8月1日～8月31日'!D21:AH21,'（別紙2-9）9月1日～9月30日'!D21:AG21,D21:AH21)</f>
        <v>0</v>
      </c>
      <c r="AJ21" s="43" t="str">
        <f t="shared" si="3"/>
        <v/>
      </c>
      <c r="AK21" s="41">
        <f t="shared" si="1"/>
        <v>0</v>
      </c>
      <c r="AN21" s="41" t="str">
        <f t="shared" si="2"/>
        <v/>
      </c>
    </row>
    <row r="22" spans="1:40" s="41" customFormat="1" ht="30" customHeight="1" x14ac:dyDescent="0.4">
      <c r="A22" s="53">
        <v>9</v>
      </c>
      <c r="B22" s="27" t="str">
        <f>IF('（別紙2-6）6月1日～6月30日'!B22="","",'（別紙2-6）6月1日～6月30日'!B22)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147"/>
      <c r="AG22" s="143"/>
      <c r="AH22" s="26"/>
      <c r="AI22" s="54">
        <f>SUM('（別紙2-6）6月1日～6月30日'!D22:AG22,'（別紙2-7）7月1日～7月31日'!D22:AH22,'（別紙2-8）8月1日～8月31日'!D22:AH22,'（別紙2-9）9月1日～9月30日'!D22:AG22,D22:AH22)</f>
        <v>0</v>
      </c>
      <c r="AJ22" s="43" t="str">
        <f t="shared" si="3"/>
        <v/>
      </c>
      <c r="AK22" s="41">
        <f t="shared" si="1"/>
        <v>0</v>
      </c>
      <c r="AN22" s="41" t="str">
        <f t="shared" si="2"/>
        <v/>
      </c>
    </row>
    <row r="23" spans="1:40" s="41" customFormat="1" ht="30" customHeight="1" thickBot="1" x14ac:dyDescent="0.45">
      <c r="A23" s="57">
        <v>10</v>
      </c>
      <c r="B23" s="106" t="str">
        <f>IF('（別紙2-6）6月1日～6月30日'!B23="","",'（別紙2-6）6月1日～6月30日'!B23)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46"/>
      <c r="AG23" s="142"/>
      <c r="AH23" s="15"/>
      <c r="AI23" s="58">
        <f>SUM('（別紙2-6）6月1日～6月30日'!D23:AG23,'（別紙2-7）7月1日～7月31日'!D23:AH23,'（別紙2-8）8月1日～8月31日'!D23:AH23,'（別紙2-9）9月1日～9月30日'!D23:AG23,D23:AH23)</f>
        <v>0</v>
      </c>
      <c r="AJ23" s="43" t="str">
        <f t="shared" si="3"/>
        <v/>
      </c>
      <c r="AK23" s="41">
        <f t="shared" si="1"/>
        <v>0</v>
      </c>
      <c r="AN23" s="41" t="str">
        <f t="shared" si="2"/>
        <v/>
      </c>
    </row>
    <row r="24" spans="1:40" s="41" customFormat="1" ht="30" customHeight="1" x14ac:dyDescent="0.4">
      <c r="A24" s="82">
        <v>11</v>
      </c>
      <c r="B24" s="136" t="str">
        <f>IF('（別紙2-6）6月1日～6月30日'!B24="","",'（別紙2-6）6月1日～6月30日'!B24)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148"/>
      <c r="AG24" s="144"/>
      <c r="AH24" s="105"/>
      <c r="AI24" s="84">
        <f>SUM('（別紙2-6）6月1日～6月30日'!D24:AG24,'（別紙2-7）7月1日～7月31日'!D24:AH24,'（別紙2-8）8月1日～8月31日'!D24:AH24,'（別紙2-9）9月1日～9月30日'!D24:AG24,D24:AH24)</f>
        <v>0</v>
      </c>
      <c r="AJ24" s="85" t="str">
        <f t="shared" si="3"/>
        <v/>
      </c>
      <c r="AK24" s="41">
        <f t="shared" si="1"/>
        <v>0</v>
      </c>
      <c r="AN24" s="41" t="str">
        <f t="shared" si="2"/>
        <v/>
      </c>
    </row>
    <row r="25" spans="1:40" s="41" customFormat="1" ht="30" customHeight="1" x14ac:dyDescent="0.4">
      <c r="A25" s="53">
        <v>12</v>
      </c>
      <c r="B25" s="27" t="str">
        <f>IF('（別紙2-6）6月1日～6月30日'!B25="","",'（別紙2-6）6月1日～6月30日'!B25)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147"/>
      <c r="AG25" s="143"/>
      <c r="AH25" s="26"/>
      <c r="AI25" s="54">
        <f>SUM('（別紙2-6）6月1日～6月30日'!D25:AG25,'（別紙2-7）7月1日～7月31日'!D25:AH25,'（別紙2-8）8月1日～8月31日'!D25:AH25,'（別紙2-9）9月1日～9月30日'!D25:AG25,D25:AH25)</f>
        <v>0</v>
      </c>
      <c r="AJ25" s="43" t="str">
        <f t="shared" si="3"/>
        <v/>
      </c>
      <c r="AK25" s="41">
        <f t="shared" si="1"/>
        <v>0</v>
      </c>
      <c r="AN25" s="41" t="str">
        <f t="shared" si="2"/>
        <v/>
      </c>
    </row>
    <row r="26" spans="1:40" s="41" customFormat="1" ht="30" customHeight="1" x14ac:dyDescent="0.4">
      <c r="A26" s="53">
        <v>13</v>
      </c>
      <c r="B26" s="27" t="str">
        <f>IF('（別紙2-6）6月1日～6月30日'!B26="","",'（別紙2-6）6月1日～6月30日'!B26)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147"/>
      <c r="AG26" s="143"/>
      <c r="AH26" s="26"/>
      <c r="AI26" s="54">
        <f>SUM('（別紙2-6）6月1日～6月30日'!D26:AG26,'（別紙2-7）7月1日～7月31日'!D26:AH26,'（別紙2-8）8月1日～8月31日'!D26:AH26,'（別紙2-9）9月1日～9月30日'!D26:AG26,D26:AH26)</f>
        <v>0</v>
      </c>
      <c r="AJ26" s="43" t="str">
        <f t="shared" si="3"/>
        <v/>
      </c>
      <c r="AK26" s="41">
        <f t="shared" si="1"/>
        <v>0</v>
      </c>
      <c r="AN26" s="41" t="str">
        <f t="shared" si="2"/>
        <v/>
      </c>
    </row>
    <row r="27" spans="1:40" s="41" customFormat="1" ht="30" customHeight="1" x14ac:dyDescent="0.4">
      <c r="A27" s="53">
        <v>14</v>
      </c>
      <c r="B27" s="27" t="str">
        <f>IF('（別紙2-6）6月1日～6月30日'!B27="","",'（別紙2-6）6月1日～6月30日'!B27)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147"/>
      <c r="AG27" s="143"/>
      <c r="AH27" s="26"/>
      <c r="AI27" s="54">
        <f>SUM('（別紙2-6）6月1日～6月30日'!D27:AG27,'（別紙2-7）7月1日～7月31日'!D27:AH27,'（別紙2-8）8月1日～8月31日'!D27:AH27,'（別紙2-9）9月1日～9月30日'!D27:AG27,D27:AH27)</f>
        <v>0</v>
      </c>
      <c r="AJ27" s="43" t="str">
        <f t="shared" si="3"/>
        <v/>
      </c>
      <c r="AK27" s="41">
        <f t="shared" si="1"/>
        <v>0</v>
      </c>
      <c r="AN27" s="41" t="str">
        <f t="shared" si="2"/>
        <v/>
      </c>
    </row>
    <row r="28" spans="1:40" s="41" customFormat="1" ht="30" customHeight="1" thickBot="1" x14ac:dyDescent="0.45">
      <c r="A28" s="57">
        <v>15</v>
      </c>
      <c r="B28" s="106" t="str">
        <f>IF('（別紙2-6）6月1日～6月30日'!B28="","",'（別紙2-6）6月1日～6月30日'!B28)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46"/>
      <c r="AG28" s="142"/>
      <c r="AH28" s="15"/>
      <c r="AI28" s="58">
        <f>SUM('（別紙2-6）6月1日～6月30日'!D28:AG28,'（別紙2-7）7月1日～7月31日'!D28:AH28,'（別紙2-8）8月1日～8月31日'!D28:AH28,'（別紙2-9）9月1日～9月30日'!D28:AG28,D28:AH28)</f>
        <v>0</v>
      </c>
      <c r="AJ28" s="43" t="str">
        <f t="shared" si="3"/>
        <v/>
      </c>
      <c r="AK28" s="41">
        <f t="shared" si="1"/>
        <v>0</v>
      </c>
      <c r="AN28" s="41" t="str">
        <f t="shared" si="2"/>
        <v/>
      </c>
    </row>
    <row r="29" spans="1:40" s="41" customFormat="1" ht="30" customHeight="1" x14ac:dyDescent="0.4">
      <c r="A29" s="82">
        <v>16</v>
      </c>
      <c r="B29" s="136" t="str">
        <f>IF('（別紙2-6）6月1日～6月30日'!B29="","",'（別紙2-6）6月1日～6月30日'!B29)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148"/>
      <c r="AG29" s="144"/>
      <c r="AH29" s="105"/>
      <c r="AI29" s="84">
        <f>SUM('（別紙2-6）6月1日～6月30日'!D29:AG29,'（別紙2-7）7月1日～7月31日'!D29:AH29,'（別紙2-8）8月1日～8月31日'!D29:AH29,'（別紙2-9）9月1日～9月30日'!D29:AG29,D29:AH29)</f>
        <v>0</v>
      </c>
      <c r="AJ29" s="43" t="str">
        <f t="shared" si="3"/>
        <v/>
      </c>
      <c r="AK29" s="41">
        <f t="shared" si="1"/>
        <v>0</v>
      </c>
      <c r="AN29" s="41" t="str">
        <f t="shared" si="2"/>
        <v/>
      </c>
    </row>
    <row r="30" spans="1:40" s="41" customFormat="1" ht="30" customHeight="1" x14ac:dyDescent="0.4">
      <c r="A30" s="53">
        <v>17</v>
      </c>
      <c r="B30" s="27" t="str">
        <f>IF('（別紙2-6）6月1日～6月30日'!B30="","",'（別紙2-6）6月1日～6月30日'!B30)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147"/>
      <c r="AG30" s="143"/>
      <c r="AH30" s="26"/>
      <c r="AI30" s="54">
        <f>SUM('（別紙2-6）6月1日～6月30日'!D30:AG30,'（別紙2-7）7月1日～7月31日'!D30:AH30,'（別紙2-8）8月1日～8月31日'!D30:AH30,'（別紙2-9）9月1日～9月30日'!D30:AG30,D30:AH30)</f>
        <v>0</v>
      </c>
      <c r="AJ30" s="43" t="str">
        <f t="shared" si="3"/>
        <v/>
      </c>
      <c r="AK30" s="41">
        <f t="shared" si="1"/>
        <v>0</v>
      </c>
      <c r="AN30" s="41" t="str">
        <f t="shared" si="2"/>
        <v/>
      </c>
    </row>
    <row r="31" spans="1:40" s="41" customFormat="1" ht="30" customHeight="1" x14ac:dyDescent="0.4">
      <c r="A31" s="53">
        <v>18</v>
      </c>
      <c r="B31" s="27" t="str">
        <f>IF('（別紙2-6）6月1日～6月30日'!B31="","",'（別紙2-6）6月1日～6月30日'!B31)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147"/>
      <c r="AG31" s="143"/>
      <c r="AH31" s="26"/>
      <c r="AI31" s="54">
        <f>SUM('（別紙2-6）6月1日～6月30日'!D31:AG31,'（別紙2-7）7月1日～7月31日'!D31:AH31,'（別紙2-8）8月1日～8月31日'!D31:AH31,'（別紙2-9）9月1日～9月30日'!D31:AG31,D31:AH31)</f>
        <v>0</v>
      </c>
      <c r="AJ31" s="43" t="str">
        <f t="shared" si="3"/>
        <v/>
      </c>
      <c r="AK31" s="41">
        <f t="shared" si="1"/>
        <v>0</v>
      </c>
      <c r="AN31" s="41" t="str">
        <f t="shared" si="2"/>
        <v/>
      </c>
    </row>
    <row r="32" spans="1:40" s="41" customFormat="1" ht="30" customHeight="1" x14ac:dyDescent="0.4">
      <c r="A32" s="53">
        <v>19</v>
      </c>
      <c r="B32" s="27" t="str">
        <f>IF('（別紙2-6）6月1日～6月30日'!B32="","",'（別紙2-6）6月1日～6月30日'!B32)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147"/>
      <c r="AG32" s="143"/>
      <c r="AH32" s="26"/>
      <c r="AI32" s="54">
        <f>SUM('（別紙2-6）6月1日～6月30日'!D32:AG32,'（別紙2-7）7月1日～7月31日'!D32:AH32,'（別紙2-8）8月1日～8月31日'!D32:AH32,'（別紙2-9）9月1日～9月30日'!D32:AG32,D32:AH32)</f>
        <v>0</v>
      </c>
      <c r="AJ32" s="43" t="str">
        <f t="shared" si="3"/>
        <v/>
      </c>
      <c r="AK32" s="41">
        <f t="shared" si="1"/>
        <v>0</v>
      </c>
      <c r="AN32" s="41" t="str">
        <f t="shared" si="2"/>
        <v/>
      </c>
    </row>
    <row r="33" spans="1:42" s="41" customFormat="1" ht="30" customHeight="1" thickBot="1" x14ac:dyDescent="0.45">
      <c r="A33" s="57">
        <v>20</v>
      </c>
      <c r="B33" s="106" t="str">
        <f>IF('（別紙2-6）6月1日～6月30日'!B33="","",'（別紙2-6）6月1日～6月30日'!B33)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46"/>
      <c r="AG33" s="142"/>
      <c r="AH33" s="15"/>
      <c r="AI33" s="58">
        <f>SUM('（別紙2-6）6月1日～6月30日'!D33:AG33,'（別紙2-7）7月1日～7月31日'!D33:AH33,'（別紙2-8）8月1日～8月31日'!D33:AH33,'（別紙2-9）9月1日～9月30日'!D33:AG33,D33:AH33)</f>
        <v>0</v>
      </c>
      <c r="AJ33" s="43" t="str">
        <f t="shared" si="3"/>
        <v/>
      </c>
      <c r="AK33" s="41">
        <f t="shared" si="1"/>
        <v>0</v>
      </c>
      <c r="AN33" s="41" t="str">
        <f t="shared" si="2"/>
        <v/>
      </c>
    </row>
    <row r="34" spans="1:42" s="41" customFormat="1" ht="30" customHeight="1" x14ac:dyDescent="0.4">
      <c r="A34" s="82">
        <v>21</v>
      </c>
      <c r="B34" s="136" t="str">
        <f>IF('（別紙2-6）6月1日～6月30日'!B34="","",'（別紙2-6）6月1日～6月30日'!B34)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148"/>
      <c r="AG34" s="144"/>
      <c r="AH34" s="105"/>
      <c r="AI34" s="84">
        <f>SUM('（別紙2-6）6月1日～6月30日'!D34:AG34,'（別紙2-7）7月1日～7月31日'!D34:AH34,'（別紙2-8）8月1日～8月31日'!D34:AH34,'（別紙2-9）9月1日～9月30日'!D34:AG34,D34:AH34)</f>
        <v>0</v>
      </c>
      <c r="AJ34" s="43" t="str">
        <f t="shared" si="3"/>
        <v/>
      </c>
      <c r="AK34" s="41">
        <f t="shared" si="1"/>
        <v>0</v>
      </c>
      <c r="AN34" s="41" t="str">
        <f t="shared" si="2"/>
        <v/>
      </c>
    </row>
    <row r="35" spans="1:42" s="41" customFormat="1" ht="30" customHeight="1" x14ac:dyDescent="0.4">
      <c r="A35" s="53">
        <v>22</v>
      </c>
      <c r="B35" s="27" t="str">
        <f>IF('（別紙2-6）6月1日～6月30日'!B35="","",'（別紙2-6）6月1日～6月30日'!B35)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147"/>
      <c r="AG35" s="143"/>
      <c r="AH35" s="26"/>
      <c r="AI35" s="54">
        <f>SUM('（別紙2-6）6月1日～6月30日'!D35:AG35,'（別紙2-7）7月1日～7月31日'!D35:AH35,'（別紙2-8）8月1日～8月31日'!D35:AH35,'（別紙2-9）9月1日～9月30日'!D35:AG35,D35:AH35)</f>
        <v>0</v>
      </c>
      <c r="AJ35" s="43" t="str">
        <f t="shared" si="3"/>
        <v/>
      </c>
      <c r="AK35" s="41">
        <f t="shared" si="1"/>
        <v>0</v>
      </c>
      <c r="AN35" s="41" t="str">
        <f t="shared" si="2"/>
        <v/>
      </c>
    </row>
    <row r="36" spans="1:42" s="41" customFormat="1" ht="30" customHeight="1" x14ac:dyDescent="0.4">
      <c r="A36" s="53">
        <v>23</v>
      </c>
      <c r="B36" s="27" t="str">
        <f>IF('（別紙2-6）6月1日～6月30日'!B36="","",'（別紙2-6）6月1日～6月30日'!B36)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147"/>
      <c r="AG36" s="143"/>
      <c r="AH36" s="26"/>
      <c r="AI36" s="54">
        <f>SUM('（別紙2-6）6月1日～6月30日'!D36:AG36,'（別紙2-7）7月1日～7月31日'!D36:AH36,'（別紙2-8）8月1日～8月31日'!D36:AH36,'（別紙2-9）9月1日～9月30日'!D36:AG36,D36:AH36)</f>
        <v>0</v>
      </c>
      <c r="AJ36" s="43" t="str">
        <f t="shared" si="3"/>
        <v/>
      </c>
      <c r="AK36" s="41">
        <f t="shared" si="1"/>
        <v>0</v>
      </c>
      <c r="AN36" s="41" t="str">
        <f t="shared" si="2"/>
        <v/>
      </c>
    </row>
    <row r="37" spans="1:42" s="41" customFormat="1" ht="30" customHeight="1" x14ac:dyDescent="0.4">
      <c r="A37" s="53">
        <v>24</v>
      </c>
      <c r="B37" s="27" t="str">
        <f>IF('（別紙2-6）6月1日～6月30日'!B37="","",'（別紙2-6）6月1日～6月30日'!B37)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147"/>
      <c r="AG37" s="143"/>
      <c r="AH37" s="26"/>
      <c r="AI37" s="54">
        <f>SUM('（別紙2-6）6月1日～6月30日'!D37:AG37,'（別紙2-7）7月1日～7月31日'!D37:AH37,'（別紙2-8）8月1日～8月31日'!D37:AH37,'（別紙2-9）9月1日～9月30日'!D37:AG37,D37:AH37)</f>
        <v>0</v>
      </c>
      <c r="AJ37" s="43" t="str">
        <f t="shared" si="3"/>
        <v/>
      </c>
      <c r="AK37" s="41">
        <f t="shared" si="1"/>
        <v>0</v>
      </c>
      <c r="AN37" s="41" t="str">
        <f t="shared" si="2"/>
        <v/>
      </c>
    </row>
    <row r="38" spans="1:42" ht="30" customHeight="1" thickBot="1" x14ac:dyDescent="0.3">
      <c r="A38" s="57">
        <v>25</v>
      </c>
      <c r="B38" s="106" t="str">
        <f>IF('（別紙2-6）6月1日～6月30日'!B38="","",'（別紙2-6）6月1日～6月30日'!B38)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46"/>
      <c r="AG38" s="142"/>
      <c r="AH38" s="15"/>
      <c r="AI38" s="58">
        <f>SUM('（別紙2-6）6月1日～6月30日'!D38:AG38,'（別紙2-7）7月1日～7月31日'!D38:AH38,'（別紙2-8）8月1日～8月31日'!D38:AH38,'（別紙2-9）9月1日～9月30日'!D38:AG38,D38:AH38)</f>
        <v>0</v>
      </c>
      <c r="AJ38" s="50" t="str">
        <f t="shared" si="3"/>
        <v/>
      </c>
      <c r="AK38" s="41">
        <f t="shared" si="1"/>
        <v>0</v>
      </c>
      <c r="AM38" s="41"/>
      <c r="AN38" s="34" t="str">
        <f t="shared" si="2"/>
        <v/>
      </c>
      <c r="AP38" s="41"/>
    </row>
    <row r="39" spans="1:42" ht="30" customHeight="1" x14ac:dyDescent="0.25">
      <c r="A39" s="51">
        <v>26</v>
      </c>
      <c r="B39" s="136" t="str">
        <f>IF('（別紙2-6）6月1日～6月30日'!B39="","",'（別紙2-6）6月1日～6月30日'!B39)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148"/>
      <c r="AG39" s="144"/>
      <c r="AH39" s="105"/>
      <c r="AI39" s="52">
        <f>SUM('（別紙2-6）6月1日～6月30日'!D39:AG39,'（別紙2-7）7月1日～7月31日'!D39:AH39,'（別紙2-8）8月1日～8月31日'!D39:AH39,'（別紙2-9）9月1日～9月30日'!D39:AG39,D39:AH39)</f>
        <v>0</v>
      </c>
      <c r="AJ39" s="50" t="str">
        <f t="shared" si="3"/>
        <v/>
      </c>
      <c r="AK39" s="41">
        <f t="shared" si="1"/>
        <v>0</v>
      </c>
      <c r="AM39" s="41"/>
      <c r="AN39" s="34" t="str">
        <f t="shared" si="2"/>
        <v/>
      </c>
      <c r="AP39" s="41"/>
    </row>
    <row r="40" spans="1:42" ht="30" customHeight="1" x14ac:dyDescent="0.25">
      <c r="A40" s="53">
        <v>27</v>
      </c>
      <c r="B40" s="27" t="str">
        <f>IF('（別紙2-6）6月1日～6月30日'!B40="","",'（別紙2-6）6月1日～6月30日'!B40)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147"/>
      <c r="AG40" s="143"/>
      <c r="AH40" s="26"/>
      <c r="AI40" s="54">
        <f>SUM('（別紙2-6）6月1日～6月30日'!D40:AG40,'（別紙2-7）7月1日～7月31日'!D40:AH40,'（別紙2-8）8月1日～8月31日'!D40:AH40,'（別紙2-9）9月1日～9月30日'!D40:AG40,D40:AH40)</f>
        <v>0</v>
      </c>
      <c r="AJ40" s="50" t="str">
        <f t="shared" si="3"/>
        <v/>
      </c>
      <c r="AK40" s="41">
        <f t="shared" si="1"/>
        <v>0</v>
      </c>
      <c r="AM40" s="41"/>
      <c r="AN40" s="34" t="str">
        <f t="shared" si="2"/>
        <v/>
      </c>
      <c r="AP40" s="41"/>
    </row>
    <row r="41" spans="1:42" ht="30" customHeight="1" x14ac:dyDescent="0.25">
      <c r="A41" s="53">
        <v>28</v>
      </c>
      <c r="B41" s="27" t="str">
        <f>IF('（別紙2-6）6月1日～6月30日'!B41="","",'（別紙2-6）6月1日～6月30日'!B41)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147"/>
      <c r="AG41" s="143"/>
      <c r="AH41" s="26"/>
      <c r="AI41" s="54">
        <f>SUM('（別紙2-6）6月1日～6月30日'!D41:AG41,'（別紙2-7）7月1日～7月31日'!D41:AH41,'（別紙2-8）8月1日～8月31日'!D41:AH41,'（別紙2-9）9月1日～9月30日'!D41:AG41,D41:AH41)</f>
        <v>0</v>
      </c>
      <c r="AJ41" s="50" t="str">
        <f t="shared" si="3"/>
        <v/>
      </c>
      <c r="AK41" s="41">
        <f t="shared" si="1"/>
        <v>0</v>
      </c>
      <c r="AM41" s="41"/>
      <c r="AN41" s="34" t="str">
        <f t="shared" si="2"/>
        <v/>
      </c>
      <c r="AP41" s="41"/>
    </row>
    <row r="42" spans="1:42" s="41" customFormat="1" ht="30" customHeight="1" x14ac:dyDescent="0.4">
      <c r="A42" s="53">
        <v>29</v>
      </c>
      <c r="B42" s="27" t="str">
        <f>IF('（別紙2-6）6月1日～6月30日'!B42="","",'（別紙2-6）6月1日～6月30日'!B42)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147"/>
      <c r="AG42" s="143"/>
      <c r="AH42" s="26"/>
      <c r="AI42" s="54">
        <f>SUM('（別紙2-6）6月1日～6月30日'!D42:AG42,'（別紙2-7）7月1日～7月31日'!D42:AH42,'（別紙2-8）8月1日～8月31日'!D42:AH42,'（別紙2-9）9月1日～9月30日'!D42:AG42,D42:AH42)</f>
        <v>0</v>
      </c>
      <c r="AJ42" s="43" t="str">
        <f t="shared" si="3"/>
        <v/>
      </c>
      <c r="AK42" s="41">
        <f t="shared" si="1"/>
        <v>0</v>
      </c>
      <c r="AL42" s="44"/>
      <c r="AN42" s="41" t="str">
        <f t="shared" si="2"/>
        <v/>
      </c>
    </row>
    <row r="43" spans="1:42" s="41" customFormat="1" ht="30" customHeight="1" thickBot="1" x14ac:dyDescent="0.45">
      <c r="A43" s="55">
        <v>30</v>
      </c>
      <c r="B43" s="106" t="str">
        <f>IF('（別紙2-6）6月1日～6月30日'!B43="","",'（別紙2-6）6月1日～6月30日'!B43)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146"/>
      <c r="AG43" s="142"/>
      <c r="AH43" s="15"/>
      <c r="AI43" s="56">
        <f>SUM('（別紙2-6）6月1日～6月30日'!D43:AG43,'（別紙2-7）7月1日～7月31日'!D43:AH43,'（別紙2-8）8月1日～8月31日'!D43:AH43,'（別紙2-9）9月1日～9月30日'!D43:AG43,D43:AH43)</f>
        <v>0</v>
      </c>
      <c r="AJ43" s="43" t="str">
        <f t="shared" si="3"/>
        <v/>
      </c>
      <c r="AK43" s="41">
        <f t="shared" si="1"/>
        <v>0</v>
      </c>
      <c r="AL43" s="44"/>
      <c r="AN43" s="41" t="str">
        <f t="shared" si="2"/>
        <v/>
      </c>
    </row>
    <row r="44" spans="1:42" s="41" customFormat="1" ht="30" customHeight="1" x14ac:dyDescent="0.4">
      <c r="A44" s="99">
        <v>31</v>
      </c>
      <c r="B44" s="136" t="str">
        <f>IF('（別紙2-6）6月1日～6月30日'!B44="","",'（別紙2-6）6月1日～6月30日'!B44)</f>
        <v/>
      </c>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48"/>
      <c r="AG44" s="144"/>
      <c r="AH44" s="105"/>
      <c r="AI44" s="81">
        <f>SUM('（別紙2-6）6月1日～6月30日'!D44:AG44,'（別紙2-7）7月1日～7月31日'!D44:AH44,'（別紙2-8）8月1日～8月31日'!D44:AH44,'（別紙2-9）9月1日～9月30日'!D44:AG44,D44:AH44)</f>
        <v>0</v>
      </c>
      <c r="AJ44" s="43" t="str">
        <f t="shared" si="3"/>
        <v/>
      </c>
      <c r="AK44" s="41">
        <f t="shared" si="1"/>
        <v>0</v>
      </c>
      <c r="AL44" s="44"/>
      <c r="AN44" s="41" t="str">
        <f t="shared" si="2"/>
        <v/>
      </c>
    </row>
    <row r="45" spans="1:42" s="41" customFormat="1" ht="30" customHeight="1" x14ac:dyDescent="0.4">
      <c r="A45" s="55">
        <v>32</v>
      </c>
      <c r="B45" s="27" t="str">
        <f>IF('（別紙2-6）6月1日～6月30日'!B45="","",'（別紙2-6）6月1日～6月30日'!B45)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147"/>
      <c r="AG45" s="143"/>
      <c r="AH45" s="26"/>
      <c r="AI45" s="56">
        <f>SUM('（別紙2-6）6月1日～6月30日'!D45:AG45,'（別紙2-7）7月1日～7月31日'!D45:AH45,'（別紙2-8）8月1日～8月31日'!D45:AH45,'（別紙2-9）9月1日～9月30日'!D45:AG45,D45:AH45)</f>
        <v>0</v>
      </c>
      <c r="AJ45" s="43" t="str">
        <f t="shared" si="3"/>
        <v/>
      </c>
      <c r="AK45" s="41">
        <f t="shared" si="1"/>
        <v>0</v>
      </c>
      <c r="AL45" s="44"/>
      <c r="AN45" s="41" t="str">
        <f t="shared" si="2"/>
        <v/>
      </c>
    </row>
    <row r="46" spans="1:42" s="41" customFormat="1" ht="30" customHeight="1" x14ac:dyDescent="0.4">
      <c r="A46" s="55">
        <v>33</v>
      </c>
      <c r="B46" s="27" t="str">
        <f>IF('（別紙2-6）6月1日～6月30日'!B46="","",'（別紙2-6）6月1日～6月30日'!B46)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147"/>
      <c r="AG46" s="143"/>
      <c r="AH46" s="26"/>
      <c r="AI46" s="56">
        <f>SUM('（別紙2-6）6月1日～6月30日'!D46:AG46,'（別紙2-7）7月1日～7月31日'!D46:AH46,'（別紙2-8）8月1日～8月31日'!D46:AH46,'（別紙2-9）9月1日～9月30日'!D46:AG46,D46:AH46)</f>
        <v>0</v>
      </c>
      <c r="AJ46" s="43" t="str">
        <f t="shared" si="3"/>
        <v/>
      </c>
      <c r="AK46" s="41">
        <f t="shared" ref="AK46:AK77" si="4">MIN(SUM(D46:AH46),15)</f>
        <v>0</v>
      </c>
      <c r="AL46" s="44"/>
      <c r="AN46" s="41" t="str">
        <f t="shared" si="2"/>
        <v/>
      </c>
    </row>
    <row r="47" spans="1:42" s="41" customFormat="1" ht="30" customHeight="1" x14ac:dyDescent="0.4">
      <c r="A47" s="55">
        <v>34</v>
      </c>
      <c r="B47" s="27" t="str">
        <f>IF('（別紙2-6）6月1日～6月30日'!B47="","",'（別紙2-6）6月1日～6月30日'!B47)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147"/>
      <c r="AG47" s="143"/>
      <c r="AH47" s="26"/>
      <c r="AI47" s="56">
        <f>SUM('（別紙2-6）6月1日～6月30日'!D47:AG47,'（別紙2-7）7月1日～7月31日'!D47:AH47,'（別紙2-8）8月1日～8月31日'!D47:AH47,'（別紙2-9）9月1日～9月30日'!D47:AG47,D47:AH47)</f>
        <v>0</v>
      </c>
      <c r="AJ47" s="43" t="str">
        <f t="shared" si="3"/>
        <v/>
      </c>
      <c r="AK47" s="41">
        <f t="shared" si="4"/>
        <v>0</v>
      </c>
      <c r="AL47" s="44"/>
      <c r="AN47" s="41" t="str">
        <f t="shared" si="2"/>
        <v/>
      </c>
    </row>
    <row r="48" spans="1:42" s="41" customFormat="1" ht="30" customHeight="1" thickBot="1" x14ac:dyDescent="0.45">
      <c r="A48" s="57">
        <v>35</v>
      </c>
      <c r="B48" s="106" t="str">
        <f>IF('（別紙2-6）6月1日～6月30日'!B48="","",'（別紙2-6）6月1日～6月30日'!B48)</f>
        <v/>
      </c>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46"/>
      <c r="AG48" s="142"/>
      <c r="AH48" s="15"/>
      <c r="AI48" s="58">
        <f>SUM('（別紙2-6）6月1日～6月30日'!D48:AG48,'（別紙2-7）7月1日～7月31日'!D48:AH48,'（別紙2-8）8月1日～8月31日'!D48:AH48,'（別紙2-9）9月1日～9月30日'!D48:AG48,D48:AH48)</f>
        <v>0</v>
      </c>
      <c r="AJ48" s="43" t="str">
        <f t="shared" si="3"/>
        <v/>
      </c>
      <c r="AK48" s="41">
        <f t="shared" si="4"/>
        <v>0</v>
      </c>
      <c r="AL48" s="44"/>
      <c r="AN48" s="41" t="str">
        <f t="shared" si="2"/>
        <v/>
      </c>
    </row>
    <row r="49" spans="1:40" s="41" customFormat="1" ht="30" customHeight="1" x14ac:dyDescent="0.4">
      <c r="A49" s="91">
        <v>36</v>
      </c>
      <c r="B49" s="136" t="str">
        <f>IF('（別紙2-6）6月1日～6月30日'!B49="","",'（別紙2-6）6月1日～6月30日'!B49)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149"/>
      <c r="AG49" s="145"/>
      <c r="AH49" s="97"/>
      <c r="AI49" s="98">
        <f>SUM('（別紙2-6）6月1日～6月30日'!D49:AG49,'（別紙2-7）7月1日～7月31日'!D49:AH49,'（別紙2-8）8月1日～8月31日'!D49:AH49,'（別紙2-9）9月1日～9月30日'!D49:AG49,D49:AH49)</f>
        <v>0</v>
      </c>
      <c r="AJ49" s="43" t="str">
        <f t="shared" si="3"/>
        <v/>
      </c>
      <c r="AK49" s="41">
        <f t="shared" si="4"/>
        <v>0</v>
      </c>
      <c r="AL49" s="44"/>
      <c r="AN49" s="41" t="str">
        <f t="shared" si="2"/>
        <v/>
      </c>
    </row>
    <row r="50" spans="1:40" s="41" customFormat="1" ht="30" customHeight="1" x14ac:dyDescent="0.4">
      <c r="A50" s="55">
        <v>37</v>
      </c>
      <c r="B50" s="27" t="str">
        <f>IF('（別紙2-6）6月1日～6月30日'!B50="","",'（別紙2-6）6月1日～6月30日'!B50)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147"/>
      <c r="AG50" s="143"/>
      <c r="AH50" s="26"/>
      <c r="AI50" s="56">
        <f>SUM('（別紙2-6）6月1日～6月30日'!D50:AG50,'（別紙2-7）7月1日～7月31日'!D50:AH50,'（別紙2-8）8月1日～8月31日'!D50:AH50,'（別紙2-9）9月1日～9月30日'!D50:AG50,D50:AH50)</f>
        <v>0</v>
      </c>
      <c r="AJ50" s="43" t="str">
        <f t="shared" si="3"/>
        <v/>
      </c>
      <c r="AK50" s="41">
        <f t="shared" si="4"/>
        <v>0</v>
      </c>
      <c r="AL50" s="44"/>
      <c r="AN50" s="41" t="str">
        <f t="shared" si="2"/>
        <v/>
      </c>
    </row>
    <row r="51" spans="1:40" s="41" customFormat="1" ht="30" customHeight="1" x14ac:dyDescent="0.4">
      <c r="A51" s="55">
        <v>38</v>
      </c>
      <c r="B51" s="27" t="str">
        <f>IF('（別紙2-6）6月1日～6月30日'!B51="","",'（別紙2-6）6月1日～6月30日'!B51)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147"/>
      <c r="AG51" s="143"/>
      <c r="AH51" s="26"/>
      <c r="AI51" s="56">
        <f>SUM('（別紙2-6）6月1日～6月30日'!D51:AG51,'（別紙2-7）7月1日～7月31日'!D51:AH51,'（別紙2-8）8月1日～8月31日'!D51:AH51,'（別紙2-9）9月1日～9月30日'!D51:AG51,D51:AH51)</f>
        <v>0</v>
      </c>
      <c r="AJ51" s="43" t="str">
        <f t="shared" si="3"/>
        <v/>
      </c>
      <c r="AK51" s="41">
        <f t="shared" si="4"/>
        <v>0</v>
      </c>
      <c r="AL51" s="44"/>
      <c r="AN51" s="41" t="str">
        <f t="shared" si="2"/>
        <v/>
      </c>
    </row>
    <row r="52" spans="1:40" s="41" customFormat="1" ht="30" customHeight="1" x14ac:dyDescent="0.4">
      <c r="A52" s="55">
        <v>39</v>
      </c>
      <c r="B52" s="27" t="str">
        <f>IF('（別紙2-6）6月1日～6月30日'!B52="","",'（別紙2-6）6月1日～6月30日'!B52)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147"/>
      <c r="AG52" s="143"/>
      <c r="AH52" s="26"/>
      <c r="AI52" s="56">
        <f>SUM('（別紙2-6）6月1日～6月30日'!D52:AG52,'（別紙2-7）7月1日～7月31日'!D52:AH52,'（別紙2-8）8月1日～8月31日'!D52:AH52,'（別紙2-9）9月1日～9月30日'!D52:AG52,D52:AH52)</f>
        <v>0</v>
      </c>
      <c r="AJ52" s="43" t="str">
        <f t="shared" si="3"/>
        <v/>
      </c>
      <c r="AK52" s="41">
        <f t="shared" si="4"/>
        <v>0</v>
      </c>
      <c r="AL52" s="44"/>
      <c r="AN52" s="41" t="str">
        <f t="shared" si="2"/>
        <v/>
      </c>
    </row>
    <row r="53" spans="1:40" s="41" customFormat="1" ht="30" customHeight="1" thickBot="1" x14ac:dyDescent="0.45">
      <c r="A53" s="55">
        <v>40</v>
      </c>
      <c r="B53" s="106" t="str">
        <f>IF('（別紙2-6）6月1日～6月30日'!B53="","",'（別紙2-6）6月1日～6月30日'!B53)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147"/>
      <c r="AG53" s="143"/>
      <c r="AH53" s="26"/>
      <c r="AI53" s="56">
        <f>SUM('（別紙2-6）6月1日～6月30日'!D53:AG53,'（別紙2-7）7月1日～7月31日'!D53:AH53,'（別紙2-8）8月1日～8月31日'!D53:AH53,'（別紙2-9）9月1日～9月30日'!D53:AG53,D53:AH53)</f>
        <v>0</v>
      </c>
      <c r="AJ53" s="43" t="str">
        <f t="shared" si="3"/>
        <v/>
      </c>
      <c r="AK53" s="41">
        <f t="shared" si="4"/>
        <v>0</v>
      </c>
      <c r="AL53" s="44"/>
      <c r="AN53" s="41" t="str">
        <f t="shared" si="2"/>
        <v/>
      </c>
    </row>
    <row r="54" spans="1:40" s="41" customFormat="1" ht="30" customHeight="1" x14ac:dyDescent="0.4">
      <c r="A54" s="99">
        <v>41</v>
      </c>
      <c r="B54" s="136" t="str">
        <f>IF('（別紙2-6）6月1日～6月30日'!B54="","",'（別紙2-6）6月1日～6月30日'!B54)</f>
        <v/>
      </c>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48"/>
      <c r="AG54" s="144"/>
      <c r="AH54" s="105"/>
      <c r="AI54" s="81">
        <f>SUM('（別紙2-6）6月1日～6月30日'!D54:AG54,'（別紙2-7）7月1日～7月31日'!D54:AH54,'（別紙2-8）8月1日～8月31日'!D54:AH54,'（別紙2-9）9月1日～9月30日'!D54:AG54,D54:AH54)</f>
        <v>0</v>
      </c>
      <c r="AJ54" s="43" t="str">
        <f t="shared" si="3"/>
        <v/>
      </c>
      <c r="AK54" s="41">
        <f t="shared" si="4"/>
        <v>0</v>
      </c>
      <c r="AL54" s="44"/>
      <c r="AN54" s="41" t="str">
        <f t="shared" si="2"/>
        <v/>
      </c>
    </row>
    <row r="55" spans="1:40" s="41" customFormat="1" ht="30" customHeight="1" x14ac:dyDescent="0.4">
      <c r="A55" s="55">
        <v>42</v>
      </c>
      <c r="B55" s="27" t="str">
        <f>IF('（別紙2-6）6月1日～6月30日'!B55="","",'（別紙2-6）6月1日～6月30日'!B55)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147"/>
      <c r="AG55" s="143"/>
      <c r="AH55" s="26"/>
      <c r="AI55" s="56">
        <f>SUM('（別紙2-6）6月1日～6月30日'!D55:AG55,'（別紙2-7）7月1日～7月31日'!D55:AH55,'（別紙2-8）8月1日～8月31日'!D55:AH55,'（別紙2-9）9月1日～9月30日'!D55:AG55,D55:AH55)</f>
        <v>0</v>
      </c>
      <c r="AJ55" s="43" t="str">
        <f t="shared" si="3"/>
        <v/>
      </c>
      <c r="AK55" s="41">
        <f t="shared" si="4"/>
        <v>0</v>
      </c>
      <c r="AL55" s="44"/>
      <c r="AN55" s="41" t="str">
        <f t="shared" si="2"/>
        <v/>
      </c>
    </row>
    <row r="56" spans="1:40" s="41" customFormat="1" ht="30" customHeight="1" x14ac:dyDescent="0.4">
      <c r="A56" s="55">
        <v>43</v>
      </c>
      <c r="B56" s="27" t="str">
        <f>IF('（別紙2-6）6月1日～6月30日'!B56="","",'（別紙2-6）6月1日～6月30日'!B56)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147"/>
      <c r="AG56" s="143"/>
      <c r="AH56" s="26"/>
      <c r="AI56" s="56">
        <f>SUM('（別紙2-6）6月1日～6月30日'!D56:AG56,'（別紙2-7）7月1日～7月31日'!D56:AH56,'（別紙2-8）8月1日～8月31日'!D56:AH56,'（別紙2-9）9月1日～9月30日'!D56:AG56,D56:AH56)</f>
        <v>0</v>
      </c>
      <c r="AJ56" s="43" t="str">
        <f t="shared" si="3"/>
        <v/>
      </c>
      <c r="AK56" s="41">
        <f t="shared" si="4"/>
        <v>0</v>
      </c>
      <c r="AL56" s="44"/>
      <c r="AN56" s="41" t="str">
        <f t="shared" si="2"/>
        <v/>
      </c>
    </row>
    <row r="57" spans="1:40" s="41" customFormat="1" ht="30" customHeight="1" x14ac:dyDescent="0.4">
      <c r="A57" s="55">
        <v>44</v>
      </c>
      <c r="B57" s="27" t="str">
        <f>IF('（別紙2-6）6月1日～6月30日'!B57="","",'（別紙2-6）6月1日～6月30日'!B57)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147"/>
      <c r="AG57" s="143"/>
      <c r="AH57" s="26"/>
      <c r="AI57" s="56">
        <f>SUM('（別紙2-6）6月1日～6月30日'!D57:AG57,'（別紙2-7）7月1日～7月31日'!D57:AH57,'（別紙2-8）8月1日～8月31日'!D57:AH57,'（別紙2-9）9月1日～9月30日'!D57:AG57,D57:AH57)</f>
        <v>0</v>
      </c>
      <c r="AJ57" s="43" t="str">
        <f t="shared" si="3"/>
        <v/>
      </c>
      <c r="AK57" s="41">
        <f t="shared" si="4"/>
        <v>0</v>
      </c>
      <c r="AL57" s="44"/>
      <c r="AN57" s="41" t="str">
        <f t="shared" si="2"/>
        <v/>
      </c>
    </row>
    <row r="58" spans="1:40" s="41" customFormat="1" ht="30" customHeight="1" thickBot="1" x14ac:dyDescent="0.45">
      <c r="A58" s="57">
        <v>45</v>
      </c>
      <c r="B58" s="106" t="str">
        <f>IF('（別紙2-6）6月1日～6月30日'!B58="","",'（別紙2-6）6月1日～6月30日'!B58)</f>
        <v/>
      </c>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46"/>
      <c r="AG58" s="142"/>
      <c r="AH58" s="15"/>
      <c r="AI58" s="58">
        <f>SUM('（別紙2-6）6月1日～6月30日'!D58:AG58,'（別紙2-7）7月1日～7月31日'!D58:AH58,'（別紙2-8）8月1日～8月31日'!D58:AH58,'（別紙2-9）9月1日～9月30日'!D58:AG58,D58:AH58)</f>
        <v>0</v>
      </c>
      <c r="AJ58" s="43" t="str">
        <f t="shared" si="3"/>
        <v/>
      </c>
      <c r="AK58" s="41">
        <f t="shared" si="4"/>
        <v>0</v>
      </c>
      <c r="AL58" s="44"/>
      <c r="AN58" s="41" t="str">
        <f t="shared" si="2"/>
        <v/>
      </c>
    </row>
    <row r="59" spans="1:40" s="41" customFormat="1" ht="30" customHeight="1" x14ac:dyDescent="0.4">
      <c r="A59" s="91">
        <v>46</v>
      </c>
      <c r="B59" s="136" t="str">
        <f>IF('（別紙2-6）6月1日～6月30日'!B59="","",'（別紙2-6）6月1日～6月30日'!B59)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149"/>
      <c r="AG59" s="145"/>
      <c r="AH59" s="97"/>
      <c r="AI59" s="98">
        <f>SUM('（別紙2-6）6月1日～6月30日'!D59:AG59,'（別紙2-7）7月1日～7月31日'!D59:AH59,'（別紙2-8）8月1日～8月31日'!D59:AH59,'（別紙2-9）9月1日～9月30日'!D59:AG59,D59:AH59)</f>
        <v>0</v>
      </c>
      <c r="AJ59" s="43" t="str">
        <f t="shared" si="3"/>
        <v/>
      </c>
      <c r="AK59" s="41">
        <f t="shared" si="4"/>
        <v>0</v>
      </c>
      <c r="AL59" s="44"/>
      <c r="AN59" s="41" t="str">
        <f t="shared" si="2"/>
        <v/>
      </c>
    </row>
    <row r="60" spans="1:40" s="41" customFormat="1" ht="30" customHeight="1" x14ac:dyDescent="0.4">
      <c r="A60" s="55">
        <v>47</v>
      </c>
      <c r="B60" s="27" t="str">
        <f>IF('（別紙2-6）6月1日～6月30日'!B60="","",'（別紙2-6）6月1日～6月30日'!B60)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147"/>
      <c r="AG60" s="143"/>
      <c r="AH60" s="26"/>
      <c r="AI60" s="56">
        <f>SUM('（別紙2-6）6月1日～6月30日'!D60:AG60,'（別紙2-7）7月1日～7月31日'!D60:AH60,'（別紙2-8）8月1日～8月31日'!D60:AH60,'（別紙2-9）9月1日～9月30日'!D60:AG60,D60:AH60)</f>
        <v>0</v>
      </c>
      <c r="AJ60" s="43" t="str">
        <f t="shared" si="3"/>
        <v/>
      </c>
      <c r="AK60" s="41">
        <f t="shared" si="4"/>
        <v>0</v>
      </c>
      <c r="AL60" s="44"/>
      <c r="AN60" s="41" t="str">
        <f t="shared" si="2"/>
        <v/>
      </c>
    </row>
    <row r="61" spans="1:40" s="41" customFormat="1" ht="30" customHeight="1" x14ac:dyDescent="0.4">
      <c r="A61" s="55">
        <v>48</v>
      </c>
      <c r="B61" s="27" t="str">
        <f>IF('（別紙2-6）6月1日～6月30日'!B61="","",'（別紙2-6）6月1日～6月30日'!B61)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147"/>
      <c r="AG61" s="143"/>
      <c r="AH61" s="26"/>
      <c r="AI61" s="56">
        <f>SUM('（別紙2-6）6月1日～6月30日'!D61:AG61,'（別紙2-7）7月1日～7月31日'!D61:AH61,'（別紙2-8）8月1日～8月31日'!D61:AH61,'（別紙2-9）9月1日～9月30日'!D61:AG61,D61:AH61)</f>
        <v>0</v>
      </c>
      <c r="AJ61" s="43" t="str">
        <f t="shared" si="3"/>
        <v/>
      </c>
      <c r="AK61" s="41">
        <f t="shared" si="4"/>
        <v>0</v>
      </c>
      <c r="AL61" s="44"/>
      <c r="AN61" s="41" t="str">
        <f t="shared" si="2"/>
        <v/>
      </c>
    </row>
    <row r="62" spans="1:40" s="41" customFormat="1" ht="30" customHeight="1" x14ac:dyDescent="0.4">
      <c r="A62" s="55">
        <v>49</v>
      </c>
      <c r="B62" s="27" t="str">
        <f>IF('（別紙2-6）6月1日～6月30日'!B62="","",'（別紙2-6）6月1日～6月30日'!B62)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147"/>
      <c r="AG62" s="143"/>
      <c r="AH62" s="26"/>
      <c r="AI62" s="56">
        <f>SUM('（別紙2-6）6月1日～6月30日'!D62:AG62,'（別紙2-7）7月1日～7月31日'!D62:AH62,'（別紙2-8）8月1日～8月31日'!D62:AH62,'（別紙2-9）9月1日～9月30日'!D62:AG62,D62:AH62)</f>
        <v>0</v>
      </c>
      <c r="AJ62" s="43" t="str">
        <f t="shared" si="3"/>
        <v/>
      </c>
      <c r="AK62" s="41">
        <f t="shared" si="4"/>
        <v>0</v>
      </c>
      <c r="AL62" s="44"/>
      <c r="AN62" s="41" t="str">
        <f t="shared" si="2"/>
        <v/>
      </c>
    </row>
    <row r="63" spans="1:40" s="41" customFormat="1" ht="30" customHeight="1" thickBot="1" x14ac:dyDescent="0.45">
      <c r="A63" s="55">
        <v>50</v>
      </c>
      <c r="B63" s="106" t="str">
        <f>IF('（別紙2-6）6月1日～6月30日'!B63="","",'（別紙2-6）6月1日～6月30日'!B63)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147"/>
      <c r="AG63" s="143"/>
      <c r="AH63" s="26"/>
      <c r="AI63" s="56">
        <f>SUM('（別紙2-6）6月1日～6月30日'!D63:AG63,'（別紙2-7）7月1日～7月31日'!D63:AH63,'（別紙2-8）8月1日～8月31日'!D63:AH63,'（別紙2-9）9月1日～9月30日'!D63:AG63,D63:AH63)</f>
        <v>0</v>
      </c>
      <c r="AJ63" s="43" t="str">
        <f t="shared" si="3"/>
        <v/>
      </c>
      <c r="AK63" s="41">
        <f t="shared" si="4"/>
        <v>0</v>
      </c>
      <c r="AL63" s="44"/>
      <c r="AN63" s="41" t="str">
        <f t="shared" si="2"/>
        <v/>
      </c>
    </row>
    <row r="64" spans="1:40" s="41" customFormat="1" ht="30" customHeight="1" x14ac:dyDescent="0.4">
      <c r="A64" s="99">
        <v>51</v>
      </c>
      <c r="B64" s="136" t="str">
        <f>IF('（別紙2-6）6月1日～6月30日'!B64="","",'（別紙2-6）6月1日～6月30日'!B64)</f>
        <v/>
      </c>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48"/>
      <c r="AG64" s="144"/>
      <c r="AH64" s="105"/>
      <c r="AI64" s="81">
        <f>SUM('（別紙2-6）6月1日～6月30日'!D64:AG64,'（別紙2-7）7月1日～7月31日'!D64:AH64,'（別紙2-8）8月1日～8月31日'!D64:AH64,'（別紙2-9）9月1日～9月30日'!D64:AG64,D64:AH64)</f>
        <v>0</v>
      </c>
      <c r="AJ64" s="43" t="str">
        <f t="shared" si="3"/>
        <v/>
      </c>
      <c r="AK64" s="41">
        <f t="shared" si="4"/>
        <v>0</v>
      </c>
      <c r="AL64" s="44"/>
      <c r="AN64" s="41" t="str">
        <f t="shared" si="2"/>
        <v/>
      </c>
    </row>
    <row r="65" spans="1:40" s="41" customFormat="1" ht="30" customHeight="1" x14ac:dyDescent="0.4">
      <c r="A65" s="55">
        <v>52</v>
      </c>
      <c r="B65" s="27" t="str">
        <f>IF('（別紙2-6）6月1日～6月30日'!B65="","",'（別紙2-6）6月1日～6月30日'!B65)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147"/>
      <c r="AG65" s="143"/>
      <c r="AH65" s="26"/>
      <c r="AI65" s="56">
        <f>SUM('（別紙2-6）6月1日～6月30日'!D65:AG65,'（別紙2-7）7月1日～7月31日'!D65:AH65,'（別紙2-8）8月1日～8月31日'!D65:AH65,'（別紙2-9）9月1日～9月30日'!D65:AG65,D65:AH65)</f>
        <v>0</v>
      </c>
      <c r="AJ65" s="43" t="str">
        <f t="shared" si="3"/>
        <v/>
      </c>
      <c r="AK65" s="41">
        <f t="shared" si="4"/>
        <v>0</v>
      </c>
      <c r="AL65" s="44"/>
      <c r="AN65" s="41" t="str">
        <f t="shared" si="2"/>
        <v/>
      </c>
    </row>
    <row r="66" spans="1:40" s="41" customFormat="1" ht="30" customHeight="1" x14ac:dyDescent="0.4">
      <c r="A66" s="55">
        <v>53</v>
      </c>
      <c r="B66" s="27" t="str">
        <f>IF('（別紙2-6）6月1日～6月30日'!B66="","",'（別紙2-6）6月1日～6月30日'!B66)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147"/>
      <c r="AG66" s="143"/>
      <c r="AH66" s="26"/>
      <c r="AI66" s="56">
        <f>SUM('（別紙2-6）6月1日～6月30日'!D66:AG66,'（別紙2-7）7月1日～7月31日'!D66:AH66,'（別紙2-8）8月1日～8月31日'!D66:AH66,'（別紙2-9）9月1日～9月30日'!D66:AG66,D66:AH66)</f>
        <v>0</v>
      </c>
      <c r="AJ66" s="43" t="str">
        <f t="shared" si="3"/>
        <v/>
      </c>
      <c r="AK66" s="41">
        <f t="shared" si="4"/>
        <v>0</v>
      </c>
      <c r="AL66" s="44"/>
      <c r="AN66" s="41" t="str">
        <f t="shared" si="2"/>
        <v/>
      </c>
    </row>
    <row r="67" spans="1:40" s="41" customFormat="1" ht="30" customHeight="1" x14ac:dyDescent="0.4">
      <c r="A67" s="55">
        <v>54</v>
      </c>
      <c r="B67" s="27" t="str">
        <f>IF('（別紙2-6）6月1日～6月30日'!B67="","",'（別紙2-6）6月1日～6月30日'!B67)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147"/>
      <c r="AG67" s="143"/>
      <c r="AH67" s="26"/>
      <c r="AI67" s="56">
        <f>SUM('（別紙2-6）6月1日～6月30日'!D67:AG67,'（別紙2-7）7月1日～7月31日'!D67:AH67,'（別紙2-8）8月1日～8月31日'!D67:AH67,'（別紙2-9）9月1日～9月30日'!D67:AG67,D67:AH67)</f>
        <v>0</v>
      </c>
      <c r="AJ67" s="43" t="str">
        <f t="shared" si="3"/>
        <v/>
      </c>
      <c r="AK67" s="41">
        <f t="shared" si="4"/>
        <v>0</v>
      </c>
      <c r="AL67" s="44"/>
      <c r="AN67" s="41" t="str">
        <f t="shared" si="2"/>
        <v/>
      </c>
    </row>
    <row r="68" spans="1:40" s="41" customFormat="1" ht="30" customHeight="1" thickBot="1" x14ac:dyDescent="0.45">
      <c r="A68" s="57">
        <v>55</v>
      </c>
      <c r="B68" s="106" t="str">
        <f>IF('（別紙2-6）6月1日～6月30日'!B68="","",'（別紙2-6）6月1日～6月30日'!B68)</f>
        <v/>
      </c>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46"/>
      <c r="AG68" s="142"/>
      <c r="AH68" s="15"/>
      <c r="AI68" s="58">
        <f>SUM('（別紙2-6）6月1日～6月30日'!D68:AG68,'（別紙2-7）7月1日～7月31日'!D68:AH68,'（別紙2-8）8月1日～8月31日'!D68:AH68,'（別紙2-9）9月1日～9月30日'!D68:AG68,D68:AH68)</f>
        <v>0</v>
      </c>
      <c r="AJ68" s="43" t="str">
        <f t="shared" si="3"/>
        <v/>
      </c>
      <c r="AK68" s="41">
        <f t="shared" si="4"/>
        <v>0</v>
      </c>
      <c r="AL68" s="44"/>
      <c r="AN68" s="41" t="str">
        <f t="shared" si="2"/>
        <v/>
      </c>
    </row>
    <row r="69" spans="1:40" s="41" customFormat="1" ht="30" customHeight="1" x14ac:dyDescent="0.4">
      <c r="A69" s="91">
        <v>56</v>
      </c>
      <c r="B69" s="136" t="str">
        <f>IF('（別紙2-6）6月1日～6月30日'!B69="","",'（別紙2-6）6月1日～6月30日'!B69)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149"/>
      <c r="AG69" s="145"/>
      <c r="AH69" s="97"/>
      <c r="AI69" s="98">
        <f>SUM('（別紙2-6）6月1日～6月30日'!D69:AG69,'（別紙2-7）7月1日～7月31日'!D69:AH69,'（別紙2-8）8月1日～8月31日'!D69:AH69,'（別紙2-9）9月1日～9月30日'!D69:AG69,D69:AH69)</f>
        <v>0</v>
      </c>
      <c r="AJ69" s="43" t="str">
        <f t="shared" si="3"/>
        <v/>
      </c>
      <c r="AK69" s="41">
        <f t="shared" si="4"/>
        <v>0</v>
      </c>
      <c r="AL69" s="44"/>
      <c r="AN69" s="41" t="str">
        <f t="shared" si="2"/>
        <v/>
      </c>
    </row>
    <row r="70" spans="1:40" s="41" customFormat="1" ht="30" customHeight="1" x14ac:dyDescent="0.4">
      <c r="A70" s="55">
        <v>57</v>
      </c>
      <c r="B70" s="27" t="str">
        <f>IF('（別紙2-6）6月1日～6月30日'!B70="","",'（別紙2-6）6月1日～6月30日'!B70)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147"/>
      <c r="AG70" s="143"/>
      <c r="AH70" s="26"/>
      <c r="AI70" s="56">
        <f>SUM('（別紙2-6）6月1日～6月30日'!D70:AG70,'（別紙2-7）7月1日～7月31日'!D70:AH70,'（別紙2-8）8月1日～8月31日'!D70:AH70,'（別紙2-9）9月1日～9月30日'!D70:AG70,D70:AH70)</f>
        <v>0</v>
      </c>
      <c r="AJ70" s="43" t="str">
        <f t="shared" si="3"/>
        <v/>
      </c>
      <c r="AK70" s="41">
        <f t="shared" si="4"/>
        <v>0</v>
      </c>
      <c r="AL70" s="44"/>
      <c r="AN70" s="41" t="str">
        <f t="shared" si="2"/>
        <v/>
      </c>
    </row>
    <row r="71" spans="1:40" s="41" customFormat="1" ht="30" customHeight="1" x14ac:dyDescent="0.4">
      <c r="A71" s="55">
        <v>58</v>
      </c>
      <c r="B71" s="27" t="str">
        <f>IF('（別紙2-6）6月1日～6月30日'!B71="","",'（別紙2-6）6月1日～6月30日'!B71)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147"/>
      <c r="AG71" s="143"/>
      <c r="AH71" s="26"/>
      <c r="AI71" s="56">
        <f>SUM('（別紙2-6）6月1日～6月30日'!D71:AG71,'（別紙2-7）7月1日～7月31日'!D71:AH71,'（別紙2-8）8月1日～8月31日'!D71:AH71,'（別紙2-9）9月1日～9月30日'!D71:AG71,D71:AH71)</f>
        <v>0</v>
      </c>
      <c r="AJ71" s="43" t="str">
        <f t="shared" si="3"/>
        <v/>
      </c>
      <c r="AK71" s="41">
        <f t="shared" si="4"/>
        <v>0</v>
      </c>
      <c r="AL71" s="44"/>
      <c r="AN71" s="41" t="str">
        <f t="shared" si="2"/>
        <v/>
      </c>
    </row>
    <row r="72" spans="1:40" s="41" customFormat="1" ht="30" customHeight="1" x14ac:dyDescent="0.4">
      <c r="A72" s="55">
        <v>59</v>
      </c>
      <c r="B72" s="27" t="str">
        <f>IF('（別紙2-6）6月1日～6月30日'!B72="","",'（別紙2-6）6月1日～6月30日'!B72)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147"/>
      <c r="AG72" s="143"/>
      <c r="AH72" s="26"/>
      <c r="AI72" s="56">
        <f>SUM('（別紙2-6）6月1日～6月30日'!D72:AG72,'（別紙2-7）7月1日～7月31日'!D72:AH72,'（別紙2-8）8月1日～8月31日'!D72:AH72,'（別紙2-9）9月1日～9月30日'!D72:AG72,D72:AH72)</f>
        <v>0</v>
      </c>
      <c r="AJ72" s="43" t="str">
        <f t="shared" si="3"/>
        <v/>
      </c>
      <c r="AK72" s="41">
        <f t="shared" si="4"/>
        <v>0</v>
      </c>
      <c r="AL72" s="44"/>
      <c r="AN72" s="41" t="str">
        <f t="shared" si="2"/>
        <v/>
      </c>
    </row>
    <row r="73" spans="1:40" s="41" customFormat="1" ht="30" customHeight="1" thickBot="1" x14ac:dyDescent="0.45">
      <c r="A73" s="55">
        <v>60</v>
      </c>
      <c r="B73" s="28" t="str">
        <f>IF('（別紙2-6）6月1日～6月30日'!B73="","",'（別紙2-6）6月1日～6月30日'!B73)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147"/>
      <c r="AG73" s="143"/>
      <c r="AH73" s="26"/>
      <c r="AI73" s="56">
        <f>SUM('（別紙2-6）6月1日～6月30日'!D73:AG73,'（別紙2-7）7月1日～7月31日'!D73:AH73,'（別紙2-8）8月1日～8月31日'!D73:AH73,'（別紙2-9）9月1日～9月30日'!D73:AG73,D73:AH73)</f>
        <v>0</v>
      </c>
      <c r="AJ73" s="43" t="str">
        <f t="shared" si="3"/>
        <v/>
      </c>
      <c r="AK73" s="41">
        <f t="shared" si="4"/>
        <v>0</v>
      </c>
      <c r="AL73" s="44"/>
      <c r="AN73" s="41" t="str">
        <f t="shared" si="2"/>
        <v/>
      </c>
    </row>
    <row r="74" spans="1:40" s="41" customFormat="1" ht="30" customHeight="1" x14ac:dyDescent="0.4">
      <c r="A74" s="99">
        <v>61</v>
      </c>
      <c r="B74" s="27" t="str">
        <f>IF('（別紙2-6）6月1日～6月30日'!B74="","",'（別紙2-6）6月1日～6月30日'!B74)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44"/>
      <c r="AH74" s="105"/>
      <c r="AI74" s="81">
        <f>SUM('（別紙2-6）6月1日～6月30日'!D74:AG74,'（別紙2-7）7月1日～7月31日'!D74:AH74,'（別紙2-8）8月1日～8月31日'!D74:AH74,'（別紙2-9）9月1日～9月30日'!D74:AG74,D74:AH74)</f>
        <v>0</v>
      </c>
      <c r="AJ74" s="43" t="str">
        <f t="shared" si="3"/>
        <v/>
      </c>
      <c r="AK74" s="41">
        <f t="shared" si="4"/>
        <v>0</v>
      </c>
      <c r="AL74" s="44"/>
      <c r="AN74" s="41" t="str">
        <f t="shared" si="2"/>
        <v/>
      </c>
    </row>
    <row r="75" spans="1:40" s="41" customFormat="1" ht="30" customHeight="1" x14ac:dyDescent="0.4">
      <c r="A75" s="55">
        <v>62</v>
      </c>
      <c r="B75" s="27" t="str">
        <f>IF('（別紙2-6）6月1日～6月30日'!B75="","",'（別紙2-6）6月1日～6月30日'!B75)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43"/>
      <c r="AH75" s="26"/>
      <c r="AI75" s="56">
        <f>SUM('（別紙2-6）6月1日～6月30日'!D75:AG75,'（別紙2-7）7月1日～7月31日'!D75:AH75,'（別紙2-8）8月1日～8月31日'!D75:AH75,'（別紙2-9）9月1日～9月30日'!D75:AG75,D75:AH75)</f>
        <v>0</v>
      </c>
      <c r="AJ75" s="43" t="str">
        <f t="shared" si="3"/>
        <v/>
      </c>
      <c r="AK75" s="41">
        <f t="shared" si="4"/>
        <v>0</v>
      </c>
      <c r="AL75" s="44"/>
      <c r="AN75" s="41" t="str">
        <f t="shared" si="2"/>
        <v/>
      </c>
    </row>
    <row r="76" spans="1:40" s="41" customFormat="1" ht="30" customHeight="1" x14ac:dyDescent="0.4">
      <c r="A76" s="55">
        <v>63</v>
      </c>
      <c r="B76" s="27" t="str">
        <f>IF('（別紙2-6）6月1日～6月30日'!B76="","",'（別紙2-6）6月1日～6月30日'!B76)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43"/>
      <c r="AH76" s="26"/>
      <c r="AI76" s="56">
        <f>SUM('（別紙2-6）6月1日～6月30日'!D76:AG76,'（別紙2-7）7月1日～7月31日'!D76:AH76,'（別紙2-8）8月1日～8月31日'!D76:AH76,'（別紙2-9）9月1日～9月30日'!D76:AG76,D76:AH76)</f>
        <v>0</v>
      </c>
      <c r="AJ76" s="43" t="str">
        <f t="shared" si="3"/>
        <v/>
      </c>
      <c r="AK76" s="41">
        <f t="shared" si="4"/>
        <v>0</v>
      </c>
      <c r="AL76" s="44"/>
      <c r="AN76" s="41" t="str">
        <f t="shared" si="2"/>
        <v/>
      </c>
    </row>
    <row r="77" spans="1:40" s="41" customFormat="1" ht="30" customHeight="1" x14ac:dyDescent="0.4">
      <c r="A77" s="55">
        <v>64</v>
      </c>
      <c r="B77" s="27" t="str">
        <f>IF('（別紙2-6）6月1日～6月30日'!B77="","",'（別紙2-6）6月1日～6月30日'!B77)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43"/>
      <c r="AH77" s="26"/>
      <c r="AI77" s="56">
        <f>SUM('（別紙2-6）6月1日～6月30日'!D77:AG77,'（別紙2-7）7月1日～7月31日'!D77:AH77,'（別紙2-8）8月1日～8月31日'!D77:AH77,'（別紙2-9）9月1日～9月30日'!D77:AG77,D77:AH77)</f>
        <v>0</v>
      </c>
      <c r="AJ77" s="43" t="str">
        <f t="shared" si="3"/>
        <v/>
      </c>
      <c r="AK77" s="41">
        <f t="shared" si="4"/>
        <v>0</v>
      </c>
      <c r="AL77" s="44"/>
      <c r="AN77" s="41" t="str">
        <f t="shared" si="2"/>
        <v/>
      </c>
    </row>
    <row r="78" spans="1:40" s="41" customFormat="1" ht="30" customHeight="1" thickBot="1" x14ac:dyDescent="0.45">
      <c r="A78" s="57">
        <v>65</v>
      </c>
      <c r="B78" s="106" t="str">
        <f>IF('（別紙2-6）6月1日～6月30日'!B78="","",'（別紙2-6）6月1日～6月30日'!B78)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42"/>
      <c r="AH78" s="15"/>
      <c r="AI78" s="58">
        <f>SUM('（別紙2-6）6月1日～6月30日'!D78:AG78,'（別紙2-7）7月1日～7月31日'!D78:AH78,'（別紙2-8）8月1日～8月31日'!D78:AH78,'（別紙2-9）9月1日～9月30日'!D78:AG78,D78:AH78)</f>
        <v>0</v>
      </c>
      <c r="AJ78" s="43" t="str">
        <f t="shared" si="3"/>
        <v/>
      </c>
      <c r="AK78" s="41">
        <f t="shared" ref="AK78:AK109" si="5">MIN(SUM(D78:AH78),15)</f>
        <v>0</v>
      </c>
      <c r="AL78" s="44"/>
      <c r="AN78" s="41" t="str">
        <f t="shared" ref="AN78:AN141" si="6">IF(AND(B78="",AI78&gt;0),1,"")</f>
        <v/>
      </c>
    </row>
    <row r="79" spans="1:40" s="41" customFormat="1" ht="30" customHeight="1" x14ac:dyDescent="0.4">
      <c r="A79" s="91">
        <v>66</v>
      </c>
      <c r="B79" s="136" t="str">
        <f>IF('（別紙2-6）6月1日～6月30日'!B79="","",'（別紙2-6）6月1日～6月30日'!B79)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45"/>
      <c r="AH79" s="97"/>
      <c r="AI79" s="98">
        <f>SUM('（別紙2-6）6月1日～6月30日'!D79:AG79,'（別紙2-7）7月1日～7月31日'!D79:AH79,'（別紙2-8）8月1日～8月31日'!D79:AH79,'（別紙2-9）9月1日～9月30日'!D79:AG79,D79:AH79)</f>
        <v>0</v>
      </c>
      <c r="AJ79" s="43" t="str">
        <f t="shared" si="3"/>
        <v/>
      </c>
      <c r="AK79" s="41">
        <f t="shared" si="5"/>
        <v>0</v>
      </c>
      <c r="AL79" s="44"/>
      <c r="AN79" s="41" t="str">
        <f t="shared" si="6"/>
        <v/>
      </c>
    </row>
    <row r="80" spans="1:40" s="41" customFormat="1" ht="30" customHeight="1" x14ac:dyDescent="0.4">
      <c r="A80" s="55">
        <v>67</v>
      </c>
      <c r="B80" s="27" t="str">
        <f>IF('（別紙2-6）6月1日～6月30日'!B80="","",'（別紙2-6）6月1日～6月30日'!B80)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43"/>
      <c r="AH80" s="26"/>
      <c r="AI80" s="56">
        <f>SUM('（別紙2-6）6月1日～6月30日'!D80:AG80,'（別紙2-7）7月1日～7月31日'!D80:AH80,'（別紙2-8）8月1日～8月31日'!D80:AH80,'（別紙2-9）9月1日～9月30日'!D80:AG80,D80:AH80)</f>
        <v>0</v>
      </c>
      <c r="AJ80" s="43" t="str">
        <f t="shared" si="3"/>
        <v/>
      </c>
      <c r="AK80" s="41">
        <f t="shared" si="5"/>
        <v>0</v>
      </c>
      <c r="AL80" s="44"/>
      <c r="AN80" s="41" t="str">
        <f t="shared" si="6"/>
        <v/>
      </c>
    </row>
    <row r="81" spans="1:40" s="41" customFormat="1" ht="30" customHeight="1" x14ac:dyDescent="0.4">
      <c r="A81" s="55">
        <v>68</v>
      </c>
      <c r="B81" s="27" t="str">
        <f>IF('（別紙2-6）6月1日～6月30日'!B81="","",'（別紙2-6）6月1日～6月30日'!B81)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43"/>
      <c r="AH81" s="26"/>
      <c r="AI81" s="56">
        <f>SUM('（別紙2-6）6月1日～6月30日'!D81:AG81,'（別紙2-7）7月1日～7月31日'!D81:AH81,'（別紙2-8）8月1日～8月31日'!D81:AH81,'（別紙2-9）9月1日～9月30日'!D81:AG81,D81:AH81)</f>
        <v>0</v>
      </c>
      <c r="AJ81" s="43" t="str">
        <f t="shared" si="3"/>
        <v/>
      </c>
      <c r="AK81" s="41">
        <f t="shared" si="5"/>
        <v>0</v>
      </c>
      <c r="AL81" s="44"/>
      <c r="AN81" s="41" t="str">
        <f t="shared" si="6"/>
        <v/>
      </c>
    </row>
    <row r="82" spans="1:40" s="41" customFormat="1" ht="30" customHeight="1" x14ac:dyDescent="0.4">
      <c r="A82" s="55">
        <v>69</v>
      </c>
      <c r="B82" s="27" t="str">
        <f>IF('（別紙2-6）6月1日～6月30日'!B82="","",'（別紙2-6）6月1日～6月30日'!B82)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43"/>
      <c r="AH82" s="26"/>
      <c r="AI82" s="56">
        <f>SUM('（別紙2-6）6月1日～6月30日'!D82:AG82,'（別紙2-7）7月1日～7月31日'!D82:AH82,'（別紙2-8）8月1日～8月31日'!D82:AH82,'（別紙2-9）9月1日～9月30日'!D82:AG82,D82:AH82)</f>
        <v>0</v>
      </c>
      <c r="AJ82" s="43" t="str">
        <f t="shared" si="3"/>
        <v/>
      </c>
      <c r="AK82" s="41">
        <f t="shared" si="5"/>
        <v>0</v>
      </c>
      <c r="AL82" s="44"/>
      <c r="AN82" s="41" t="str">
        <f t="shared" si="6"/>
        <v/>
      </c>
    </row>
    <row r="83" spans="1:40" s="41" customFormat="1" ht="30" customHeight="1" thickBot="1" x14ac:dyDescent="0.45">
      <c r="A83" s="55">
        <v>70</v>
      </c>
      <c r="B83" s="106" t="str">
        <f>IF('（別紙2-6）6月1日～6月30日'!B83="","",'（別紙2-6）6月1日～6月30日'!B83)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43"/>
      <c r="AH83" s="26"/>
      <c r="AI83" s="56">
        <f>SUM('（別紙2-6）6月1日～6月30日'!D83:AG83,'（別紙2-7）7月1日～7月31日'!D83:AH83,'（別紙2-8）8月1日～8月31日'!D83:AH83,'（別紙2-9）9月1日～9月30日'!D83:AG83,D83:AH83)</f>
        <v>0</v>
      </c>
      <c r="AJ83" s="43" t="str">
        <f t="shared" si="3"/>
        <v/>
      </c>
      <c r="AK83" s="41">
        <f t="shared" si="5"/>
        <v>0</v>
      </c>
      <c r="AL83" s="44"/>
      <c r="AN83" s="41" t="str">
        <f t="shared" si="6"/>
        <v/>
      </c>
    </row>
    <row r="84" spans="1:40" s="41" customFormat="1" ht="30" customHeight="1" x14ac:dyDescent="0.4">
      <c r="A84" s="99">
        <v>71</v>
      </c>
      <c r="B84" s="136" t="str">
        <f>IF('（別紙2-6）6月1日～6月30日'!B84="","",'（別紙2-6）6月1日～6月30日'!B84)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44"/>
      <c r="AH84" s="105"/>
      <c r="AI84" s="81">
        <f>SUM('（別紙2-6）6月1日～6月30日'!D84:AG84,'（別紙2-7）7月1日～7月31日'!D84:AH84,'（別紙2-8）8月1日～8月31日'!D84:AH84,'（別紙2-9）9月1日～9月30日'!D84:AG84,D84:AH84)</f>
        <v>0</v>
      </c>
      <c r="AJ84" s="43" t="str">
        <f t="shared" si="3"/>
        <v/>
      </c>
      <c r="AK84" s="41">
        <f t="shared" si="5"/>
        <v>0</v>
      </c>
      <c r="AL84" s="44"/>
      <c r="AN84" s="41" t="str">
        <f t="shared" si="6"/>
        <v/>
      </c>
    </row>
    <row r="85" spans="1:40" s="41" customFormat="1" ht="30" customHeight="1" x14ac:dyDescent="0.4">
      <c r="A85" s="55">
        <v>72</v>
      </c>
      <c r="B85" s="27" t="str">
        <f>IF('（別紙2-6）6月1日～6月30日'!B85="","",'（別紙2-6）6月1日～6月30日'!B85)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43"/>
      <c r="AH85" s="26"/>
      <c r="AI85" s="56">
        <f>SUM('（別紙2-6）6月1日～6月30日'!D85:AG85,'（別紙2-7）7月1日～7月31日'!D85:AH85,'（別紙2-8）8月1日～8月31日'!D85:AH85,'（別紙2-9）9月1日～9月30日'!D85:AG85,D85:AH85)</f>
        <v>0</v>
      </c>
      <c r="AJ85" s="43" t="str">
        <f t="shared" si="3"/>
        <v/>
      </c>
      <c r="AK85" s="41">
        <f t="shared" si="5"/>
        <v>0</v>
      </c>
      <c r="AL85" s="44"/>
      <c r="AN85" s="41" t="str">
        <f t="shared" si="6"/>
        <v/>
      </c>
    </row>
    <row r="86" spans="1:40" s="41" customFormat="1" ht="30" customHeight="1" x14ac:dyDescent="0.4">
      <c r="A86" s="55">
        <v>73</v>
      </c>
      <c r="B86" s="27" t="str">
        <f>IF('（別紙2-6）6月1日～6月30日'!B86="","",'（別紙2-6）6月1日～6月30日'!B86)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43"/>
      <c r="AH86" s="26"/>
      <c r="AI86" s="56">
        <f>SUM('（別紙2-6）6月1日～6月30日'!D86:AG86,'（別紙2-7）7月1日～7月31日'!D86:AH86,'（別紙2-8）8月1日～8月31日'!D86:AH86,'（別紙2-9）9月1日～9月30日'!D86:AG86,D86:AH86)</f>
        <v>0</v>
      </c>
      <c r="AJ86" s="43" t="str">
        <f t="shared" si="3"/>
        <v/>
      </c>
      <c r="AK86" s="41">
        <f t="shared" si="5"/>
        <v>0</v>
      </c>
      <c r="AL86" s="44"/>
      <c r="AN86" s="41" t="str">
        <f t="shared" si="6"/>
        <v/>
      </c>
    </row>
    <row r="87" spans="1:40" s="41" customFormat="1" ht="30" customHeight="1" x14ac:dyDescent="0.4">
      <c r="A87" s="55">
        <v>74</v>
      </c>
      <c r="B87" s="27" t="str">
        <f>IF('（別紙2-6）6月1日～6月30日'!B87="","",'（別紙2-6）6月1日～6月30日'!B87)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43"/>
      <c r="AH87" s="26"/>
      <c r="AI87" s="56">
        <f>SUM('（別紙2-6）6月1日～6月30日'!D87:AG87,'（別紙2-7）7月1日～7月31日'!D87:AH87,'（別紙2-8）8月1日～8月31日'!D87:AH87,'（別紙2-9）9月1日～9月30日'!D87:AG87,D87:AH87)</f>
        <v>0</v>
      </c>
      <c r="AJ87" s="43" t="str">
        <f t="shared" si="3"/>
        <v/>
      </c>
      <c r="AK87" s="41">
        <f t="shared" si="5"/>
        <v>0</v>
      </c>
      <c r="AL87" s="44"/>
      <c r="AN87" s="41" t="str">
        <f t="shared" si="6"/>
        <v/>
      </c>
    </row>
    <row r="88" spans="1:40" s="41" customFormat="1" ht="30" customHeight="1" thickBot="1" x14ac:dyDescent="0.45">
      <c r="A88" s="57">
        <v>75</v>
      </c>
      <c r="B88" s="106" t="str">
        <f>IF('（別紙2-6）6月1日～6月30日'!B88="","",'（別紙2-6）6月1日～6月30日'!B88)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42"/>
      <c r="AH88" s="15"/>
      <c r="AI88" s="58">
        <f>SUM('（別紙2-6）6月1日～6月30日'!D88:AG88,'（別紙2-7）7月1日～7月31日'!D88:AH88,'（別紙2-8）8月1日～8月31日'!D88:AH88,'（別紙2-9）9月1日～9月30日'!D88:AG88,D88:AH88)</f>
        <v>0</v>
      </c>
      <c r="AJ88" s="43" t="str">
        <f t="shared" si="3"/>
        <v/>
      </c>
      <c r="AK88" s="41">
        <f t="shared" si="5"/>
        <v>0</v>
      </c>
      <c r="AL88" s="44"/>
      <c r="AN88" s="41" t="str">
        <f t="shared" si="6"/>
        <v/>
      </c>
    </row>
    <row r="89" spans="1:40" s="41" customFormat="1" ht="30" customHeight="1" x14ac:dyDescent="0.4">
      <c r="A89" s="91">
        <v>76</v>
      </c>
      <c r="B89" s="136" t="str">
        <f>IF('（別紙2-6）6月1日～6月30日'!B89="","",'（別紙2-6）6月1日～6月30日'!B89)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45"/>
      <c r="AH89" s="97"/>
      <c r="AI89" s="98">
        <f>SUM('（別紙2-6）6月1日～6月30日'!D89:AG89,'（別紙2-7）7月1日～7月31日'!D89:AH89,'（別紙2-8）8月1日～8月31日'!D89:AH89,'（別紙2-9）9月1日～9月30日'!D89:AG89,D89:AH89)</f>
        <v>0</v>
      </c>
      <c r="AJ89" s="43" t="str">
        <f t="shared" si="3"/>
        <v/>
      </c>
      <c r="AK89" s="41">
        <f t="shared" si="5"/>
        <v>0</v>
      </c>
      <c r="AL89" s="44"/>
      <c r="AN89" s="41" t="str">
        <f t="shared" si="6"/>
        <v/>
      </c>
    </row>
    <row r="90" spans="1:40" s="41" customFormat="1" ht="30" customHeight="1" x14ac:dyDescent="0.4">
      <c r="A90" s="55">
        <v>77</v>
      </c>
      <c r="B90" s="27" t="str">
        <f>IF('（別紙2-6）6月1日～6月30日'!B90="","",'（別紙2-6）6月1日～6月30日'!B90)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43"/>
      <c r="AH90" s="26"/>
      <c r="AI90" s="56">
        <f>SUM('（別紙2-6）6月1日～6月30日'!D90:AG90,'（別紙2-7）7月1日～7月31日'!D90:AH90,'（別紙2-8）8月1日～8月31日'!D90:AH90,'（別紙2-9）9月1日～9月30日'!D90:AG90,D90:AH90)</f>
        <v>0</v>
      </c>
      <c r="AJ90" s="43" t="str">
        <f t="shared" si="3"/>
        <v/>
      </c>
      <c r="AK90" s="41">
        <f t="shared" si="5"/>
        <v>0</v>
      </c>
      <c r="AL90" s="44"/>
      <c r="AN90" s="41" t="str">
        <f t="shared" si="6"/>
        <v/>
      </c>
    </row>
    <row r="91" spans="1:40" s="41" customFormat="1" ht="30" customHeight="1" x14ac:dyDescent="0.4">
      <c r="A91" s="55">
        <v>78</v>
      </c>
      <c r="B91" s="27" t="str">
        <f>IF('（別紙2-6）6月1日～6月30日'!B91="","",'（別紙2-6）6月1日～6月30日'!B91)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43"/>
      <c r="AH91" s="26"/>
      <c r="AI91" s="56">
        <f>SUM('（別紙2-6）6月1日～6月30日'!D91:AG91,'（別紙2-7）7月1日～7月31日'!D91:AH91,'（別紙2-8）8月1日～8月31日'!D91:AH91,'（別紙2-9）9月1日～9月30日'!D91:AG91,D91:AH91)</f>
        <v>0</v>
      </c>
      <c r="AJ91" s="43" t="str">
        <f t="shared" si="3"/>
        <v/>
      </c>
      <c r="AK91" s="41">
        <f t="shared" si="5"/>
        <v>0</v>
      </c>
      <c r="AL91" s="44"/>
      <c r="AN91" s="41" t="str">
        <f t="shared" si="6"/>
        <v/>
      </c>
    </row>
    <row r="92" spans="1:40" s="41" customFormat="1" ht="30" customHeight="1" x14ac:dyDescent="0.4">
      <c r="A92" s="55">
        <v>79</v>
      </c>
      <c r="B92" s="27" t="str">
        <f>IF('（別紙2-6）6月1日～6月30日'!B92="","",'（別紙2-6）6月1日～6月30日'!B92)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43"/>
      <c r="AH92" s="26"/>
      <c r="AI92" s="56">
        <f>SUM('（別紙2-6）6月1日～6月30日'!D92:AG92,'（別紙2-7）7月1日～7月31日'!D92:AH92,'（別紙2-8）8月1日～8月31日'!D92:AH92,'（別紙2-9）9月1日～9月30日'!D92:AG92,D92:AH92)</f>
        <v>0</v>
      </c>
      <c r="AJ92" s="43" t="str">
        <f t="shared" si="3"/>
        <v/>
      </c>
      <c r="AK92" s="41">
        <f t="shared" si="5"/>
        <v>0</v>
      </c>
      <c r="AL92" s="44"/>
      <c r="AN92" s="41" t="str">
        <f t="shared" si="6"/>
        <v/>
      </c>
    </row>
    <row r="93" spans="1:40" s="41" customFormat="1" ht="30" customHeight="1" thickBot="1" x14ac:dyDescent="0.45">
      <c r="A93" s="55">
        <v>80</v>
      </c>
      <c r="B93" s="106" t="str">
        <f>IF('（別紙2-6）6月1日～6月30日'!B93="","",'（別紙2-6）6月1日～6月30日'!B93)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43"/>
      <c r="AH93" s="26"/>
      <c r="AI93" s="56">
        <f>SUM('（別紙2-6）6月1日～6月30日'!D93:AG93,'（別紙2-7）7月1日～7月31日'!D93:AH93,'（別紙2-8）8月1日～8月31日'!D93:AH93,'（別紙2-9）9月1日～9月30日'!D93:AG93,D93:AH93)</f>
        <v>0</v>
      </c>
      <c r="AJ93" s="43" t="str">
        <f t="shared" si="3"/>
        <v/>
      </c>
      <c r="AK93" s="41">
        <f t="shared" si="5"/>
        <v>0</v>
      </c>
      <c r="AL93" s="44"/>
      <c r="AN93" s="41" t="str">
        <f t="shared" si="6"/>
        <v/>
      </c>
    </row>
    <row r="94" spans="1:40" s="41" customFormat="1" ht="30" customHeight="1" x14ac:dyDescent="0.4">
      <c r="A94" s="99">
        <v>81</v>
      </c>
      <c r="B94" s="136" t="str">
        <f>IF('（別紙2-6）6月1日～6月30日'!B94="","",'（別紙2-6）6月1日～6月30日'!B94)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44"/>
      <c r="AH94" s="105"/>
      <c r="AI94" s="81">
        <f>SUM('（別紙2-6）6月1日～6月30日'!D94:AG94,'（別紙2-7）7月1日～7月31日'!D94:AH94,'（別紙2-8）8月1日～8月31日'!D94:AH94,'（別紙2-9）9月1日～9月30日'!D94:AG94,D94:AH94)</f>
        <v>0</v>
      </c>
      <c r="AJ94" s="43" t="str">
        <f t="shared" si="3"/>
        <v/>
      </c>
      <c r="AK94" s="41">
        <f t="shared" si="5"/>
        <v>0</v>
      </c>
      <c r="AL94" s="44"/>
      <c r="AN94" s="41" t="str">
        <f t="shared" si="6"/>
        <v/>
      </c>
    </row>
    <row r="95" spans="1:40" s="41" customFormat="1" ht="30" customHeight="1" x14ac:dyDescent="0.4">
      <c r="A95" s="55">
        <v>82</v>
      </c>
      <c r="B95" s="27" t="str">
        <f>IF('（別紙2-6）6月1日～6月30日'!B95="","",'（別紙2-6）6月1日～6月30日'!B95)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43"/>
      <c r="AH95" s="26"/>
      <c r="AI95" s="56">
        <f>SUM('（別紙2-6）6月1日～6月30日'!D95:AG95,'（別紙2-7）7月1日～7月31日'!D95:AH95,'（別紙2-8）8月1日～8月31日'!D95:AH95,'（別紙2-9）9月1日～9月30日'!D95:AG95,D95:AH95)</f>
        <v>0</v>
      </c>
      <c r="AJ95" s="43" t="str">
        <f t="shared" si="3"/>
        <v/>
      </c>
      <c r="AK95" s="41">
        <f t="shared" si="5"/>
        <v>0</v>
      </c>
      <c r="AL95" s="44"/>
      <c r="AN95" s="41" t="str">
        <f t="shared" si="6"/>
        <v/>
      </c>
    </row>
    <row r="96" spans="1:40" s="41" customFormat="1" ht="30" customHeight="1" x14ac:dyDescent="0.4">
      <c r="A96" s="55">
        <v>83</v>
      </c>
      <c r="B96" s="27" t="str">
        <f>IF('（別紙2-6）6月1日～6月30日'!B96="","",'（別紙2-6）6月1日～6月30日'!B96)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43"/>
      <c r="AH96" s="26"/>
      <c r="AI96" s="56">
        <f>SUM('（別紙2-6）6月1日～6月30日'!D96:AG96,'（別紙2-7）7月1日～7月31日'!D96:AH96,'（別紙2-8）8月1日～8月31日'!D96:AH96,'（別紙2-9）9月1日～9月30日'!D96:AG96,D96:AH96)</f>
        <v>0</v>
      </c>
      <c r="AJ96" s="43" t="str">
        <f t="shared" si="3"/>
        <v/>
      </c>
      <c r="AK96" s="41">
        <f t="shared" si="5"/>
        <v>0</v>
      </c>
      <c r="AL96" s="44"/>
      <c r="AN96" s="41" t="str">
        <f t="shared" si="6"/>
        <v/>
      </c>
    </row>
    <row r="97" spans="1:40" s="41" customFormat="1" ht="30" customHeight="1" x14ac:dyDescent="0.4">
      <c r="A97" s="55">
        <v>84</v>
      </c>
      <c r="B97" s="27" t="str">
        <f>IF('（別紙2-6）6月1日～6月30日'!B97="","",'（別紙2-6）6月1日～6月30日'!B97)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43"/>
      <c r="AH97" s="26"/>
      <c r="AI97" s="56">
        <f>SUM('（別紙2-6）6月1日～6月30日'!D97:AG97,'（別紙2-7）7月1日～7月31日'!D97:AH97,'（別紙2-8）8月1日～8月31日'!D97:AH97,'（別紙2-9）9月1日～9月30日'!D97:AG97,D97:AH97)</f>
        <v>0</v>
      </c>
      <c r="AJ97" s="43" t="str">
        <f t="shared" si="3"/>
        <v/>
      </c>
      <c r="AK97" s="41">
        <f t="shared" si="5"/>
        <v>0</v>
      </c>
      <c r="AL97" s="44"/>
      <c r="AN97" s="41" t="str">
        <f t="shared" si="6"/>
        <v/>
      </c>
    </row>
    <row r="98" spans="1:40" s="41" customFormat="1" ht="30" customHeight="1" thickBot="1" x14ac:dyDescent="0.45">
      <c r="A98" s="57">
        <v>85</v>
      </c>
      <c r="B98" s="106" t="str">
        <f>IF('（別紙2-6）6月1日～6月30日'!B98="","",'（別紙2-6）6月1日～6月30日'!B98)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42"/>
      <c r="AH98" s="15"/>
      <c r="AI98" s="58">
        <f>SUM('（別紙2-6）6月1日～6月30日'!D98:AG98,'（別紙2-7）7月1日～7月31日'!D98:AH98,'（別紙2-8）8月1日～8月31日'!D98:AH98,'（別紙2-9）9月1日～9月30日'!D98:AG98,D98:AH98)</f>
        <v>0</v>
      </c>
      <c r="AJ98" s="43" t="str">
        <f t="shared" si="3"/>
        <v/>
      </c>
      <c r="AK98" s="41">
        <f t="shared" si="5"/>
        <v>0</v>
      </c>
      <c r="AL98" s="44"/>
      <c r="AN98" s="41" t="str">
        <f t="shared" si="6"/>
        <v/>
      </c>
    </row>
    <row r="99" spans="1:40" s="41" customFormat="1" ht="30" customHeight="1" x14ac:dyDescent="0.4">
      <c r="A99" s="91">
        <v>86</v>
      </c>
      <c r="B99" s="136" t="str">
        <f>IF('（別紙2-6）6月1日～6月30日'!B99="","",'（別紙2-6）6月1日～6月30日'!B99)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45"/>
      <c r="AH99" s="97"/>
      <c r="AI99" s="98">
        <f>SUM('（別紙2-6）6月1日～6月30日'!D99:AG99,'（別紙2-7）7月1日～7月31日'!D99:AH99,'（別紙2-8）8月1日～8月31日'!D99:AH99,'（別紙2-9）9月1日～9月30日'!D99:AG99,D99:AH99)</f>
        <v>0</v>
      </c>
      <c r="AJ99" s="43" t="str">
        <f t="shared" si="3"/>
        <v/>
      </c>
      <c r="AK99" s="41">
        <f t="shared" si="5"/>
        <v>0</v>
      </c>
      <c r="AL99" s="44"/>
      <c r="AN99" s="41" t="str">
        <f t="shared" si="6"/>
        <v/>
      </c>
    </row>
    <row r="100" spans="1:40" s="41" customFormat="1" ht="30" customHeight="1" x14ac:dyDescent="0.4">
      <c r="A100" s="55">
        <v>87</v>
      </c>
      <c r="B100" s="27" t="str">
        <f>IF('（別紙2-6）6月1日～6月30日'!B100="","",'（別紙2-6）6月1日～6月30日'!B100)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43"/>
      <c r="AH100" s="26"/>
      <c r="AI100" s="56">
        <f>SUM('（別紙2-6）6月1日～6月30日'!D100:AG100,'（別紙2-7）7月1日～7月31日'!D100:AH100,'（別紙2-8）8月1日～8月31日'!D100:AH100,'（別紙2-9）9月1日～9月30日'!D100:AG100,D100:AH100)</f>
        <v>0</v>
      </c>
      <c r="AJ100" s="43" t="str">
        <f t="shared" si="3"/>
        <v/>
      </c>
      <c r="AK100" s="41">
        <f t="shared" si="5"/>
        <v>0</v>
      </c>
      <c r="AL100" s="44"/>
      <c r="AN100" s="41" t="str">
        <f t="shared" si="6"/>
        <v/>
      </c>
    </row>
    <row r="101" spans="1:40" s="41" customFormat="1" ht="30" customHeight="1" x14ac:dyDescent="0.4">
      <c r="A101" s="55">
        <v>88</v>
      </c>
      <c r="B101" s="27" t="str">
        <f>IF('（別紙2-6）6月1日～6月30日'!B101="","",'（別紙2-6）6月1日～6月30日'!B101)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43"/>
      <c r="AH101" s="26"/>
      <c r="AI101" s="56">
        <f>SUM('（別紙2-6）6月1日～6月30日'!D101:AG101,'（別紙2-7）7月1日～7月31日'!D101:AH101,'（別紙2-8）8月1日～8月31日'!D101:AH101,'（別紙2-9）9月1日～9月30日'!D101:AG101,D101:AH101)</f>
        <v>0</v>
      </c>
      <c r="AJ101" s="43" t="str">
        <f t="shared" si="3"/>
        <v/>
      </c>
      <c r="AK101" s="41">
        <f t="shared" si="5"/>
        <v>0</v>
      </c>
      <c r="AL101" s="44"/>
      <c r="AN101" s="41" t="str">
        <f t="shared" si="6"/>
        <v/>
      </c>
    </row>
    <row r="102" spans="1:40" s="41" customFormat="1" ht="30" customHeight="1" x14ac:dyDescent="0.4">
      <c r="A102" s="55">
        <v>89</v>
      </c>
      <c r="B102" s="27" t="str">
        <f>IF('（別紙2-6）6月1日～6月30日'!B102="","",'（別紙2-6）6月1日～6月30日'!B102)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43"/>
      <c r="AH102" s="26"/>
      <c r="AI102" s="56">
        <f>SUM('（別紙2-6）6月1日～6月30日'!D102:AG102,'（別紙2-7）7月1日～7月31日'!D102:AH102,'（別紙2-8）8月1日～8月31日'!D102:AH102,'（別紙2-9）9月1日～9月30日'!D102:AG102,D102:AH102)</f>
        <v>0</v>
      </c>
      <c r="AJ102" s="43" t="str">
        <f t="shared" si="3"/>
        <v/>
      </c>
      <c r="AK102" s="41">
        <f t="shared" si="5"/>
        <v>0</v>
      </c>
      <c r="AL102" s="44"/>
      <c r="AN102" s="41" t="str">
        <f t="shared" si="6"/>
        <v/>
      </c>
    </row>
    <row r="103" spans="1:40" s="41" customFormat="1" ht="30" customHeight="1" thickBot="1" x14ac:dyDescent="0.45">
      <c r="A103" s="55">
        <v>90</v>
      </c>
      <c r="B103" s="106" t="str">
        <f>IF('（別紙2-6）6月1日～6月30日'!B103="","",'（別紙2-6）6月1日～6月30日'!B103)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43"/>
      <c r="AH103" s="26"/>
      <c r="AI103" s="56">
        <f>SUM('（別紙2-6）6月1日～6月30日'!D103:AG103,'（別紙2-7）7月1日～7月31日'!D103:AH103,'（別紙2-8）8月1日～8月31日'!D103:AH103,'（別紙2-9）9月1日～9月30日'!D103:AG103,D103:AH103)</f>
        <v>0</v>
      </c>
      <c r="AJ103" s="43" t="str">
        <f t="shared" si="3"/>
        <v/>
      </c>
      <c r="AK103" s="41">
        <f t="shared" si="5"/>
        <v>0</v>
      </c>
      <c r="AL103" s="44"/>
      <c r="AN103" s="41" t="str">
        <f t="shared" si="6"/>
        <v/>
      </c>
    </row>
    <row r="104" spans="1:40" s="41" customFormat="1" ht="30" customHeight="1" x14ac:dyDescent="0.4">
      <c r="A104" s="99">
        <v>91</v>
      </c>
      <c r="B104" s="136" t="str">
        <f>IF('（別紙2-6）6月1日～6月30日'!B104="","",'（別紙2-6）6月1日～6月30日'!B104)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44"/>
      <c r="AH104" s="105"/>
      <c r="AI104" s="81">
        <f>SUM('（別紙2-6）6月1日～6月30日'!D104:AG104,'（別紙2-7）7月1日～7月31日'!D104:AH104,'（別紙2-8）8月1日～8月31日'!D104:AH104,'（別紙2-9）9月1日～9月30日'!D104:AG104,D104:AH104)</f>
        <v>0</v>
      </c>
      <c r="AJ104" s="43" t="str">
        <f t="shared" si="3"/>
        <v/>
      </c>
      <c r="AK104" s="41">
        <f t="shared" si="5"/>
        <v>0</v>
      </c>
      <c r="AL104" s="44"/>
      <c r="AN104" s="41" t="str">
        <f t="shared" si="6"/>
        <v/>
      </c>
    </row>
    <row r="105" spans="1:40" s="41" customFormat="1" ht="30" customHeight="1" x14ac:dyDescent="0.4">
      <c r="A105" s="55">
        <v>92</v>
      </c>
      <c r="B105" s="27" t="str">
        <f>IF('（別紙2-6）6月1日～6月30日'!B105="","",'（別紙2-6）6月1日～6月30日'!B105)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43"/>
      <c r="AH105" s="26"/>
      <c r="AI105" s="56">
        <f>SUM('（別紙2-6）6月1日～6月30日'!D105:AG105,'（別紙2-7）7月1日～7月31日'!D105:AH105,'（別紙2-8）8月1日～8月31日'!D105:AH105,'（別紙2-9）9月1日～9月30日'!D105:AG105,D105:AH105)</f>
        <v>0</v>
      </c>
      <c r="AJ105" s="43" t="str">
        <f t="shared" si="3"/>
        <v/>
      </c>
      <c r="AK105" s="41">
        <f t="shared" si="5"/>
        <v>0</v>
      </c>
      <c r="AL105" s="44"/>
      <c r="AN105" s="41" t="str">
        <f t="shared" si="6"/>
        <v/>
      </c>
    </row>
    <row r="106" spans="1:40" s="41" customFormat="1" ht="30" customHeight="1" x14ac:dyDescent="0.4">
      <c r="A106" s="55">
        <v>93</v>
      </c>
      <c r="B106" s="27" t="str">
        <f>IF('（別紙2-6）6月1日～6月30日'!B106="","",'（別紙2-6）6月1日～6月30日'!B106)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43"/>
      <c r="AH106" s="26"/>
      <c r="AI106" s="56">
        <f>SUM('（別紙2-6）6月1日～6月30日'!D106:AG106,'（別紙2-7）7月1日～7月31日'!D106:AH106,'（別紙2-8）8月1日～8月31日'!D106:AH106,'（別紙2-9）9月1日～9月30日'!D106:AG106,D106:AH106)</f>
        <v>0</v>
      </c>
      <c r="AJ106" s="43" t="str">
        <f t="shared" si="3"/>
        <v/>
      </c>
      <c r="AK106" s="41">
        <f t="shared" si="5"/>
        <v>0</v>
      </c>
      <c r="AL106" s="44"/>
      <c r="AN106" s="41" t="str">
        <f t="shared" si="6"/>
        <v/>
      </c>
    </row>
    <row r="107" spans="1:40" s="41" customFormat="1" ht="30" customHeight="1" x14ac:dyDescent="0.4">
      <c r="A107" s="55">
        <v>94</v>
      </c>
      <c r="B107" s="27" t="str">
        <f>IF('（別紙2-6）6月1日～6月30日'!B107="","",'（別紙2-6）6月1日～6月30日'!B107)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43"/>
      <c r="AH107" s="26"/>
      <c r="AI107" s="56">
        <f>SUM('（別紙2-6）6月1日～6月30日'!D107:AG107,'（別紙2-7）7月1日～7月31日'!D107:AH107,'（別紙2-8）8月1日～8月31日'!D107:AH107,'（別紙2-9）9月1日～9月30日'!D107:AG107,D107:AH107)</f>
        <v>0</v>
      </c>
      <c r="AJ107" s="43" t="str">
        <f t="shared" si="3"/>
        <v/>
      </c>
      <c r="AK107" s="41">
        <f t="shared" si="5"/>
        <v>0</v>
      </c>
      <c r="AL107" s="44"/>
      <c r="AN107" s="41" t="str">
        <f t="shared" si="6"/>
        <v/>
      </c>
    </row>
    <row r="108" spans="1:40" s="41" customFormat="1" ht="30" customHeight="1" thickBot="1" x14ac:dyDescent="0.45">
      <c r="A108" s="57">
        <v>95</v>
      </c>
      <c r="B108" s="106" t="str">
        <f>IF('（別紙2-6）6月1日～6月30日'!B108="","",'（別紙2-6）6月1日～6月30日'!B108)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42"/>
      <c r="AH108" s="15"/>
      <c r="AI108" s="58">
        <f>SUM('（別紙2-6）6月1日～6月30日'!D108:AG108,'（別紙2-7）7月1日～7月31日'!D108:AH108,'（別紙2-8）8月1日～8月31日'!D108:AH108,'（別紙2-9）9月1日～9月30日'!D108:AG108,D108:AH108)</f>
        <v>0</v>
      </c>
      <c r="AJ108" s="43" t="str">
        <f t="shared" si="3"/>
        <v/>
      </c>
      <c r="AK108" s="41">
        <f t="shared" si="5"/>
        <v>0</v>
      </c>
      <c r="AL108" s="44"/>
      <c r="AN108" s="41" t="str">
        <f t="shared" si="6"/>
        <v/>
      </c>
    </row>
    <row r="109" spans="1:40" s="41" customFormat="1" ht="30" customHeight="1" x14ac:dyDescent="0.4">
      <c r="A109" s="91">
        <v>96</v>
      </c>
      <c r="B109" s="136" t="str">
        <f>IF('（別紙2-6）6月1日～6月30日'!B109="","",'（別紙2-6）6月1日～6月30日'!B109)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45"/>
      <c r="AH109" s="97"/>
      <c r="AI109" s="98">
        <f>SUM('（別紙2-6）6月1日～6月30日'!D109:AG109,'（別紙2-7）7月1日～7月31日'!D109:AH109,'（別紙2-8）8月1日～8月31日'!D109:AH109,'（別紙2-9）9月1日～9月30日'!D109:AG109,D109:AH109)</f>
        <v>0</v>
      </c>
      <c r="AJ109" s="43" t="str">
        <f t="shared" si="3"/>
        <v/>
      </c>
      <c r="AK109" s="41">
        <f t="shared" si="5"/>
        <v>0</v>
      </c>
      <c r="AL109" s="44"/>
      <c r="AN109" s="41" t="str">
        <f t="shared" si="6"/>
        <v/>
      </c>
    </row>
    <row r="110" spans="1:40" s="41" customFormat="1" ht="30" customHeight="1" x14ac:dyDescent="0.4">
      <c r="A110" s="55">
        <v>97</v>
      </c>
      <c r="B110" s="27" t="str">
        <f>IF('（別紙2-6）6月1日～6月30日'!B110="","",'（別紙2-6）6月1日～6月30日'!B110)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43"/>
      <c r="AH110" s="26"/>
      <c r="AI110" s="56">
        <f>SUM('（別紙2-6）6月1日～6月30日'!D110:AG110,'（別紙2-7）7月1日～7月31日'!D110:AH110,'（別紙2-8）8月1日～8月31日'!D110:AH110,'（別紙2-9）9月1日～9月30日'!D110:AG110,D110:AH110)</f>
        <v>0</v>
      </c>
      <c r="AJ110" s="43" t="str">
        <f t="shared" si="3"/>
        <v/>
      </c>
      <c r="AK110" s="41">
        <f t="shared" ref="AK110:AK141" si="7">MIN(SUM(D110:AH110),15)</f>
        <v>0</v>
      </c>
      <c r="AL110" s="44"/>
      <c r="AN110" s="41" t="str">
        <f t="shared" si="6"/>
        <v/>
      </c>
    </row>
    <row r="111" spans="1:40" s="41" customFormat="1" ht="30" customHeight="1" x14ac:dyDescent="0.4">
      <c r="A111" s="55">
        <v>98</v>
      </c>
      <c r="B111" s="27" t="str">
        <f>IF('（別紙2-6）6月1日～6月30日'!B111="","",'（別紙2-6）6月1日～6月30日'!B111)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43"/>
      <c r="AH111" s="26"/>
      <c r="AI111" s="56">
        <f>SUM('（別紙2-6）6月1日～6月30日'!D111:AG111,'（別紙2-7）7月1日～7月31日'!D111:AH111,'（別紙2-8）8月1日～8月31日'!D111:AH111,'（別紙2-9）9月1日～9月30日'!D111:AG111,D111:AH111)</f>
        <v>0</v>
      </c>
      <c r="AJ111" s="43" t="str">
        <f t="shared" si="3"/>
        <v/>
      </c>
      <c r="AK111" s="41">
        <f t="shared" si="7"/>
        <v>0</v>
      </c>
      <c r="AL111" s="44"/>
      <c r="AN111" s="41" t="str">
        <f t="shared" si="6"/>
        <v/>
      </c>
    </row>
    <row r="112" spans="1:40" s="41" customFormat="1" ht="30" customHeight="1" x14ac:dyDescent="0.4">
      <c r="A112" s="55">
        <v>99</v>
      </c>
      <c r="B112" s="27" t="str">
        <f>IF('（別紙2-6）6月1日～6月30日'!B112="","",'（別紙2-6）6月1日～6月30日'!B112)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43"/>
      <c r="AH112" s="26"/>
      <c r="AI112" s="56">
        <f>SUM('（別紙2-6）6月1日～6月30日'!D112:AG112,'（別紙2-7）7月1日～7月31日'!D112:AH112,'（別紙2-8）8月1日～8月31日'!D112:AH112,'（別紙2-9）9月1日～9月30日'!D112:AG112,D112:AH112)</f>
        <v>0</v>
      </c>
      <c r="AJ112" s="43" t="str">
        <f t="shared" si="3"/>
        <v/>
      </c>
      <c r="AK112" s="41">
        <f t="shared" si="7"/>
        <v>0</v>
      </c>
      <c r="AL112" s="44"/>
      <c r="AN112" s="41" t="str">
        <f t="shared" si="6"/>
        <v/>
      </c>
    </row>
    <row r="113" spans="1:40" s="41" customFormat="1" ht="30" customHeight="1" thickBot="1" x14ac:dyDescent="0.45">
      <c r="A113" s="55">
        <v>100</v>
      </c>
      <c r="B113" s="106" t="str">
        <f>IF('（別紙2-6）6月1日～6月30日'!B113="","",'（別紙2-6）6月1日～6月30日'!B113)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43"/>
      <c r="AH113" s="26"/>
      <c r="AI113" s="56">
        <f>SUM('（別紙2-6）6月1日～6月30日'!D113:AG113,'（別紙2-7）7月1日～7月31日'!D113:AH113,'（別紙2-8）8月1日～8月31日'!D113:AH113,'（別紙2-9）9月1日～9月30日'!D113:AG113,D113:AH113)</f>
        <v>0</v>
      </c>
      <c r="AJ113" s="43" t="str">
        <f t="shared" si="3"/>
        <v/>
      </c>
      <c r="AK113" s="41">
        <f t="shared" si="7"/>
        <v>0</v>
      </c>
      <c r="AL113" s="44"/>
      <c r="AN113" s="41" t="str">
        <f t="shared" si="6"/>
        <v/>
      </c>
    </row>
    <row r="114" spans="1:40" s="41" customFormat="1" ht="30" customHeight="1" x14ac:dyDescent="0.4">
      <c r="A114" s="99">
        <v>101</v>
      </c>
      <c r="B114" s="136" t="str">
        <f>IF('（別紙2-6）6月1日～6月30日'!B114="","",'（別紙2-6）6月1日～6月30日'!B114)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44"/>
      <c r="AH114" s="105"/>
      <c r="AI114" s="81">
        <f>SUM('（別紙2-6）6月1日～6月30日'!D114:AG114,'（別紙2-7）7月1日～7月31日'!D114:AH114,'（別紙2-8）8月1日～8月31日'!D114:AH114,'（別紙2-9）9月1日～9月30日'!D114:AG114,D114:AH114)</f>
        <v>0</v>
      </c>
      <c r="AJ114" s="43" t="str">
        <f t="shared" si="3"/>
        <v/>
      </c>
      <c r="AK114" s="41">
        <f t="shared" si="7"/>
        <v>0</v>
      </c>
      <c r="AL114" s="44"/>
      <c r="AN114" s="41" t="str">
        <f t="shared" si="6"/>
        <v/>
      </c>
    </row>
    <row r="115" spans="1:40" s="41" customFormat="1" ht="30" customHeight="1" x14ac:dyDescent="0.4">
      <c r="A115" s="55">
        <v>102</v>
      </c>
      <c r="B115" s="27" t="str">
        <f>IF('（別紙2-6）6月1日～6月30日'!B115="","",'（別紙2-6）6月1日～6月30日'!B115)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43"/>
      <c r="AH115" s="26"/>
      <c r="AI115" s="56">
        <f>SUM('（別紙2-6）6月1日～6月30日'!D115:AG115,'（別紙2-7）7月1日～7月31日'!D115:AH115,'（別紙2-8）8月1日～8月31日'!D115:AH115,'（別紙2-9）9月1日～9月30日'!D115:AG115,D115:AH115)</f>
        <v>0</v>
      </c>
      <c r="AJ115" s="43" t="str">
        <f t="shared" si="3"/>
        <v/>
      </c>
      <c r="AK115" s="41">
        <f t="shared" si="7"/>
        <v>0</v>
      </c>
      <c r="AL115" s="44"/>
      <c r="AN115" s="41" t="str">
        <f t="shared" si="6"/>
        <v/>
      </c>
    </row>
    <row r="116" spans="1:40" s="41" customFormat="1" ht="30" customHeight="1" x14ac:dyDescent="0.4">
      <c r="A116" s="55">
        <v>103</v>
      </c>
      <c r="B116" s="27" t="str">
        <f>IF('（別紙2-6）6月1日～6月30日'!B116="","",'（別紙2-6）6月1日～6月30日'!B116)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43"/>
      <c r="AH116" s="26"/>
      <c r="AI116" s="56">
        <f>SUM('（別紙2-6）6月1日～6月30日'!D116:AG116,'（別紙2-7）7月1日～7月31日'!D116:AH116,'（別紙2-8）8月1日～8月31日'!D116:AH116,'（別紙2-9）9月1日～9月30日'!D116:AG116,D116:AH116)</f>
        <v>0</v>
      </c>
      <c r="AJ116" s="43" t="str">
        <f t="shared" si="3"/>
        <v/>
      </c>
      <c r="AK116" s="41">
        <f t="shared" si="7"/>
        <v>0</v>
      </c>
      <c r="AL116" s="44"/>
      <c r="AN116" s="41" t="str">
        <f t="shared" si="6"/>
        <v/>
      </c>
    </row>
    <row r="117" spans="1:40" s="41" customFormat="1" ht="30" customHeight="1" x14ac:dyDescent="0.4">
      <c r="A117" s="55">
        <v>104</v>
      </c>
      <c r="B117" s="27" t="str">
        <f>IF('（別紙2-6）6月1日～6月30日'!B117="","",'（別紙2-6）6月1日～6月30日'!B117)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43"/>
      <c r="AH117" s="26"/>
      <c r="AI117" s="56">
        <f>SUM('（別紙2-6）6月1日～6月30日'!D117:AG117,'（別紙2-7）7月1日～7月31日'!D117:AH117,'（別紙2-8）8月1日～8月31日'!D117:AH117,'（別紙2-9）9月1日～9月30日'!D117:AG117,D117:AH117)</f>
        <v>0</v>
      </c>
      <c r="AJ117" s="43" t="str">
        <f t="shared" si="3"/>
        <v/>
      </c>
      <c r="AK117" s="41">
        <f t="shared" si="7"/>
        <v>0</v>
      </c>
      <c r="AL117" s="44"/>
      <c r="AN117" s="41" t="str">
        <f t="shared" si="6"/>
        <v/>
      </c>
    </row>
    <row r="118" spans="1:40" s="41" customFormat="1" ht="30" customHeight="1" thickBot="1" x14ac:dyDescent="0.45">
      <c r="A118" s="57">
        <v>105</v>
      </c>
      <c r="B118" s="28" t="str">
        <f>IF('（別紙2-6）6月1日～6月30日'!B118="","",'（別紙2-6）6月1日～6月30日'!B118)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42"/>
      <c r="AH118" s="15"/>
      <c r="AI118" s="58">
        <f>SUM('（別紙2-6）6月1日～6月30日'!D118:AG118,'（別紙2-7）7月1日～7月31日'!D118:AH118,'（別紙2-8）8月1日～8月31日'!D118:AH118,'（別紙2-9）9月1日～9月30日'!D118:AG118,D118:AH118)</f>
        <v>0</v>
      </c>
      <c r="AJ118" s="43" t="str">
        <f t="shared" si="3"/>
        <v/>
      </c>
      <c r="AK118" s="41">
        <f t="shared" si="7"/>
        <v>0</v>
      </c>
      <c r="AL118" s="44"/>
      <c r="AN118" s="41" t="str">
        <f t="shared" si="6"/>
        <v/>
      </c>
    </row>
    <row r="119" spans="1:40" s="41" customFormat="1" ht="30" customHeight="1" x14ac:dyDescent="0.4">
      <c r="A119" s="91">
        <v>106</v>
      </c>
      <c r="B119" s="27" t="str">
        <f>IF('（別紙2-6）6月1日～6月30日'!B119="","",'（別紙2-6）6月1日～6月30日'!B119)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45"/>
      <c r="AH119" s="97"/>
      <c r="AI119" s="98">
        <f>SUM('（別紙2-6）6月1日～6月30日'!D119:AG119,'（別紙2-7）7月1日～7月31日'!D119:AH119,'（別紙2-8）8月1日～8月31日'!D119:AH119,'（別紙2-9）9月1日～9月30日'!D119:AG119,D119:AH119)</f>
        <v>0</v>
      </c>
      <c r="AJ119" s="43" t="str">
        <f t="shared" si="3"/>
        <v/>
      </c>
      <c r="AK119" s="41">
        <f t="shared" si="7"/>
        <v>0</v>
      </c>
      <c r="AL119" s="44"/>
      <c r="AN119" s="41" t="str">
        <f t="shared" si="6"/>
        <v/>
      </c>
    </row>
    <row r="120" spans="1:40" s="41" customFormat="1" ht="30" customHeight="1" x14ac:dyDescent="0.4">
      <c r="A120" s="55">
        <v>107</v>
      </c>
      <c r="B120" s="27" t="str">
        <f>IF('（別紙2-6）6月1日～6月30日'!B120="","",'（別紙2-6）6月1日～6月30日'!B120)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43"/>
      <c r="AH120" s="26"/>
      <c r="AI120" s="56">
        <f>SUM('（別紙2-6）6月1日～6月30日'!D120:AG120,'（別紙2-7）7月1日～7月31日'!D120:AH120,'（別紙2-8）8月1日～8月31日'!D120:AH120,'（別紙2-9）9月1日～9月30日'!D120:AG120,D120:AH120)</f>
        <v>0</v>
      </c>
      <c r="AJ120" s="43" t="str">
        <f t="shared" si="3"/>
        <v/>
      </c>
      <c r="AK120" s="41">
        <f t="shared" si="7"/>
        <v>0</v>
      </c>
      <c r="AL120" s="44"/>
      <c r="AN120" s="41" t="str">
        <f t="shared" si="6"/>
        <v/>
      </c>
    </row>
    <row r="121" spans="1:40" s="41" customFormat="1" ht="30" customHeight="1" x14ac:dyDescent="0.4">
      <c r="A121" s="55">
        <v>108</v>
      </c>
      <c r="B121" s="27" t="str">
        <f>IF('（別紙2-6）6月1日～6月30日'!B121="","",'（別紙2-6）6月1日～6月30日'!B121)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43"/>
      <c r="AH121" s="26"/>
      <c r="AI121" s="56">
        <f>SUM('（別紙2-6）6月1日～6月30日'!D121:AG121,'（別紙2-7）7月1日～7月31日'!D121:AH121,'（別紙2-8）8月1日～8月31日'!D121:AH121,'（別紙2-9）9月1日～9月30日'!D121:AG121,D121:AH121)</f>
        <v>0</v>
      </c>
      <c r="AJ121" s="43" t="str">
        <f t="shared" si="3"/>
        <v/>
      </c>
      <c r="AK121" s="41">
        <f t="shared" si="7"/>
        <v>0</v>
      </c>
      <c r="AL121" s="44"/>
      <c r="AN121" s="41" t="str">
        <f t="shared" si="6"/>
        <v/>
      </c>
    </row>
    <row r="122" spans="1:40" s="41" customFormat="1" ht="30" customHeight="1" x14ac:dyDescent="0.4">
      <c r="A122" s="55">
        <v>109</v>
      </c>
      <c r="B122" s="27" t="str">
        <f>IF('（別紙2-6）6月1日～6月30日'!B122="","",'（別紙2-6）6月1日～6月30日'!B122)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43"/>
      <c r="AH122" s="26"/>
      <c r="AI122" s="56">
        <f>SUM('（別紙2-6）6月1日～6月30日'!D122:AG122,'（別紙2-7）7月1日～7月31日'!D122:AH122,'（別紙2-8）8月1日～8月31日'!D122:AH122,'（別紙2-9）9月1日～9月30日'!D122:AG122,D122:AH122)</f>
        <v>0</v>
      </c>
      <c r="AJ122" s="43" t="str">
        <f t="shared" si="3"/>
        <v/>
      </c>
      <c r="AK122" s="41">
        <f t="shared" si="7"/>
        <v>0</v>
      </c>
      <c r="AL122" s="44"/>
      <c r="AN122" s="41" t="str">
        <f t="shared" si="6"/>
        <v/>
      </c>
    </row>
    <row r="123" spans="1:40" s="41" customFormat="1" ht="30" customHeight="1" thickBot="1" x14ac:dyDescent="0.45">
      <c r="A123" s="55">
        <v>110</v>
      </c>
      <c r="B123" s="106" t="str">
        <f>IF('（別紙2-6）6月1日～6月30日'!B123="","",'（別紙2-6）6月1日～6月30日'!B123)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43"/>
      <c r="AH123" s="26"/>
      <c r="AI123" s="56">
        <f>SUM('（別紙2-6）6月1日～6月30日'!D123:AG123,'（別紙2-7）7月1日～7月31日'!D123:AH123,'（別紙2-8）8月1日～8月31日'!D123:AH123,'（別紙2-9）9月1日～9月30日'!D123:AG123,D123:AH123)</f>
        <v>0</v>
      </c>
      <c r="AJ123" s="43" t="str">
        <f t="shared" si="3"/>
        <v/>
      </c>
      <c r="AK123" s="41">
        <f t="shared" si="7"/>
        <v>0</v>
      </c>
      <c r="AL123" s="44"/>
      <c r="AN123" s="41" t="str">
        <f t="shared" si="6"/>
        <v/>
      </c>
    </row>
    <row r="124" spans="1:40" s="41" customFormat="1" ht="30" customHeight="1" x14ac:dyDescent="0.4">
      <c r="A124" s="99">
        <v>111</v>
      </c>
      <c r="B124" s="136" t="str">
        <f>IF('（別紙2-6）6月1日～6月30日'!B124="","",'（別紙2-6）6月1日～6月30日'!B124)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44"/>
      <c r="AH124" s="105"/>
      <c r="AI124" s="81">
        <f>SUM('（別紙2-6）6月1日～6月30日'!D124:AG124,'（別紙2-7）7月1日～7月31日'!D124:AH124,'（別紙2-8）8月1日～8月31日'!D124:AH124,'（別紙2-9）9月1日～9月30日'!D124:AG124,D124:AH124)</f>
        <v>0</v>
      </c>
      <c r="AJ124" s="43" t="str">
        <f t="shared" si="3"/>
        <v/>
      </c>
      <c r="AK124" s="41">
        <f t="shared" si="7"/>
        <v>0</v>
      </c>
      <c r="AL124" s="44"/>
      <c r="AN124" s="41" t="str">
        <f t="shared" si="6"/>
        <v/>
      </c>
    </row>
    <row r="125" spans="1:40" s="41" customFormat="1" ht="30" customHeight="1" x14ac:dyDescent="0.4">
      <c r="A125" s="55">
        <v>112</v>
      </c>
      <c r="B125" s="27" t="str">
        <f>IF('（別紙2-6）6月1日～6月30日'!B125="","",'（別紙2-6）6月1日～6月30日'!B125)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43"/>
      <c r="AH125" s="26"/>
      <c r="AI125" s="56">
        <f>SUM('（別紙2-6）6月1日～6月30日'!D125:AG125,'（別紙2-7）7月1日～7月31日'!D125:AH125,'（別紙2-8）8月1日～8月31日'!D125:AH125,'（別紙2-9）9月1日～9月30日'!D125:AG125,D125:AH125)</f>
        <v>0</v>
      </c>
      <c r="AJ125" s="43" t="str">
        <f t="shared" si="3"/>
        <v/>
      </c>
      <c r="AK125" s="41">
        <f t="shared" si="7"/>
        <v>0</v>
      </c>
      <c r="AL125" s="44"/>
      <c r="AN125" s="41" t="str">
        <f t="shared" si="6"/>
        <v/>
      </c>
    </row>
    <row r="126" spans="1:40" s="41" customFormat="1" ht="30" customHeight="1" x14ac:dyDescent="0.4">
      <c r="A126" s="55">
        <v>113</v>
      </c>
      <c r="B126" s="27" t="str">
        <f>IF('（別紙2-6）6月1日～6月30日'!B126="","",'（別紙2-6）6月1日～6月30日'!B126)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43"/>
      <c r="AH126" s="26"/>
      <c r="AI126" s="56">
        <f>SUM('（別紙2-6）6月1日～6月30日'!D126:AG126,'（別紙2-7）7月1日～7月31日'!D126:AH126,'（別紙2-8）8月1日～8月31日'!D126:AH126,'（別紙2-9）9月1日～9月30日'!D126:AG126,D126:AH126)</f>
        <v>0</v>
      </c>
      <c r="AJ126" s="43" t="str">
        <f t="shared" si="3"/>
        <v/>
      </c>
      <c r="AK126" s="41">
        <f t="shared" si="7"/>
        <v>0</v>
      </c>
      <c r="AL126" s="44"/>
      <c r="AN126" s="41" t="str">
        <f t="shared" si="6"/>
        <v/>
      </c>
    </row>
    <row r="127" spans="1:40" s="41" customFormat="1" ht="30" customHeight="1" x14ac:dyDescent="0.4">
      <c r="A127" s="55">
        <v>114</v>
      </c>
      <c r="B127" s="27" t="str">
        <f>IF('（別紙2-6）6月1日～6月30日'!B127="","",'（別紙2-6）6月1日～6月30日'!B127)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43"/>
      <c r="AH127" s="26"/>
      <c r="AI127" s="56">
        <f>SUM('（別紙2-6）6月1日～6月30日'!D127:AG127,'（別紙2-7）7月1日～7月31日'!D127:AH127,'（別紙2-8）8月1日～8月31日'!D127:AH127,'（別紙2-9）9月1日～9月30日'!D127:AG127,D127:AH127)</f>
        <v>0</v>
      </c>
      <c r="AJ127" s="43" t="str">
        <f t="shared" si="3"/>
        <v/>
      </c>
      <c r="AK127" s="41">
        <f t="shared" si="7"/>
        <v>0</v>
      </c>
      <c r="AL127" s="44"/>
      <c r="AN127" s="41" t="str">
        <f t="shared" si="6"/>
        <v/>
      </c>
    </row>
    <row r="128" spans="1:40" s="41" customFormat="1" ht="30" customHeight="1" thickBot="1" x14ac:dyDescent="0.45">
      <c r="A128" s="57">
        <v>115</v>
      </c>
      <c r="B128" s="106" t="str">
        <f>IF('（別紙2-6）6月1日～6月30日'!B128="","",'（別紙2-6）6月1日～6月30日'!B128)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42"/>
      <c r="AH128" s="15"/>
      <c r="AI128" s="58">
        <f>SUM('（別紙2-6）6月1日～6月30日'!D128:AG128,'（別紙2-7）7月1日～7月31日'!D128:AH128,'（別紙2-8）8月1日～8月31日'!D128:AH128,'（別紙2-9）9月1日～9月30日'!D128:AG128,D128:AH128)</f>
        <v>0</v>
      </c>
      <c r="AJ128" s="43" t="str">
        <f t="shared" si="3"/>
        <v/>
      </c>
      <c r="AK128" s="41">
        <f t="shared" si="7"/>
        <v>0</v>
      </c>
      <c r="AL128" s="44"/>
      <c r="AN128" s="41" t="str">
        <f t="shared" si="6"/>
        <v/>
      </c>
    </row>
    <row r="129" spans="1:40" s="41" customFormat="1" ht="30" customHeight="1" x14ac:dyDescent="0.4">
      <c r="A129" s="91">
        <v>116</v>
      </c>
      <c r="B129" s="136" t="str">
        <f>IF('（別紙2-6）6月1日～6月30日'!B129="","",'（別紙2-6）6月1日～6月30日'!B129)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45"/>
      <c r="AH129" s="97"/>
      <c r="AI129" s="98">
        <f>SUM('（別紙2-6）6月1日～6月30日'!D129:AG129,'（別紙2-7）7月1日～7月31日'!D129:AH129,'（別紙2-8）8月1日～8月31日'!D129:AH129,'（別紙2-9）9月1日～9月30日'!D129:AG129,D129:AH129)</f>
        <v>0</v>
      </c>
      <c r="AJ129" s="43" t="str">
        <f t="shared" si="3"/>
        <v/>
      </c>
      <c r="AK129" s="41">
        <f t="shared" si="7"/>
        <v>0</v>
      </c>
      <c r="AL129" s="44"/>
      <c r="AN129" s="41" t="str">
        <f t="shared" si="6"/>
        <v/>
      </c>
    </row>
    <row r="130" spans="1:40" s="41" customFormat="1" ht="30" customHeight="1" x14ac:dyDescent="0.4">
      <c r="A130" s="55">
        <v>117</v>
      </c>
      <c r="B130" s="27" t="str">
        <f>IF('（別紙2-6）6月1日～6月30日'!B130="","",'（別紙2-6）6月1日～6月30日'!B130)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43"/>
      <c r="AH130" s="26"/>
      <c r="AI130" s="56">
        <f>SUM('（別紙2-6）6月1日～6月30日'!D130:AG130,'（別紙2-7）7月1日～7月31日'!D130:AH130,'（別紙2-8）8月1日～8月31日'!D130:AH130,'（別紙2-9）9月1日～9月30日'!D130:AG130,D130:AH130)</f>
        <v>0</v>
      </c>
      <c r="AJ130" s="43" t="str">
        <f t="shared" ref="AJ130:AJ163" si="8">IF(AI130&lt;=15,"","療養日数は15日以内になるようにしてください")</f>
        <v/>
      </c>
      <c r="AK130" s="41">
        <f t="shared" si="7"/>
        <v>0</v>
      </c>
      <c r="AL130" s="44"/>
      <c r="AN130" s="41" t="str">
        <f t="shared" si="6"/>
        <v/>
      </c>
    </row>
    <row r="131" spans="1:40" s="41" customFormat="1" ht="30" customHeight="1" x14ac:dyDescent="0.4">
      <c r="A131" s="55">
        <v>118</v>
      </c>
      <c r="B131" s="27" t="str">
        <f>IF('（別紙2-6）6月1日～6月30日'!B131="","",'（別紙2-6）6月1日～6月30日'!B131)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43"/>
      <c r="AH131" s="26"/>
      <c r="AI131" s="56">
        <f>SUM('（別紙2-6）6月1日～6月30日'!D131:AG131,'（別紙2-7）7月1日～7月31日'!D131:AH131,'（別紙2-8）8月1日～8月31日'!D131:AH131,'（別紙2-9）9月1日～9月30日'!D131:AG131,D131:AH131)</f>
        <v>0</v>
      </c>
      <c r="AJ131" s="43" t="str">
        <f t="shared" si="8"/>
        <v/>
      </c>
      <c r="AK131" s="41">
        <f t="shared" si="7"/>
        <v>0</v>
      </c>
      <c r="AL131" s="44"/>
      <c r="AN131" s="41" t="str">
        <f t="shared" si="6"/>
        <v/>
      </c>
    </row>
    <row r="132" spans="1:40" s="41" customFormat="1" ht="30" customHeight="1" x14ac:dyDescent="0.4">
      <c r="A132" s="55">
        <v>119</v>
      </c>
      <c r="B132" s="27" t="str">
        <f>IF('（別紙2-6）6月1日～6月30日'!B132="","",'（別紙2-6）6月1日～6月30日'!B132)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43"/>
      <c r="AH132" s="26"/>
      <c r="AI132" s="56">
        <f>SUM('（別紙2-6）6月1日～6月30日'!D132:AG132,'（別紙2-7）7月1日～7月31日'!D132:AH132,'（別紙2-8）8月1日～8月31日'!D132:AH132,'（別紙2-9）9月1日～9月30日'!D132:AG132,D132:AH132)</f>
        <v>0</v>
      </c>
      <c r="AJ132" s="43" t="str">
        <f t="shared" si="8"/>
        <v/>
      </c>
      <c r="AK132" s="41">
        <f t="shared" si="7"/>
        <v>0</v>
      </c>
      <c r="AL132" s="44"/>
      <c r="AN132" s="41" t="str">
        <f t="shared" si="6"/>
        <v/>
      </c>
    </row>
    <row r="133" spans="1:40" s="41" customFormat="1" ht="30" customHeight="1" thickBot="1" x14ac:dyDescent="0.45">
      <c r="A133" s="55">
        <v>120</v>
      </c>
      <c r="B133" s="106" t="str">
        <f>IF('（別紙2-6）6月1日～6月30日'!B133="","",'（別紙2-6）6月1日～6月30日'!B133)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43"/>
      <c r="AH133" s="26"/>
      <c r="AI133" s="56">
        <f>SUM('（別紙2-6）6月1日～6月30日'!D133:AG133,'（別紙2-7）7月1日～7月31日'!D133:AH133,'（別紙2-8）8月1日～8月31日'!D133:AH133,'（別紙2-9）9月1日～9月30日'!D133:AG133,D133:AH133)</f>
        <v>0</v>
      </c>
      <c r="AJ133" s="43" t="str">
        <f t="shared" si="8"/>
        <v/>
      </c>
      <c r="AK133" s="41">
        <f t="shared" si="7"/>
        <v>0</v>
      </c>
      <c r="AL133" s="44"/>
      <c r="AN133" s="41" t="str">
        <f t="shared" si="6"/>
        <v/>
      </c>
    </row>
    <row r="134" spans="1:40" s="41" customFormat="1" ht="30" customHeight="1" x14ac:dyDescent="0.4">
      <c r="A134" s="99">
        <v>121</v>
      </c>
      <c r="B134" s="136" t="str">
        <f>IF('（別紙2-6）6月1日～6月30日'!B134="","",'（別紙2-6）6月1日～6月30日'!B134)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44"/>
      <c r="AH134" s="105"/>
      <c r="AI134" s="81">
        <f>SUM('（別紙2-6）6月1日～6月30日'!D134:AG134,'（別紙2-7）7月1日～7月31日'!D134:AH134,'（別紙2-8）8月1日～8月31日'!D134:AH134,'（別紙2-9）9月1日～9月30日'!D134:AG134,D134:AH134)</f>
        <v>0</v>
      </c>
      <c r="AJ134" s="43" t="str">
        <f t="shared" si="8"/>
        <v/>
      </c>
      <c r="AK134" s="41">
        <f t="shared" si="7"/>
        <v>0</v>
      </c>
      <c r="AL134" s="44"/>
      <c r="AN134" s="41" t="str">
        <f t="shared" si="6"/>
        <v/>
      </c>
    </row>
    <row r="135" spans="1:40" s="41" customFormat="1" ht="30" customHeight="1" x14ac:dyDescent="0.4">
      <c r="A135" s="55">
        <v>122</v>
      </c>
      <c r="B135" s="27" t="str">
        <f>IF('（別紙2-6）6月1日～6月30日'!B135="","",'（別紙2-6）6月1日～6月30日'!B135)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43"/>
      <c r="AH135" s="26"/>
      <c r="AI135" s="56">
        <f>SUM('（別紙2-6）6月1日～6月30日'!D135:AG135,'（別紙2-7）7月1日～7月31日'!D135:AH135,'（別紙2-8）8月1日～8月31日'!D135:AH135,'（別紙2-9）9月1日～9月30日'!D135:AG135,D135:AH135)</f>
        <v>0</v>
      </c>
      <c r="AJ135" s="43" t="str">
        <f t="shared" si="8"/>
        <v/>
      </c>
      <c r="AK135" s="41">
        <f t="shared" si="7"/>
        <v>0</v>
      </c>
      <c r="AL135" s="44"/>
      <c r="AN135" s="41" t="str">
        <f t="shared" si="6"/>
        <v/>
      </c>
    </row>
    <row r="136" spans="1:40" s="41" customFormat="1" ht="30" customHeight="1" x14ac:dyDescent="0.4">
      <c r="A136" s="55">
        <v>123</v>
      </c>
      <c r="B136" s="27" t="str">
        <f>IF('（別紙2-6）6月1日～6月30日'!B136="","",'（別紙2-6）6月1日～6月30日'!B136)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43"/>
      <c r="AH136" s="26"/>
      <c r="AI136" s="56">
        <f>SUM('（別紙2-6）6月1日～6月30日'!D136:AG136,'（別紙2-7）7月1日～7月31日'!D136:AH136,'（別紙2-8）8月1日～8月31日'!D136:AH136,'（別紙2-9）9月1日～9月30日'!D136:AG136,D136:AH136)</f>
        <v>0</v>
      </c>
      <c r="AJ136" s="43" t="str">
        <f t="shared" si="8"/>
        <v/>
      </c>
      <c r="AK136" s="41">
        <f t="shared" si="7"/>
        <v>0</v>
      </c>
      <c r="AL136" s="44"/>
      <c r="AN136" s="41" t="str">
        <f t="shared" si="6"/>
        <v/>
      </c>
    </row>
    <row r="137" spans="1:40" s="41" customFormat="1" ht="30" customHeight="1" x14ac:dyDescent="0.4">
      <c r="A137" s="55">
        <v>124</v>
      </c>
      <c r="B137" s="27" t="str">
        <f>IF('（別紙2-6）6月1日～6月30日'!B137="","",'（別紙2-6）6月1日～6月30日'!B137)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43"/>
      <c r="AH137" s="26"/>
      <c r="AI137" s="56">
        <f>SUM('（別紙2-6）6月1日～6月30日'!D137:AG137,'（別紙2-7）7月1日～7月31日'!D137:AH137,'（別紙2-8）8月1日～8月31日'!D137:AH137,'（別紙2-9）9月1日～9月30日'!D137:AG137,D137:AH137)</f>
        <v>0</v>
      </c>
      <c r="AJ137" s="43" t="str">
        <f t="shared" si="8"/>
        <v/>
      </c>
      <c r="AK137" s="41">
        <f t="shared" si="7"/>
        <v>0</v>
      </c>
      <c r="AL137" s="44"/>
      <c r="AN137" s="41" t="str">
        <f t="shared" si="6"/>
        <v/>
      </c>
    </row>
    <row r="138" spans="1:40" s="41" customFormat="1" ht="30" customHeight="1" thickBot="1" x14ac:dyDescent="0.45">
      <c r="A138" s="57">
        <v>125</v>
      </c>
      <c r="B138" s="106" t="str">
        <f>IF('（別紙2-6）6月1日～6月30日'!B138="","",'（別紙2-6）6月1日～6月30日'!B138)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42"/>
      <c r="AH138" s="15"/>
      <c r="AI138" s="58">
        <f>SUM('（別紙2-6）6月1日～6月30日'!D138:AG138,'（別紙2-7）7月1日～7月31日'!D138:AH138,'（別紙2-8）8月1日～8月31日'!D138:AH138,'（別紙2-9）9月1日～9月30日'!D138:AG138,D138:AH138)</f>
        <v>0</v>
      </c>
      <c r="AJ138" s="43" t="str">
        <f t="shared" si="8"/>
        <v/>
      </c>
      <c r="AK138" s="41">
        <f t="shared" si="7"/>
        <v>0</v>
      </c>
      <c r="AL138" s="44"/>
      <c r="AN138" s="41" t="str">
        <f t="shared" si="6"/>
        <v/>
      </c>
    </row>
    <row r="139" spans="1:40" s="41" customFormat="1" ht="30" customHeight="1" x14ac:dyDescent="0.4">
      <c r="A139" s="91">
        <v>126</v>
      </c>
      <c r="B139" s="136" t="str">
        <f>IF('（別紙2-6）6月1日～6月30日'!B139="","",'（別紙2-6）6月1日～6月30日'!B139)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45"/>
      <c r="AH139" s="97"/>
      <c r="AI139" s="98">
        <f>SUM('（別紙2-6）6月1日～6月30日'!D139:AG139,'（別紙2-7）7月1日～7月31日'!D139:AH139,'（別紙2-8）8月1日～8月31日'!D139:AH139,'（別紙2-9）9月1日～9月30日'!D139:AG139,D139:AH139)</f>
        <v>0</v>
      </c>
      <c r="AJ139" s="43" t="str">
        <f t="shared" si="8"/>
        <v/>
      </c>
      <c r="AK139" s="41">
        <f t="shared" si="7"/>
        <v>0</v>
      </c>
      <c r="AL139" s="44"/>
      <c r="AN139" s="41" t="str">
        <f t="shared" si="6"/>
        <v/>
      </c>
    </row>
    <row r="140" spans="1:40" s="41" customFormat="1" ht="30" customHeight="1" x14ac:dyDescent="0.4">
      <c r="A140" s="55">
        <v>127</v>
      </c>
      <c r="B140" s="27" t="str">
        <f>IF('（別紙2-6）6月1日～6月30日'!B140="","",'（別紙2-6）6月1日～6月30日'!B140)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43"/>
      <c r="AH140" s="26"/>
      <c r="AI140" s="56">
        <f>SUM('（別紙2-6）6月1日～6月30日'!D140:AG140,'（別紙2-7）7月1日～7月31日'!D140:AH140,'（別紙2-8）8月1日～8月31日'!D140:AH140,'（別紙2-9）9月1日～9月30日'!D140:AG140,D140:AH140)</f>
        <v>0</v>
      </c>
      <c r="AJ140" s="43" t="str">
        <f t="shared" si="8"/>
        <v/>
      </c>
      <c r="AK140" s="41">
        <f t="shared" si="7"/>
        <v>0</v>
      </c>
      <c r="AL140" s="44"/>
      <c r="AN140" s="41" t="str">
        <f t="shared" si="6"/>
        <v/>
      </c>
    </row>
    <row r="141" spans="1:40" s="41" customFormat="1" ht="30" customHeight="1" x14ac:dyDescent="0.4">
      <c r="A141" s="55">
        <v>128</v>
      </c>
      <c r="B141" s="27" t="str">
        <f>IF('（別紙2-6）6月1日～6月30日'!B141="","",'（別紙2-6）6月1日～6月30日'!B141)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43"/>
      <c r="AH141" s="26"/>
      <c r="AI141" s="56">
        <f>SUM('（別紙2-6）6月1日～6月30日'!D141:AG141,'（別紙2-7）7月1日～7月31日'!D141:AH141,'（別紙2-8）8月1日～8月31日'!D141:AH141,'（別紙2-9）9月1日～9月30日'!D141:AG141,D141:AH141)</f>
        <v>0</v>
      </c>
      <c r="AJ141" s="43" t="str">
        <f t="shared" si="8"/>
        <v/>
      </c>
      <c r="AK141" s="41">
        <f t="shared" si="7"/>
        <v>0</v>
      </c>
      <c r="AL141" s="44"/>
      <c r="AN141" s="41" t="str">
        <f t="shared" si="6"/>
        <v/>
      </c>
    </row>
    <row r="142" spans="1:40" s="41" customFormat="1" ht="30" customHeight="1" x14ac:dyDescent="0.4">
      <c r="A142" s="55">
        <v>129</v>
      </c>
      <c r="B142" s="27" t="str">
        <f>IF('（別紙2-6）6月1日～6月30日'!B142="","",'（別紙2-6）6月1日～6月30日'!B142)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43"/>
      <c r="AH142" s="26"/>
      <c r="AI142" s="56">
        <f>SUM('（別紙2-6）6月1日～6月30日'!D142:AG142,'（別紙2-7）7月1日～7月31日'!D142:AH142,'（別紙2-8）8月1日～8月31日'!D142:AH142,'（別紙2-9）9月1日～9月30日'!D142:AG142,D142:AH142)</f>
        <v>0</v>
      </c>
      <c r="AJ142" s="43" t="str">
        <f t="shared" si="8"/>
        <v/>
      </c>
      <c r="AK142" s="41">
        <f t="shared" ref="AK142:AK163" si="9">MIN(SUM(D142:AH142),15)</f>
        <v>0</v>
      </c>
      <c r="AL142" s="44"/>
      <c r="AN142" s="41" t="str">
        <f t="shared" ref="AN142:AN163" si="10">IF(AND(B142="",AI142&gt;0),1,"")</f>
        <v/>
      </c>
    </row>
    <row r="143" spans="1:40" s="41" customFormat="1" ht="30" customHeight="1" thickBot="1" x14ac:dyDescent="0.45">
      <c r="A143" s="55">
        <v>130</v>
      </c>
      <c r="B143" s="106" t="str">
        <f>IF('（別紙2-6）6月1日～6月30日'!B143="","",'（別紙2-6）6月1日～6月30日'!B143)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43"/>
      <c r="AH143" s="26"/>
      <c r="AI143" s="56">
        <f>SUM('（別紙2-6）6月1日～6月30日'!D143:AG143,'（別紙2-7）7月1日～7月31日'!D143:AH143,'（別紙2-8）8月1日～8月31日'!D143:AH143,'（別紙2-9）9月1日～9月30日'!D143:AG143,D143:AH143)</f>
        <v>0</v>
      </c>
      <c r="AJ143" s="43" t="str">
        <f t="shared" si="8"/>
        <v/>
      </c>
      <c r="AK143" s="41">
        <f t="shared" si="9"/>
        <v>0</v>
      </c>
      <c r="AL143" s="44"/>
      <c r="AN143" s="41" t="str">
        <f t="shared" si="10"/>
        <v/>
      </c>
    </row>
    <row r="144" spans="1:40" s="41" customFormat="1" ht="30" customHeight="1" x14ac:dyDescent="0.4">
      <c r="A144" s="99">
        <v>131</v>
      </c>
      <c r="B144" s="136" t="str">
        <f>IF('（別紙2-6）6月1日～6月30日'!B144="","",'（別紙2-6）6月1日～6月30日'!B144)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44"/>
      <c r="AH144" s="105"/>
      <c r="AI144" s="81">
        <f>SUM('（別紙2-6）6月1日～6月30日'!D144:AG144,'（別紙2-7）7月1日～7月31日'!D144:AH144,'（別紙2-8）8月1日～8月31日'!D144:AH144,'（別紙2-9）9月1日～9月30日'!D144:AG144,D144:AH144)</f>
        <v>0</v>
      </c>
      <c r="AJ144" s="43" t="str">
        <f t="shared" si="8"/>
        <v/>
      </c>
      <c r="AK144" s="41">
        <f t="shared" si="9"/>
        <v>0</v>
      </c>
      <c r="AL144" s="44"/>
      <c r="AN144" s="41" t="str">
        <f t="shared" si="10"/>
        <v/>
      </c>
    </row>
    <row r="145" spans="1:40" s="41" customFormat="1" ht="30" customHeight="1" x14ac:dyDescent="0.4">
      <c r="A145" s="55">
        <v>132</v>
      </c>
      <c r="B145" s="27" t="str">
        <f>IF('（別紙2-6）6月1日～6月30日'!B145="","",'（別紙2-6）6月1日～6月30日'!B145)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43"/>
      <c r="AH145" s="26"/>
      <c r="AI145" s="56">
        <f>SUM('（別紙2-6）6月1日～6月30日'!D145:AG145,'（別紙2-7）7月1日～7月31日'!D145:AH145,'（別紙2-8）8月1日～8月31日'!D145:AH145,'（別紙2-9）9月1日～9月30日'!D145:AG145,D145:AH145)</f>
        <v>0</v>
      </c>
      <c r="AJ145" s="43" t="str">
        <f t="shared" si="8"/>
        <v/>
      </c>
      <c r="AK145" s="41">
        <f t="shared" si="9"/>
        <v>0</v>
      </c>
      <c r="AL145" s="44"/>
      <c r="AN145" s="41" t="str">
        <f t="shared" si="10"/>
        <v/>
      </c>
    </row>
    <row r="146" spans="1:40" s="41" customFormat="1" ht="30" customHeight="1" x14ac:dyDescent="0.4">
      <c r="A146" s="55">
        <v>133</v>
      </c>
      <c r="B146" s="27" t="str">
        <f>IF('（別紙2-6）6月1日～6月30日'!B146="","",'（別紙2-6）6月1日～6月30日'!B146)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43"/>
      <c r="AH146" s="26"/>
      <c r="AI146" s="56">
        <f>SUM('（別紙2-6）6月1日～6月30日'!D146:AG146,'（別紙2-7）7月1日～7月31日'!D146:AH146,'（別紙2-8）8月1日～8月31日'!D146:AH146,'（別紙2-9）9月1日～9月30日'!D146:AG146,D146:AH146)</f>
        <v>0</v>
      </c>
      <c r="AJ146" s="43" t="str">
        <f t="shared" si="8"/>
        <v/>
      </c>
      <c r="AK146" s="41">
        <f t="shared" si="9"/>
        <v>0</v>
      </c>
      <c r="AL146" s="44"/>
      <c r="AN146" s="41" t="str">
        <f t="shared" si="10"/>
        <v/>
      </c>
    </row>
    <row r="147" spans="1:40" s="41" customFormat="1" ht="30" customHeight="1" x14ac:dyDescent="0.4">
      <c r="A147" s="55">
        <v>134</v>
      </c>
      <c r="B147" s="27" t="str">
        <f>IF('（別紙2-6）6月1日～6月30日'!B147="","",'（別紙2-6）6月1日～6月30日'!B147)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43"/>
      <c r="AH147" s="26"/>
      <c r="AI147" s="56">
        <f>SUM('（別紙2-6）6月1日～6月30日'!D147:AG147,'（別紙2-7）7月1日～7月31日'!D147:AH147,'（別紙2-8）8月1日～8月31日'!D147:AH147,'（別紙2-9）9月1日～9月30日'!D147:AG147,D147:AH147)</f>
        <v>0</v>
      </c>
      <c r="AJ147" s="43" t="str">
        <f t="shared" si="8"/>
        <v/>
      </c>
      <c r="AK147" s="41">
        <f t="shared" si="9"/>
        <v>0</v>
      </c>
      <c r="AL147" s="44"/>
      <c r="AN147" s="41" t="str">
        <f t="shared" si="10"/>
        <v/>
      </c>
    </row>
    <row r="148" spans="1:40" s="41" customFormat="1" ht="30" customHeight="1" thickBot="1" x14ac:dyDescent="0.45">
      <c r="A148" s="57">
        <v>135</v>
      </c>
      <c r="B148" s="106" t="str">
        <f>IF('（別紙2-6）6月1日～6月30日'!B148="","",'（別紙2-6）6月1日～6月30日'!B148)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42"/>
      <c r="AH148" s="15"/>
      <c r="AI148" s="58">
        <f>SUM('（別紙2-6）6月1日～6月30日'!D148:AG148,'（別紙2-7）7月1日～7月31日'!D148:AH148,'（別紙2-8）8月1日～8月31日'!D148:AH148,'（別紙2-9）9月1日～9月30日'!D148:AG148,D148:AH148)</f>
        <v>0</v>
      </c>
      <c r="AJ148" s="43" t="str">
        <f t="shared" si="8"/>
        <v/>
      </c>
      <c r="AK148" s="41">
        <f t="shared" si="9"/>
        <v>0</v>
      </c>
      <c r="AL148" s="44"/>
      <c r="AN148" s="41" t="str">
        <f t="shared" si="10"/>
        <v/>
      </c>
    </row>
    <row r="149" spans="1:40" s="41" customFormat="1" ht="30" customHeight="1" x14ac:dyDescent="0.4">
      <c r="A149" s="91">
        <v>136</v>
      </c>
      <c r="B149" s="136" t="str">
        <f>IF('（別紙2-6）6月1日～6月30日'!B149="","",'（別紙2-6）6月1日～6月30日'!B149)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45"/>
      <c r="AH149" s="97"/>
      <c r="AI149" s="98">
        <f>SUM('（別紙2-6）6月1日～6月30日'!D149:AG149,'（別紙2-7）7月1日～7月31日'!D149:AH149,'（別紙2-8）8月1日～8月31日'!D149:AH149,'（別紙2-9）9月1日～9月30日'!D149:AG149,D149:AH149)</f>
        <v>0</v>
      </c>
      <c r="AJ149" s="43" t="str">
        <f t="shared" si="8"/>
        <v/>
      </c>
      <c r="AK149" s="41">
        <f t="shared" si="9"/>
        <v>0</v>
      </c>
      <c r="AL149" s="44"/>
      <c r="AN149" s="41" t="str">
        <f t="shared" si="10"/>
        <v/>
      </c>
    </row>
    <row r="150" spans="1:40" s="41" customFormat="1" ht="30" customHeight="1" x14ac:dyDescent="0.4">
      <c r="A150" s="55">
        <v>137</v>
      </c>
      <c r="B150" s="27" t="str">
        <f>IF('（別紙2-6）6月1日～6月30日'!B150="","",'（別紙2-6）6月1日～6月30日'!B150)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43"/>
      <c r="AH150" s="26"/>
      <c r="AI150" s="56">
        <f>SUM('（別紙2-6）6月1日～6月30日'!D150:AG150,'（別紙2-7）7月1日～7月31日'!D150:AH150,'（別紙2-8）8月1日～8月31日'!D150:AH150,'（別紙2-9）9月1日～9月30日'!D150:AG150,D150:AH150)</f>
        <v>0</v>
      </c>
      <c r="AJ150" s="43" t="str">
        <f t="shared" si="8"/>
        <v/>
      </c>
      <c r="AK150" s="41">
        <f t="shared" si="9"/>
        <v>0</v>
      </c>
      <c r="AL150" s="44"/>
      <c r="AN150" s="41" t="str">
        <f t="shared" si="10"/>
        <v/>
      </c>
    </row>
    <row r="151" spans="1:40" s="41" customFormat="1" ht="30" customHeight="1" x14ac:dyDescent="0.4">
      <c r="A151" s="55">
        <v>138</v>
      </c>
      <c r="B151" s="27" t="str">
        <f>IF('（別紙2-6）6月1日～6月30日'!B151="","",'（別紙2-6）6月1日～6月30日'!B151)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43"/>
      <c r="AH151" s="26"/>
      <c r="AI151" s="56">
        <f>SUM('（別紙2-6）6月1日～6月30日'!D151:AG151,'（別紙2-7）7月1日～7月31日'!D151:AH151,'（別紙2-8）8月1日～8月31日'!D151:AH151,'（別紙2-9）9月1日～9月30日'!D151:AG151,D151:AH151)</f>
        <v>0</v>
      </c>
      <c r="AJ151" s="43" t="str">
        <f t="shared" si="8"/>
        <v/>
      </c>
      <c r="AK151" s="41">
        <f t="shared" si="9"/>
        <v>0</v>
      </c>
      <c r="AL151" s="44"/>
      <c r="AN151" s="41" t="str">
        <f t="shared" si="10"/>
        <v/>
      </c>
    </row>
    <row r="152" spans="1:40" s="41" customFormat="1" ht="30" customHeight="1" x14ac:dyDescent="0.4">
      <c r="A152" s="55">
        <v>139</v>
      </c>
      <c r="B152" s="27" t="str">
        <f>IF('（別紙2-6）6月1日～6月30日'!B152="","",'（別紙2-6）6月1日～6月30日'!B152)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43"/>
      <c r="AH152" s="26"/>
      <c r="AI152" s="56">
        <f>SUM('（別紙2-6）6月1日～6月30日'!D152:AG152,'（別紙2-7）7月1日～7月31日'!D152:AH152,'（別紙2-8）8月1日～8月31日'!D152:AH152,'（別紙2-9）9月1日～9月30日'!D152:AG152,D152:AH152)</f>
        <v>0</v>
      </c>
      <c r="AJ152" s="43" t="str">
        <f t="shared" si="8"/>
        <v/>
      </c>
      <c r="AK152" s="41">
        <f t="shared" si="9"/>
        <v>0</v>
      </c>
      <c r="AL152" s="44"/>
      <c r="AN152" s="41" t="str">
        <f t="shared" si="10"/>
        <v/>
      </c>
    </row>
    <row r="153" spans="1:40" s="41" customFormat="1" ht="30" customHeight="1" thickBot="1" x14ac:dyDescent="0.45">
      <c r="A153" s="55">
        <v>140</v>
      </c>
      <c r="B153" s="106" t="str">
        <f>IF('（別紙2-6）6月1日～6月30日'!B153="","",'（別紙2-6）6月1日～6月30日'!B153)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43"/>
      <c r="AH153" s="26"/>
      <c r="AI153" s="56">
        <f>SUM('（別紙2-6）6月1日～6月30日'!D153:AG153,'（別紙2-7）7月1日～7月31日'!D153:AH153,'（別紙2-8）8月1日～8月31日'!D153:AH153,'（別紙2-9）9月1日～9月30日'!D153:AG153,D153:AH153)</f>
        <v>0</v>
      </c>
      <c r="AJ153" s="43" t="str">
        <f t="shared" si="8"/>
        <v/>
      </c>
      <c r="AK153" s="41">
        <f t="shared" si="9"/>
        <v>0</v>
      </c>
      <c r="AL153" s="44"/>
      <c r="AN153" s="41" t="str">
        <f t="shared" si="10"/>
        <v/>
      </c>
    </row>
    <row r="154" spans="1:40" s="41" customFormat="1" ht="30" customHeight="1" x14ac:dyDescent="0.4">
      <c r="A154" s="99">
        <v>141</v>
      </c>
      <c r="B154" s="136" t="str">
        <f>IF('（別紙2-6）6月1日～6月30日'!B154="","",'（別紙2-6）6月1日～6月30日'!B154)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44"/>
      <c r="AH154" s="105"/>
      <c r="AI154" s="81">
        <f>SUM('（別紙2-6）6月1日～6月30日'!D154:AG154,'（別紙2-7）7月1日～7月31日'!D154:AH154,'（別紙2-8）8月1日～8月31日'!D154:AH154,'（別紙2-9）9月1日～9月30日'!D154:AG154,D154:AH154)</f>
        <v>0</v>
      </c>
      <c r="AJ154" s="43" t="str">
        <f t="shared" si="8"/>
        <v/>
      </c>
      <c r="AK154" s="41">
        <f t="shared" si="9"/>
        <v>0</v>
      </c>
      <c r="AL154" s="44"/>
      <c r="AN154" s="41" t="str">
        <f t="shared" si="10"/>
        <v/>
      </c>
    </row>
    <row r="155" spans="1:40" s="41" customFormat="1" ht="30" customHeight="1" x14ac:dyDescent="0.4">
      <c r="A155" s="55">
        <v>142</v>
      </c>
      <c r="B155" s="27" t="str">
        <f>IF('（別紙2-6）6月1日～6月30日'!B155="","",'（別紙2-6）6月1日～6月30日'!B155)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43"/>
      <c r="AH155" s="26"/>
      <c r="AI155" s="56">
        <f>SUM('（別紙2-6）6月1日～6月30日'!D155:AG155,'（別紙2-7）7月1日～7月31日'!D155:AH155,'（別紙2-8）8月1日～8月31日'!D155:AH155,'（別紙2-9）9月1日～9月30日'!D155:AG155,D155:AH155)</f>
        <v>0</v>
      </c>
      <c r="AJ155" s="43" t="str">
        <f t="shared" si="8"/>
        <v/>
      </c>
      <c r="AK155" s="41">
        <f t="shared" si="9"/>
        <v>0</v>
      </c>
      <c r="AL155" s="44"/>
      <c r="AN155" s="41" t="str">
        <f t="shared" si="10"/>
        <v/>
      </c>
    </row>
    <row r="156" spans="1:40" s="41" customFormat="1" ht="30" customHeight="1" x14ac:dyDescent="0.4">
      <c r="A156" s="55">
        <v>143</v>
      </c>
      <c r="B156" s="27" t="str">
        <f>IF('（別紙2-6）6月1日～6月30日'!B156="","",'（別紙2-6）6月1日～6月30日'!B156)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43"/>
      <c r="AH156" s="26"/>
      <c r="AI156" s="56">
        <f>SUM('（別紙2-6）6月1日～6月30日'!D156:AG156,'（別紙2-7）7月1日～7月31日'!D156:AH156,'（別紙2-8）8月1日～8月31日'!D156:AH156,'（別紙2-9）9月1日～9月30日'!D156:AG156,D156:AH156)</f>
        <v>0</v>
      </c>
      <c r="AJ156" s="43" t="str">
        <f t="shared" si="8"/>
        <v/>
      </c>
      <c r="AK156" s="41">
        <f t="shared" si="9"/>
        <v>0</v>
      </c>
      <c r="AL156" s="44"/>
      <c r="AN156" s="41" t="str">
        <f t="shared" si="10"/>
        <v/>
      </c>
    </row>
    <row r="157" spans="1:40" s="41" customFormat="1" ht="30" customHeight="1" x14ac:dyDescent="0.4">
      <c r="A157" s="55">
        <v>144</v>
      </c>
      <c r="B157" s="27" t="str">
        <f>IF('（別紙2-6）6月1日～6月30日'!B157="","",'（別紙2-6）6月1日～6月30日'!B157)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43"/>
      <c r="AH157" s="26"/>
      <c r="AI157" s="56">
        <f>SUM('（別紙2-6）6月1日～6月30日'!D157:AG157,'（別紙2-7）7月1日～7月31日'!D157:AH157,'（別紙2-8）8月1日～8月31日'!D157:AH157,'（別紙2-9）9月1日～9月30日'!D157:AG157,D157:AH157)</f>
        <v>0</v>
      </c>
      <c r="AJ157" s="43" t="str">
        <f t="shared" si="8"/>
        <v/>
      </c>
      <c r="AK157" s="41">
        <f t="shared" si="9"/>
        <v>0</v>
      </c>
      <c r="AL157" s="44"/>
      <c r="AN157" s="41" t="str">
        <f t="shared" si="10"/>
        <v/>
      </c>
    </row>
    <row r="158" spans="1:40" s="41" customFormat="1" ht="30" customHeight="1" thickBot="1" x14ac:dyDescent="0.45">
      <c r="A158" s="57">
        <v>145</v>
      </c>
      <c r="B158" s="28" t="str">
        <f>IF('（別紙2-6）6月1日～6月30日'!B158="","",'（別紙2-6）6月1日～6月30日'!B158)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42"/>
      <c r="AH158" s="15"/>
      <c r="AI158" s="58">
        <f>SUM('（別紙2-6）6月1日～6月30日'!D158:AG158,'（別紙2-7）7月1日～7月31日'!D158:AH158,'（別紙2-8）8月1日～8月31日'!D158:AH158,'（別紙2-9）9月1日～9月30日'!D158:AG158,D158:AH158)</f>
        <v>0</v>
      </c>
      <c r="AJ158" s="43" t="str">
        <f t="shared" si="8"/>
        <v/>
      </c>
      <c r="AK158" s="41">
        <f t="shared" si="9"/>
        <v>0</v>
      </c>
      <c r="AL158" s="44"/>
      <c r="AN158" s="41" t="str">
        <f t="shared" si="10"/>
        <v/>
      </c>
    </row>
    <row r="159" spans="1:40" s="41" customFormat="1" ht="30" customHeight="1" x14ac:dyDescent="0.4">
      <c r="A159" s="99">
        <v>146</v>
      </c>
      <c r="B159" s="136" t="str">
        <f>IF('（別紙2-6）6月1日～6月30日'!B159="","",'（別紙2-6）6月1日～6月30日'!B159)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45"/>
      <c r="AH159" s="97"/>
      <c r="AI159" s="98">
        <f>SUM('（別紙2-6）6月1日～6月30日'!D159:AG159,'（別紙2-7）7月1日～7月31日'!D159:AH159,'（別紙2-8）8月1日～8月31日'!D159:AH159,'（別紙2-9）9月1日～9月30日'!D159:AG159,D159:AH159)</f>
        <v>0</v>
      </c>
      <c r="AJ159" s="43" t="str">
        <f t="shared" si="8"/>
        <v/>
      </c>
      <c r="AK159" s="41">
        <f t="shared" si="9"/>
        <v>0</v>
      </c>
      <c r="AL159" s="44"/>
      <c r="AN159" s="41" t="str">
        <f t="shared" si="10"/>
        <v/>
      </c>
    </row>
    <row r="160" spans="1:40" s="41" customFormat="1" ht="30" customHeight="1" x14ac:dyDescent="0.4">
      <c r="A160" s="55">
        <v>147</v>
      </c>
      <c r="B160" s="27" t="str">
        <f>IF('（別紙2-6）6月1日～6月30日'!B160="","",'（別紙2-6）6月1日～6月30日'!B160)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43"/>
      <c r="AH160" s="26"/>
      <c r="AI160" s="56">
        <f>SUM('（別紙2-6）6月1日～6月30日'!D160:AG160,'（別紙2-7）7月1日～7月31日'!D160:AH160,'（別紙2-8）8月1日～8月31日'!D160:AH160,'（別紙2-9）9月1日～9月30日'!D160:AG160,D160:AH160)</f>
        <v>0</v>
      </c>
      <c r="AJ160" s="43" t="str">
        <f t="shared" si="8"/>
        <v/>
      </c>
      <c r="AK160" s="41">
        <f t="shared" si="9"/>
        <v>0</v>
      </c>
      <c r="AL160" s="44"/>
      <c r="AN160" s="41" t="str">
        <f t="shared" si="10"/>
        <v/>
      </c>
    </row>
    <row r="161" spans="1:40" s="41" customFormat="1" ht="30" customHeight="1" x14ac:dyDescent="0.4">
      <c r="A161" s="55">
        <v>148</v>
      </c>
      <c r="B161" s="27" t="str">
        <f>IF('（別紙2-6）6月1日～6月30日'!B161="","",'（別紙2-6）6月1日～6月30日'!B161)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43"/>
      <c r="AH161" s="26"/>
      <c r="AI161" s="56">
        <f>SUM('（別紙2-6）6月1日～6月30日'!D161:AG161,'（別紙2-7）7月1日～7月31日'!D161:AH161,'（別紙2-8）8月1日～8月31日'!D161:AH161,'（別紙2-9）9月1日～9月30日'!D161:AG161,D161:AH161)</f>
        <v>0</v>
      </c>
      <c r="AJ161" s="43" t="str">
        <f t="shared" si="8"/>
        <v/>
      </c>
      <c r="AK161" s="41">
        <f t="shared" si="9"/>
        <v>0</v>
      </c>
      <c r="AL161" s="44"/>
      <c r="AN161" s="41" t="str">
        <f t="shared" si="10"/>
        <v/>
      </c>
    </row>
    <row r="162" spans="1:40" s="41" customFormat="1" ht="30" customHeight="1" x14ac:dyDescent="0.4">
      <c r="A162" s="55">
        <v>149</v>
      </c>
      <c r="B162" s="27" t="str">
        <f>IF('（別紙2-6）6月1日～6月30日'!B162="","",'（別紙2-6）6月1日～6月30日'!B162)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43"/>
      <c r="AH162" s="26"/>
      <c r="AI162" s="56">
        <f>SUM('（別紙2-6）6月1日～6月30日'!D162:AG162,'（別紙2-7）7月1日～7月31日'!D162:AH162,'（別紙2-8）8月1日～8月31日'!D162:AH162,'（別紙2-9）9月1日～9月30日'!D162:AG162,D162:AH162)</f>
        <v>0</v>
      </c>
      <c r="AJ162" s="43" t="str">
        <f t="shared" si="8"/>
        <v/>
      </c>
      <c r="AK162" s="41">
        <f t="shared" si="9"/>
        <v>0</v>
      </c>
      <c r="AL162" s="44"/>
      <c r="AN162" s="41" t="str">
        <f t="shared" si="10"/>
        <v/>
      </c>
    </row>
    <row r="163" spans="1:40" s="41" customFormat="1" ht="30" customHeight="1" thickBot="1" x14ac:dyDescent="0.45">
      <c r="A163" s="57">
        <v>150</v>
      </c>
      <c r="B163" s="186" t="str">
        <f>IF('（別紙2-6）6月1日～6月30日'!B163="","",'（別紙2-6）6月1日～6月30日'!B163)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42"/>
      <c r="AH163" s="15"/>
      <c r="AI163" s="58">
        <f>SUM('（別紙2-6）6月1日～6月30日'!D163:AG163,'（別紙2-7）7月1日～7月31日'!D163:AH163,'（別紙2-8）8月1日～8月31日'!D163:AH163,'（別紙2-9）9月1日～9月30日'!D163:AG163,D163:AH163)</f>
        <v>0</v>
      </c>
      <c r="AJ163" s="43" t="str">
        <f t="shared" si="8"/>
        <v/>
      </c>
      <c r="AK163" s="41">
        <f t="shared" si="9"/>
        <v>0</v>
      </c>
      <c r="AL163" s="44"/>
      <c r="AM163" s="41" t="s">
        <v>57</v>
      </c>
      <c r="AN163" s="41" t="str">
        <f t="shared" si="10"/>
        <v/>
      </c>
    </row>
    <row r="164" spans="1:40" ht="30" hidden="1" customHeight="1" thickBot="1" x14ac:dyDescent="0.3">
      <c r="A164" s="45"/>
      <c r="B164" s="45"/>
      <c r="C164" s="45"/>
      <c r="D164" s="45">
        <f t="shared" ref="D164:AH164" si="11">D13</f>
        <v>0</v>
      </c>
      <c r="E164" s="45">
        <f t="shared" si="11"/>
        <v>0</v>
      </c>
      <c r="F164" s="45">
        <f t="shared" si="11"/>
        <v>0</v>
      </c>
      <c r="G164" s="45">
        <f t="shared" si="11"/>
        <v>0</v>
      </c>
      <c r="H164" s="45">
        <f t="shared" si="11"/>
        <v>0</v>
      </c>
      <c r="I164" s="45">
        <f t="shared" si="11"/>
        <v>0</v>
      </c>
      <c r="J164" s="45">
        <f t="shared" si="11"/>
        <v>0</v>
      </c>
      <c r="K164" s="45">
        <f t="shared" si="11"/>
        <v>0</v>
      </c>
      <c r="L164" s="45">
        <f t="shared" si="11"/>
        <v>0</v>
      </c>
      <c r="M164" s="45">
        <f t="shared" si="11"/>
        <v>0</v>
      </c>
      <c r="N164" s="45">
        <f t="shared" si="11"/>
        <v>0</v>
      </c>
      <c r="O164" s="45">
        <f t="shared" si="11"/>
        <v>0</v>
      </c>
      <c r="P164" s="45">
        <f t="shared" si="11"/>
        <v>0</v>
      </c>
      <c r="Q164" s="45">
        <f t="shared" si="11"/>
        <v>0</v>
      </c>
      <c r="R164" s="45">
        <f t="shared" si="11"/>
        <v>0</v>
      </c>
      <c r="S164" s="45">
        <f t="shared" si="11"/>
        <v>0</v>
      </c>
      <c r="T164" s="45">
        <f t="shared" si="11"/>
        <v>0</v>
      </c>
      <c r="U164" s="45">
        <f t="shared" si="11"/>
        <v>0</v>
      </c>
      <c r="V164" s="45">
        <f t="shared" si="11"/>
        <v>0</v>
      </c>
      <c r="W164" s="45">
        <f t="shared" si="11"/>
        <v>0</v>
      </c>
      <c r="X164" s="45">
        <f t="shared" si="11"/>
        <v>0</v>
      </c>
      <c r="Y164" s="45">
        <f t="shared" si="11"/>
        <v>0</v>
      </c>
      <c r="Z164" s="45">
        <f t="shared" si="11"/>
        <v>0</v>
      </c>
      <c r="AA164" s="45">
        <f t="shared" si="11"/>
        <v>0</v>
      </c>
      <c r="AB164" s="45">
        <f t="shared" si="11"/>
        <v>0</v>
      </c>
      <c r="AC164" s="45">
        <f t="shared" si="11"/>
        <v>0</v>
      </c>
      <c r="AD164" s="45">
        <f t="shared" si="11"/>
        <v>0</v>
      </c>
      <c r="AE164" s="45">
        <f t="shared" si="11"/>
        <v>0</v>
      </c>
      <c r="AF164" s="45">
        <f t="shared" si="11"/>
        <v>0</v>
      </c>
      <c r="AG164" s="45">
        <f t="shared" si="11"/>
        <v>0</v>
      </c>
      <c r="AH164" s="45">
        <f t="shared" si="11"/>
        <v>0</v>
      </c>
      <c r="AI164" s="45"/>
      <c r="AK164" s="46">
        <f>SUM(AK14:AK163)</f>
        <v>0</v>
      </c>
      <c r="AL164" s="46" t="str">
        <f>IF(H5=AK4,AI165,IF(H5=AK5,AI166,"規模を選択してください"))</f>
        <v>規模を選択してください</v>
      </c>
      <c r="AM164" s="46">
        <f>AI167</f>
        <v>0</v>
      </c>
      <c r="AN164" s="34">
        <f>SUM(AN14:AN163)</f>
        <v>0</v>
      </c>
    </row>
    <row r="165" spans="1:40" ht="30" hidden="1" customHeight="1" x14ac:dyDescent="0.25">
      <c r="B165" s="45" t="s">
        <v>4</v>
      </c>
      <c r="C165" s="45"/>
      <c r="D165" s="45">
        <f>IF(D164&gt;=5,D164,0)</f>
        <v>0</v>
      </c>
      <c r="E165" s="45">
        <f t="shared" ref="E165:AH165" si="12">IF(E164&gt;=5,E164,0)</f>
        <v>0</v>
      </c>
      <c r="F165" s="45">
        <f t="shared" si="12"/>
        <v>0</v>
      </c>
      <c r="G165" s="45">
        <f t="shared" si="12"/>
        <v>0</v>
      </c>
      <c r="H165" s="45">
        <f t="shared" si="12"/>
        <v>0</v>
      </c>
      <c r="I165" s="45">
        <f t="shared" si="12"/>
        <v>0</v>
      </c>
      <c r="J165" s="45">
        <f t="shared" si="12"/>
        <v>0</v>
      </c>
      <c r="K165" s="45">
        <f t="shared" si="12"/>
        <v>0</v>
      </c>
      <c r="L165" s="45">
        <f t="shared" si="12"/>
        <v>0</v>
      </c>
      <c r="M165" s="45">
        <f t="shared" si="12"/>
        <v>0</v>
      </c>
      <c r="N165" s="45">
        <f t="shared" si="12"/>
        <v>0</v>
      </c>
      <c r="O165" s="45">
        <f t="shared" si="12"/>
        <v>0</v>
      </c>
      <c r="P165" s="45">
        <f t="shared" si="12"/>
        <v>0</v>
      </c>
      <c r="Q165" s="45">
        <f t="shared" si="12"/>
        <v>0</v>
      </c>
      <c r="R165" s="45">
        <f t="shared" si="12"/>
        <v>0</v>
      </c>
      <c r="S165" s="45">
        <f t="shared" si="12"/>
        <v>0</v>
      </c>
      <c r="T165" s="45">
        <f t="shared" si="12"/>
        <v>0</v>
      </c>
      <c r="U165" s="45">
        <f t="shared" si="12"/>
        <v>0</v>
      </c>
      <c r="V165" s="45">
        <f t="shared" si="12"/>
        <v>0</v>
      </c>
      <c r="W165" s="45">
        <f t="shared" si="12"/>
        <v>0</v>
      </c>
      <c r="X165" s="45">
        <f t="shared" si="12"/>
        <v>0</v>
      </c>
      <c r="Y165" s="45">
        <f t="shared" si="12"/>
        <v>0</v>
      </c>
      <c r="Z165" s="45">
        <f t="shared" si="12"/>
        <v>0</v>
      </c>
      <c r="AA165" s="45">
        <f t="shared" si="12"/>
        <v>0</v>
      </c>
      <c r="AB165" s="45">
        <f t="shared" si="12"/>
        <v>0</v>
      </c>
      <c r="AC165" s="45">
        <f t="shared" si="12"/>
        <v>0</v>
      </c>
      <c r="AD165" s="45">
        <f t="shared" si="12"/>
        <v>0</v>
      </c>
      <c r="AE165" s="45">
        <f t="shared" si="12"/>
        <v>0</v>
      </c>
      <c r="AF165" s="45">
        <f t="shared" si="12"/>
        <v>0</v>
      </c>
      <c r="AG165" s="45">
        <f t="shared" si="12"/>
        <v>0</v>
      </c>
      <c r="AH165" s="45">
        <f t="shared" si="12"/>
        <v>0</v>
      </c>
      <c r="AI165" s="45">
        <f>SUM(D165:AH165)</f>
        <v>0</v>
      </c>
      <c r="AK165" s="48">
        <f>COUNTIF(AJ14:AJ163,"")</f>
        <v>150</v>
      </c>
      <c r="AM165" s="48"/>
    </row>
    <row r="166" spans="1:40" ht="30" hidden="1" customHeight="1" thickBot="1" x14ac:dyDescent="0.3">
      <c r="B166" s="45" t="s">
        <v>12</v>
      </c>
      <c r="C166" s="45"/>
      <c r="D166" s="45">
        <f>IF(D164&gt;=2,D164,0)</f>
        <v>0</v>
      </c>
      <c r="E166" s="45">
        <f t="shared" ref="E166:AH166" si="13">IF(E164&gt;=2,E164,0)</f>
        <v>0</v>
      </c>
      <c r="F166" s="45">
        <f t="shared" si="13"/>
        <v>0</v>
      </c>
      <c r="G166" s="45">
        <f t="shared" si="13"/>
        <v>0</v>
      </c>
      <c r="H166" s="45">
        <f t="shared" si="13"/>
        <v>0</v>
      </c>
      <c r="I166" s="45">
        <f t="shared" si="13"/>
        <v>0</v>
      </c>
      <c r="J166" s="45">
        <f t="shared" si="13"/>
        <v>0</v>
      </c>
      <c r="K166" s="45">
        <f t="shared" si="13"/>
        <v>0</v>
      </c>
      <c r="L166" s="45">
        <f t="shared" si="13"/>
        <v>0</v>
      </c>
      <c r="M166" s="45">
        <f t="shared" si="13"/>
        <v>0</v>
      </c>
      <c r="N166" s="45">
        <f t="shared" si="13"/>
        <v>0</v>
      </c>
      <c r="O166" s="45">
        <f t="shared" si="13"/>
        <v>0</v>
      </c>
      <c r="P166" s="45">
        <f t="shared" si="13"/>
        <v>0</v>
      </c>
      <c r="Q166" s="45">
        <f t="shared" si="13"/>
        <v>0</v>
      </c>
      <c r="R166" s="45">
        <f t="shared" si="13"/>
        <v>0</v>
      </c>
      <c r="S166" s="45">
        <f t="shared" si="13"/>
        <v>0</v>
      </c>
      <c r="T166" s="45">
        <f t="shared" si="13"/>
        <v>0</v>
      </c>
      <c r="U166" s="45">
        <f t="shared" si="13"/>
        <v>0</v>
      </c>
      <c r="V166" s="45">
        <f t="shared" si="13"/>
        <v>0</v>
      </c>
      <c r="W166" s="45">
        <f t="shared" si="13"/>
        <v>0</v>
      </c>
      <c r="X166" s="45">
        <f t="shared" si="13"/>
        <v>0</v>
      </c>
      <c r="Y166" s="45">
        <f t="shared" si="13"/>
        <v>0</v>
      </c>
      <c r="Z166" s="45">
        <f t="shared" si="13"/>
        <v>0</v>
      </c>
      <c r="AA166" s="45">
        <f t="shared" si="13"/>
        <v>0</v>
      </c>
      <c r="AB166" s="45">
        <f t="shared" si="13"/>
        <v>0</v>
      </c>
      <c r="AC166" s="45">
        <f t="shared" si="13"/>
        <v>0</v>
      </c>
      <c r="AD166" s="45">
        <f t="shared" si="13"/>
        <v>0</v>
      </c>
      <c r="AE166" s="45">
        <f t="shared" si="13"/>
        <v>0</v>
      </c>
      <c r="AF166" s="45">
        <f t="shared" si="13"/>
        <v>0</v>
      </c>
      <c r="AG166" s="45">
        <f t="shared" si="13"/>
        <v>0</v>
      </c>
      <c r="AH166" s="45">
        <f t="shared" si="13"/>
        <v>0</v>
      </c>
      <c r="AI166" s="45">
        <f>SUM(D166:AH166)</f>
        <v>0</v>
      </c>
    </row>
    <row r="167" spans="1:40" ht="29.25" hidden="1" customHeight="1" x14ac:dyDescent="0.25">
      <c r="B167" s="135" t="s">
        <v>57</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f>SUM(D167:AH167)</f>
        <v>0</v>
      </c>
    </row>
    <row r="168" spans="1:40" ht="29.25" customHeight="1" x14ac:dyDescent="0.25"/>
    <row r="169" spans="1:40" ht="29.25" customHeight="1" x14ac:dyDescent="0.25"/>
    <row r="170" spans="1:40" ht="29.25" customHeight="1" x14ac:dyDescent="0.25"/>
  </sheetData>
  <sheetProtection algorithmName="SHA-512" hashValue="cnPHImdZME8xrqnfanzG7HObNiVIlNuFpLzsDqBwqo10aS607CJi7XweZWZ4uPZwyShs+vIIPd04H9u0HfkU6w==" saltValue="xytETS7mCzfcqJgO5zBoWg==" spinCount="100000" sheet="1" objects="1" scenarios="1"/>
  <mergeCells count="44">
    <mergeCell ref="C2:R2"/>
    <mergeCell ref="C3:R3"/>
    <mergeCell ref="B5:G5"/>
    <mergeCell ref="H5:R5"/>
    <mergeCell ref="C7:D7"/>
    <mergeCell ref="E7:G7"/>
    <mergeCell ref="H7:I7"/>
    <mergeCell ref="J7:K7"/>
    <mergeCell ref="L7:N7"/>
    <mergeCell ref="Q7:R7"/>
    <mergeCell ref="C49:C53"/>
    <mergeCell ref="A9:AI9"/>
    <mergeCell ref="AI10:AI11"/>
    <mergeCell ref="AL11:AM11"/>
    <mergeCell ref="A12:AI12"/>
    <mergeCell ref="C14:C18"/>
    <mergeCell ref="C19:C23"/>
    <mergeCell ref="C24:C28"/>
    <mergeCell ref="C29:C33"/>
    <mergeCell ref="C34:C38"/>
    <mergeCell ref="C39:C43"/>
    <mergeCell ref="C44:C48"/>
    <mergeCell ref="C109:C113"/>
    <mergeCell ref="C54:C58"/>
    <mergeCell ref="C59:C63"/>
    <mergeCell ref="C64:C68"/>
    <mergeCell ref="C69:C73"/>
    <mergeCell ref="C74:C78"/>
    <mergeCell ref="C79:C83"/>
    <mergeCell ref="C84:C88"/>
    <mergeCell ref="C89:C93"/>
    <mergeCell ref="C94:C98"/>
    <mergeCell ref="C99:C103"/>
    <mergeCell ref="C104:C108"/>
    <mergeCell ref="C144:C148"/>
    <mergeCell ref="C149:C153"/>
    <mergeCell ref="C154:C158"/>
    <mergeCell ref="C159:C163"/>
    <mergeCell ref="C114:C118"/>
    <mergeCell ref="C119:C123"/>
    <mergeCell ref="C124:C128"/>
    <mergeCell ref="C129:C133"/>
    <mergeCell ref="C134:C138"/>
    <mergeCell ref="C139:C143"/>
  </mergeCells>
  <phoneticPr fontId="1"/>
  <conditionalFormatting sqref="H6:O6">
    <cfRule type="expression" dxfId="43" priority="4">
      <formula>$H$6&lt;&gt;""</formula>
    </cfRule>
  </conditionalFormatting>
  <conditionalFormatting sqref="X8:AI8">
    <cfRule type="expression" dxfId="42" priority="3">
      <formula>$AI$8&lt;&gt;""</formula>
    </cfRule>
  </conditionalFormatting>
  <conditionalFormatting sqref="Y7:AI7">
    <cfRule type="expression" dxfId="41" priority="2">
      <formula>$AI$7&lt;&gt;""</formula>
    </cfRule>
  </conditionalFormatting>
  <conditionalFormatting sqref="D14:AH163">
    <cfRule type="expression" dxfId="40" priority="1">
      <formula>$AJ14&lt;&gt;""</formula>
    </cfRule>
  </conditionalFormatting>
  <dataValidations count="3">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6に記入してください。" prompt="記入内容が自動反映されます。" sqref="B14:B163"/>
  </dataValidations>
  <pageMargins left="0.7" right="0.7" top="0.75" bottom="0.75" header="0.3" footer="0.3"/>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0"/>
  <sheetViews>
    <sheetView view="pageBreakPreview" zoomScale="70" zoomScaleNormal="60" zoomScaleSheetLayoutView="70" workbookViewId="0">
      <selection activeCell="B14" sqref="B14"/>
    </sheetView>
  </sheetViews>
  <sheetFormatPr defaultRowHeight="15.75" x14ac:dyDescent="0.25"/>
  <cols>
    <col min="1" max="1" width="5" style="33" customWidth="1"/>
    <col min="2" max="2" width="36.25" style="33" customWidth="1"/>
    <col min="3" max="3" width="5" style="33" customWidth="1"/>
    <col min="4" max="33" width="5" style="34" customWidth="1"/>
    <col min="34" max="34" width="5" style="49" customWidth="1"/>
    <col min="35" max="35" width="77.875" style="34" bestFit="1" customWidth="1"/>
    <col min="36" max="36" width="9" style="34" hidden="1" customWidth="1"/>
    <col min="37" max="37" width="19.625" style="34" hidden="1" customWidth="1"/>
    <col min="38" max="38" width="11.125" style="34" hidden="1" customWidth="1"/>
    <col min="39" max="41" width="9" style="34" hidden="1" customWidth="1"/>
    <col min="42" max="16384" width="9" style="34"/>
  </cols>
  <sheetData>
    <row r="1" spans="1:41" ht="29.25" customHeight="1" thickBot="1" x14ac:dyDescent="0.3">
      <c r="AH1" s="35" t="s">
        <v>91</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450" t="s">
        <v>82</v>
      </c>
      <c r="AA2" s="451"/>
      <c r="AB2" s="451"/>
      <c r="AC2" s="451"/>
      <c r="AD2" s="451"/>
      <c r="AE2" s="451"/>
      <c r="AF2" s="451"/>
      <c r="AG2" s="451"/>
      <c r="AH2" s="452"/>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220" t="s">
        <v>3</v>
      </c>
      <c r="AA3" s="480" t="s">
        <v>38</v>
      </c>
      <c r="AB3" s="481"/>
      <c r="AC3" s="481"/>
      <c r="AD3" s="481"/>
      <c r="AE3" s="453">
        <f>SUM(AJ164,'（別紙2-12）12月1日～12月31日'!$AK$164,'（別紙2-13）1月1日～1月31日'!$AK$164,'（別紙2-14）2月1日～2月28日'!$AH$164,'（別紙2-15）3月1日～3月31日'!$AK$164)*10000</f>
        <v>0</v>
      </c>
      <c r="AF3" s="453"/>
      <c r="AG3" s="453"/>
      <c r="AH3" s="225" t="s">
        <v>48</v>
      </c>
      <c r="AJ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221" t="s">
        <v>11</v>
      </c>
      <c r="AA4" s="482" t="s">
        <v>37</v>
      </c>
      <c r="AB4" s="483"/>
      <c r="AC4" s="483"/>
      <c r="AD4" s="483"/>
      <c r="AE4" s="484">
        <f>MIN(SUM(AK164,'（別紙2-12）12月1日～12月31日'!$AL$164,'（別紙2-13）1月1日～1月31日'!$AL$164,'（別紙2-14）2月1日～2月28日'!$AI$164,'（別紙2-15）3月1日～3月31日'!$AL$164),'（別紙2-12）12月1日～12月31日'!$H$7)*10000</f>
        <v>0</v>
      </c>
      <c r="AF4" s="484"/>
      <c r="AG4" s="484"/>
      <c r="AH4" s="223" t="s">
        <v>48</v>
      </c>
      <c r="AJ4" s="34" t="s">
        <v>4</v>
      </c>
      <c r="AM4" s="34">
        <v>500</v>
      </c>
      <c r="AN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222" t="s">
        <v>13</v>
      </c>
      <c r="AA5" s="485" t="s">
        <v>36</v>
      </c>
      <c r="AB5" s="486"/>
      <c r="AC5" s="486"/>
      <c r="AD5" s="486"/>
      <c r="AE5" s="447">
        <f>SUM(AL164,'（別紙2-12）12月1日～12月31日'!$AM$164,'（別紙2-13）1月1日～1月31日'!$AM$164,'（別紙2-14）2月1日～2月28日'!$AJ$164,'（別紙2-15）3月1日～3月31日'!$AM$164)*10000</f>
        <v>0</v>
      </c>
      <c r="AF5" s="447"/>
      <c r="AG5" s="447"/>
      <c r="AH5" s="224" t="s">
        <v>48</v>
      </c>
      <c r="AJ5" s="34" t="s">
        <v>12</v>
      </c>
      <c r="AM5" s="34">
        <v>200</v>
      </c>
      <c r="AN5" s="34">
        <v>2</v>
      </c>
    </row>
    <row r="6" spans="1:41" ht="30" customHeight="1" thickTop="1" thickBot="1" x14ac:dyDescent="0.3">
      <c r="A6" s="61"/>
      <c r="H6" s="59" t="str">
        <f>IF($H$7="","別紙1の施設規模を選択してください。","")</f>
        <v>別紙1の施設規模を選択してください。</v>
      </c>
      <c r="T6" s="37"/>
      <c r="U6" s="37"/>
      <c r="V6" s="37"/>
      <c r="W6" s="37"/>
      <c r="X6" s="37"/>
      <c r="Y6" s="37"/>
      <c r="Z6" s="434" t="s">
        <v>14</v>
      </c>
      <c r="AA6" s="435"/>
      <c r="AB6" s="435"/>
      <c r="AC6" s="435"/>
      <c r="AD6" s="435"/>
      <c r="AE6" s="440">
        <f>SUM($AD$3:$AF$5)</f>
        <v>0</v>
      </c>
      <c r="AF6" s="440"/>
      <c r="AG6" s="440"/>
      <c r="AH6" s="137" t="s">
        <v>48</v>
      </c>
    </row>
    <row r="7" spans="1:41" ht="30" customHeight="1" thickBot="1" x14ac:dyDescent="0.3">
      <c r="C7" s="464" t="s">
        <v>5</v>
      </c>
      <c r="D7" s="465"/>
      <c r="E7" s="466" t="s">
        <v>6</v>
      </c>
      <c r="F7" s="467"/>
      <c r="G7" s="467"/>
      <c r="H7" s="468" t="str">
        <f>IF(H5=AJ4,AM4,IF(H5=AJ5,AM5,""))</f>
        <v/>
      </c>
      <c r="I7" s="468"/>
      <c r="J7" s="469" t="s">
        <v>7</v>
      </c>
      <c r="K7" s="470"/>
      <c r="L7" s="471" t="s">
        <v>8</v>
      </c>
      <c r="M7" s="472"/>
      <c r="N7" s="472"/>
      <c r="O7" s="122" t="str">
        <f>IF(H5="大規模施設等（定員30人以上）",AN4,IF(H5="小規模施設等（定員29人以下）",AN5,""))</f>
        <v/>
      </c>
      <c r="P7" s="123" t="s">
        <v>9</v>
      </c>
      <c r="Q7" s="469" t="s">
        <v>10</v>
      </c>
      <c r="R7" s="470"/>
      <c r="T7" s="37"/>
      <c r="U7" s="37"/>
      <c r="V7" s="37"/>
      <c r="W7" s="37"/>
      <c r="X7" s="37"/>
      <c r="Y7" s="37"/>
      <c r="Z7" s="37"/>
      <c r="AA7" s="37"/>
      <c r="AB7" s="37"/>
      <c r="AC7" s="37"/>
      <c r="AD7" s="37"/>
      <c r="AE7" s="37"/>
      <c r="AF7" s="37"/>
      <c r="AG7" s="37"/>
      <c r="AH7" s="117" t="str">
        <f>IF(COUNTIF('（別紙2-15）3月1日～3月31日'!$AV$14:$AV$163,"×")&gt;0,"別紙1の4の要件を満たしていない場合は、療養日数が10日以内になるようにしてください。","")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118" t="str">
        <f>IF(COUNTIF(AO14:AO163,"×")&gt;0,"療養日数は15日以内になるようにしてください。","")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1" s="41" customFormat="1" ht="30" customHeight="1" x14ac:dyDescent="0.4">
      <c r="A10" s="62"/>
      <c r="B10" s="63"/>
      <c r="C10" s="64" t="s">
        <v>15</v>
      </c>
      <c r="D10" s="65">
        <v>11</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438" t="s">
        <v>16</v>
      </c>
    </row>
    <row r="11" spans="1:41" s="41" customFormat="1" ht="30" customHeight="1" thickBot="1" x14ac:dyDescent="0.45">
      <c r="A11" s="69"/>
      <c r="B11" s="70"/>
      <c r="C11" s="191"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439"/>
      <c r="AJ11" s="41" t="s">
        <v>18</v>
      </c>
      <c r="AK11" s="217"/>
      <c r="AL11" s="217"/>
    </row>
    <row r="12" spans="1:41" s="41" customFormat="1" ht="30" customHeight="1" thickBot="1" x14ac:dyDescent="0.35">
      <c r="A12" s="436" t="s">
        <v>118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K12" s="42"/>
      <c r="AL12" s="42"/>
    </row>
    <row r="13" spans="1:41"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80">
        <f t="shared" si="0"/>
        <v>0</v>
      </c>
      <c r="AH13" s="172">
        <f>SUM(D13:AG13)</f>
        <v>0</v>
      </c>
      <c r="AM13" s="34" t="s">
        <v>116</v>
      </c>
      <c r="AO13" s="34" t="s">
        <v>117</v>
      </c>
    </row>
    <row r="14" spans="1:41" s="41" customFormat="1" ht="30" customHeight="1" thickTop="1" x14ac:dyDescent="0.4">
      <c r="A14" s="82">
        <v>1</v>
      </c>
      <c r="B14" s="351"/>
      <c r="C14" s="432"/>
      <c r="D14" s="308"/>
      <c r="E14" s="309"/>
      <c r="F14" s="310"/>
      <c r="G14" s="309"/>
      <c r="H14" s="310"/>
      <c r="I14" s="309"/>
      <c r="J14" s="310"/>
      <c r="K14" s="309"/>
      <c r="L14" s="310"/>
      <c r="M14" s="309"/>
      <c r="N14" s="310"/>
      <c r="O14" s="309"/>
      <c r="P14" s="310"/>
      <c r="Q14" s="309"/>
      <c r="R14" s="310"/>
      <c r="S14" s="309"/>
      <c r="T14" s="310"/>
      <c r="U14" s="309"/>
      <c r="V14" s="310"/>
      <c r="W14" s="309"/>
      <c r="X14" s="310"/>
      <c r="Y14" s="309"/>
      <c r="Z14" s="310"/>
      <c r="AA14" s="309"/>
      <c r="AB14" s="310"/>
      <c r="AC14" s="309"/>
      <c r="AD14" s="310"/>
      <c r="AE14" s="309"/>
      <c r="AF14" s="310"/>
      <c r="AG14" s="309"/>
      <c r="AH14" s="83">
        <f>SUM('（別紙2-6）6月1日～6月30日'!D14:AG14,'（別紙2-7）7月1日～7月31日'!D14:AH14,'（別紙2-8）8月1日～8月31日'!D14:AH14,'（別紙2-9）9月1日～9月30日'!D14:AG14,'（別紙2-10）10月1日～10月31日'!D14:AH14,D14:AG14)</f>
        <v>0</v>
      </c>
      <c r="AI14" s="43" t="str">
        <f>IF(AO14="×","療養日数は15日以内になるようにしてください。",IF('（別紙2-15）3月1日～3月31日'!AV14="×","別紙1の4の要件を満たしていない場合は、療養日数が10日以内になるようにしてください。",""))</f>
        <v/>
      </c>
      <c r="AJ14" s="232">
        <f t="shared" ref="AJ14:AJ45" si="1">MIN(SUM(D14:AG14),15)</f>
        <v>0</v>
      </c>
      <c r="AM14" s="232" t="str">
        <f t="shared" ref="AM14:AM77" si="2">IF(AND(B14="",AH14&gt;0),1,"")</f>
        <v/>
      </c>
      <c r="AO14" s="232" t="str">
        <f>IF(AH14&gt;15,"×","")</f>
        <v/>
      </c>
    </row>
    <row r="15" spans="1:41" s="41" customFormat="1" ht="30" customHeight="1" x14ac:dyDescent="0.4">
      <c r="A15" s="53">
        <v>2</v>
      </c>
      <c r="B15" s="351"/>
      <c r="C15" s="432"/>
      <c r="D15" s="311"/>
      <c r="E15" s="312"/>
      <c r="F15" s="313"/>
      <c r="G15" s="312"/>
      <c r="H15" s="313"/>
      <c r="I15" s="312"/>
      <c r="J15" s="313"/>
      <c r="K15" s="312"/>
      <c r="L15" s="313"/>
      <c r="M15" s="312"/>
      <c r="N15" s="313"/>
      <c r="O15" s="312"/>
      <c r="P15" s="313"/>
      <c r="Q15" s="312"/>
      <c r="R15" s="313"/>
      <c r="S15" s="312"/>
      <c r="T15" s="313"/>
      <c r="U15" s="312"/>
      <c r="V15" s="313"/>
      <c r="W15" s="312"/>
      <c r="X15" s="313"/>
      <c r="Y15" s="312"/>
      <c r="Z15" s="313"/>
      <c r="AA15" s="312"/>
      <c r="AB15" s="313"/>
      <c r="AC15" s="312"/>
      <c r="AD15" s="313"/>
      <c r="AE15" s="312"/>
      <c r="AF15" s="313"/>
      <c r="AG15" s="309"/>
      <c r="AH15" s="173">
        <f>SUM('（別紙2-6）6月1日～6月30日'!D15:AG15,'（別紙2-7）7月1日～7月31日'!D15:AH15,'（別紙2-8）8月1日～8月31日'!D15:AH15,'（別紙2-9）9月1日～9月30日'!D15:AG15,'（別紙2-10）10月1日～10月31日'!D15:AH15,D15:AG15)</f>
        <v>0</v>
      </c>
      <c r="AI15" s="218" t="str">
        <f>IF(AO15="×","療養日数は15日以内になるようにしてください。",IF('（別紙2-15）3月1日～3月31日'!AV15="×","別紙1の4の要件を満たしていない場合は、療養日数が10日以内になるようにしてください。",""))</f>
        <v/>
      </c>
      <c r="AJ15" s="233">
        <f t="shared" si="1"/>
        <v>0</v>
      </c>
      <c r="AM15" s="233" t="str">
        <f t="shared" si="2"/>
        <v/>
      </c>
      <c r="AO15" s="233" t="str">
        <f t="shared" ref="AO15:AO78" si="3">IF(AH15&gt;15,"×","")</f>
        <v/>
      </c>
    </row>
    <row r="16" spans="1:41" s="41" customFormat="1" ht="30" customHeight="1" x14ac:dyDescent="0.4">
      <c r="A16" s="53">
        <v>3</v>
      </c>
      <c r="B16" s="351"/>
      <c r="C16" s="432"/>
      <c r="D16" s="311"/>
      <c r="E16" s="312"/>
      <c r="F16" s="313"/>
      <c r="G16" s="312"/>
      <c r="H16" s="313"/>
      <c r="I16" s="312"/>
      <c r="J16" s="313"/>
      <c r="K16" s="312"/>
      <c r="L16" s="313"/>
      <c r="M16" s="312"/>
      <c r="N16" s="313"/>
      <c r="O16" s="312"/>
      <c r="P16" s="313"/>
      <c r="Q16" s="312"/>
      <c r="R16" s="313"/>
      <c r="S16" s="312"/>
      <c r="T16" s="313"/>
      <c r="U16" s="312"/>
      <c r="V16" s="313"/>
      <c r="W16" s="312"/>
      <c r="X16" s="313"/>
      <c r="Y16" s="312"/>
      <c r="Z16" s="313"/>
      <c r="AA16" s="312"/>
      <c r="AB16" s="313"/>
      <c r="AC16" s="312"/>
      <c r="AD16" s="313"/>
      <c r="AE16" s="312"/>
      <c r="AF16" s="313"/>
      <c r="AG16" s="309"/>
      <c r="AH16" s="173">
        <f>SUM('（別紙2-6）6月1日～6月30日'!D16:AG16,'（別紙2-7）7月1日～7月31日'!D16:AH16,'（別紙2-8）8月1日～8月31日'!D16:AH16,'（別紙2-9）9月1日～9月30日'!D16:AG16,'（別紙2-10）10月1日～10月31日'!D16:AH16,D16:AG16)</f>
        <v>0</v>
      </c>
      <c r="AI16" s="218" t="str">
        <f>IF(AO16="×","療養日数は15日以内になるようにしてください。",IF('（別紙2-15）3月1日～3月31日'!AV16="×","別紙1の4の要件を満たしていない場合は、療養日数が10日以内になるようにしてください。",""))</f>
        <v/>
      </c>
      <c r="AJ16" s="233">
        <f t="shared" si="1"/>
        <v>0</v>
      </c>
      <c r="AM16" s="233" t="str">
        <f t="shared" si="2"/>
        <v/>
      </c>
      <c r="AO16" s="233" t="str">
        <f t="shared" si="3"/>
        <v/>
      </c>
    </row>
    <row r="17" spans="1:41" s="41" customFormat="1" ht="30" customHeight="1" x14ac:dyDescent="0.4">
      <c r="A17" s="53">
        <v>4</v>
      </c>
      <c r="B17" s="351"/>
      <c r="C17" s="432"/>
      <c r="D17" s="311"/>
      <c r="E17" s="312"/>
      <c r="F17" s="313"/>
      <c r="G17" s="312"/>
      <c r="H17" s="313"/>
      <c r="I17" s="312"/>
      <c r="J17" s="313"/>
      <c r="K17" s="312"/>
      <c r="L17" s="313"/>
      <c r="M17" s="312"/>
      <c r="N17" s="313"/>
      <c r="O17" s="312"/>
      <c r="P17" s="313"/>
      <c r="Q17" s="312"/>
      <c r="R17" s="313"/>
      <c r="S17" s="312"/>
      <c r="T17" s="313"/>
      <c r="U17" s="312"/>
      <c r="V17" s="313"/>
      <c r="W17" s="312"/>
      <c r="X17" s="313"/>
      <c r="Y17" s="312"/>
      <c r="Z17" s="313"/>
      <c r="AA17" s="312"/>
      <c r="AB17" s="313"/>
      <c r="AC17" s="312"/>
      <c r="AD17" s="313"/>
      <c r="AE17" s="312"/>
      <c r="AF17" s="313"/>
      <c r="AG17" s="309"/>
      <c r="AH17" s="173">
        <f>SUM('（別紙2-6）6月1日～6月30日'!D17:AG17,'（別紙2-7）7月1日～7月31日'!D17:AH17,'（別紙2-8）8月1日～8月31日'!D17:AH17,'（別紙2-9）9月1日～9月30日'!D17:AG17,'（別紙2-10）10月1日～10月31日'!D17:AH17,D17:AG17)</f>
        <v>0</v>
      </c>
      <c r="AI17" s="218" t="str">
        <f>IF(AO17="×","療養日数は15日以内になるようにしてください。",IF('（別紙2-15）3月1日～3月31日'!AV17="×","別紙1の4の要件を満たしていない場合は、療養日数が10日以内になるようにしてください。",""))</f>
        <v/>
      </c>
      <c r="AJ17" s="233">
        <f t="shared" si="1"/>
        <v>0</v>
      </c>
      <c r="AM17" s="233" t="str">
        <f t="shared" si="2"/>
        <v/>
      </c>
      <c r="AO17" s="233" t="str">
        <f t="shared" si="3"/>
        <v/>
      </c>
    </row>
    <row r="18" spans="1:41" s="41" customFormat="1" ht="30" customHeight="1" thickBot="1" x14ac:dyDescent="0.45">
      <c r="A18" s="57">
        <v>5</v>
      </c>
      <c r="B18" s="352"/>
      <c r="C18" s="433"/>
      <c r="D18" s="314"/>
      <c r="E18" s="315"/>
      <c r="F18" s="316"/>
      <c r="G18" s="315"/>
      <c r="H18" s="316"/>
      <c r="I18" s="315"/>
      <c r="J18" s="316"/>
      <c r="K18" s="315"/>
      <c r="L18" s="316"/>
      <c r="M18" s="315"/>
      <c r="N18" s="316"/>
      <c r="O18" s="315"/>
      <c r="P18" s="316"/>
      <c r="Q18" s="315"/>
      <c r="R18" s="316"/>
      <c r="S18" s="315"/>
      <c r="T18" s="316"/>
      <c r="U18" s="315"/>
      <c r="V18" s="316"/>
      <c r="W18" s="315"/>
      <c r="X18" s="316"/>
      <c r="Y18" s="315"/>
      <c r="Z18" s="316"/>
      <c r="AA18" s="315"/>
      <c r="AB18" s="316"/>
      <c r="AC18" s="315"/>
      <c r="AD18" s="316"/>
      <c r="AE18" s="315"/>
      <c r="AF18" s="316"/>
      <c r="AG18" s="317"/>
      <c r="AH18" s="90">
        <f>SUM('（別紙2-6）6月1日～6月30日'!D18:AG18,'（別紙2-7）7月1日～7月31日'!D18:AH18,'（別紙2-8）8月1日～8月31日'!D18:AH18,'（別紙2-9）9月1日～9月30日'!D18:AG18,'（別紙2-10）10月1日～10月31日'!D18:AH18,D18:AG18)</f>
        <v>0</v>
      </c>
      <c r="AI18" s="218" t="str">
        <f>IF(AO18="×","療養日数は15日以内になるようにしてください。",IF('（別紙2-15）3月1日～3月31日'!AV18="×","別紙1の4の要件を満たしていない場合は、療養日数が10日以内になるようにしてください。",""))</f>
        <v/>
      </c>
      <c r="AJ18" s="233">
        <f t="shared" si="1"/>
        <v>0</v>
      </c>
      <c r="AM18" s="233" t="str">
        <f t="shared" si="2"/>
        <v/>
      </c>
      <c r="AO18" s="233" t="str">
        <f t="shared" si="3"/>
        <v/>
      </c>
    </row>
    <row r="19" spans="1:41" s="41" customFormat="1" ht="30" customHeight="1" x14ac:dyDescent="0.4">
      <c r="A19" s="82">
        <v>6</v>
      </c>
      <c r="B19" s="353"/>
      <c r="C19" s="431"/>
      <c r="D19" s="318"/>
      <c r="E19" s="319"/>
      <c r="F19" s="320"/>
      <c r="G19" s="319"/>
      <c r="H19" s="320"/>
      <c r="I19" s="319"/>
      <c r="J19" s="320"/>
      <c r="K19" s="319"/>
      <c r="L19" s="320"/>
      <c r="M19" s="319"/>
      <c r="N19" s="320"/>
      <c r="O19" s="319"/>
      <c r="P19" s="320"/>
      <c r="Q19" s="319"/>
      <c r="R19" s="320"/>
      <c r="S19" s="319"/>
      <c r="T19" s="320"/>
      <c r="U19" s="319"/>
      <c r="V19" s="320"/>
      <c r="W19" s="319"/>
      <c r="X19" s="320"/>
      <c r="Y19" s="319"/>
      <c r="Z19" s="320"/>
      <c r="AA19" s="319"/>
      <c r="AB19" s="320"/>
      <c r="AC19" s="319"/>
      <c r="AD19" s="320"/>
      <c r="AE19" s="319"/>
      <c r="AF19" s="320"/>
      <c r="AG19" s="321"/>
      <c r="AH19" s="174">
        <f>SUM('（別紙2-6）6月1日～6月30日'!D19:AG19,'（別紙2-7）7月1日～7月31日'!D19:AH19,'（別紙2-8）8月1日～8月31日'!D19:AH19,'（別紙2-9）9月1日～9月30日'!D19:AG19,'（別紙2-10）10月1日～10月31日'!D19:AH19,D19:AG19)</f>
        <v>0</v>
      </c>
      <c r="AI19" s="218" t="str">
        <f>IF(AO19="×","療養日数は15日以内になるようにしてください。",IF('（別紙2-15）3月1日～3月31日'!AV19="×","別紙1の4の要件を満たしていない場合は、療養日数が10日以内になるようにしてください。",""))</f>
        <v/>
      </c>
      <c r="AJ19" s="233">
        <f t="shared" si="1"/>
        <v>0</v>
      </c>
      <c r="AM19" s="233" t="str">
        <f t="shared" si="2"/>
        <v/>
      </c>
      <c r="AO19" s="233" t="str">
        <f t="shared" si="3"/>
        <v/>
      </c>
    </row>
    <row r="20" spans="1:41" s="41" customFormat="1" ht="30" customHeight="1" x14ac:dyDescent="0.4">
      <c r="A20" s="53">
        <v>7</v>
      </c>
      <c r="B20" s="351"/>
      <c r="C20" s="432"/>
      <c r="D20" s="322"/>
      <c r="E20" s="312"/>
      <c r="F20" s="313"/>
      <c r="G20" s="312"/>
      <c r="H20" s="313"/>
      <c r="I20" s="312"/>
      <c r="J20" s="313"/>
      <c r="K20" s="312"/>
      <c r="L20" s="313"/>
      <c r="M20" s="312"/>
      <c r="N20" s="313"/>
      <c r="O20" s="312"/>
      <c r="P20" s="313"/>
      <c r="Q20" s="312"/>
      <c r="R20" s="313"/>
      <c r="S20" s="312"/>
      <c r="T20" s="313"/>
      <c r="U20" s="312"/>
      <c r="V20" s="313"/>
      <c r="W20" s="312"/>
      <c r="X20" s="313"/>
      <c r="Y20" s="312"/>
      <c r="Z20" s="313"/>
      <c r="AA20" s="312"/>
      <c r="AB20" s="313"/>
      <c r="AC20" s="312"/>
      <c r="AD20" s="313"/>
      <c r="AE20" s="312"/>
      <c r="AF20" s="313"/>
      <c r="AG20" s="323"/>
      <c r="AH20" s="173">
        <f>SUM('（別紙2-6）6月1日～6月30日'!D20:AG20,'（別紙2-7）7月1日～7月31日'!D20:AH20,'（別紙2-8）8月1日～8月31日'!D20:AH20,'（別紙2-9）9月1日～9月30日'!D20:AG20,'（別紙2-10）10月1日～10月31日'!D20:AH20,D20:AG20)</f>
        <v>0</v>
      </c>
      <c r="AI20" s="218" t="str">
        <f>IF(AO20="×","療養日数は15日以内になるようにしてください。",IF('（別紙2-15）3月1日～3月31日'!AV20="×","別紙1の4の要件を満たしていない場合は、療養日数が10日以内になるようにしてください。",""))</f>
        <v/>
      </c>
      <c r="AJ20" s="233">
        <f t="shared" si="1"/>
        <v>0</v>
      </c>
      <c r="AM20" s="233" t="str">
        <f t="shared" si="2"/>
        <v/>
      </c>
      <c r="AO20" s="233" t="str">
        <f t="shared" si="3"/>
        <v/>
      </c>
    </row>
    <row r="21" spans="1:41" s="41" customFormat="1" ht="30" customHeight="1" x14ac:dyDescent="0.4">
      <c r="A21" s="53">
        <v>8</v>
      </c>
      <c r="B21" s="351"/>
      <c r="C21" s="432"/>
      <c r="D21" s="322"/>
      <c r="E21" s="312"/>
      <c r="F21" s="313"/>
      <c r="G21" s="312"/>
      <c r="H21" s="313"/>
      <c r="I21" s="312"/>
      <c r="J21" s="313"/>
      <c r="K21" s="312"/>
      <c r="L21" s="313"/>
      <c r="M21" s="312"/>
      <c r="N21" s="313"/>
      <c r="O21" s="312"/>
      <c r="P21" s="313"/>
      <c r="Q21" s="312"/>
      <c r="R21" s="313"/>
      <c r="S21" s="312"/>
      <c r="T21" s="313"/>
      <c r="U21" s="312"/>
      <c r="V21" s="313"/>
      <c r="W21" s="312"/>
      <c r="X21" s="313"/>
      <c r="Y21" s="312"/>
      <c r="Z21" s="313"/>
      <c r="AA21" s="312"/>
      <c r="AB21" s="313"/>
      <c r="AC21" s="312"/>
      <c r="AD21" s="313"/>
      <c r="AE21" s="312"/>
      <c r="AF21" s="313"/>
      <c r="AG21" s="323"/>
      <c r="AH21" s="173">
        <f>SUM('（別紙2-6）6月1日～6月30日'!D21:AG21,'（別紙2-7）7月1日～7月31日'!D21:AH21,'（別紙2-8）8月1日～8月31日'!D21:AH21,'（別紙2-9）9月1日～9月30日'!D21:AG21,'（別紙2-10）10月1日～10月31日'!D21:AH21,D21:AG21)</f>
        <v>0</v>
      </c>
      <c r="AI21" s="218" t="str">
        <f>IF(AO21="×","療養日数は15日以内になるようにしてください。",IF('（別紙2-15）3月1日～3月31日'!AV21="×","別紙1の4の要件を満たしていない場合は、療養日数が10日以内になるようにしてください。",""))</f>
        <v/>
      </c>
      <c r="AJ21" s="233">
        <f t="shared" si="1"/>
        <v>0</v>
      </c>
      <c r="AM21" s="233" t="str">
        <f t="shared" si="2"/>
        <v/>
      </c>
      <c r="AO21" s="233" t="str">
        <f t="shared" si="3"/>
        <v/>
      </c>
    </row>
    <row r="22" spans="1:41" s="41" customFormat="1" ht="30" customHeight="1" x14ac:dyDescent="0.4">
      <c r="A22" s="53">
        <v>9</v>
      </c>
      <c r="B22" s="351"/>
      <c r="C22" s="432"/>
      <c r="D22" s="322"/>
      <c r="E22" s="312"/>
      <c r="F22" s="313"/>
      <c r="G22" s="312"/>
      <c r="H22" s="313"/>
      <c r="I22" s="312"/>
      <c r="J22" s="313"/>
      <c r="K22" s="312"/>
      <c r="L22" s="313"/>
      <c r="M22" s="312"/>
      <c r="N22" s="313"/>
      <c r="O22" s="312"/>
      <c r="P22" s="313"/>
      <c r="Q22" s="312"/>
      <c r="R22" s="313"/>
      <c r="S22" s="312"/>
      <c r="T22" s="313"/>
      <c r="U22" s="312"/>
      <c r="V22" s="313"/>
      <c r="W22" s="312"/>
      <c r="X22" s="313"/>
      <c r="Y22" s="312"/>
      <c r="Z22" s="313"/>
      <c r="AA22" s="312"/>
      <c r="AB22" s="313"/>
      <c r="AC22" s="312"/>
      <c r="AD22" s="313"/>
      <c r="AE22" s="312"/>
      <c r="AF22" s="313"/>
      <c r="AG22" s="323"/>
      <c r="AH22" s="173">
        <f>SUM('（別紙2-6）6月1日～6月30日'!D22:AG22,'（別紙2-7）7月1日～7月31日'!D22:AH22,'（別紙2-8）8月1日～8月31日'!D22:AH22,'（別紙2-9）9月1日～9月30日'!D22:AG22,'（別紙2-10）10月1日～10月31日'!D22:AH22,D22:AG22)</f>
        <v>0</v>
      </c>
      <c r="AI22" s="218" t="str">
        <f>IF(AO22="×","療養日数は15日以内になるようにしてください。",IF('（別紙2-15）3月1日～3月31日'!AV22="×","別紙1の4の要件を満たしていない場合は、療養日数が10日以内になるようにしてください。",""))</f>
        <v/>
      </c>
      <c r="AJ22" s="233">
        <f t="shared" si="1"/>
        <v>0</v>
      </c>
      <c r="AM22" s="233" t="str">
        <f t="shared" si="2"/>
        <v/>
      </c>
      <c r="AO22" s="233" t="str">
        <f t="shared" si="3"/>
        <v/>
      </c>
    </row>
    <row r="23" spans="1:41" s="41" customFormat="1" ht="30" customHeight="1" thickBot="1" x14ac:dyDescent="0.45">
      <c r="A23" s="57">
        <v>10</v>
      </c>
      <c r="B23" s="352"/>
      <c r="C23" s="433"/>
      <c r="D23" s="324"/>
      <c r="E23" s="325"/>
      <c r="F23" s="326"/>
      <c r="G23" s="325"/>
      <c r="H23" s="326"/>
      <c r="I23" s="325"/>
      <c r="J23" s="326"/>
      <c r="K23" s="325"/>
      <c r="L23" s="326"/>
      <c r="M23" s="325"/>
      <c r="N23" s="326"/>
      <c r="O23" s="325"/>
      <c r="P23" s="326"/>
      <c r="Q23" s="325"/>
      <c r="R23" s="326"/>
      <c r="S23" s="325"/>
      <c r="T23" s="326"/>
      <c r="U23" s="325"/>
      <c r="V23" s="326"/>
      <c r="W23" s="325"/>
      <c r="X23" s="326"/>
      <c r="Y23" s="325"/>
      <c r="Z23" s="326"/>
      <c r="AA23" s="325"/>
      <c r="AB23" s="326"/>
      <c r="AC23" s="325"/>
      <c r="AD23" s="326"/>
      <c r="AE23" s="325"/>
      <c r="AF23" s="326"/>
      <c r="AG23" s="327"/>
      <c r="AH23" s="90">
        <f>SUM('（別紙2-6）6月1日～6月30日'!D23:AG23,'（別紙2-7）7月1日～7月31日'!D23:AH23,'（別紙2-8）8月1日～8月31日'!D23:AH23,'（別紙2-9）9月1日～9月30日'!D23:AG23,'（別紙2-10）10月1日～10月31日'!D23:AH23,D23:AG23)</f>
        <v>0</v>
      </c>
      <c r="AI23" s="218" t="str">
        <f>IF(AO23="×","療養日数は15日以内になるようにしてください。",IF('（別紙2-15）3月1日～3月31日'!AV23="×","別紙1の4の要件を満たしていない場合は、療養日数が10日以内になるようにしてください。",""))</f>
        <v/>
      </c>
      <c r="AJ23" s="233">
        <f t="shared" si="1"/>
        <v>0</v>
      </c>
      <c r="AM23" s="233" t="str">
        <f t="shared" si="2"/>
        <v/>
      </c>
      <c r="AO23" s="233" t="str">
        <f t="shared" si="3"/>
        <v/>
      </c>
    </row>
    <row r="24" spans="1:41" s="41" customFormat="1" ht="30" customHeight="1" x14ac:dyDescent="0.4">
      <c r="A24" s="82">
        <v>11</v>
      </c>
      <c r="B24" s="353"/>
      <c r="C24" s="431"/>
      <c r="D24" s="318"/>
      <c r="E24" s="319"/>
      <c r="F24" s="320"/>
      <c r="G24" s="319"/>
      <c r="H24" s="320"/>
      <c r="I24" s="319"/>
      <c r="J24" s="320"/>
      <c r="K24" s="319"/>
      <c r="L24" s="320"/>
      <c r="M24" s="319"/>
      <c r="N24" s="320"/>
      <c r="O24" s="319"/>
      <c r="P24" s="320"/>
      <c r="Q24" s="319"/>
      <c r="R24" s="320"/>
      <c r="S24" s="319"/>
      <c r="T24" s="320"/>
      <c r="U24" s="319"/>
      <c r="V24" s="320"/>
      <c r="W24" s="319"/>
      <c r="X24" s="320"/>
      <c r="Y24" s="319"/>
      <c r="Z24" s="320"/>
      <c r="AA24" s="319"/>
      <c r="AB24" s="320"/>
      <c r="AC24" s="319"/>
      <c r="AD24" s="320"/>
      <c r="AE24" s="319"/>
      <c r="AF24" s="320"/>
      <c r="AG24" s="321"/>
      <c r="AH24" s="174">
        <f>SUM('（別紙2-6）6月1日～6月30日'!D24:AG24,'（別紙2-7）7月1日～7月31日'!D24:AH24,'（別紙2-8）8月1日～8月31日'!D24:AH24,'（別紙2-9）9月1日～9月30日'!D24:AG24,'（別紙2-10）10月1日～10月31日'!D24:AH24,D24:AG24)</f>
        <v>0</v>
      </c>
      <c r="AI24" s="218" t="str">
        <f>IF(AO24="×","療養日数は15日以内になるようにしてください。",IF('（別紙2-15）3月1日～3月31日'!AV24="×","別紙1の4の要件を満たしていない場合は、療養日数が10日以内になるようにしてください。",""))</f>
        <v/>
      </c>
      <c r="AJ24" s="233">
        <f t="shared" si="1"/>
        <v>0</v>
      </c>
      <c r="AM24" s="233" t="str">
        <f t="shared" si="2"/>
        <v/>
      </c>
      <c r="AO24" s="233" t="str">
        <f t="shared" si="3"/>
        <v/>
      </c>
    </row>
    <row r="25" spans="1:41" s="41" customFormat="1" ht="30" customHeight="1" x14ac:dyDescent="0.4">
      <c r="A25" s="53">
        <v>12</v>
      </c>
      <c r="B25" s="351"/>
      <c r="C25" s="432"/>
      <c r="D25" s="322"/>
      <c r="E25" s="312"/>
      <c r="F25" s="313"/>
      <c r="G25" s="312"/>
      <c r="H25" s="313"/>
      <c r="I25" s="312"/>
      <c r="J25" s="313"/>
      <c r="K25" s="312"/>
      <c r="L25" s="313"/>
      <c r="M25" s="312"/>
      <c r="N25" s="313"/>
      <c r="O25" s="312"/>
      <c r="P25" s="313"/>
      <c r="Q25" s="312"/>
      <c r="R25" s="313"/>
      <c r="S25" s="312"/>
      <c r="T25" s="313"/>
      <c r="U25" s="312"/>
      <c r="V25" s="313"/>
      <c r="W25" s="312"/>
      <c r="X25" s="313"/>
      <c r="Y25" s="312"/>
      <c r="Z25" s="313"/>
      <c r="AA25" s="312"/>
      <c r="AB25" s="313"/>
      <c r="AC25" s="312"/>
      <c r="AD25" s="313"/>
      <c r="AE25" s="312"/>
      <c r="AF25" s="313"/>
      <c r="AG25" s="323"/>
      <c r="AH25" s="173">
        <f>SUM('（別紙2-6）6月1日～6月30日'!D25:AG25,'（別紙2-7）7月1日～7月31日'!D25:AH25,'（別紙2-8）8月1日～8月31日'!D25:AH25,'（別紙2-9）9月1日～9月30日'!D25:AG25,'（別紙2-10）10月1日～10月31日'!D25:AH25,D25:AG25)</f>
        <v>0</v>
      </c>
      <c r="AI25" s="218" t="str">
        <f>IF(AO25="×","療養日数は15日以内になるようにしてください。",IF('（別紙2-15）3月1日～3月31日'!AV25="×","別紙1の4の要件を満たしていない場合は、療養日数が10日以内になるようにしてください。",""))</f>
        <v/>
      </c>
      <c r="AJ25" s="233">
        <f t="shared" si="1"/>
        <v>0</v>
      </c>
      <c r="AM25" s="233" t="str">
        <f t="shared" si="2"/>
        <v/>
      </c>
      <c r="AO25" s="233" t="str">
        <f t="shared" si="3"/>
        <v/>
      </c>
    </row>
    <row r="26" spans="1:41" s="41" customFormat="1" ht="30" customHeight="1" x14ac:dyDescent="0.4">
      <c r="A26" s="53">
        <v>13</v>
      </c>
      <c r="B26" s="351"/>
      <c r="C26" s="432"/>
      <c r="D26" s="322"/>
      <c r="E26" s="312"/>
      <c r="F26" s="313"/>
      <c r="G26" s="312"/>
      <c r="H26" s="313"/>
      <c r="I26" s="312"/>
      <c r="J26" s="313"/>
      <c r="K26" s="312"/>
      <c r="L26" s="313"/>
      <c r="M26" s="312"/>
      <c r="N26" s="313"/>
      <c r="O26" s="312"/>
      <c r="P26" s="313"/>
      <c r="Q26" s="312"/>
      <c r="R26" s="313"/>
      <c r="S26" s="312"/>
      <c r="T26" s="313"/>
      <c r="U26" s="312"/>
      <c r="V26" s="313"/>
      <c r="W26" s="312"/>
      <c r="X26" s="313"/>
      <c r="Y26" s="312"/>
      <c r="Z26" s="313"/>
      <c r="AA26" s="312"/>
      <c r="AB26" s="313"/>
      <c r="AC26" s="312"/>
      <c r="AD26" s="313"/>
      <c r="AE26" s="312"/>
      <c r="AF26" s="313"/>
      <c r="AG26" s="323"/>
      <c r="AH26" s="173">
        <f>SUM('（別紙2-6）6月1日～6月30日'!D26:AG26,'（別紙2-7）7月1日～7月31日'!D26:AH26,'（別紙2-8）8月1日～8月31日'!D26:AH26,'（別紙2-9）9月1日～9月30日'!D26:AG26,'（別紙2-10）10月1日～10月31日'!D26:AH26,D26:AG26)</f>
        <v>0</v>
      </c>
      <c r="AI26" s="218" t="str">
        <f>IF(AO26="×","療養日数は15日以内になるようにしてください。",IF('（別紙2-15）3月1日～3月31日'!AV26="×","別紙1の4の要件を満たしていない場合は、療養日数が10日以内になるようにしてください。",""))</f>
        <v/>
      </c>
      <c r="AJ26" s="233">
        <f t="shared" si="1"/>
        <v>0</v>
      </c>
      <c r="AM26" s="233" t="str">
        <f t="shared" si="2"/>
        <v/>
      </c>
      <c r="AO26" s="233" t="str">
        <f t="shared" si="3"/>
        <v/>
      </c>
    </row>
    <row r="27" spans="1:41" s="41" customFormat="1" ht="30" customHeight="1" x14ac:dyDescent="0.4">
      <c r="A27" s="53">
        <v>14</v>
      </c>
      <c r="B27" s="351"/>
      <c r="C27" s="432"/>
      <c r="D27" s="322"/>
      <c r="E27" s="312"/>
      <c r="F27" s="313"/>
      <c r="G27" s="312"/>
      <c r="H27" s="313"/>
      <c r="I27" s="312"/>
      <c r="J27" s="313"/>
      <c r="K27" s="312"/>
      <c r="L27" s="313"/>
      <c r="M27" s="312"/>
      <c r="N27" s="313"/>
      <c r="O27" s="312"/>
      <c r="P27" s="313"/>
      <c r="Q27" s="312"/>
      <c r="R27" s="313"/>
      <c r="S27" s="312"/>
      <c r="T27" s="313"/>
      <c r="U27" s="312"/>
      <c r="V27" s="313"/>
      <c r="W27" s="312"/>
      <c r="X27" s="313"/>
      <c r="Y27" s="312"/>
      <c r="Z27" s="313"/>
      <c r="AA27" s="312"/>
      <c r="AB27" s="313"/>
      <c r="AC27" s="312"/>
      <c r="AD27" s="313"/>
      <c r="AE27" s="312"/>
      <c r="AF27" s="313"/>
      <c r="AG27" s="323"/>
      <c r="AH27" s="173">
        <f>SUM('（別紙2-6）6月1日～6月30日'!D27:AG27,'（別紙2-7）7月1日～7月31日'!D27:AH27,'（別紙2-8）8月1日～8月31日'!D27:AH27,'（別紙2-9）9月1日～9月30日'!D27:AG27,'（別紙2-10）10月1日～10月31日'!D27:AH27,D27:AG27)</f>
        <v>0</v>
      </c>
      <c r="AI27" s="218" t="str">
        <f>IF(AO27="×","療養日数は15日以内になるようにしてください。",IF('（別紙2-15）3月1日～3月31日'!AV27="×","別紙1の4の要件を満たしていない場合は、療養日数が10日以内になるようにしてください。",""))</f>
        <v/>
      </c>
      <c r="AJ27" s="233">
        <f t="shared" si="1"/>
        <v>0</v>
      </c>
      <c r="AM27" s="233" t="str">
        <f t="shared" si="2"/>
        <v/>
      </c>
      <c r="AO27" s="233" t="str">
        <f t="shared" si="3"/>
        <v/>
      </c>
    </row>
    <row r="28" spans="1:41" s="41" customFormat="1" ht="30" customHeight="1" thickBot="1" x14ac:dyDescent="0.45">
      <c r="A28" s="57">
        <v>15</v>
      </c>
      <c r="B28" s="352"/>
      <c r="C28" s="433"/>
      <c r="D28" s="324"/>
      <c r="E28" s="325"/>
      <c r="F28" s="326"/>
      <c r="G28" s="325"/>
      <c r="H28" s="326"/>
      <c r="I28" s="325"/>
      <c r="J28" s="326"/>
      <c r="K28" s="325"/>
      <c r="L28" s="326"/>
      <c r="M28" s="325"/>
      <c r="N28" s="326"/>
      <c r="O28" s="325"/>
      <c r="P28" s="326"/>
      <c r="Q28" s="325"/>
      <c r="R28" s="326"/>
      <c r="S28" s="325"/>
      <c r="T28" s="326"/>
      <c r="U28" s="325"/>
      <c r="V28" s="326"/>
      <c r="W28" s="325"/>
      <c r="X28" s="326"/>
      <c r="Y28" s="325"/>
      <c r="Z28" s="326"/>
      <c r="AA28" s="325"/>
      <c r="AB28" s="326"/>
      <c r="AC28" s="325"/>
      <c r="AD28" s="326"/>
      <c r="AE28" s="325"/>
      <c r="AF28" s="326"/>
      <c r="AG28" s="327"/>
      <c r="AH28" s="90">
        <f>SUM('（別紙2-6）6月1日～6月30日'!D28:AG28,'（別紙2-7）7月1日～7月31日'!D28:AH28,'（別紙2-8）8月1日～8月31日'!D28:AH28,'（別紙2-9）9月1日～9月30日'!D28:AG28,'（別紙2-10）10月1日～10月31日'!D28:AH28,D28:AG28)</f>
        <v>0</v>
      </c>
      <c r="AI28" s="218" t="str">
        <f>IF(AO28="×","療養日数は15日以内になるようにしてください。",IF('（別紙2-15）3月1日～3月31日'!AV28="×","別紙1の4の要件を満たしていない場合は、療養日数が10日以内になるようにしてください。",""))</f>
        <v/>
      </c>
      <c r="AJ28" s="233">
        <f t="shared" si="1"/>
        <v>0</v>
      </c>
      <c r="AM28" s="233" t="str">
        <f t="shared" si="2"/>
        <v/>
      </c>
      <c r="AO28" s="233" t="str">
        <f t="shared" si="3"/>
        <v/>
      </c>
    </row>
    <row r="29" spans="1:41" s="41" customFormat="1" ht="30" customHeight="1" x14ac:dyDescent="0.4">
      <c r="A29" s="82">
        <v>16</v>
      </c>
      <c r="B29" s="353"/>
      <c r="C29" s="431"/>
      <c r="D29" s="308"/>
      <c r="E29" s="309"/>
      <c r="F29" s="310"/>
      <c r="G29" s="309"/>
      <c r="H29" s="310"/>
      <c r="I29" s="309"/>
      <c r="J29" s="310"/>
      <c r="K29" s="309"/>
      <c r="L29" s="310"/>
      <c r="M29" s="309"/>
      <c r="N29" s="310"/>
      <c r="O29" s="309"/>
      <c r="P29" s="310"/>
      <c r="Q29" s="309"/>
      <c r="R29" s="310"/>
      <c r="S29" s="309"/>
      <c r="T29" s="310"/>
      <c r="U29" s="309"/>
      <c r="V29" s="310"/>
      <c r="W29" s="309"/>
      <c r="X29" s="310"/>
      <c r="Y29" s="309"/>
      <c r="Z29" s="310"/>
      <c r="AA29" s="309"/>
      <c r="AB29" s="310"/>
      <c r="AC29" s="309"/>
      <c r="AD29" s="310"/>
      <c r="AE29" s="309"/>
      <c r="AF29" s="310"/>
      <c r="AG29" s="309"/>
      <c r="AH29" s="174">
        <f>SUM('（別紙2-6）6月1日～6月30日'!D29:AG29,'（別紙2-7）7月1日～7月31日'!D29:AH29,'（別紙2-8）8月1日～8月31日'!D29:AH29,'（別紙2-9）9月1日～9月30日'!D29:AG29,'（別紙2-10）10月1日～10月31日'!D29:AH29,D29:AG29)</f>
        <v>0</v>
      </c>
      <c r="AI29" s="218" t="str">
        <f>IF(AO29="×","療養日数は15日以内になるようにしてください。",IF('（別紙2-15）3月1日～3月31日'!AV29="×","別紙1の4の要件を満たしていない場合は、療養日数が10日以内になるようにしてください。",""))</f>
        <v/>
      </c>
      <c r="AJ29" s="233">
        <f t="shared" si="1"/>
        <v>0</v>
      </c>
      <c r="AM29" s="233" t="str">
        <f t="shared" si="2"/>
        <v/>
      </c>
      <c r="AO29" s="233" t="str">
        <f t="shared" si="3"/>
        <v/>
      </c>
    </row>
    <row r="30" spans="1:41" s="41" customFormat="1" ht="30" customHeight="1" x14ac:dyDescent="0.4">
      <c r="A30" s="53">
        <v>17</v>
      </c>
      <c r="B30" s="351"/>
      <c r="C30" s="432"/>
      <c r="D30" s="311"/>
      <c r="E30" s="312"/>
      <c r="F30" s="313"/>
      <c r="G30" s="312"/>
      <c r="H30" s="313"/>
      <c r="I30" s="312"/>
      <c r="J30" s="313"/>
      <c r="K30" s="312"/>
      <c r="L30" s="313"/>
      <c r="M30" s="312"/>
      <c r="N30" s="313"/>
      <c r="O30" s="312"/>
      <c r="P30" s="313"/>
      <c r="Q30" s="312"/>
      <c r="R30" s="313"/>
      <c r="S30" s="312"/>
      <c r="T30" s="313"/>
      <c r="U30" s="312"/>
      <c r="V30" s="313"/>
      <c r="W30" s="312"/>
      <c r="X30" s="313"/>
      <c r="Y30" s="312"/>
      <c r="Z30" s="313"/>
      <c r="AA30" s="312"/>
      <c r="AB30" s="313"/>
      <c r="AC30" s="312"/>
      <c r="AD30" s="313"/>
      <c r="AE30" s="312"/>
      <c r="AF30" s="313"/>
      <c r="AG30" s="309"/>
      <c r="AH30" s="173">
        <f>SUM('（別紙2-6）6月1日～6月30日'!D30:AG30,'（別紙2-7）7月1日～7月31日'!D30:AH30,'（別紙2-8）8月1日～8月31日'!D30:AH30,'（別紙2-9）9月1日～9月30日'!D30:AG30,'（別紙2-10）10月1日～10月31日'!D30:AH30,D30:AG30)</f>
        <v>0</v>
      </c>
      <c r="AI30" s="218" t="str">
        <f>IF(AO30="×","療養日数は15日以内になるようにしてください。",IF('（別紙2-15）3月1日～3月31日'!AV30="×","別紙1の4の要件を満たしていない場合は、療養日数が10日以内になるようにしてください。",""))</f>
        <v/>
      </c>
      <c r="AJ30" s="233">
        <f t="shared" si="1"/>
        <v>0</v>
      </c>
      <c r="AM30" s="233" t="str">
        <f t="shared" si="2"/>
        <v/>
      </c>
      <c r="AO30" s="233" t="str">
        <f t="shared" si="3"/>
        <v/>
      </c>
    </row>
    <row r="31" spans="1:41" s="41" customFormat="1" ht="30" customHeight="1" x14ac:dyDescent="0.4">
      <c r="A31" s="53">
        <v>18</v>
      </c>
      <c r="B31" s="351"/>
      <c r="C31" s="432"/>
      <c r="D31" s="311"/>
      <c r="E31" s="312"/>
      <c r="F31" s="313"/>
      <c r="G31" s="312"/>
      <c r="H31" s="313"/>
      <c r="I31" s="312"/>
      <c r="J31" s="313"/>
      <c r="K31" s="312"/>
      <c r="L31" s="313"/>
      <c r="M31" s="312"/>
      <c r="N31" s="313"/>
      <c r="O31" s="312"/>
      <c r="P31" s="313"/>
      <c r="Q31" s="312"/>
      <c r="R31" s="313"/>
      <c r="S31" s="312"/>
      <c r="T31" s="313"/>
      <c r="U31" s="312"/>
      <c r="V31" s="313"/>
      <c r="W31" s="312"/>
      <c r="X31" s="313"/>
      <c r="Y31" s="312"/>
      <c r="Z31" s="313"/>
      <c r="AA31" s="312"/>
      <c r="AB31" s="313"/>
      <c r="AC31" s="312"/>
      <c r="AD31" s="313"/>
      <c r="AE31" s="312"/>
      <c r="AF31" s="313"/>
      <c r="AG31" s="309"/>
      <c r="AH31" s="173">
        <f>SUM('（別紙2-6）6月1日～6月30日'!D31:AG31,'（別紙2-7）7月1日～7月31日'!D31:AH31,'（別紙2-8）8月1日～8月31日'!D31:AH31,'（別紙2-9）9月1日～9月30日'!D31:AG31,'（別紙2-10）10月1日～10月31日'!D31:AH31,D31:AG31)</f>
        <v>0</v>
      </c>
      <c r="AI31" s="218" t="str">
        <f>IF(AO31="×","療養日数は15日以内になるようにしてください。",IF('（別紙2-15）3月1日～3月31日'!AV31="×","別紙1の4の要件を満たしていない場合は、療養日数が10日以内になるようにしてください。",""))</f>
        <v/>
      </c>
      <c r="AJ31" s="233">
        <f t="shared" si="1"/>
        <v>0</v>
      </c>
      <c r="AM31" s="233" t="str">
        <f t="shared" si="2"/>
        <v/>
      </c>
      <c r="AO31" s="233" t="str">
        <f t="shared" si="3"/>
        <v/>
      </c>
    </row>
    <row r="32" spans="1:41" s="41" customFormat="1" ht="30" customHeight="1" x14ac:dyDescent="0.4">
      <c r="A32" s="53">
        <v>19</v>
      </c>
      <c r="B32" s="351"/>
      <c r="C32" s="432"/>
      <c r="D32" s="311"/>
      <c r="E32" s="312"/>
      <c r="F32" s="313"/>
      <c r="G32" s="312"/>
      <c r="H32" s="313"/>
      <c r="I32" s="312"/>
      <c r="J32" s="313"/>
      <c r="K32" s="312"/>
      <c r="L32" s="313"/>
      <c r="M32" s="312"/>
      <c r="N32" s="313"/>
      <c r="O32" s="312"/>
      <c r="P32" s="313"/>
      <c r="Q32" s="312"/>
      <c r="R32" s="313"/>
      <c r="S32" s="312"/>
      <c r="T32" s="313"/>
      <c r="U32" s="312"/>
      <c r="V32" s="313"/>
      <c r="W32" s="312"/>
      <c r="X32" s="313"/>
      <c r="Y32" s="312"/>
      <c r="Z32" s="313"/>
      <c r="AA32" s="312"/>
      <c r="AB32" s="313"/>
      <c r="AC32" s="312"/>
      <c r="AD32" s="313"/>
      <c r="AE32" s="312"/>
      <c r="AF32" s="313"/>
      <c r="AG32" s="309"/>
      <c r="AH32" s="173">
        <f>SUM('（別紙2-6）6月1日～6月30日'!D32:AG32,'（別紙2-7）7月1日～7月31日'!D32:AH32,'（別紙2-8）8月1日～8月31日'!D32:AH32,'（別紙2-9）9月1日～9月30日'!D32:AG32,'（別紙2-10）10月1日～10月31日'!D32:AH32,D32:AG32)</f>
        <v>0</v>
      </c>
      <c r="AI32" s="218" t="str">
        <f>IF(AO32="×","療養日数は15日以内になるようにしてください。",IF('（別紙2-15）3月1日～3月31日'!AV32="×","別紙1の4の要件を満たしていない場合は、療養日数が10日以内になるようにしてください。",""))</f>
        <v/>
      </c>
      <c r="AJ32" s="233">
        <f t="shared" si="1"/>
        <v>0</v>
      </c>
      <c r="AM32" s="233" t="str">
        <f t="shared" si="2"/>
        <v/>
      </c>
      <c r="AO32" s="233" t="str">
        <f t="shared" si="3"/>
        <v/>
      </c>
    </row>
    <row r="33" spans="1:41" s="41" customFormat="1" ht="30" customHeight="1" thickBot="1" x14ac:dyDescent="0.45">
      <c r="A33" s="57">
        <v>20</v>
      </c>
      <c r="B33" s="352"/>
      <c r="C33" s="433"/>
      <c r="D33" s="314"/>
      <c r="E33" s="315"/>
      <c r="F33" s="316"/>
      <c r="G33" s="315"/>
      <c r="H33" s="316"/>
      <c r="I33" s="315"/>
      <c r="J33" s="316"/>
      <c r="K33" s="315"/>
      <c r="L33" s="316"/>
      <c r="M33" s="315"/>
      <c r="N33" s="316"/>
      <c r="O33" s="315"/>
      <c r="P33" s="316"/>
      <c r="Q33" s="315"/>
      <c r="R33" s="316"/>
      <c r="S33" s="315"/>
      <c r="T33" s="316"/>
      <c r="U33" s="315"/>
      <c r="V33" s="316"/>
      <c r="W33" s="315"/>
      <c r="X33" s="316"/>
      <c r="Y33" s="315"/>
      <c r="Z33" s="316"/>
      <c r="AA33" s="315"/>
      <c r="AB33" s="316"/>
      <c r="AC33" s="315"/>
      <c r="AD33" s="316"/>
      <c r="AE33" s="315"/>
      <c r="AF33" s="316"/>
      <c r="AG33" s="317"/>
      <c r="AH33" s="90">
        <f>SUM('（別紙2-6）6月1日～6月30日'!D33:AG33,'（別紙2-7）7月1日～7月31日'!D33:AH33,'（別紙2-8）8月1日～8月31日'!D33:AH33,'（別紙2-9）9月1日～9月30日'!D33:AG33,'（別紙2-10）10月1日～10月31日'!D33:AH33,D33:AG33)</f>
        <v>0</v>
      </c>
      <c r="AI33" s="218" t="str">
        <f>IF(AO33="×","療養日数は15日以内になるようにしてください。",IF('（別紙2-15）3月1日～3月31日'!AV33="×","別紙1の4の要件を満たしていない場合は、療養日数が10日以内になるようにしてください。",""))</f>
        <v/>
      </c>
      <c r="AJ33" s="233">
        <f t="shared" si="1"/>
        <v>0</v>
      </c>
      <c r="AM33" s="233" t="str">
        <f t="shared" si="2"/>
        <v/>
      </c>
      <c r="AO33" s="233" t="str">
        <f t="shared" si="3"/>
        <v/>
      </c>
    </row>
    <row r="34" spans="1:41" s="41" customFormat="1" ht="30" customHeight="1" x14ac:dyDescent="0.4">
      <c r="A34" s="82">
        <v>21</v>
      </c>
      <c r="B34" s="353"/>
      <c r="C34" s="431"/>
      <c r="D34" s="318"/>
      <c r="E34" s="319"/>
      <c r="F34" s="320"/>
      <c r="G34" s="319"/>
      <c r="H34" s="320"/>
      <c r="I34" s="319"/>
      <c r="J34" s="320"/>
      <c r="K34" s="319"/>
      <c r="L34" s="320"/>
      <c r="M34" s="319"/>
      <c r="N34" s="320"/>
      <c r="O34" s="319"/>
      <c r="P34" s="320"/>
      <c r="Q34" s="319"/>
      <c r="R34" s="320"/>
      <c r="S34" s="319"/>
      <c r="T34" s="320"/>
      <c r="U34" s="319"/>
      <c r="V34" s="320"/>
      <c r="W34" s="319"/>
      <c r="X34" s="320"/>
      <c r="Y34" s="319"/>
      <c r="Z34" s="320"/>
      <c r="AA34" s="319"/>
      <c r="AB34" s="320"/>
      <c r="AC34" s="319"/>
      <c r="AD34" s="320"/>
      <c r="AE34" s="319"/>
      <c r="AF34" s="320"/>
      <c r="AG34" s="321"/>
      <c r="AH34" s="174">
        <f>SUM('（別紙2-6）6月1日～6月30日'!D34:AG34,'（別紙2-7）7月1日～7月31日'!D34:AH34,'（別紙2-8）8月1日～8月31日'!D34:AH34,'（別紙2-9）9月1日～9月30日'!D34:AG34,'（別紙2-10）10月1日～10月31日'!D34:AH34,D34:AG34)</f>
        <v>0</v>
      </c>
      <c r="AI34" s="218" t="str">
        <f>IF(AO34="×","療養日数は15日以内になるようにしてください。",IF('（別紙2-15）3月1日～3月31日'!AV34="×","別紙1の4の要件を満たしていない場合は、療養日数が10日以内になるようにしてください。",""))</f>
        <v/>
      </c>
      <c r="AJ34" s="233">
        <f t="shared" si="1"/>
        <v>0</v>
      </c>
      <c r="AM34" s="233" t="str">
        <f t="shared" si="2"/>
        <v/>
      </c>
      <c r="AO34" s="233" t="str">
        <f t="shared" si="3"/>
        <v/>
      </c>
    </row>
    <row r="35" spans="1:41" s="41" customFormat="1" ht="30" customHeight="1" x14ac:dyDescent="0.4">
      <c r="A35" s="53">
        <v>22</v>
      </c>
      <c r="B35" s="351"/>
      <c r="C35" s="432"/>
      <c r="D35" s="322"/>
      <c r="E35" s="312"/>
      <c r="F35" s="313"/>
      <c r="G35" s="312"/>
      <c r="H35" s="313"/>
      <c r="I35" s="312"/>
      <c r="J35" s="313"/>
      <c r="K35" s="312"/>
      <c r="L35" s="313"/>
      <c r="M35" s="312"/>
      <c r="N35" s="313"/>
      <c r="O35" s="312"/>
      <c r="P35" s="313"/>
      <c r="Q35" s="312"/>
      <c r="R35" s="313"/>
      <c r="S35" s="312"/>
      <c r="T35" s="313"/>
      <c r="U35" s="312"/>
      <c r="V35" s="313"/>
      <c r="W35" s="312"/>
      <c r="X35" s="313"/>
      <c r="Y35" s="312"/>
      <c r="Z35" s="313"/>
      <c r="AA35" s="312"/>
      <c r="AB35" s="313"/>
      <c r="AC35" s="312"/>
      <c r="AD35" s="313"/>
      <c r="AE35" s="312"/>
      <c r="AF35" s="313"/>
      <c r="AG35" s="323"/>
      <c r="AH35" s="173">
        <f>SUM('（別紙2-6）6月1日～6月30日'!D35:AG35,'（別紙2-7）7月1日～7月31日'!D35:AH35,'（別紙2-8）8月1日～8月31日'!D35:AH35,'（別紙2-9）9月1日～9月30日'!D35:AG35,'（別紙2-10）10月1日～10月31日'!D35:AH35,D35:AG35)</f>
        <v>0</v>
      </c>
      <c r="AI35" s="218" t="str">
        <f>IF(AO35="×","療養日数は15日以内になるようにしてください。",IF('（別紙2-15）3月1日～3月31日'!AV35="×","別紙1の4の要件を満たしていない場合は、療養日数が10日以内になるようにしてください。",""))</f>
        <v/>
      </c>
      <c r="AJ35" s="233">
        <f t="shared" si="1"/>
        <v>0</v>
      </c>
      <c r="AM35" s="233" t="str">
        <f t="shared" si="2"/>
        <v/>
      </c>
      <c r="AO35" s="233" t="str">
        <f t="shared" si="3"/>
        <v/>
      </c>
    </row>
    <row r="36" spans="1:41" s="41" customFormat="1" ht="30" customHeight="1" x14ac:dyDescent="0.4">
      <c r="A36" s="53">
        <v>23</v>
      </c>
      <c r="B36" s="351"/>
      <c r="C36" s="432"/>
      <c r="D36" s="322"/>
      <c r="E36" s="312"/>
      <c r="F36" s="313"/>
      <c r="G36" s="312"/>
      <c r="H36" s="313"/>
      <c r="I36" s="312"/>
      <c r="J36" s="313"/>
      <c r="K36" s="312"/>
      <c r="L36" s="313"/>
      <c r="M36" s="312"/>
      <c r="N36" s="313"/>
      <c r="O36" s="312"/>
      <c r="P36" s="313"/>
      <c r="Q36" s="312"/>
      <c r="R36" s="313"/>
      <c r="S36" s="312"/>
      <c r="T36" s="313"/>
      <c r="U36" s="312"/>
      <c r="V36" s="313"/>
      <c r="W36" s="312"/>
      <c r="X36" s="313"/>
      <c r="Y36" s="312"/>
      <c r="Z36" s="313"/>
      <c r="AA36" s="312"/>
      <c r="AB36" s="313"/>
      <c r="AC36" s="312"/>
      <c r="AD36" s="313"/>
      <c r="AE36" s="312"/>
      <c r="AF36" s="313"/>
      <c r="AG36" s="323"/>
      <c r="AH36" s="173">
        <f>SUM('（別紙2-6）6月1日～6月30日'!D36:AG36,'（別紙2-7）7月1日～7月31日'!D36:AH36,'（別紙2-8）8月1日～8月31日'!D36:AH36,'（別紙2-9）9月1日～9月30日'!D36:AG36,'（別紙2-10）10月1日～10月31日'!D36:AH36,D36:AG36)</f>
        <v>0</v>
      </c>
      <c r="AI36" s="218" t="str">
        <f>IF(AO36="×","療養日数は15日以内になるようにしてください。",IF('（別紙2-15）3月1日～3月31日'!AV36="×","別紙1の4の要件を満たしていない場合は、療養日数が10日以内になるようにしてください。",""))</f>
        <v/>
      </c>
      <c r="AJ36" s="233">
        <f t="shared" si="1"/>
        <v>0</v>
      </c>
      <c r="AM36" s="233" t="str">
        <f t="shared" si="2"/>
        <v/>
      </c>
      <c r="AO36" s="233" t="str">
        <f t="shared" si="3"/>
        <v/>
      </c>
    </row>
    <row r="37" spans="1:41" s="41" customFormat="1" ht="30" customHeight="1" x14ac:dyDescent="0.4">
      <c r="A37" s="53">
        <v>24</v>
      </c>
      <c r="B37" s="351"/>
      <c r="C37" s="432"/>
      <c r="D37" s="322"/>
      <c r="E37" s="312"/>
      <c r="F37" s="313"/>
      <c r="G37" s="312"/>
      <c r="H37" s="313"/>
      <c r="I37" s="312"/>
      <c r="J37" s="313"/>
      <c r="K37" s="312"/>
      <c r="L37" s="313"/>
      <c r="M37" s="312"/>
      <c r="N37" s="313"/>
      <c r="O37" s="312"/>
      <c r="P37" s="313"/>
      <c r="Q37" s="312"/>
      <c r="R37" s="313"/>
      <c r="S37" s="312"/>
      <c r="T37" s="313"/>
      <c r="U37" s="312"/>
      <c r="V37" s="313"/>
      <c r="W37" s="312"/>
      <c r="X37" s="313"/>
      <c r="Y37" s="312"/>
      <c r="Z37" s="313"/>
      <c r="AA37" s="312"/>
      <c r="AB37" s="313"/>
      <c r="AC37" s="312"/>
      <c r="AD37" s="313"/>
      <c r="AE37" s="312"/>
      <c r="AF37" s="313"/>
      <c r="AG37" s="323"/>
      <c r="AH37" s="173">
        <f>SUM('（別紙2-6）6月1日～6月30日'!D37:AG37,'（別紙2-7）7月1日～7月31日'!D37:AH37,'（別紙2-8）8月1日～8月31日'!D37:AH37,'（別紙2-9）9月1日～9月30日'!D37:AG37,'（別紙2-10）10月1日～10月31日'!D37:AH37,D37:AG37)</f>
        <v>0</v>
      </c>
      <c r="AI37" s="218" t="str">
        <f>IF(AO37="×","療養日数は15日以内になるようにしてください。",IF('（別紙2-15）3月1日～3月31日'!AV37="×","別紙1の4の要件を満たしていない場合は、療養日数が10日以内になるようにしてください。",""))</f>
        <v/>
      </c>
      <c r="AJ37" s="233">
        <f t="shared" si="1"/>
        <v>0</v>
      </c>
      <c r="AM37" s="233" t="str">
        <f t="shared" si="2"/>
        <v/>
      </c>
      <c r="AO37" s="233" t="str">
        <f t="shared" si="3"/>
        <v/>
      </c>
    </row>
    <row r="38" spans="1:41" ht="30" customHeight="1" thickBot="1" x14ac:dyDescent="0.3">
      <c r="A38" s="57">
        <v>25</v>
      </c>
      <c r="B38" s="352"/>
      <c r="C38" s="433"/>
      <c r="D38" s="324"/>
      <c r="E38" s="325"/>
      <c r="F38" s="326"/>
      <c r="G38" s="325"/>
      <c r="H38" s="326"/>
      <c r="I38" s="325"/>
      <c r="J38" s="326"/>
      <c r="K38" s="325"/>
      <c r="L38" s="326"/>
      <c r="M38" s="325"/>
      <c r="N38" s="326"/>
      <c r="O38" s="325"/>
      <c r="P38" s="326"/>
      <c r="Q38" s="325"/>
      <c r="R38" s="326"/>
      <c r="S38" s="325"/>
      <c r="T38" s="326"/>
      <c r="U38" s="325"/>
      <c r="V38" s="326"/>
      <c r="W38" s="325"/>
      <c r="X38" s="326"/>
      <c r="Y38" s="325"/>
      <c r="Z38" s="326"/>
      <c r="AA38" s="325"/>
      <c r="AB38" s="326"/>
      <c r="AC38" s="325"/>
      <c r="AD38" s="326"/>
      <c r="AE38" s="325"/>
      <c r="AF38" s="326"/>
      <c r="AG38" s="327"/>
      <c r="AH38" s="90">
        <f>SUM('（別紙2-6）6月1日～6月30日'!D38:AG38,'（別紙2-7）7月1日～7月31日'!D38:AH38,'（別紙2-8）8月1日～8月31日'!D38:AH38,'（別紙2-9）9月1日～9月30日'!D38:AG38,'（別紙2-10）10月1日～10月31日'!D38:AH38,D38:AG38)</f>
        <v>0</v>
      </c>
      <c r="AI38" s="218" t="str">
        <f>IF(AO38="×","療養日数は15日以内になるようにしてください。",IF('（別紙2-15）3月1日～3月31日'!AV38="×","別紙1の4の要件を満たしていない場合は、療養日数が10日以内になるようにしてください。",""))</f>
        <v/>
      </c>
      <c r="AJ38" s="233">
        <f t="shared" si="1"/>
        <v>0</v>
      </c>
      <c r="AL38" s="41"/>
      <c r="AM38" s="234" t="str">
        <f t="shared" si="2"/>
        <v/>
      </c>
      <c r="AO38" s="233" t="str">
        <f t="shared" si="3"/>
        <v/>
      </c>
    </row>
    <row r="39" spans="1:41" ht="30" customHeight="1" x14ac:dyDescent="0.25">
      <c r="A39" s="51">
        <v>26</v>
      </c>
      <c r="B39" s="353"/>
      <c r="C39" s="431"/>
      <c r="D39" s="308"/>
      <c r="E39" s="309"/>
      <c r="F39" s="310"/>
      <c r="G39" s="309"/>
      <c r="H39" s="310"/>
      <c r="I39" s="309"/>
      <c r="J39" s="310"/>
      <c r="K39" s="309"/>
      <c r="L39" s="310"/>
      <c r="M39" s="309"/>
      <c r="N39" s="310"/>
      <c r="O39" s="309"/>
      <c r="P39" s="310"/>
      <c r="Q39" s="309"/>
      <c r="R39" s="310"/>
      <c r="S39" s="309"/>
      <c r="T39" s="310"/>
      <c r="U39" s="309"/>
      <c r="V39" s="310"/>
      <c r="W39" s="309"/>
      <c r="X39" s="310"/>
      <c r="Y39" s="309"/>
      <c r="Z39" s="310"/>
      <c r="AA39" s="309"/>
      <c r="AB39" s="310"/>
      <c r="AC39" s="309"/>
      <c r="AD39" s="310"/>
      <c r="AE39" s="309"/>
      <c r="AF39" s="310"/>
      <c r="AG39" s="309"/>
      <c r="AH39" s="175">
        <f>SUM('（別紙2-6）6月1日～6月30日'!D39:AG39,'（別紙2-7）7月1日～7月31日'!D39:AH39,'（別紙2-8）8月1日～8月31日'!D39:AH39,'（別紙2-9）9月1日～9月30日'!D39:AG39,'（別紙2-10）10月1日～10月31日'!D39:AH39,D39:AG39)</f>
        <v>0</v>
      </c>
      <c r="AI39" s="218" t="str">
        <f>IF(AO39="×","療養日数は15日以内になるようにしてください。",IF('（別紙2-15）3月1日～3月31日'!AV39="×","別紙1の4の要件を満たしていない場合は、療養日数が10日以内になるようにしてください。",""))</f>
        <v/>
      </c>
      <c r="AJ39" s="233">
        <f t="shared" si="1"/>
        <v>0</v>
      </c>
      <c r="AL39" s="41"/>
      <c r="AM39" s="234" t="str">
        <f t="shared" si="2"/>
        <v/>
      </c>
      <c r="AO39" s="233" t="str">
        <f t="shared" si="3"/>
        <v/>
      </c>
    </row>
    <row r="40" spans="1:41" ht="30" customHeight="1" x14ac:dyDescent="0.25">
      <c r="A40" s="53">
        <v>27</v>
      </c>
      <c r="B40" s="351"/>
      <c r="C40" s="432"/>
      <c r="D40" s="311"/>
      <c r="E40" s="312"/>
      <c r="F40" s="313"/>
      <c r="G40" s="312"/>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12"/>
      <c r="AF40" s="313"/>
      <c r="AG40" s="309"/>
      <c r="AH40" s="173">
        <f>SUM('（別紙2-6）6月1日～6月30日'!D40:AG40,'（別紙2-7）7月1日～7月31日'!D40:AH40,'（別紙2-8）8月1日～8月31日'!D40:AH40,'（別紙2-9）9月1日～9月30日'!D40:AG40,'（別紙2-10）10月1日～10月31日'!D40:AH40,D40:AG40)</f>
        <v>0</v>
      </c>
      <c r="AI40" s="218" t="str">
        <f>IF(AO40="×","療養日数は15日以内になるようにしてください。",IF('（別紙2-15）3月1日～3月31日'!AV40="×","別紙1の4の要件を満たしていない場合は、療養日数が10日以内になるようにしてください。",""))</f>
        <v/>
      </c>
      <c r="AJ40" s="233">
        <f t="shared" si="1"/>
        <v>0</v>
      </c>
      <c r="AL40" s="41"/>
      <c r="AM40" s="234" t="str">
        <f t="shared" si="2"/>
        <v/>
      </c>
      <c r="AO40" s="233" t="str">
        <f t="shared" si="3"/>
        <v/>
      </c>
    </row>
    <row r="41" spans="1:41" ht="30" customHeight="1" x14ac:dyDescent="0.25">
      <c r="A41" s="53">
        <v>28</v>
      </c>
      <c r="B41" s="351"/>
      <c r="C41" s="432"/>
      <c r="D41" s="311"/>
      <c r="E41" s="312"/>
      <c r="F41" s="313"/>
      <c r="G41" s="312"/>
      <c r="H41" s="313"/>
      <c r="I41" s="312"/>
      <c r="J41" s="313"/>
      <c r="K41" s="312"/>
      <c r="L41" s="313"/>
      <c r="M41" s="312"/>
      <c r="N41" s="313"/>
      <c r="O41" s="312"/>
      <c r="P41" s="313"/>
      <c r="Q41" s="312"/>
      <c r="R41" s="313"/>
      <c r="S41" s="312"/>
      <c r="T41" s="313"/>
      <c r="U41" s="312"/>
      <c r="V41" s="313"/>
      <c r="W41" s="312"/>
      <c r="X41" s="313"/>
      <c r="Y41" s="312"/>
      <c r="Z41" s="313"/>
      <c r="AA41" s="312"/>
      <c r="AB41" s="313"/>
      <c r="AC41" s="312"/>
      <c r="AD41" s="313"/>
      <c r="AE41" s="312"/>
      <c r="AF41" s="313"/>
      <c r="AG41" s="309"/>
      <c r="AH41" s="173">
        <f>SUM('（別紙2-6）6月1日～6月30日'!D41:AG41,'（別紙2-7）7月1日～7月31日'!D41:AH41,'（別紙2-8）8月1日～8月31日'!D41:AH41,'（別紙2-9）9月1日～9月30日'!D41:AG41,'（別紙2-10）10月1日～10月31日'!D41:AH41,D41:AG41)</f>
        <v>0</v>
      </c>
      <c r="AI41" s="218" t="str">
        <f>IF(AO41="×","療養日数は15日以内になるようにしてください。",IF('（別紙2-15）3月1日～3月31日'!AV41="×","別紙1の4の要件を満たしていない場合は、療養日数が10日以内になるようにしてください。",""))</f>
        <v/>
      </c>
      <c r="AJ41" s="233">
        <f t="shared" si="1"/>
        <v>0</v>
      </c>
      <c r="AL41" s="41"/>
      <c r="AM41" s="234" t="str">
        <f t="shared" si="2"/>
        <v/>
      </c>
      <c r="AO41" s="233" t="str">
        <f t="shared" si="3"/>
        <v/>
      </c>
    </row>
    <row r="42" spans="1:41" s="41" customFormat="1" ht="30" customHeight="1" x14ac:dyDescent="0.4">
      <c r="A42" s="53">
        <v>29</v>
      </c>
      <c r="B42" s="351"/>
      <c r="C42" s="432"/>
      <c r="D42" s="311"/>
      <c r="E42" s="312"/>
      <c r="F42" s="313"/>
      <c r="G42" s="312"/>
      <c r="H42" s="313"/>
      <c r="I42" s="312"/>
      <c r="J42" s="313"/>
      <c r="K42" s="312"/>
      <c r="L42" s="313"/>
      <c r="M42" s="312"/>
      <c r="N42" s="313"/>
      <c r="O42" s="312"/>
      <c r="P42" s="313"/>
      <c r="Q42" s="312"/>
      <c r="R42" s="313"/>
      <c r="S42" s="312"/>
      <c r="T42" s="313"/>
      <c r="U42" s="312"/>
      <c r="V42" s="313"/>
      <c r="W42" s="312"/>
      <c r="X42" s="313"/>
      <c r="Y42" s="312"/>
      <c r="Z42" s="313"/>
      <c r="AA42" s="312"/>
      <c r="AB42" s="313"/>
      <c r="AC42" s="312"/>
      <c r="AD42" s="313"/>
      <c r="AE42" s="312"/>
      <c r="AF42" s="313"/>
      <c r="AG42" s="309"/>
      <c r="AH42" s="173">
        <f>SUM('（別紙2-6）6月1日～6月30日'!D42:AG42,'（別紙2-7）7月1日～7月31日'!D42:AH42,'（別紙2-8）8月1日～8月31日'!D42:AH42,'（別紙2-9）9月1日～9月30日'!D42:AG42,'（別紙2-10）10月1日～10月31日'!D42:AH42,D42:AG42)</f>
        <v>0</v>
      </c>
      <c r="AI42" s="218" t="str">
        <f>IF(AO42="×","療養日数は15日以内になるようにしてください。",IF('（別紙2-15）3月1日～3月31日'!AV42="×","別紙1の4の要件を満たしていない場合は、療養日数が10日以内になるようにしてください。",""))</f>
        <v/>
      </c>
      <c r="AJ42" s="233">
        <f t="shared" si="1"/>
        <v>0</v>
      </c>
      <c r="AK42" s="44"/>
      <c r="AM42" s="233" t="str">
        <f t="shared" si="2"/>
        <v/>
      </c>
      <c r="AO42" s="233" t="str">
        <f t="shared" si="3"/>
        <v/>
      </c>
    </row>
    <row r="43" spans="1:41" s="41" customFormat="1" ht="30" customHeight="1" thickBot="1" x14ac:dyDescent="0.45">
      <c r="A43" s="55">
        <v>30</v>
      </c>
      <c r="B43" s="352"/>
      <c r="C43" s="433"/>
      <c r="D43" s="314"/>
      <c r="E43" s="315"/>
      <c r="F43" s="316"/>
      <c r="G43" s="315"/>
      <c r="H43" s="316"/>
      <c r="I43" s="315"/>
      <c r="J43" s="316"/>
      <c r="K43" s="315"/>
      <c r="L43" s="316"/>
      <c r="M43" s="315"/>
      <c r="N43" s="316"/>
      <c r="O43" s="315"/>
      <c r="P43" s="316"/>
      <c r="Q43" s="315"/>
      <c r="R43" s="316"/>
      <c r="S43" s="315"/>
      <c r="T43" s="316"/>
      <c r="U43" s="315"/>
      <c r="V43" s="316"/>
      <c r="W43" s="315"/>
      <c r="X43" s="316"/>
      <c r="Y43" s="315"/>
      <c r="Z43" s="316"/>
      <c r="AA43" s="315"/>
      <c r="AB43" s="316"/>
      <c r="AC43" s="315"/>
      <c r="AD43" s="316"/>
      <c r="AE43" s="315"/>
      <c r="AF43" s="316"/>
      <c r="AG43" s="317"/>
      <c r="AH43" s="176">
        <f>SUM('（別紙2-6）6月1日～6月30日'!D43:AG43,'（別紙2-7）7月1日～7月31日'!D43:AH43,'（別紙2-8）8月1日～8月31日'!D43:AH43,'（別紙2-9）9月1日～9月30日'!D43:AG43,'（別紙2-10）10月1日～10月31日'!D43:AH43,D43:AG43)</f>
        <v>0</v>
      </c>
      <c r="AI43" s="218" t="str">
        <f>IF(AO43="×","療養日数は15日以内になるようにしてください。",IF('（別紙2-15）3月1日～3月31日'!AV43="×","別紙1の4の要件を満たしていない場合は、療養日数が10日以内になるようにしてください。",""))</f>
        <v/>
      </c>
      <c r="AJ43" s="233">
        <f t="shared" si="1"/>
        <v>0</v>
      </c>
      <c r="AK43" s="44"/>
      <c r="AM43" s="233" t="str">
        <f t="shared" si="2"/>
        <v/>
      </c>
      <c r="AO43" s="233" t="str">
        <f t="shared" si="3"/>
        <v/>
      </c>
    </row>
    <row r="44" spans="1:41" s="41" customFormat="1" ht="30" customHeight="1" x14ac:dyDescent="0.4">
      <c r="A44" s="99">
        <v>31</v>
      </c>
      <c r="B44" s="353"/>
      <c r="C44" s="431"/>
      <c r="D44" s="328"/>
      <c r="E44" s="329"/>
      <c r="F44" s="330"/>
      <c r="G44" s="329"/>
      <c r="H44" s="330"/>
      <c r="I44" s="329"/>
      <c r="J44" s="330"/>
      <c r="K44" s="329"/>
      <c r="L44" s="330"/>
      <c r="M44" s="329"/>
      <c r="N44" s="330"/>
      <c r="O44" s="329"/>
      <c r="P44" s="330"/>
      <c r="Q44" s="329"/>
      <c r="R44" s="330"/>
      <c r="S44" s="329"/>
      <c r="T44" s="330"/>
      <c r="U44" s="329"/>
      <c r="V44" s="330"/>
      <c r="W44" s="329"/>
      <c r="X44" s="330"/>
      <c r="Y44" s="329"/>
      <c r="Z44" s="330"/>
      <c r="AA44" s="329"/>
      <c r="AB44" s="330"/>
      <c r="AC44" s="329"/>
      <c r="AD44" s="330"/>
      <c r="AE44" s="329"/>
      <c r="AF44" s="330"/>
      <c r="AG44" s="321"/>
      <c r="AH44" s="172">
        <f>SUM('（別紙2-6）6月1日～6月30日'!D44:AG44,'（別紙2-7）7月1日～7月31日'!D44:AH44,'（別紙2-8）8月1日～8月31日'!D44:AH44,'（別紙2-9）9月1日～9月30日'!D44:AG44,'（別紙2-10）10月1日～10月31日'!D44:AH44,D44:AG44)</f>
        <v>0</v>
      </c>
      <c r="AI44" s="218" t="str">
        <f>IF(AO44="×","療養日数は15日以内になるようにしてください。",IF('（別紙2-15）3月1日～3月31日'!AV44="×","別紙1の4の要件を満たしていない場合は、療養日数が10日以内になるようにしてください。",""))</f>
        <v/>
      </c>
      <c r="AJ44" s="233">
        <f t="shared" si="1"/>
        <v>0</v>
      </c>
      <c r="AK44" s="44"/>
      <c r="AM44" s="233" t="str">
        <f t="shared" si="2"/>
        <v/>
      </c>
      <c r="AO44" s="233" t="str">
        <f t="shared" si="3"/>
        <v/>
      </c>
    </row>
    <row r="45" spans="1:41" s="41" customFormat="1" ht="30" customHeight="1" x14ac:dyDescent="0.4">
      <c r="A45" s="55">
        <v>32</v>
      </c>
      <c r="B45" s="351"/>
      <c r="C45" s="432"/>
      <c r="D45" s="331"/>
      <c r="E45" s="315"/>
      <c r="F45" s="316"/>
      <c r="G45" s="315"/>
      <c r="H45" s="316"/>
      <c r="I45" s="315"/>
      <c r="J45" s="316"/>
      <c r="K45" s="315"/>
      <c r="L45" s="316"/>
      <c r="M45" s="315"/>
      <c r="N45" s="316"/>
      <c r="O45" s="315"/>
      <c r="P45" s="316"/>
      <c r="Q45" s="315"/>
      <c r="R45" s="316"/>
      <c r="S45" s="315"/>
      <c r="T45" s="316"/>
      <c r="U45" s="315"/>
      <c r="V45" s="316"/>
      <c r="W45" s="315"/>
      <c r="X45" s="316"/>
      <c r="Y45" s="315"/>
      <c r="Z45" s="316"/>
      <c r="AA45" s="315"/>
      <c r="AB45" s="316"/>
      <c r="AC45" s="315"/>
      <c r="AD45" s="316"/>
      <c r="AE45" s="315"/>
      <c r="AF45" s="316"/>
      <c r="AG45" s="323"/>
      <c r="AH45" s="176">
        <f>SUM('（別紙2-6）6月1日～6月30日'!D45:AG45,'（別紙2-7）7月1日～7月31日'!D45:AH45,'（別紙2-8）8月1日～8月31日'!D45:AH45,'（別紙2-9）9月1日～9月30日'!D45:AG45,'（別紙2-10）10月1日～10月31日'!D45:AH45,D45:AG45)</f>
        <v>0</v>
      </c>
      <c r="AI45" s="218" t="str">
        <f>IF(AO45="×","療養日数は15日以内になるようにしてください。",IF('（別紙2-15）3月1日～3月31日'!AV45="×","別紙1の4の要件を満たしていない場合は、療養日数が10日以内になるようにしてください。",""))</f>
        <v/>
      </c>
      <c r="AJ45" s="233">
        <f t="shared" si="1"/>
        <v>0</v>
      </c>
      <c r="AK45" s="44"/>
      <c r="AM45" s="233" t="str">
        <f t="shared" si="2"/>
        <v/>
      </c>
      <c r="AO45" s="233" t="str">
        <f t="shared" si="3"/>
        <v/>
      </c>
    </row>
    <row r="46" spans="1:41" s="41" customFormat="1" ht="30" customHeight="1" x14ac:dyDescent="0.4">
      <c r="A46" s="55">
        <v>33</v>
      </c>
      <c r="B46" s="351"/>
      <c r="C46" s="432"/>
      <c r="D46" s="331"/>
      <c r="E46" s="315"/>
      <c r="F46" s="316"/>
      <c r="G46" s="315"/>
      <c r="H46" s="316"/>
      <c r="I46" s="315"/>
      <c r="J46" s="316"/>
      <c r="K46" s="315"/>
      <c r="L46" s="316"/>
      <c r="M46" s="315"/>
      <c r="N46" s="316"/>
      <c r="O46" s="315"/>
      <c r="P46" s="316"/>
      <c r="Q46" s="315"/>
      <c r="R46" s="316"/>
      <c r="S46" s="315"/>
      <c r="T46" s="316"/>
      <c r="U46" s="315"/>
      <c r="V46" s="316"/>
      <c r="W46" s="315"/>
      <c r="X46" s="316"/>
      <c r="Y46" s="315"/>
      <c r="Z46" s="316"/>
      <c r="AA46" s="315"/>
      <c r="AB46" s="316"/>
      <c r="AC46" s="315"/>
      <c r="AD46" s="316"/>
      <c r="AE46" s="315"/>
      <c r="AF46" s="316"/>
      <c r="AG46" s="323"/>
      <c r="AH46" s="176">
        <f>SUM('（別紙2-6）6月1日～6月30日'!D46:AG46,'（別紙2-7）7月1日～7月31日'!D46:AH46,'（別紙2-8）8月1日～8月31日'!D46:AH46,'（別紙2-9）9月1日～9月30日'!D46:AG46,'（別紙2-10）10月1日～10月31日'!D46:AH46,D46:AG46)</f>
        <v>0</v>
      </c>
      <c r="AI46" s="218" t="str">
        <f>IF(AO46="×","療養日数は15日以内になるようにしてください。",IF('（別紙2-15）3月1日～3月31日'!AV46="×","別紙1の4の要件を満たしていない場合は、療養日数が10日以内になるようにしてください。",""))</f>
        <v/>
      </c>
      <c r="AJ46" s="233">
        <f t="shared" ref="AJ46:AJ77" si="4">MIN(SUM(D46:AG46),15)</f>
        <v>0</v>
      </c>
      <c r="AK46" s="44"/>
      <c r="AM46" s="233" t="str">
        <f t="shared" si="2"/>
        <v/>
      </c>
      <c r="AO46" s="233" t="str">
        <f t="shared" si="3"/>
        <v/>
      </c>
    </row>
    <row r="47" spans="1:41" s="41" customFormat="1" ht="30" customHeight="1" x14ac:dyDescent="0.4">
      <c r="A47" s="55">
        <v>34</v>
      </c>
      <c r="B47" s="351"/>
      <c r="C47" s="432"/>
      <c r="D47" s="331"/>
      <c r="E47" s="315"/>
      <c r="F47" s="316"/>
      <c r="G47" s="315"/>
      <c r="H47" s="316"/>
      <c r="I47" s="315"/>
      <c r="J47" s="316"/>
      <c r="K47" s="315"/>
      <c r="L47" s="316"/>
      <c r="M47" s="315"/>
      <c r="N47" s="316"/>
      <c r="O47" s="315"/>
      <c r="P47" s="316"/>
      <c r="Q47" s="315"/>
      <c r="R47" s="316"/>
      <c r="S47" s="315"/>
      <c r="T47" s="316"/>
      <c r="U47" s="315"/>
      <c r="V47" s="316"/>
      <c r="W47" s="315"/>
      <c r="X47" s="316"/>
      <c r="Y47" s="315"/>
      <c r="Z47" s="316"/>
      <c r="AA47" s="315"/>
      <c r="AB47" s="316"/>
      <c r="AC47" s="315"/>
      <c r="AD47" s="316"/>
      <c r="AE47" s="315"/>
      <c r="AF47" s="316"/>
      <c r="AG47" s="323"/>
      <c r="AH47" s="176">
        <f>SUM('（別紙2-6）6月1日～6月30日'!D47:AG47,'（別紙2-7）7月1日～7月31日'!D47:AH47,'（別紙2-8）8月1日～8月31日'!D47:AH47,'（別紙2-9）9月1日～9月30日'!D47:AG47,'（別紙2-10）10月1日～10月31日'!D47:AH47,D47:AG47)</f>
        <v>0</v>
      </c>
      <c r="AI47" s="218" t="str">
        <f>IF(AO47="×","療養日数は15日以内になるようにしてください。",IF('（別紙2-15）3月1日～3月31日'!AV47="×","別紙1の4の要件を満たしていない場合は、療養日数が10日以内になるようにしてください。",""))</f>
        <v/>
      </c>
      <c r="AJ47" s="233">
        <f t="shared" si="4"/>
        <v>0</v>
      </c>
      <c r="AK47" s="44"/>
      <c r="AM47" s="233" t="str">
        <f t="shared" si="2"/>
        <v/>
      </c>
      <c r="AO47" s="233" t="str">
        <f t="shared" si="3"/>
        <v/>
      </c>
    </row>
    <row r="48" spans="1:41" s="41" customFormat="1" ht="30" customHeight="1" thickBot="1" x14ac:dyDescent="0.45">
      <c r="A48" s="57">
        <v>35</v>
      </c>
      <c r="B48" s="352"/>
      <c r="C48" s="433"/>
      <c r="D48" s="324"/>
      <c r="E48" s="325"/>
      <c r="F48" s="326"/>
      <c r="G48" s="325"/>
      <c r="H48" s="326"/>
      <c r="I48" s="325"/>
      <c r="J48" s="326"/>
      <c r="K48" s="325"/>
      <c r="L48" s="326"/>
      <c r="M48" s="325"/>
      <c r="N48" s="326"/>
      <c r="O48" s="325"/>
      <c r="P48" s="326"/>
      <c r="Q48" s="325"/>
      <c r="R48" s="326"/>
      <c r="S48" s="325"/>
      <c r="T48" s="326"/>
      <c r="U48" s="325"/>
      <c r="V48" s="326"/>
      <c r="W48" s="325"/>
      <c r="X48" s="326"/>
      <c r="Y48" s="325"/>
      <c r="Z48" s="326"/>
      <c r="AA48" s="325"/>
      <c r="AB48" s="326"/>
      <c r="AC48" s="325"/>
      <c r="AD48" s="326"/>
      <c r="AE48" s="325"/>
      <c r="AF48" s="326"/>
      <c r="AG48" s="327"/>
      <c r="AH48" s="90">
        <f>SUM('（別紙2-6）6月1日～6月30日'!D48:AG48,'（別紙2-7）7月1日～7月31日'!D48:AH48,'（別紙2-8）8月1日～8月31日'!D48:AH48,'（別紙2-9）9月1日～9月30日'!D48:AG48,'（別紙2-10）10月1日～10月31日'!D48:AH48,D48:AG48)</f>
        <v>0</v>
      </c>
      <c r="AI48" s="218" t="str">
        <f>IF(AO48="×","療養日数は15日以内になるようにしてください。",IF('（別紙2-15）3月1日～3月31日'!AV48="×","別紙1の4の要件を満たしていない場合は、療養日数が10日以内になるようにしてください。",""))</f>
        <v/>
      </c>
      <c r="AJ48" s="233">
        <f t="shared" si="4"/>
        <v>0</v>
      </c>
      <c r="AK48" s="44"/>
      <c r="AM48" s="233" t="str">
        <f t="shared" si="2"/>
        <v/>
      </c>
      <c r="AO48" s="233" t="str">
        <f t="shared" si="3"/>
        <v/>
      </c>
    </row>
    <row r="49" spans="1:41" s="41" customFormat="1" ht="30" customHeight="1" x14ac:dyDescent="0.4">
      <c r="A49" s="91">
        <v>36</v>
      </c>
      <c r="B49" s="353"/>
      <c r="C49" s="431"/>
      <c r="D49" s="332"/>
      <c r="E49" s="317"/>
      <c r="F49" s="333"/>
      <c r="G49" s="317"/>
      <c r="H49" s="333"/>
      <c r="I49" s="317"/>
      <c r="J49" s="333"/>
      <c r="K49" s="317"/>
      <c r="L49" s="333"/>
      <c r="M49" s="317"/>
      <c r="N49" s="333"/>
      <c r="O49" s="317"/>
      <c r="P49" s="333"/>
      <c r="Q49" s="317"/>
      <c r="R49" s="333"/>
      <c r="S49" s="317"/>
      <c r="T49" s="333"/>
      <c r="U49" s="317"/>
      <c r="V49" s="333"/>
      <c r="W49" s="317"/>
      <c r="X49" s="333"/>
      <c r="Y49" s="317"/>
      <c r="Z49" s="333"/>
      <c r="AA49" s="317"/>
      <c r="AB49" s="333"/>
      <c r="AC49" s="317"/>
      <c r="AD49" s="333"/>
      <c r="AE49" s="317"/>
      <c r="AF49" s="333"/>
      <c r="AG49" s="309"/>
      <c r="AH49" s="177">
        <f>SUM('（別紙2-6）6月1日～6月30日'!D49:AG49,'（別紙2-7）7月1日～7月31日'!D49:AH49,'（別紙2-8）8月1日～8月31日'!D49:AH49,'（別紙2-9）9月1日～9月30日'!D49:AG49,'（別紙2-10）10月1日～10月31日'!D49:AH49,D49:AG49)</f>
        <v>0</v>
      </c>
      <c r="AI49" s="218" t="str">
        <f>IF(AO49="×","療養日数は15日以内になるようにしてください。",IF('（別紙2-15）3月1日～3月31日'!AV49="×","別紙1の4の要件を満たしていない場合は、療養日数が10日以内になるようにしてください。",""))</f>
        <v/>
      </c>
      <c r="AJ49" s="233">
        <f t="shared" si="4"/>
        <v>0</v>
      </c>
      <c r="AK49" s="44"/>
      <c r="AM49" s="233" t="str">
        <f t="shared" si="2"/>
        <v/>
      </c>
      <c r="AO49" s="233" t="str">
        <f t="shared" si="3"/>
        <v/>
      </c>
    </row>
    <row r="50" spans="1:41" s="41" customFormat="1" ht="30" customHeight="1" x14ac:dyDescent="0.4">
      <c r="A50" s="55">
        <v>37</v>
      </c>
      <c r="B50" s="351"/>
      <c r="C50" s="432"/>
      <c r="D50" s="314"/>
      <c r="E50" s="315"/>
      <c r="F50" s="316"/>
      <c r="G50" s="315"/>
      <c r="H50" s="316"/>
      <c r="I50" s="315"/>
      <c r="J50" s="316"/>
      <c r="K50" s="315"/>
      <c r="L50" s="316"/>
      <c r="M50" s="315"/>
      <c r="N50" s="316"/>
      <c r="O50" s="315"/>
      <c r="P50" s="316"/>
      <c r="Q50" s="315"/>
      <c r="R50" s="316"/>
      <c r="S50" s="315"/>
      <c r="T50" s="316"/>
      <c r="U50" s="315"/>
      <c r="V50" s="316"/>
      <c r="W50" s="315"/>
      <c r="X50" s="316"/>
      <c r="Y50" s="315"/>
      <c r="Z50" s="316"/>
      <c r="AA50" s="315"/>
      <c r="AB50" s="316"/>
      <c r="AC50" s="315"/>
      <c r="AD50" s="316"/>
      <c r="AE50" s="315"/>
      <c r="AF50" s="316"/>
      <c r="AG50" s="309"/>
      <c r="AH50" s="176">
        <f>SUM('（別紙2-6）6月1日～6月30日'!D50:AG50,'（別紙2-7）7月1日～7月31日'!D50:AH50,'（別紙2-8）8月1日～8月31日'!D50:AH50,'（別紙2-9）9月1日～9月30日'!D50:AG50,'（別紙2-10）10月1日～10月31日'!D50:AH50,D50:AG50)</f>
        <v>0</v>
      </c>
      <c r="AI50" s="218" t="str">
        <f>IF(AO50="×","療養日数は15日以内になるようにしてください。",IF('（別紙2-15）3月1日～3月31日'!AV50="×","別紙1の4の要件を満たしていない場合は、療養日数が10日以内になるようにしてください。",""))</f>
        <v/>
      </c>
      <c r="AJ50" s="233">
        <f t="shared" si="4"/>
        <v>0</v>
      </c>
      <c r="AK50" s="44"/>
      <c r="AM50" s="233" t="str">
        <f t="shared" si="2"/>
        <v/>
      </c>
      <c r="AO50" s="233" t="str">
        <f t="shared" si="3"/>
        <v/>
      </c>
    </row>
    <row r="51" spans="1:41" s="41" customFormat="1" ht="30" customHeight="1" x14ac:dyDescent="0.4">
      <c r="A51" s="55">
        <v>38</v>
      </c>
      <c r="B51" s="351"/>
      <c r="C51" s="432"/>
      <c r="D51" s="314"/>
      <c r="E51" s="315"/>
      <c r="F51" s="316"/>
      <c r="G51" s="315"/>
      <c r="H51" s="316"/>
      <c r="I51" s="315"/>
      <c r="J51" s="316"/>
      <c r="K51" s="315"/>
      <c r="L51" s="316"/>
      <c r="M51" s="315"/>
      <c r="N51" s="316"/>
      <c r="O51" s="315"/>
      <c r="P51" s="316"/>
      <c r="Q51" s="315"/>
      <c r="R51" s="316"/>
      <c r="S51" s="315"/>
      <c r="T51" s="316"/>
      <c r="U51" s="315"/>
      <c r="V51" s="316"/>
      <c r="W51" s="315"/>
      <c r="X51" s="316"/>
      <c r="Y51" s="315"/>
      <c r="Z51" s="316"/>
      <c r="AA51" s="315"/>
      <c r="AB51" s="316"/>
      <c r="AC51" s="315"/>
      <c r="AD51" s="316"/>
      <c r="AE51" s="315"/>
      <c r="AF51" s="316"/>
      <c r="AG51" s="309"/>
      <c r="AH51" s="176">
        <f>SUM('（別紙2-6）6月1日～6月30日'!D51:AG51,'（別紙2-7）7月1日～7月31日'!D51:AH51,'（別紙2-8）8月1日～8月31日'!D51:AH51,'（別紙2-9）9月1日～9月30日'!D51:AG51,'（別紙2-10）10月1日～10月31日'!D51:AH51,D51:AG51)</f>
        <v>0</v>
      </c>
      <c r="AI51" s="218" t="str">
        <f>IF(AO51="×","療養日数は15日以内になるようにしてください。",IF('（別紙2-15）3月1日～3月31日'!AV51="×","別紙1の4の要件を満たしていない場合は、療養日数が10日以内になるようにしてください。",""))</f>
        <v/>
      </c>
      <c r="AJ51" s="233">
        <f t="shared" si="4"/>
        <v>0</v>
      </c>
      <c r="AK51" s="44"/>
      <c r="AM51" s="233" t="str">
        <f t="shared" si="2"/>
        <v/>
      </c>
      <c r="AO51" s="233" t="str">
        <f t="shared" si="3"/>
        <v/>
      </c>
    </row>
    <row r="52" spans="1:41" s="41" customFormat="1" ht="30" customHeight="1" x14ac:dyDescent="0.4">
      <c r="A52" s="55">
        <v>39</v>
      </c>
      <c r="B52" s="351"/>
      <c r="C52" s="432"/>
      <c r="D52" s="314"/>
      <c r="E52" s="315"/>
      <c r="F52" s="316"/>
      <c r="G52" s="315"/>
      <c r="H52" s="316"/>
      <c r="I52" s="315"/>
      <c r="J52" s="316"/>
      <c r="K52" s="315"/>
      <c r="L52" s="316"/>
      <c r="M52" s="315"/>
      <c r="N52" s="316"/>
      <c r="O52" s="315"/>
      <c r="P52" s="316"/>
      <c r="Q52" s="315"/>
      <c r="R52" s="316"/>
      <c r="S52" s="315"/>
      <c r="T52" s="316"/>
      <c r="U52" s="315"/>
      <c r="V52" s="316"/>
      <c r="W52" s="315"/>
      <c r="X52" s="316"/>
      <c r="Y52" s="315"/>
      <c r="Z52" s="316"/>
      <c r="AA52" s="315"/>
      <c r="AB52" s="316"/>
      <c r="AC52" s="315"/>
      <c r="AD52" s="316"/>
      <c r="AE52" s="315"/>
      <c r="AF52" s="316"/>
      <c r="AG52" s="309"/>
      <c r="AH52" s="176">
        <f>SUM('（別紙2-6）6月1日～6月30日'!D52:AG52,'（別紙2-7）7月1日～7月31日'!D52:AH52,'（別紙2-8）8月1日～8月31日'!D52:AH52,'（別紙2-9）9月1日～9月30日'!D52:AG52,'（別紙2-10）10月1日～10月31日'!D52:AH52,D52:AG52)</f>
        <v>0</v>
      </c>
      <c r="AI52" s="218" t="str">
        <f>IF(AO52="×","療養日数は15日以内になるようにしてください。",IF('（別紙2-15）3月1日～3月31日'!AV52="×","別紙1の4の要件を満たしていない場合は、療養日数が10日以内になるようにしてください。",""))</f>
        <v/>
      </c>
      <c r="AJ52" s="233">
        <f t="shared" si="4"/>
        <v>0</v>
      </c>
      <c r="AK52" s="44"/>
      <c r="AM52" s="233" t="str">
        <f t="shared" si="2"/>
        <v/>
      </c>
      <c r="AO52" s="233" t="str">
        <f t="shared" si="3"/>
        <v/>
      </c>
    </row>
    <row r="53" spans="1:41" s="41" customFormat="1" ht="30" customHeight="1" thickBot="1" x14ac:dyDescent="0.45">
      <c r="A53" s="55">
        <v>40</v>
      </c>
      <c r="B53" s="352"/>
      <c r="C53" s="433"/>
      <c r="D53" s="314"/>
      <c r="E53" s="315"/>
      <c r="F53" s="316"/>
      <c r="G53" s="315"/>
      <c r="H53" s="316"/>
      <c r="I53" s="315"/>
      <c r="J53" s="316"/>
      <c r="K53" s="315"/>
      <c r="L53" s="316"/>
      <c r="M53" s="315"/>
      <c r="N53" s="316"/>
      <c r="O53" s="315"/>
      <c r="P53" s="316"/>
      <c r="Q53" s="315"/>
      <c r="R53" s="316"/>
      <c r="S53" s="315"/>
      <c r="T53" s="316"/>
      <c r="U53" s="315"/>
      <c r="V53" s="316"/>
      <c r="W53" s="315"/>
      <c r="X53" s="316"/>
      <c r="Y53" s="315"/>
      <c r="Z53" s="316"/>
      <c r="AA53" s="315"/>
      <c r="AB53" s="316"/>
      <c r="AC53" s="315"/>
      <c r="AD53" s="316"/>
      <c r="AE53" s="315"/>
      <c r="AF53" s="316"/>
      <c r="AG53" s="317"/>
      <c r="AH53" s="176">
        <f>SUM('（別紙2-6）6月1日～6月30日'!D53:AG53,'（別紙2-7）7月1日～7月31日'!D53:AH53,'（別紙2-8）8月1日～8月31日'!D53:AH53,'（別紙2-9）9月1日～9月30日'!D53:AG53,'（別紙2-10）10月1日～10月31日'!D53:AH53,D53:AG53)</f>
        <v>0</v>
      </c>
      <c r="AI53" s="218" t="str">
        <f>IF(AO53="×","療養日数は15日以内になるようにしてください。",IF('（別紙2-15）3月1日～3月31日'!AV53="×","別紙1の4の要件を満たしていない場合は、療養日数が10日以内になるようにしてください。",""))</f>
        <v/>
      </c>
      <c r="AJ53" s="233">
        <f t="shared" si="4"/>
        <v>0</v>
      </c>
      <c r="AK53" s="44"/>
      <c r="AM53" s="233" t="str">
        <f t="shared" si="2"/>
        <v/>
      </c>
      <c r="AO53" s="233" t="str">
        <f t="shared" si="3"/>
        <v/>
      </c>
    </row>
    <row r="54" spans="1:41" s="41" customFormat="1" ht="30" customHeight="1" x14ac:dyDescent="0.4">
      <c r="A54" s="99">
        <v>41</v>
      </c>
      <c r="B54" s="353"/>
      <c r="C54" s="431"/>
      <c r="D54" s="328"/>
      <c r="E54" s="329"/>
      <c r="F54" s="330"/>
      <c r="G54" s="329"/>
      <c r="H54" s="330"/>
      <c r="I54" s="329"/>
      <c r="J54" s="330"/>
      <c r="K54" s="329"/>
      <c r="L54" s="330"/>
      <c r="M54" s="329"/>
      <c r="N54" s="330"/>
      <c r="O54" s="329"/>
      <c r="P54" s="330"/>
      <c r="Q54" s="329"/>
      <c r="R54" s="330"/>
      <c r="S54" s="329"/>
      <c r="T54" s="330"/>
      <c r="U54" s="329"/>
      <c r="V54" s="330"/>
      <c r="W54" s="329"/>
      <c r="X54" s="330"/>
      <c r="Y54" s="329"/>
      <c r="Z54" s="330"/>
      <c r="AA54" s="329"/>
      <c r="AB54" s="330"/>
      <c r="AC54" s="329"/>
      <c r="AD54" s="330"/>
      <c r="AE54" s="329"/>
      <c r="AF54" s="330"/>
      <c r="AG54" s="321"/>
      <c r="AH54" s="172">
        <f>SUM('（別紙2-6）6月1日～6月30日'!D54:AG54,'（別紙2-7）7月1日～7月31日'!D54:AH54,'（別紙2-8）8月1日～8月31日'!D54:AH54,'（別紙2-9）9月1日～9月30日'!D54:AG54,'（別紙2-10）10月1日～10月31日'!D54:AH54,D54:AG54)</f>
        <v>0</v>
      </c>
      <c r="AI54" s="218" t="str">
        <f>IF(AO54="×","療養日数は15日以内になるようにしてください。",IF('（別紙2-15）3月1日～3月31日'!AV54="×","別紙1の4の要件を満たしていない場合は、療養日数が10日以内になるようにしてください。",""))</f>
        <v/>
      </c>
      <c r="AJ54" s="233">
        <f t="shared" si="4"/>
        <v>0</v>
      </c>
      <c r="AK54" s="44"/>
      <c r="AM54" s="233" t="str">
        <f t="shared" si="2"/>
        <v/>
      </c>
      <c r="AO54" s="233" t="str">
        <f t="shared" si="3"/>
        <v/>
      </c>
    </row>
    <row r="55" spans="1:41" s="41" customFormat="1" ht="30" customHeight="1" x14ac:dyDescent="0.4">
      <c r="A55" s="55">
        <v>42</v>
      </c>
      <c r="B55" s="351"/>
      <c r="C55" s="432"/>
      <c r="D55" s="331"/>
      <c r="E55" s="315"/>
      <c r="F55" s="316"/>
      <c r="G55" s="315"/>
      <c r="H55" s="316"/>
      <c r="I55" s="315"/>
      <c r="J55" s="316"/>
      <c r="K55" s="315"/>
      <c r="L55" s="316"/>
      <c r="M55" s="315"/>
      <c r="N55" s="316"/>
      <c r="O55" s="315"/>
      <c r="P55" s="316"/>
      <c r="Q55" s="315"/>
      <c r="R55" s="316"/>
      <c r="S55" s="315"/>
      <c r="T55" s="316"/>
      <c r="U55" s="315"/>
      <c r="V55" s="316"/>
      <c r="W55" s="315"/>
      <c r="X55" s="316"/>
      <c r="Y55" s="315"/>
      <c r="Z55" s="316"/>
      <c r="AA55" s="315"/>
      <c r="AB55" s="316"/>
      <c r="AC55" s="315"/>
      <c r="AD55" s="316"/>
      <c r="AE55" s="315"/>
      <c r="AF55" s="316"/>
      <c r="AG55" s="323"/>
      <c r="AH55" s="176">
        <f>SUM('（別紙2-6）6月1日～6月30日'!D55:AG55,'（別紙2-7）7月1日～7月31日'!D55:AH55,'（別紙2-8）8月1日～8月31日'!D55:AH55,'（別紙2-9）9月1日～9月30日'!D55:AG55,'（別紙2-10）10月1日～10月31日'!D55:AH55,D55:AG55)</f>
        <v>0</v>
      </c>
      <c r="AI55" s="218" t="str">
        <f>IF(AO55="×","療養日数は15日以内になるようにしてください。",IF('（別紙2-15）3月1日～3月31日'!AV55="×","別紙1の4の要件を満たしていない場合は、療養日数が10日以内になるようにしてください。",""))</f>
        <v/>
      </c>
      <c r="AJ55" s="233">
        <f t="shared" si="4"/>
        <v>0</v>
      </c>
      <c r="AK55" s="44"/>
      <c r="AM55" s="233" t="str">
        <f t="shared" si="2"/>
        <v/>
      </c>
      <c r="AO55" s="233" t="str">
        <f t="shared" si="3"/>
        <v/>
      </c>
    </row>
    <row r="56" spans="1:41" s="41" customFormat="1" ht="30" customHeight="1" x14ac:dyDescent="0.4">
      <c r="A56" s="55">
        <v>43</v>
      </c>
      <c r="B56" s="351"/>
      <c r="C56" s="432"/>
      <c r="D56" s="331"/>
      <c r="E56" s="315"/>
      <c r="F56" s="316"/>
      <c r="G56" s="315"/>
      <c r="H56" s="316"/>
      <c r="I56" s="315"/>
      <c r="J56" s="316"/>
      <c r="K56" s="315"/>
      <c r="L56" s="316"/>
      <c r="M56" s="315"/>
      <c r="N56" s="316"/>
      <c r="O56" s="315"/>
      <c r="P56" s="316"/>
      <c r="Q56" s="315"/>
      <c r="R56" s="316"/>
      <c r="S56" s="315"/>
      <c r="T56" s="316"/>
      <c r="U56" s="315"/>
      <c r="V56" s="316"/>
      <c r="W56" s="315"/>
      <c r="X56" s="316"/>
      <c r="Y56" s="315"/>
      <c r="Z56" s="316"/>
      <c r="AA56" s="315"/>
      <c r="AB56" s="316"/>
      <c r="AC56" s="315"/>
      <c r="AD56" s="316"/>
      <c r="AE56" s="315"/>
      <c r="AF56" s="316"/>
      <c r="AG56" s="323"/>
      <c r="AH56" s="176">
        <f>SUM('（別紙2-6）6月1日～6月30日'!D56:AG56,'（別紙2-7）7月1日～7月31日'!D56:AH56,'（別紙2-8）8月1日～8月31日'!D56:AH56,'（別紙2-9）9月1日～9月30日'!D56:AG56,'（別紙2-10）10月1日～10月31日'!D56:AH56,D56:AG56)</f>
        <v>0</v>
      </c>
      <c r="AI56" s="218" t="str">
        <f>IF(AO56="×","療養日数は15日以内になるようにしてください。",IF('（別紙2-15）3月1日～3月31日'!AV56="×","別紙1の4の要件を満たしていない場合は、療養日数が10日以内になるようにしてください。",""))</f>
        <v/>
      </c>
      <c r="AJ56" s="233">
        <f t="shared" si="4"/>
        <v>0</v>
      </c>
      <c r="AK56" s="44"/>
      <c r="AM56" s="233" t="str">
        <f t="shared" si="2"/>
        <v/>
      </c>
      <c r="AO56" s="233" t="str">
        <f t="shared" si="3"/>
        <v/>
      </c>
    </row>
    <row r="57" spans="1:41" s="41" customFormat="1" ht="30" customHeight="1" x14ac:dyDescent="0.4">
      <c r="A57" s="55">
        <v>44</v>
      </c>
      <c r="B57" s="351"/>
      <c r="C57" s="432"/>
      <c r="D57" s="331"/>
      <c r="E57" s="315"/>
      <c r="F57" s="316"/>
      <c r="G57" s="315"/>
      <c r="H57" s="316"/>
      <c r="I57" s="315"/>
      <c r="J57" s="316"/>
      <c r="K57" s="315"/>
      <c r="L57" s="316"/>
      <c r="M57" s="315"/>
      <c r="N57" s="316"/>
      <c r="O57" s="315"/>
      <c r="P57" s="316"/>
      <c r="Q57" s="315"/>
      <c r="R57" s="316"/>
      <c r="S57" s="315"/>
      <c r="T57" s="316"/>
      <c r="U57" s="315"/>
      <c r="V57" s="316"/>
      <c r="W57" s="315"/>
      <c r="X57" s="316"/>
      <c r="Y57" s="315"/>
      <c r="Z57" s="316"/>
      <c r="AA57" s="315"/>
      <c r="AB57" s="316"/>
      <c r="AC57" s="315"/>
      <c r="AD57" s="316"/>
      <c r="AE57" s="315"/>
      <c r="AF57" s="316"/>
      <c r="AG57" s="323"/>
      <c r="AH57" s="176">
        <f>SUM('（別紙2-6）6月1日～6月30日'!D57:AG57,'（別紙2-7）7月1日～7月31日'!D57:AH57,'（別紙2-8）8月1日～8月31日'!D57:AH57,'（別紙2-9）9月1日～9月30日'!D57:AG57,'（別紙2-10）10月1日～10月31日'!D57:AH57,D57:AG57)</f>
        <v>0</v>
      </c>
      <c r="AI57" s="218" t="str">
        <f>IF(AO57="×","療養日数は15日以内になるようにしてください。",IF('（別紙2-15）3月1日～3月31日'!AV57="×","別紙1の4の要件を満たしていない場合は、療養日数が10日以内になるようにしてください。",""))</f>
        <v/>
      </c>
      <c r="AJ57" s="233">
        <f t="shared" si="4"/>
        <v>0</v>
      </c>
      <c r="AK57" s="44"/>
      <c r="AM57" s="233" t="str">
        <f t="shared" si="2"/>
        <v/>
      </c>
      <c r="AO57" s="233" t="str">
        <f t="shared" si="3"/>
        <v/>
      </c>
    </row>
    <row r="58" spans="1:41" s="41" customFormat="1" ht="30" customHeight="1" thickBot="1" x14ac:dyDescent="0.45">
      <c r="A58" s="57">
        <v>45</v>
      </c>
      <c r="B58" s="352"/>
      <c r="C58" s="433"/>
      <c r="D58" s="324"/>
      <c r="E58" s="325"/>
      <c r="F58" s="326"/>
      <c r="G58" s="325"/>
      <c r="H58" s="326"/>
      <c r="I58" s="325"/>
      <c r="J58" s="326"/>
      <c r="K58" s="325"/>
      <c r="L58" s="326"/>
      <c r="M58" s="325"/>
      <c r="N58" s="326"/>
      <c r="O58" s="325"/>
      <c r="P58" s="326"/>
      <c r="Q58" s="325"/>
      <c r="R58" s="326"/>
      <c r="S58" s="325"/>
      <c r="T58" s="326"/>
      <c r="U58" s="325"/>
      <c r="V58" s="326"/>
      <c r="W58" s="325"/>
      <c r="X58" s="326"/>
      <c r="Y58" s="325"/>
      <c r="Z58" s="326"/>
      <c r="AA58" s="325"/>
      <c r="AB58" s="326"/>
      <c r="AC58" s="325"/>
      <c r="AD58" s="326"/>
      <c r="AE58" s="325"/>
      <c r="AF58" s="326"/>
      <c r="AG58" s="327"/>
      <c r="AH58" s="90">
        <f>SUM('（別紙2-6）6月1日～6月30日'!D58:AG58,'（別紙2-7）7月1日～7月31日'!D58:AH58,'（別紙2-8）8月1日～8月31日'!D58:AH58,'（別紙2-9）9月1日～9月30日'!D58:AG58,'（別紙2-10）10月1日～10月31日'!D58:AH58,D58:AG58)</f>
        <v>0</v>
      </c>
      <c r="AI58" s="218" t="str">
        <f>IF(AO58="×","療養日数は15日以内になるようにしてください。",IF('（別紙2-15）3月1日～3月31日'!AV58="×","別紙1の4の要件を満たしていない場合は、療養日数が10日以内になるようにしてください。",""))</f>
        <v/>
      </c>
      <c r="AJ58" s="233">
        <f t="shared" si="4"/>
        <v>0</v>
      </c>
      <c r="AK58" s="44"/>
      <c r="AM58" s="233" t="str">
        <f t="shared" si="2"/>
        <v/>
      </c>
      <c r="AO58" s="233" t="str">
        <f t="shared" si="3"/>
        <v/>
      </c>
    </row>
    <row r="59" spans="1:41" s="41" customFormat="1" ht="30" customHeight="1" x14ac:dyDescent="0.4">
      <c r="A59" s="91">
        <v>46</v>
      </c>
      <c r="B59" s="353"/>
      <c r="C59" s="431"/>
      <c r="D59" s="332"/>
      <c r="E59" s="317"/>
      <c r="F59" s="333"/>
      <c r="G59" s="317"/>
      <c r="H59" s="333"/>
      <c r="I59" s="317"/>
      <c r="J59" s="333"/>
      <c r="K59" s="317"/>
      <c r="L59" s="333"/>
      <c r="M59" s="317"/>
      <c r="N59" s="333"/>
      <c r="O59" s="317"/>
      <c r="P59" s="333"/>
      <c r="Q59" s="317"/>
      <c r="R59" s="333"/>
      <c r="S59" s="317"/>
      <c r="T59" s="333"/>
      <c r="U59" s="317"/>
      <c r="V59" s="333"/>
      <c r="W59" s="317"/>
      <c r="X59" s="333"/>
      <c r="Y59" s="317"/>
      <c r="Z59" s="333"/>
      <c r="AA59" s="317"/>
      <c r="AB59" s="333"/>
      <c r="AC59" s="317"/>
      <c r="AD59" s="333"/>
      <c r="AE59" s="317"/>
      <c r="AF59" s="333"/>
      <c r="AG59" s="309"/>
      <c r="AH59" s="177">
        <f>SUM('（別紙2-6）6月1日～6月30日'!D59:AG59,'（別紙2-7）7月1日～7月31日'!D59:AH59,'（別紙2-8）8月1日～8月31日'!D59:AH59,'（別紙2-9）9月1日～9月30日'!D59:AG59,'（別紙2-10）10月1日～10月31日'!D59:AH59,D59:AG59)</f>
        <v>0</v>
      </c>
      <c r="AI59" s="218" t="str">
        <f>IF(AO59="×","療養日数は15日以内になるようにしてください。",IF('（別紙2-15）3月1日～3月31日'!AV59="×","別紙1の4の要件を満たしていない場合は、療養日数が10日以内になるようにしてください。",""))</f>
        <v/>
      </c>
      <c r="AJ59" s="233">
        <f t="shared" si="4"/>
        <v>0</v>
      </c>
      <c r="AK59" s="44"/>
      <c r="AM59" s="233" t="str">
        <f t="shared" si="2"/>
        <v/>
      </c>
      <c r="AO59" s="233" t="str">
        <f t="shared" si="3"/>
        <v/>
      </c>
    </row>
    <row r="60" spans="1:41" s="41" customFormat="1" ht="30" customHeight="1" x14ac:dyDescent="0.4">
      <c r="A60" s="55">
        <v>47</v>
      </c>
      <c r="B60" s="351"/>
      <c r="C60" s="432"/>
      <c r="D60" s="314"/>
      <c r="E60" s="315"/>
      <c r="F60" s="316"/>
      <c r="G60" s="315"/>
      <c r="H60" s="316"/>
      <c r="I60" s="315"/>
      <c r="J60" s="316"/>
      <c r="K60" s="315"/>
      <c r="L60" s="316"/>
      <c r="M60" s="315"/>
      <c r="N60" s="316"/>
      <c r="O60" s="315"/>
      <c r="P60" s="316"/>
      <c r="Q60" s="315"/>
      <c r="R60" s="316"/>
      <c r="S60" s="315"/>
      <c r="T60" s="316"/>
      <c r="U60" s="315"/>
      <c r="V60" s="316"/>
      <c r="W60" s="315"/>
      <c r="X60" s="316"/>
      <c r="Y60" s="315"/>
      <c r="Z60" s="316"/>
      <c r="AA60" s="315"/>
      <c r="AB60" s="316"/>
      <c r="AC60" s="315"/>
      <c r="AD60" s="316"/>
      <c r="AE60" s="315"/>
      <c r="AF60" s="316"/>
      <c r="AG60" s="309"/>
      <c r="AH60" s="176">
        <f>SUM('（別紙2-6）6月1日～6月30日'!D60:AG60,'（別紙2-7）7月1日～7月31日'!D60:AH60,'（別紙2-8）8月1日～8月31日'!D60:AH60,'（別紙2-9）9月1日～9月30日'!D60:AG60,'（別紙2-10）10月1日～10月31日'!D60:AH60,D60:AG60)</f>
        <v>0</v>
      </c>
      <c r="AI60" s="218" t="str">
        <f>IF(AO60="×","療養日数は15日以内になるようにしてください。",IF('（別紙2-15）3月1日～3月31日'!AV60="×","別紙1の4の要件を満たしていない場合は、療養日数が10日以内になるようにしてください。",""))</f>
        <v/>
      </c>
      <c r="AJ60" s="233">
        <f t="shared" si="4"/>
        <v>0</v>
      </c>
      <c r="AK60" s="44"/>
      <c r="AM60" s="233" t="str">
        <f t="shared" si="2"/>
        <v/>
      </c>
      <c r="AO60" s="233" t="str">
        <f t="shared" si="3"/>
        <v/>
      </c>
    </row>
    <row r="61" spans="1:41" s="41" customFormat="1" ht="30" customHeight="1" x14ac:dyDescent="0.4">
      <c r="A61" s="55">
        <v>48</v>
      </c>
      <c r="B61" s="351"/>
      <c r="C61" s="432"/>
      <c r="D61" s="314"/>
      <c r="E61" s="315"/>
      <c r="F61" s="316"/>
      <c r="G61" s="315"/>
      <c r="H61" s="316"/>
      <c r="I61" s="315"/>
      <c r="J61" s="316"/>
      <c r="K61" s="315"/>
      <c r="L61" s="316"/>
      <c r="M61" s="315"/>
      <c r="N61" s="316"/>
      <c r="O61" s="315"/>
      <c r="P61" s="316"/>
      <c r="Q61" s="315"/>
      <c r="R61" s="316"/>
      <c r="S61" s="315"/>
      <c r="T61" s="316"/>
      <c r="U61" s="315"/>
      <c r="V61" s="316"/>
      <c r="W61" s="315"/>
      <c r="X61" s="316"/>
      <c r="Y61" s="315"/>
      <c r="Z61" s="316"/>
      <c r="AA61" s="315"/>
      <c r="AB61" s="316"/>
      <c r="AC61" s="315"/>
      <c r="AD61" s="316"/>
      <c r="AE61" s="315"/>
      <c r="AF61" s="316"/>
      <c r="AG61" s="309"/>
      <c r="AH61" s="176">
        <f>SUM('（別紙2-6）6月1日～6月30日'!D61:AG61,'（別紙2-7）7月1日～7月31日'!D61:AH61,'（別紙2-8）8月1日～8月31日'!D61:AH61,'（別紙2-9）9月1日～9月30日'!D61:AG61,'（別紙2-10）10月1日～10月31日'!D61:AH61,D61:AG61)</f>
        <v>0</v>
      </c>
      <c r="AI61" s="218" t="str">
        <f>IF(AO61="×","療養日数は15日以内になるようにしてください。",IF('（別紙2-15）3月1日～3月31日'!AV61="×","別紙1の4の要件を満たしていない場合は、療養日数が10日以内になるようにしてください。",""))</f>
        <v/>
      </c>
      <c r="AJ61" s="233">
        <f t="shared" si="4"/>
        <v>0</v>
      </c>
      <c r="AK61" s="44"/>
      <c r="AM61" s="233" t="str">
        <f t="shared" si="2"/>
        <v/>
      </c>
      <c r="AO61" s="233" t="str">
        <f t="shared" si="3"/>
        <v/>
      </c>
    </row>
    <row r="62" spans="1:41" s="41" customFormat="1" ht="30" customHeight="1" x14ac:dyDescent="0.4">
      <c r="A62" s="55">
        <v>49</v>
      </c>
      <c r="B62" s="351"/>
      <c r="C62" s="432"/>
      <c r="D62" s="314"/>
      <c r="E62" s="315"/>
      <c r="F62" s="316"/>
      <c r="G62" s="315"/>
      <c r="H62" s="316"/>
      <c r="I62" s="315"/>
      <c r="J62" s="316"/>
      <c r="K62" s="315"/>
      <c r="L62" s="316"/>
      <c r="M62" s="315"/>
      <c r="N62" s="316"/>
      <c r="O62" s="315"/>
      <c r="P62" s="316"/>
      <c r="Q62" s="315"/>
      <c r="R62" s="316"/>
      <c r="S62" s="315"/>
      <c r="T62" s="316"/>
      <c r="U62" s="315"/>
      <c r="V62" s="316"/>
      <c r="W62" s="315"/>
      <c r="X62" s="316"/>
      <c r="Y62" s="315"/>
      <c r="Z62" s="316"/>
      <c r="AA62" s="315"/>
      <c r="AB62" s="316"/>
      <c r="AC62" s="315"/>
      <c r="AD62" s="316"/>
      <c r="AE62" s="315"/>
      <c r="AF62" s="316"/>
      <c r="AG62" s="309"/>
      <c r="AH62" s="176">
        <f>SUM('（別紙2-6）6月1日～6月30日'!D62:AG62,'（別紙2-7）7月1日～7月31日'!D62:AH62,'（別紙2-8）8月1日～8月31日'!D62:AH62,'（別紙2-9）9月1日～9月30日'!D62:AG62,'（別紙2-10）10月1日～10月31日'!D62:AH62,D62:AG62)</f>
        <v>0</v>
      </c>
      <c r="AI62" s="218" t="str">
        <f>IF(AO62="×","療養日数は15日以内になるようにしてください。",IF('（別紙2-15）3月1日～3月31日'!AV62="×","別紙1の4の要件を満たしていない場合は、療養日数が10日以内になるようにしてください。",""))</f>
        <v/>
      </c>
      <c r="AJ62" s="233">
        <f t="shared" si="4"/>
        <v>0</v>
      </c>
      <c r="AK62" s="44"/>
      <c r="AM62" s="233" t="str">
        <f t="shared" si="2"/>
        <v/>
      </c>
      <c r="AO62" s="233" t="str">
        <f t="shared" si="3"/>
        <v/>
      </c>
    </row>
    <row r="63" spans="1:41" s="41" customFormat="1" ht="30" customHeight="1" thickBot="1" x14ac:dyDescent="0.45">
      <c r="A63" s="55">
        <v>50</v>
      </c>
      <c r="B63" s="352"/>
      <c r="C63" s="433"/>
      <c r="D63" s="314"/>
      <c r="E63" s="315"/>
      <c r="F63" s="316"/>
      <c r="G63" s="315"/>
      <c r="H63" s="316"/>
      <c r="I63" s="315"/>
      <c r="J63" s="316"/>
      <c r="K63" s="315"/>
      <c r="L63" s="316"/>
      <c r="M63" s="315"/>
      <c r="N63" s="316"/>
      <c r="O63" s="315"/>
      <c r="P63" s="316"/>
      <c r="Q63" s="315"/>
      <c r="R63" s="316"/>
      <c r="S63" s="315"/>
      <c r="T63" s="316"/>
      <c r="U63" s="315"/>
      <c r="V63" s="316"/>
      <c r="W63" s="315"/>
      <c r="X63" s="316"/>
      <c r="Y63" s="315"/>
      <c r="Z63" s="316"/>
      <c r="AA63" s="315"/>
      <c r="AB63" s="316"/>
      <c r="AC63" s="315"/>
      <c r="AD63" s="316"/>
      <c r="AE63" s="315"/>
      <c r="AF63" s="316"/>
      <c r="AG63" s="317"/>
      <c r="AH63" s="176">
        <f>SUM('（別紙2-6）6月1日～6月30日'!D63:AG63,'（別紙2-7）7月1日～7月31日'!D63:AH63,'（別紙2-8）8月1日～8月31日'!D63:AH63,'（別紙2-9）9月1日～9月30日'!D63:AG63,'（別紙2-10）10月1日～10月31日'!D63:AH63,D63:AG63)</f>
        <v>0</v>
      </c>
      <c r="AI63" s="218" t="str">
        <f>IF(AO63="×","療養日数は15日以内になるようにしてください。",IF('（別紙2-15）3月1日～3月31日'!AV63="×","別紙1の4の要件を満たしていない場合は、療養日数が10日以内になるようにしてください。",""))</f>
        <v/>
      </c>
      <c r="AJ63" s="233">
        <f t="shared" si="4"/>
        <v>0</v>
      </c>
      <c r="AK63" s="44"/>
      <c r="AM63" s="233" t="str">
        <f t="shared" si="2"/>
        <v/>
      </c>
      <c r="AO63" s="233" t="str">
        <f t="shared" si="3"/>
        <v/>
      </c>
    </row>
    <row r="64" spans="1:41" s="41" customFormat="1" ht="30" customHeight="1" x14ac:dyDescent="0.4">
      <c r="A64" s="99">
        <v>51</v>
      </c>
      <c r="B64" s="353"/>
      <c r="C64" s="431"/>
      <c r="D64" s="328"/>
      <c r="E64" s="329"/>
      <c r="F64" s="330"/>
      <c r="G64" s="329"/>
      <c r="H64" s="330"/>
      <c r="I64" s="329"/>
      <c r="J64" s="330"/>
      <c r="K64" s="329"/>
      <c r="L64" s="330"/>
      <c r="M64" s="329"/>
      <c r="N64" s="330"/>
      <c r="O64" s="329"/>
      <c r="P64" s="330"/>
      <c r="Q64" s="329"/>
      <c r="R64" s="330"/>
      <c r="S64" s="329"/>
      <c r="T64" s="330"/>
      <c r="U64" s="329"/>
      <c r="V64" s="330"/>
      <c r="W64" s="329"/>
      <c r="X64" s="330"/>
      <c r="Y64" s="329"/>
      <c r="Z64" s="330"/>
      <c r="AA64" s="329"/>
      <c r="AB64" s="330"/>
      <c r="AC64" s="329"/>
      <c r="AD64" s="330"/>
      <c r="AE64" s="329"/>
      <c r="AF64" s="330"/>
      <c r="AG64" s="321"/>
      <c r="AH64" s="172">
        <f>SUM('（別紙2-6）6月1日～6月30日'!D64:AG64,'（別紙2-7）7月1日～7月31日'!D64:AH64,'（別紙2-8）8月1日～8月31日'!D64:AH64,'（別紙2-9）9月1日～9月30日'!D64:AG64,'（別紙2-10）10月1日～10月31日'!D64:AH64,D64:AG64)</f>
        <v>0</v>
      </c>
      <c r="AI64" s="218" t="str">
        <f>IF(AO64="×","療養日数は15日以内になるようにしてください。",IF('（別紙2-15）3月1日～3月31日'!AV64="×","別紙1の4の要件を満たしていない場合は、療養日数が10日以内になるようにしてください。",""))</f>
        <v/>
      </c>
      <c r="AJ64" s="233">
        <f t="shared" si="4"/>
        <v>0</v>
      </c>
      <c r="AK64" s="44"/>
      <c r="AM64" s="233" t="str">
        <f t="shared" si="2"/>
        <v/>
      </c>
      <c r="AO64" s="233" t="str">
        <f t="shared" si="3"/>
        <v/>
      </c>
    </row>
    <row r="65" spans="1:41" s="41" customFormat="1" ht="30" customHeight="1" x14ac:dyDescent="0.4">
      <c r="A65" s="55">
        <v>52</v>
      </c>
      <c r="B65" s="351"/>
      <c r="C65" s="432"/>
      <c r="D65" s="331"/>
      <c r="E65" s="315"/>
      <c r="F65" s="316"/>
      <c r="G65" s="315"/>
      <c r="H65" s="316"/>
      <c r="I65" s="315"/>
      <c r="J65" s="316"/>
      <c r="K65" s="315"/>
      <c r="L65" s="316"/>
      <c r="M65" s="315"/>
      <c r="N65" s="316"/>
      <c r="O65" s="315"/>
      <c r="P65" s="316"/>
      <c r="Q65" s="315"/>
      <c r="R65" s="316"/>
      <c r="S65" s="315"/>
      <c r="T65" s="316"/>
      <c r="U65" s="315"/>
      <c r="V65" s="316"/>
      <c r="W65" s="315"/>
      <c r="X65" s="316"/>
      <c r="Y65" s="315"/>
      <c r="Z65" s="316"/>
      <c r="AA65" s="315"/>
      <c r="AB65" s="316"/>
      <c r="AC65" s="315"/>
      <c r="AD65" s="316"/>
      <c r="AE65" s="315"/>
      <c r="AF65" s="316"/>
      <c r="AG65" s="323"/>
      <c r="AH65" s="176">
        <f>SUM('（別紙2-6）6月1日～6月30日'!D65:AG65,'（別紙2-7）7月1日～7月31日'!D65:AH65,'（別紙2-8）8月1日～8月31日'!D65:AH65,'（別紙2-9）9月1日～9月30日'!D65:AG65,'（別紙2-10）10月1日～10月31日'!D65:AH65,D65:AG65)</f>
        <v>0</v>
      </c>
      <c r="AI65" s="218" t="str">
        <f>IF(AO65="×","療養日数は15日以内になるようにしてください。",IF('（別紙2-15）3月1日～3月31日'!AV65="×","別紙1の4の要件を満たしていない場合は、療養日数が10日以内になるようにしてください。",""))</f>
        <v/>
      </c>
      <c r="AJ65" s="233">
        <f t="shared" si="4"/>
        <v>0</v>
      </c>
      <c r="AK65" s="44"/>
      <c r="AM65" s="233" t="str">
        <f t="shared" si="2"/>
        <v/>
      </c>
      <c r="AO65" s="233" t="str">
        <f t="shared" si="3"/>
        <v/>
      </c>
    </row>
    <row r="66" spans="1:41" s="41" customFormat="1" ht="30" customHeight="1" x14ac:dyDescent="0.4">
      <c r="A66" s="55">
        <v>53</v>
      </c>
      <c r="B66" s="351"/>
      <c r="C66" s="432"/>
      <c r="D66" s="331"/>
      <c r="E66" s="315"/>
      <c r="F66" s="316"/>
      <c r="G66" s="315"/>
      <c r="H66" s="316"/>
      <c r="I66" s="315"/>
      <c r="J66" s="316"/>
      <c r="K66" s="315"/>
      <c r="L66" s="316"/>
      <c r="M66" s="315"/>
      <c r="N66" s="316"/>
      <c r="O66" s="315"/>
      <c r="P66" s="316"/>
      <c r="Q66" s="315"/>
      <c r="R66" s="316"/>
      <c r="S66" s="315"/>
      <c r="T66" s="316"/>
      <c r="U66" s="315"/>
      <c r="V66" s="316"/>
      <c r="W66" s="315"/>
      <c r="X66" s="316"/>
      <c r="Y66" s="315"/>
      <c r="Z66" s="316"/>
      <c r="AA66" s="315"/>
      <c r="AB66" s="316"/>
      <c r="AC66" s="315"/>
      <c r="AD66" s="316"/>
      <c r="AE66" s="315"/>
      <c r="AF66" s="316"/>
      <c r="AG66" s="323"/>
      <c r="AH66" s="176">
        <f>SUM('（別紙2-6）6月1日～6月30日'!D66:AG66,'（別紙2-7）7月1日～7月31日'!D66:AH66,'（別紙2-8）8月1日～8月31日'!D66:AH66,'（別紙2-9）9月1日～9月30日'!D66:AG66,'（別紙2-10）10月1日～10月31日'!D66:AH66,D66:AG66)</f>
        <v>0</v>
      </c>
      <c r="AI66" s="218" t="str">
        <f>IF(AO66="×","療養日数は15日以内になるようにしてください。",IF('（別紙2-15）3月1日～3月31日'!AV66="×","別紙1の4の要件を満たしていない場合は、療養日数が10日以内になるようにしてください。",""))</f>
        <v/>
      </c>
      <c r="AJ66" s="233">
        <f t="shared" si="4"/>
        <v>0</v>
      </c>
      <c r="AK66" s="44"/>
      <c r="AM66" s="233" t="str">
        <f t="shared" si="2"/>
        <v/>
      </c>
      <c r="AO66" s="233" t="str">
        <f t="shared" si="3"/>
        <v/>
      </c>
    </row>
    <row r="67" spans="1:41" s="41" customFormat="1" ht="30" customHeight="1" x14ac:dyDescent="0.4">
      <c r="A67" s="55">
        <v>54</v>
      </c>
      <c r="B67" s="351"/>
      <c r="C67" s="432"/>
      <c r="D67" s="331"/>
      <c r="E67" s="315"/>
      <c r="F67" s="316"/>
      <c r="G67" s="315"/>
      <c r="H67" s="316"/>
      <c r="I67" s="315"/>
      <c r="J67" s="316"/>
      <c r="K67" s="315"/>
      <c r="L67" s="316"/>
      <c r="M67" s="315"/>
      <c r="N67" s="316"/>
      <c r="O67" s="315"/>
      <c r="P67" s="316"/>
      <c r="Q67" s="315"/>
      <c r="R67" s="316"/>
      <c r="S67" s="315"/>
      <c r="T67" s="316"/>
      <c r="U67" s="315"/>
      <c r="V67" s="316"/>
      <c r="W67" s="315"/>
      <c r="X67" s="316"/>
      <c r="Y67" s="315"/>
      <c r="Z67" s="316"/>
      <c r="AA67" s="315"/>
      <c r="AB67" s="316"/>
      <c r="AC67" s="315"/>
      <c r="AD67" s="316"/>
      <c r="AE67" s="315"/>
      <c r="AF67" s="316"/>
      <c r="AG67" s="323"/>
      <c r="AH67" s="176">
        <f>SUM('（別紙2-6）6月1日～6月30日'!D67:AG67,'（別紙2-7）7月1日～7月31日'!D67:AH67,'（別紙2-8）8月1日～8月31日'!D67:AH67,'（別紙2-9）9月1日～9月30日'!D67:AG67,'（別紙2-10）10月1日～10月31日'!D67:AH67,D67:AG67)</f>
        <v>0</v>
      </c>
      <c r="AI67" s="218" t="str">
        <f>IF(AO67="×","療養日数は15日以内になるようにしてください。",IF('（別紙2-15）3月1日～3月31日'!AV67="×","別紙1の4の要件を満たしていない場合は、療養日数が10日以内になるようにしてください。",""))</f>
        <v/>
      </c>
      <c r="AJ67" s="233">
        <f t="shared" si="4"/>
        <v>0</v>
      </c>
      <c r="AK67" s="44"/>
      <c r="AM67" s="233" t="str">
        <f t="shared" si="2"/>
        <v/>
      </c>
      <c r="AO67" s="233" t="str">
        <f t="shared" si="3"/>
        <v/>
      </c>
    </row>
    <row r="68" spans="1:41" s="41" customFormat="1" ht="30" customHeight="1" thickBot="1" x14ac:dyDescent="0.45">
      <c r="A68" s="57">
        <v>55</v>
      </c>
      <c r="B68" s="352"/>
      <c r="C68" s="433"/>
      <c r="D68" s="324"/>
      <c r="E68" s="325"/>
      <c r="F68" s="326"/>
      <c r="G68" s="325"/>
      <c r="H68" s="326"/>
      <c r="I68" s="325"/>
      <c r="J68" s="326"/>
      <c r="K68" s="325"/>
      <c r="L68" s="326"/>
      <c r="M68" s="325"/>
      <c r="N68" s="326"/>
      <c r="O68" s="325"/>
      <c r="P68" s="326"/>
      <c r="Q68" s="325"/>
      <c r="R68" s="326"/>
      <c r="S68" s="325"/>
      <c r="T68" s="326"/>
      <c r="U68" s="325"/>
      <c r="V68" s="326"/>
      <c r="W68" s="325"/>
      <c r="X68" s="326"/>
      <c r="Y68" s="325"/>
      <c r="Z68" s="326"/>
      <c r="AA68" s="325"/>
      <c r="AB68" s="326"/>
      <c r="AC68" s="325"/>
      <c r="AD68" s="326"/>
      <c r="AE68" s="325"/>
      <c r="AF68" s="326"/>
      <c r="AG68" s="327"/>
      <c r="AH68" s="90">
        <f>SUM('（別紙2-6）6月1日～6月30日'!D68:AG68,'（別紙2-7）7月1日～7月31日'!D68:AH68,'（別紙2-8）8月1日～8月31日'!D68:AH68,'（別紙2-9）9月1日～9月30日'!D68:AG68,'（別紙2-10）10月1日～10月31日'!D68:AH68,D68:AG68)</f>
        <v>0</v>
      </c>
      <c r="AI68" s="218" t="str">
        <f>IF(AO68="×","療養日数は15日以内になるようにしてください。",IF('（別紙2-15）3月1日～3月31日'!AV68="×","別紙1の4の要件を満たしていない場合は、療養日数が10日以内になるようにしてください。",""))</f>
        <v/>
      </c>
      <c r="AJ68" s="233">
        <f t="shared" si="4"/>
        <v>0</v>
      </c>
      <c r="AK68" s="44"/>
      <c r="AM68" s="233" t="str">
        <f t="shared" si="2"/>
        <v/>
      </c>
      <c r="AO68" s="233" t="str">
        <f t="shared" si="3"/>
        <v/>
      </c>
    </row>
    <row r="69" spans="1:41" s="41" customFormat="1" ht="30" customHeight="1" x14ac:dyDescent="0.4">
      <c r="A69" s="91">
        <v>56</v>
      </c>
      <c r="B69" s="353"/>
      <c r="C69" s="431"/>
      <c r="D69" s="332"/>
      <c r="E69" s="317"/>
      <c r="F69" s="333"/>
      <c r="G69" s="317"/>
      <c r="H69" s="333"/>
      <c r="I69" s="317"/>
      <c r="J69" s="333"/>
      <c r="K69" s="317"/>
      <c r="L69" s="333"/>
      <c r="M69" s="317"/>
      <c r="N69" s="333"/>
      <c r="O69" s="317"/>
      <c r="P69" s="333"/>
      <c r="Q69" s="317"/>
      <c r="R69" s="333"/>
      <c r="S69" s="317"/>
      <c r="T69" s="333"/>
      <c r="U69" s="317"/>
      <c r="V69" s="333"/>
      <c r="W69" s="317"/>
      <c r="X69" s="333"/>
      <c r="Y69" s="317"/>
      <c r="Z69" s="333"/>
      <c r="AA69" s="317"/>
      <c r="AB69" s="333"/>
      <c r="AC69" s="317"/>
      <c r="AD69" s="333"/>
      <c r="AE69" s="317"/>
      <c r="AF69" s="333"/>
      <c r="AG69" s="309"/>
      <c r="AH69" s="177">
        <f>SUM('（別紙2-6）6月1日～6月30日'!D69:AG69,'（別紙2-7）7月1日～7月31日'!D69:AH69,'（別紙2-8）8月1日～8月31日'!D69:AH69,'（別紙2-9）9月1日～9月30日'!D69:AG69,'（別紙2-10）10月1日～10月31日'!D69:AH69,D69:AG69)</f>
        <v>0</v>
      </c>
      <c r="AI69" s="218" t="str">
        <f>IF(AO69="×","療養日数は15日以内になるようにしてください。",IF('（別紙2-15）3月1日～3月31日'!AV69="×","別紙1の4の要件を満たしていない場合は、療養日数が10日以内になるようにしてください。",""))</f>
        <v/>
      </c>
      <c r="AJ69" s="233">
        <f t="shared" si="4"/>
        <v>0</v>
      </c>
      <c r="AK69" s="44"/>
      <c r="AM69" s="233" t="str">
        <f t="shared" si="2"/>
        <v/>
      </c>
      <c r="AO69" s="233" t="str">
        <f t="shared" si="3"/>
        <v/>
      </c>
    </row>
    <row r="70" spans="1:41" s="41" customFormat="1" ht="30" customHeight="1" x14ac:dyDescent="0.4">
      <c r="A70" s="55">
        <v>57</v>
      </c>
      <c r="B70" s="351"/>
      <c r="C70" s="432"/>
      <c r="D70" s="314"/>
      <c r="E70" s="315"/>
      <c r="F70" s="316"/>
      <c r="G70" s="315"/>
      <c r="H70" s="316"/>
      <c r="I70" s="315"/>
      <c r="J70" s="316"/>
      <c r="K70" s="315"/>
      <c r="L70" s="316"/>
      <c r="M70" s="315"/>
      <c r="N70" s="316"/>
      <c r="O70" s="315"/>
      <c r="P70" s="316"/>
      <c r="Q70" s="315"/>
      <c r="R70" s="316"/>
      <c r="S70" s="315"/>
      <c r="T70" s="316"/>
      <c r="U70" s="315"/>
      <c r="V70" s="316"/>
      <c r="W70" s="315"/>
      <c r="X70" s="316"/>
      <c r="Y70" s="315"/>
      <c r="Z70" s="316"/>
      <c r="AA70" s="315"/>
      <c r="AB70" s="316"/>
      <c r="AC70" s="315"/>
      <c r="AD70" s="316"/>
      <c r="AE70" s="315"/>
      <c r="AF70" s="316"/>
      <c r="AG70" s="309"/>
      <c r="AH70" s="176">
        <f>SUM('（別紙2-6）6月1日～6月30日'!D70:AG70,'（別紙2-7）7月1日～7月31日'!D70:AH70,'（別紙2-8）8月1日～8月31日'!D70:AH70,'（別紙2-9）9月1日～9月30日'!D70:AG70,'（別紙2-10）10月1日～10月31日'!D70:AH70,D70:AG70)</f>
        <v>0</v>
      </c>
      <c r="AI70" s="218" t="str">
        <f>IF(AO70="×","療養日数は15日以内になるようにしてください。",IF('（別紙2-15）3月1日～3月31日'!AV70="×","別紙1の4の要件を満たしていない場合は、療養日数が10日以内になるようにしてください。",""))</f>
        <v/>
      </c>
      <c r="AJ70" s="233">
        <f t="shared" si="4"/>
        <v>0</v>
      </c>
      <c r="AK70" s="44"/>
      <c r="AM70" s="233" t="str">
        <f t="shared" si="2"/>
        <v/>
      </c>
      <c r="AO70" s="233" t="str">
        <f t="shared" si="3"/>
        <v/>
      </c>
    </row>
    <row r="71" spans="1:41" s="41" customFormat="1" ht="30" customHeight="1" x14ac:dyDescent="0.4">
      <c r="A71" s="55">
        <v>58</v>
      </c>
      <c r="B71" s="351"/>
      <c r="C71" s="432"/>
      <c r="D71" s="314"/>
      <c r="E71" s="315"/>
      <c r="F71" s="316"/>
      <c r="G71" s="315"/>
      <c r="H71" s="316"/>
      <c r="I71" s="315"/>
      <c r="J71" s="316"/>
      <c r="K71" s="315"/>
      <c r="L71" s="316"/>
      <c r="M71" s="315"/>
      <c r="N71" s="316"/>
      <c r="O71" s="315"/>
      <c r="P71" s="316"/>
      <c r="Q71" s="315"/>
      <c r="R71" s="316"/>
      <c r="S71" s="315"/>
      <c r="T71" s="316"/>
      <c r="U71" s="315"/>
      <c r="V71" s="316"/>
      <c r="W71" s="315"/>
      <c r="X71" s="316"/>
      <c r="Y71" s="315"/>
      <c r="Z71" s="316"/>
      <c r="AA71" s="315"/>
      <c r="AB71" s="316"/>
      <c r="AC71" s="315"/>
      <c r="AD71" s="316"/>
      <c r="AE71" s="315"/>
      <c r="AF71" s="316"/>
      <c r="AG71" s="309"/>
      <c r="AH71" s="176">
        <f>SUM('（別紙2-6）6月1日～6月30日'!D71:AG71,'（別紙2-7）7月1日～7月31日'!D71:AH71,'（別紙2-8）8月1日～8月31日'!D71:AH71,'（別紙2-9）9月1日～9月30日'!D71:AG71,'（別紙2-10）10月1日～10月31日'!D71:AH71,D71:AG71)</f>
        <v>0</v>
      </c>
      <c r="AI71" s="218" t="str">
        <f>IF(AO71="×","療養日数は15日以内になるようにしてください。",IF('（別紙2-15）3月1日～3月31日'!AV71="×","別紙1の4の要件を満たしていない場合は、療養日数が10日以内になるようにしてください。",""))</f>
        <v/>
      </c>
      <c r="AJ71" s="233">
        <f t="shared" si="4"/>
        <v>0</v>
      </c>
      <c r="AK71" s="44"/>
      <c r="AM71" s="233" t="str">
        <f t="shared" si="2"/>
        <v/>
      </c>
      <c r="AO71" s="233" t="str">
        <f t="shared" si="3"/>
        <v/>
      </c>
    </row>
    <row r="72" spans="1:41" s="41" customFormat="1" ht="30" customHeight="1" x14ac:dyDescent="0.4">
      <c r="A72" s="55">
        <v>59</v>
      </c>
      <c r="B72" s="351"/>
      <c r="C72" s="432"/>
      <c r="D72" s="314"/>
      <c r="E72" s="315"/>
      <c r="F72" s="316"/>
      <c r="G72" s="315"/>
      <c r="H72" s="316"/>
      <c r="I72" s="315"/>
      <c r="J72" s="316"/>
      <c r="K72" s="315"/>
      <c r="L72" s="316"/>
      <c r="M72" s="315"/>
      <c r="N72" s="316"/>
      <c r="O72" s="315"/>
      <c r="P72" s="316"/>
      <c r="Q72" s="315"/>
      <c r="R72" s="316"/>
      <c r="S72" s="315"/>
      <c r="T72" s="316"/>
      <c r="U72" s="315"/>
      <c r="V72" s="316"/>
      <c r="W72" s="315"/>
      <c r="X72" s="316"/>
      <c r="Y72" s="315"/>
      <c r="Z72" s="316"/>
      <c r="AA72" s="315"/>
      <c r="AB72" s="316"/>
      <c r="AC72" s="315"/>
      <c r="AD72" s="316"/>
      <c r="AE72" s="315"/>
      <c r="AF72" s="316"/>
      <c r="AG72" s="309"/>
      <c r="AH72" s="176">
        <f>SUM('（別紙2-6）6月1日～6月30日'!D72:AG72,'（別紙2-7）7月1日～7月31日'!D72:AH72,'（別紙2-8）8月1日～8月31日'!D72:AH72,'（別紙2-9）9月1日～9月30日'!D72:AG72,'（別紙2-10）10月1日～10月31日'!D72:AH72,D72:AG72)</f>
        <v>0</v>
      </c>
      <c r="AI72" s="218" t="str">
        <f>IF(AO72="×","療養日数は15日以内になるようにしてください。",IF('（別紙2-15）3月1日～3月31日'!AV72="×","別紙1の4の要件を満たしていない場合は、療養日数が10日以内になるようにしてください。",""))</f>
        <v/>
      </c>
      <c r="AJ72" s="233">
        <f t="shared" si="4"/>
        <v>0</v>
      </c>
      <c r="AK72" s="44"/>
      <c r="AM72" s="233" t="str">
        <f t="shared" si="2"/>
        <v/>
      </c>
      <c r="AO72" s="233" t="str">
        <f t="shared" si="3"/>
        <v/>
      </c>
    </row>
    <row r="73" spans="1:41" s="41" customFormat="1" ht="30" customHeight="1" thickBot="1" x14ac:dyDescent="0.45">
      <c r="A73" s="55">
        <v>60</v>
      </c>
      <c r="B73" s="354"/>
      <c r="C73" s="433"/>
      <c r="D73" s="314"/>
      <c r="E73" s="315"/>
      <c r="F73" s="316"/>
      <c r="G73" s="315"/>
      <c r="H73" s="316"/>
      <c r="I73" s="315"/>
      <c r="J73" s="316"/>
      <c r="K73" s="315"/>
      <c r="L73" s="316"/>
      <c r="M73" s="315"/>
      <c r="N73" s="316"/>
      <c r="O73" s="315"/>
      <c r="P73" s="316"/>
      <c r="Q73" s="315"/>
      <c r="R73" s="316"/>
      <c r="S73" s="315"/>
      <c r="T73" s="316"/>
      <c r="U73" s="315"/>
      <c r="V73" s="316"/>
      <c r="W73" s="315"/>
      <c r="X73" s="316"/>
      <c r="Y73" s="315"/>
      <c r="Z73" s="316"/>
      <c r="AA73" s="315"/>
      <c r="AB73" s="316"/>
      <c r="AC73" s="315"/>
      <c r="AD73" s="316"/>
      <c r="AE73" s="315"/>
      <c r="AF73" s="316"/>
      <c r="AG73" s="309"/>
      <c r="AH73" s="176">
        <f>SUM('（別紙2-6）6月1日～6月30日'!D73:AG73,'（別紙2-7）7月1日～7月31日'!D73:AH73,'（別紙2-8）8月1日～8月31日'!D73:AH73,'（別紙2-9）9月1日～9月30日'!D73:AG73,'（別紙2-10）10月1日～10月31日'!D73:AH73,D73:AG73)</f>
        <v>0</v>
      </c>
      <c r="AI73" s="218" t="str">
        <f>IF(AO73="×","療養日数は15日以内になるようにしてください。",IF('（別紙2-15）3月1日～3月31日'!AV73="×","別紙1の4の要件を満たしていない場合は、療養日数が10日以内になるようにしてください。",""))</f>
        <v/>
      </c>
      <c r="AJ73" s="233">
        <f t="shared" si="4"/>
        <v>0</v>
      </c>
      <c r="AK73" s="44"/>
      <c r="AM73" s="233" t="str">
        <f t="shared" si="2"/>
        <v/>
      </c>
      <c r="AO73" s="233" t="str">
        <f t="shared" si="3"/>
        <v/>
      </c>
    </row>
    <row r="74" spans="1:41" s="41" customFormat="1" ht="30" customHeight="1" x14ac:dyDescent="0.4">
      <c r="A74" s="99">
        <v>61</v>
      </c>
      <c r="B74" s="351"/>
      <c r="C74" s="431"/>
      <c r="D74" s="334"/>
      <c r="E74" s="329"/>
      <c r="F74" s="330"/>
      <c r="G74" s="329"/>
      <c r="H74" s="330"/>
      <c r="I74" s="329"/>
      <c r="J74" s="330"/>
      <c r="K74" s="329"/>
      <c r="L74" s="330"/>
      <c r="M74" s="329"/>
      <c r="N74" s="330"/>
      <c r="O74" s="329"/>
      <c r="P74" s="330"/>
      <c r="Q74" s="329"/>
      <c r="R74" s="330"/>
      <c r="S74" s="329"/>
      <c r="T74" s="330"/>
      <c r="U74" s="329"/>
      <c r="V74" s="330"/>
      <c r="W74" s="329"/>
      <c r="X74" s="330"/>
      <c r="Y74" s="329"/>
      <c r="Z74" s="330"/>
      <c r="AA74" s="329"/>
      <c r="AB74" s="330"/>
      <c r="AC74" s="329"/>
      <c r="AD74" s="330"/>
      <c r="AE74" s="329"/>
      <c r="AF74" s="330"/>
      <c r="AG74" s="335"/>
      <c r="AH74" s="172">
        <f>SUM('（別紙2-6）6月1日～6月30日'!D74:AG74,'（別紙2-7）7月1日～7月31日'!D74:AH74,'（別紙2-8）8月1日～8月31日'!D74:AH74,'（別紙2-9）9月1日～9月30日'!D74:AG74,'（別紙2-10）10月1日～10月31日'!D74:AH74,D74:AG74)</f>
        <v>0</v>
      </c>
      <c r="AI74" s="218" t="str">
        <f>IF(AO74="×","療養日数は15日以内になるようにしてください。",IF('（別紙2-15）3月1日～3月31日'!AV74="×","別紙1の4の要件を満たしていない場合は、療養日数が10日以内になるようにしてください。",""))</f>
        <v/>
      </c>
      <c r="AJ74" s="233">
        <f t="shared" si="4"/>
        <v>0</v>
      </c>
      <c r="AK74" s="44"/>
      <c r="AM74" s="233" t="str">
        <f t="shared" si="2"/>
        <v/>
      </c>
      <c r="AO74" s="233" t="str">
        <f t="shared" si="3"/>
        <v/>
      </c>
    </row>
    <row r="75" spans="1:41" s="41" customFormat="1" ht="30" customHeight="1" x14ac:dyDescent="0.4">
      <c r="A75" s="55">
        <v>62</v>
      </c>
      <c r="B75" s="351"/>
      <c r="C75" s="432"/>
      <c r="D75" s="314"/>
      <c r="E75" s="315"/>
      <c r="F75" s="316"/>
      <c r="G75" s="315"/>
      <c r="H75" s="316"/>
      <c r="I75" s="315"/>
      <c r="J75" s="316"/>
      <c r="K75" s="315"/>
      <c r="L75" s="316"/>
      <c r="M75" s="315"/>
      <c r="N75" s="316"/>
      <c r="O75" s="315"/>
      <c r="P75" s="316"/>
      <c r="Q75" s="315"/>
      <c r="R75" s="316"/>
      <c r="S75" s="315"/>
      <c r="T75" s="316"/>
      <c r="U75" s="315"/>
      <c r="V75" s="316"/>
      <c r="W75" s="315"/>
      <c r="X75" s="316"/>
      <c r="Y75" s="315"/>
      <c r="Z75" s="316"/>
      <c r="AA75" s="315"/>
      <c r="AB75" s="316"/>
      <c r="AC75" s="315"/>
      <c r="AD75" s="316"/>
      <c r="AE75" s="315"/>
      <c r="AF75" s="316"/>
      <c r="AG75" s="336"/>
      <c r="AH75" s="176">
        <f>SUM('（別紙2-6）6月1日～6月30日'!D75:AG75,'（別紙2-7）7月1日～7月31日'!D75:AH75,'（別紙2-8）8月1日～8月31日'!D75:AH75,'（別紙2-9）9月1日～9月30日'!D75:AG75,'（別紙2-10）10月1日～10月31日'!D75:AH75,D75:AG75)</f>
        <v>0</v>
      </c>
      <c r="AI75" s="218" t="str">
        <f>IF(AO75="×","療養日数は15日以内になるようにしてください。",IF('（別紙2-15）3月1日～3月31日'!AV75="×","別紙1の4の要件を満たしていない場合は、療養日数が10日以内になるようにしてください。",""))</f>
        <v/>
      </c>
      <c r="AJ75" s="233">
        <f t="shared" si="4"/>
        <v>0</v>
      </c>
      <c r="AK75" s="44"/>
      <c r="AM75" s="233" t="str">
        <f t="shared" si="2"/>
        <v/>
      </c>
      <c r="AO75" s="233" t="str">
        <f t="shared" si="3"/>
        <v/>
      </c>
    </row>
    <row r="76" spans="1:41" s="41" customFormat="1" ht="30" customHeight="1" x14ac:dyDescent="0.4">
      <c r="A76" s="55">
        <v>63</v>
      </c>
      <c r="B76" s="351"/>
      <c r="C76" s="432"/>
      <c r="D76" s="314"/>
      <c r="E76" s="315"/>
      <c r="F76" s="316"/>
      <c r="G76" s="315"/>
      <c r="H76" s="316"/>
      <c r="I76" s="315"/>
      <c r="J76" s="316"/>
      <c r="K76" s="315"/>
      <c r="L76" s="316"/>
      <c r="M76" s="315"/>
      <c r="N76" s="316"/>
      <c r="O76" s="315"/>
      <c r="P76" s="316"/>
      <c r="Q76" s="315"/>
      <c r="R76" s="316"/>
      <c r="S76" s="315"/>
      <c r="T76" s="316"/>
      <c r="U76" s="315"/>
      <c r="V76" s="316"/>
      <c r="W76" s="315"/>
      <c r="X76" s="316"/>
      <c r="Y76" s="315"/>
      <c r="Z76" s="316"/>
      <c r="AA76" s="315"/>
      <c r="AB76" s="316"/>
      <c r="AC76" s="315"/>
      <c r="AD76" s="316"/>
      <c r="AE76" s="315"/>
      <c r="AF76" s="316"/>
      <c r="AG76" s="336"/>
      <c r="AH76" s="176">
        <f>SUM('（別紙2-6）6月1日～6月30日'!D76:AG76,'（別紙2-7）7月1日～7月31日'!D76:AH76,'（別紙2-8）8月1日～8月31日'!D76:AH76,'（別紙2-9）9月1日～9月30日'!D76:AG76,'（別紙2-10）10月1日～10月31日'!D76:AH76,D76:AG76)</f>
        <v>0</v>
      </c>
      <c r="AI76" s="218" t="str">
        <f>IF(AO76="×","療養日数は15日以内になるようにしてください。",IF('（別紙2-15）3月1日～3月31日'!AV76="×","別紙1の4の要件を満たしていない場合は、療養日数が10日以内になるようにしてください。",""))</f>
        <v/>
      </c>
      <c r="AJ76" s="233">
        <f t="shared" si="4"/>
        <v>0</v>
      </c>
      <c r="AK76" s="44"/>
      <c r="AM76" s="233" t="str">
        <f t="shared" si="2"/>
        <v/>
      </c>
      <c r="AO76" s="233" t="str">
        <f t="shared" si="3"/>
        <v/>
      </c>
    </row>
    <row r="77" spans="1:41" s="41" customFormat="1" ht="30" customHeight="1" x14ac:dyDescent="0.4">
      <c r="A77" s="55">
        <v>64</v>
      </c>
      <c r="B77" s="351"/>
      <c r="C77" s="432"/>
      <c r="D77" s="314"/>
      <c r="E77" s="315"/>
      <c r="F77" s="316"/>
      <c r="G77" s="315"/>
      <c r="H77" s="316"/>
      <c r="I77" s="315"/>
      <c r="J77" s="316"/>
      <c r="K77" s="315"/>
      <c r="L77" s="316"/>
      <c r="M77" s="315"/>
      <c r="N77" s="316"/>
      <c r="O77" s="315"/>
      <c r="P77" s="316"/>
      <c r="Q77" s="315"/>
      <c r="R77" s="316"/>
      <c r="S77" s="315"/>
      <c r="T77" s="316"/>
      <c r="U77" s="315"/>
      <c r="V77" s="316"/>
      <c r="W77" s="315"/>
      <c r="X77" s="316"/>
      <c r="Y77" s="315"/>
      <c r="Z77" s="316"/>
      <c r="AA77" s="315"/>
      <c r="AB77" s="316"/>
      <c r="AC77" s="315"/>
      <c r="AD77" s="316"/>
      <c r="AE77" s="315"/>
      <c r="AF77" s="316"/>
      <c r="AG77" s="336"/>
      <c r="AH77" s="176">
        <f>SUM('（別紙2-6）6月1日～6月30日'!D77:AG77,'（別紙2-7）7月1日～7月31日'!D77:AH77,'（別紙2-8）8月1日～8月31日'!D77:AH77,'（別紙2-9）9月1日～9月30日'!D77:AG77,'（別紙2-10）10月1日～10月31日'!D77:AH77,D77:AG77)</f>
        <v>0</v>
      </c>
      <c r="AI77" s="218" t="str">
        <f>IF(AO77="×","療養日数は15日以内になるようにしてください。",IF('（別紙2-15）3月1日～3月31日'!AV77="×","別紙1の4の要件を満たしていない場合は、療養日数が10日以内になるようにしてください。",""))</f>
        <v/>
      </c>
      <c r="AJ77" s="233">
        <f t="shared" si="4"/>
        <v>0</v>
      </c>
      <c r="AK77" s="44"/>
      <c r="AM77" s="233" t="str">
        <f t="shared" si="2"/>
        <v/>
      </c>
      <c r="AO77" s="233" t="str">
        <f t="shared" si="3"/>
        <v/>
      </c>
    </row>
    <row r="78" spans="1:41" s="41" customFormat="1" ht="30" customHeight="1" thickBot="1" x14ac:dyDescent="0.45">
      <c r="A78" s="57">
        <v>65</v>
      </c>
      <c r="B78" s="352"/>
      <c r="C78" s="433"/>
      <c r="D78" s="337"/>
      <c r="E78" s="325"/>
      <c r="F78" s="326"/>
      <c r="G78" s="325"/>
      <c r="H78" s="326"/>
      <c r="I78" s="325"/>
      <c r="J78" s="326"/>
      <c r="K78" s="325"/>
      <c r="L78" s="326"/>
      <c r="M78" s="325"/>
      <c r="N78" s="326"/>
      <c r="O78" s="325"/>
      <c r="P78" s="326"/>
      <c r="Q78" s="325"/>
      <c r="R78" s="326"/>
      <c r="S78" s="325"/>
      <c r="T78" s="326"/>
      <c r="U78" s="325"/>
      <c r="V78" s="326"/>
      <c r="W78" s="325"/>
      <c r="X78" s="326"/>
      <c r="Y78" s="325"/>
      <c r="Z78" s="326"/>
      <c r="AA78" s="325"/>
      <c r="AB78" s="326"/>
      <c r="AC78" s="325"/>
      <c r="AD78" s="326"/>
      <c r="AE78" s="325"/>
      <c r="AF78" s="326"/>
      <c r="AG78" s="338"/>
      <c r="AH78" s="90">
        <f>SUM('（別紙2-6）6月1日～6月30日'!D78:AG78,'（別紙2-7）7月1日～7月31日'!D78:AH78,'（別紙2-8）8月1日～8月31日'!D78:AH78,'（別紙2-9）9月1日～9月30日'!D78:AG78,'（別紙2-10）10月1日～10月31日'!D78:AH78,D78:AG78)</f>
        <v>0</v>
      </c>
      <c r="AI78" s="218" t="str">
        <f>IF(AO78="×","療養日数は15日以内になるようにしてください。",IF('（別紙2-15）3月1日～3月31日'!AV78="×","別紙1の4の要件を満たしていない場合は、療養日数が10日以内になるようにしてください。",""))</f>
        <v/>
      </c>
      <c r="AJ78" s="233">
        <f t="shared" ref="AJ78:AJ109" si="5">MIN(SUM(D78:AG78),15)</f>
        <v>0</v>
      </c>
      <c r="AK78" s="44"/>
      <c r="AM78" s="233" t="str">
        <f t="shared" ref="AM78:AM141" si="6">IF(AND(B78="",AH78&gt;0),1,"")</f>
        <v/>
      </c>
      <c r="AO78" s="233" t="str">
        <f t="shared" si="3"/>
        <v/>
      </c>
    </row>
    <row r="79" spans="1:41" s="41" customFormat="1" ht="30" customHeight="1" x14ac:dyDescent="0.4">
      <c r="A79" s="91">
        <v>66</v>
      </c>
      <c r="B79" s="353"/>
      <c r="C79" s="431"/>
      <c r="D79" s="332"/>
      <c r="E79" s="317"/>
      <c r="F79" s="333"/>
      <c r="G79" s="317"/>
      <c r="H79" s="333"/>
      <c r="I79" s="317"/>
      <c r="J79" s="333"/>
      <c r="K79" s="317"/>
      <c r="L79" s="333"/>
      <c r="M79" s="317"/>
      <c r="N79" s="333"/>
      <c r="O79" s="317"/>
      <c r="P79" s="333"/>
      <c r="Q79" s="317"/>
      <c r="R79" s="333"/>
      <c r="S79" s="317"/>
      <c r="T79" s="333"/>
      <c r="U79" s="317"/>
      <c r="V79" s="333"/>
      <c r="W79" s="317"/>
      <c r="X79" s="333"/>
      <c r="Y79" s="317"/>
      <c r="Z79" s="333"/>
      <c r="AA79" s="317"/>
      <c r="AB79" s="333"/>
      <c r="AC79" s="317"/>
      <c r="AD79" s="333"/>
      <c r="AE79" s="317"/>
      <c r="AF79" s="333"/>
      <c r="AG79" s="339"/>
      <c r="AH79" s="177">
        <f>SUM('（別紙2-6）6月1日～6月30日'!D79:AG79,'（別紙2-7）7月1日～7月31日'!D79:AH79,'（別紙2-8）8月1日～8月31日'!D79:AH79,'（別紙2-9）9月1日～9月30日'!D79:AG79,'（別紙2-10）10月1日～10月31日'!D79:AH79,D79:AG79)</f>
        <v>0</v>
      </c>
      <c r="AI79" s="218" t="str">
        <f>IF(AO79="×","療養日数は15日以内になるようにしてください。",IF('（別紙2-15）3月1日～3月31日'!AV79="×","別紙1の4の要件を満たしていない場合は、療養日数が10日以内になるようにしてください。",""))</f>
        <v/>
      </c>
      <c r="AJ79" s="233">
        <f t="shared" si="5"/>
        <v>0</v>
      </c>
      <c r="AK79" s="44"/>
      <c r="AM79" s="233" t="str">
        <f t="shared" si="6"/>
        <v/>
      </c>
      <c r="AO79" s="233" t="str">
        <f t="shared" ref="AO79:AO142" si="7">IF(AH79&gt;15,"×","")</f>
        <v/>
      </c>
    </row>
    <row r="80" spans="1:41" s="41" customFormat="1" ht="30" customHeight="1" x14ac:dyDescent="0.4">
      <c r="A80" s="55">
        <v>67</v>
      </c>
      <c r="B80" s="351"/>
      <c r="C80" s="432"/>
      <c r="D80" s="314"/>
      <c r="E80" s="315"/>
      <c r="F80" s="316"/>
      <c r="G80" s="315"/>
      <c r="H80" s="316"/>
      <c r="I80" s="315"/>
      <c r="J80" s="316"/>
      <c r="K80" s="315"/>
      <c r="L80" s="316"/>
      <c r="M80" s="315"/>
      <c r="N80" s="316"/>
      <c r="O80" s="315"/>
      <c r="P80" s="316"/>
      <c r="Q80" s="315"/>
      <c r="R80" s="316"/>
      <c r="S80" s="315"/>
      <c r="T80" s="316"/>
      <c r="U80" s="315"/>
      <c r="V80" s="316"/>
      <c r="W80" s="315"/>
      <c r="X80" s="316"/>
      <c r="Y80" s="315"/>
      <c r="Z80" s="316"/>
      <c r="AA80" s="315"/>
      <c r="AB80" s="316"/>
      <c r="AC80" s="315"/>
      <c r="AD80" s="316"/>
      <c r="AE80" s="315"/>
      <c r="AF80" s="316"/>
      <c r="AG80" s="336"/>
      <c r="AH80" s="176">
        <f>SUM('（別紙2-6）6月1日～6月30日'!D80:AG80,'（別紙2-7）7月1日～7月31日'!D80:AH80,'（別紙2-8）8月1日～8月31日'!D80:AH80,'（別紙2-9）9月1日～9月30日'!D80:AG80,'（別紙2-10）10月1日～10月31日'!D80:AH80,D80:AG80)</f>
        <v>0</v>
      </c>
      <c r="AI80" s="218" t="str">
        <f>IF(AO80="×","療養日数は15日以内になるようにしてください。",IF('（別紙2-15）3月1日～3月31日'!AV80="×","別紙1の4の要件を満たしていない場合は、療養日数が10日以内になるようにしてください。",""))</f>
        <v/>
      </c>
      <c r="AJ80" s="233">
        <f t="shared" si="5"/>
        <v>0</v>
      </c>
      <c r="AK80" s="44"/>
      <c r="AM80" s="233" t="str">
        <f t="shared" si="6"/>
        <v/>
      </c>
      <c r="AO80" s="233" t="str">
        <f t="shared" si="7"/>
        <v/>
      </c>
    </row>
    <row r="81" spans="1:41" s="41" customFormat="1" ht="30" customHeight="1" x14ac:dyDescent="0.4">
      <c r="A81" s="55">
        <v>68</v>
      </c>
      <c r="B81" s="351"/>
      <c r="C81" s="432"/>
      <c r="D81" s="314"/>
      <c r="E81" s="315"/>
      <c r="F81" s="316"/>
      <c r="G81" s="315"/>
      <c r="H81" s="316"/>
      <c r="I81" s="315"/>
      <c r="J81" s="316"/>
      <c r="K81" s="315"/>
      <c r="L81" s="316"/>
      <c r="M81" s="315"/>
      <c r="N81" s="316"/>
      <c r="O81" s="315"/>
      <c r="P81" s="316"/>
      <c r="Q81" s="315"/>
      <c r="R81" s="316"/>
      <c r="S81" s="315"/>
      <c r="T81" s="316"/>
      <c r="U81" s="315"/>
      <c r="V81" s="316"/>
      <c r="W81" s="315"/>
      <c r="X81" s="316"/>
      <c r="Y81" s="315"/>
      <c r="Z81" s="316"/>
      <c r="AA81" s="315"/>
      <c r="AB81" s="316"/>
      <c r="AC81" s="315"/>
      <c r="AD81" s="316"/>
      <c r="AE81" s="315"/>
      <c r="AF81" s="316"/>
      <c r="AG81" s="336"/>
      <c r="AH81" s="176">
        <f>SUM('（別紙2-6）6月1日～6月30日'!D81:AG81,'（別紙2-7）7月1日～7月31日'!D81:AH81,'（別紙2-8）8月1日～8月31日'!D81:AH81,'（別紙2-9）9月1日～9月30日'!D81:AG81,'（別紙2-10）10月1日～10月31日'!D81:AH81,D81:AG81)</f>
        <v>0</v>
      </c>
      <c r="AI81" s="218" t="str">
        <f>IF(AO81="×","療養日数は15日以内になるようにしてください。",IF('（別紙2-15）3月1日～3月31日'!AV81="×","別紙1の4の要件を満たしていない場合は、療養日数が10日以内になるようにしてください。",""))</f>
        <v/>
      </c>
      <c r="AJ81" s="233">
        <f t="shared" si="5"/>
        <v>0</v>
      </c>
      <c r="AK81" s="44"/>
      <c r="AM81" s="233" t="str">
        <f t="shared" si="6"/>
        <v/>
      </c>
      <c r="AO81" s="233" t="str">
        <f t="shared" si="7"/>
        <v/>
      </c>
    </row>
    <row r="82" spans="1:41" s="41" customFormat="1" ht="30" customHeight="1" x14ac:dyDescent="0.4">
      <c r="A82" s="55">
        <v>69</v>
      </c>
      <c r="B82" s="351"/>
      <c r="C82" s="432"/>
      <c r="D82" s="314"/>
      <c r="E82" s="315"/>
      <c r="F82" s="316"/>
      <c r="G82" s="315"/>
      <c r="H82" s="316"/>
      <c r="I82" s="315"/>
      <c r="J82" s="316"/>
      <c r="K82" s="315"/>
      <c r="L82" s="316"/>
      <c r="M82" s="315"/>
      <c r="N82" s="316"/>
      <c r="O82" s="315"/>
      <c r="P82" s="316"/>
      <c r="Q82" s="315"/>
      <c r="R82" s="316"/>
      <c r="S82" s="315"/>
      <c r="T82" s="316"/>
      <c r="U82" s="315"/>
      <c r="V82" s="316"/>
      <c r="W82" s="315"/>
      <c r="X82" s="316"/>
      <c r="Y82" s="315"/>
      <c r="Z82" s="316"/>
      <c r="AA82" s="315"/>
      <c r="AB82" s="316"/>
      <c r="AC82" s="315"/>
      <c r="AD82" s="316"/>
      <c r="AE82" s="315"/>
      <c r="AF82" s="316"/>
      <c r="AG82" s="336"/>
      <c r="AH82" s="176">
        <f>SUM('（別紙2-6）6月1日～6月30日'!D82:AG82,'（別紙2-7）7月1日～7月31日'!D82:AH82,'（別紙2-8）8月1日～8月31日'!D82:AH82,'（別紙2-9）9月1日～9月30日'!D82:AG82,'（別紙2-10）10月1日～10月31日'!D82:AH82,D82:AG82)</f>
        <v>0</v>
      </c>
      <c r="AI82" s="218" t="str">
        <f>IF(AO82="×","療養日数は15日以内になるようにしてください。",IF('（別紙2-15）3月1日～3月31日'!AV82="×","別紙1の4の要件を満たしていない場合は、療養日数が10日以内になるようにしてください。",""))</f>
        <v/>
      </c>
      <c r="AJ82" s="233">
        <f t="shared" si="5"/>
        <v>0</v>
      </c>
      <c r="AK82" s="44"/>
      <c r="AM82" s="233" t="str">
        <f t="shared" si="6"/>
        <v/>
      </c>
      <c r="AO82" s="233" t="str">
        <f t="shared" si="7"/>
        <v/>
      </c>
    </row>
    <row r="83" spans="1:41" s="41" customFormat="1" ht="30" customHeight="1" thickBot="1" x14ac:dyDescent="0.45">
      <c r="A83" s="55">
        <v>70</v>
      </c>
      <c r="B83" s="352"/>
      <c r="C83" s="433"/>
      <c r="D83" s="314"/>
      <c r="E83" s="315"/>
      <c r="F83" s="316"/>
      <c r="G83" s="315"/>
      <c r="H83" s="316"/>
      <c r="I83" s="315"/>
      <c r="J83" s="316"/>
      <c r="K83" s="315"/>
      <c r="L83" s="316"/>
      <c r="M83" s="315"/>
      <c r="N83" s="316"/>
      <c r="O83" s="315"/>
      <c r="P83" s="316"/>
      <c r="Q83" s="315"/>
      <c r="R83" s="316"/>
      <c r="S83" s="315"/>
      <c r="T83" s="316"/>
      <c r="U83" s="315"/>
      <c r="V83" s="316"/>
      <c r="W83" s="315"/>
      <c r="X83" s="316"/>
      <c r="Y83" s="315"/>
      <c r="Z83" s="316"/>
      <c r="AA83" s="315"/>
      <c r="AB83" s="316"/>
      <c r="AC83" s="315"/>
      <c r="AD83" s="316"/>
      <c r="AE83" s="315"/>
      <c r="AF83" s="316"/>
      <c r="AG83" s="336"/>
      <c r="AH83" s="176">
        <f>SUM('（別紙2-6）6月1日～6月30日'!D83:AG83,'（別紙2-7）7月1日～7月31日'!D83:AH83,'（別紙2-8）8月1日～8月31日'!D83:AH83,'（別紙2-9）9月1日～9月30日'!D83:AG83,'（別紙2-10）10月1日～10月31日'!D83:AH83,D83:AG83)</f>
        <v>0</v>
      </c>
      <c r="AI83" s="218" t="str">
        <f>IF(AO83="×","療養日数は15日以内になるようにしてください。",IF('（別紙2-15）3月1日～3月31日'!AV83="×","別紙1の4の要件を満たしていない場合は、療養日数が10日以内になるようにしてください。",""))</f>
        <v/>
      </c>
      <c r="AJ83" s="233">
        <f t="shared" si="5"/>
        <v>0</v>
      </c>
      <c r="AK83" s="44"/>
      <c r="AM83" s="233" t="str">
        <f t="shared" si="6"/>
        <v/>
      </c>
      <c r="AO83" s="233" t="str">
        <f t="shared" si="7"/>
        <v/>
      </c>
    </row>
    <row r="84" spans="1:41" s="41" customFormat="1" ht="30" customHeight="1" x14ac:dyDescent="0.4">
      <c r="A84" s="99">
        <v>71</v>
      </c>
      <c r="B84" s="353"/>
      <c r="C84" s="431"/>
      <c r="D84" s="334"/>
      <c r="E84" s="329"/>
      <c r="F84" s="330"/>
      <c r="G84" s="329"/>
      <c r="H84" s="330"/>
      <c r="I84" s="329"/>
      <c r="J84" s="330"/>
      <c r="K84" s="329"/>
      <c r="L84" s="330"/>
      <c r="M84" s="329"/>
      <c r="N84" s="330"/>
      <c r="O84" s="329"/>
      <c r="P84" s="330"/>
      <c r="Q84" s="329"/>
      <c r="R84" s="330"/>
      <c r="S84" s="329"/>
      <c r="T84" s="330"/>
      <c r="U84" s="329"/>
      <c r="V84" s="330"/>
      <c r="W84" s="329"/>
      <c r="X84" s="330"/>
      <c r="Y84" s="329"/>
      <c r="Z84" s="330"/>
      <c r="AA84" s="329"/>
      <c r="AB84" s="330"/>
      <c r="AC84" s="329"/>
      <c r="AD84" s="330"/>
      <c r="AE84" s="329"/>
      <c r="AF84" s="330"/>
      <c r="AG84" s="335"/>
      <c r="AH84" s="172">
        <f>SUM('（別紙2-6）6月1日～6月30日'!D84:AG84,'（別紙2-7）7月1日～7月31日'!D84:AH84,'（別紙2-8）8月1日～8月31日'!D84:AH84,'（別紙2-9）9月1日～9月30日'!D84:AG84,'（別紙2-10）10月1日～10月31日'!D84:AH84,D84:AG84)</f>
        <v>0</v>
      </c>
      <c r="AI84" s="218" t="str">
        <f>IF(AO84="×","療養日数は15日以内になるようにしてください。",IF('（別紙2-15）3月1日～3月31日'!AV84="×","別紙1の4の要件を満たしていない場合は、療養日数が10日以内になるようにしてください。",""))</f>
        <v/>
      </c>
      <c r="AJ84" s="233">
        <f t="shared" si="5"/>
        <v>0</v>
      </c>
      <c r="AK84" s="44"/>
      <c r="AM84" s="233" t="str">
        <f t="shared" si="6"/>
        <v/>
      </c>
      <c r="AO84" s="233" t="str">
        <f t="shared" si="7"/>
        <v/>
      </c>
    </row>
    <row r="85" spans="1:41" s="41" customFormat="1" ht="30" customHeight="1" x14ac:dyDescent="0.4">
      <c r="A85" s="55">
        <v>72</v>
      </c>
      <c r="B85" s="351"/>
      <c r="C85" s="432"/>
      <c r="D85" s="314"/>
      <c r="E85" s="315"/>
      <c r="F85" s="316"/>
      <c r="G85" s="315"/>
      <c r="H85" s="316"/>
      <c r="I85" s="315"/>
      <c r="J85" s="316"/>
      <c r="K85" s="315"/>
      <c r="L85" s="316"/>
      <c r="M85" s="315"/>
      <c r="N85" s="316"/>
      <c r="O85" s="315"/>
      <c r="P85" s="316"/>
      <c r="Q85" s="315"/>
      <c r="R85" s="316"/>
      <c r="S85" s="315"/>
      <c r="T85" s="316"/>
      <c r="U85" s="315"/>
      <c r="V85" s="316"/>
      <c r="W85" s="315"/>
      <c r="X85" s="316"/>
      <c r="Y85" s="315"/>
      <c r="Z85" s="316"/>
      <c r="AA85" s="315"/>
      <c r="AB85" s="316"/>
      <c r="AC85" s="315"/>
      <c r="AD85" s="316"/>
      <c r="AE85" s="315"/>
      <c r="AF85" s="316"/>
      <c r="AG85" s="336"/>
      <c r="AH85" s="176">
        <f>SUM('（別紙2-6）6月1日～6月30日'!D85:AG85,'（別紙2-7）7月1日～7月31日'!D85:AH85,'（別紙2-8）8月1日～8月31日'!D85:AH85,'（別紙2-9）9月1日～9月30日'!D85:AG85,'（別紙2-10）10月1日～10月31日'!D85:AH85,D85:AG85)</f>
        <v>0</v>
      </c>
      <c r="AI85" s="218" t="str">
        <f>IF(AO85="×","療養日数は15日以内になるようにしてください。",IF('（別紙2-15）3月1日～3月31日'!AV85="×","別紙1の4の要件を満たしていない場合は、療養日数が10日以内になるようにしてください。",""))</f>
        <v/>
      </c>
      <c r="AJ85" s="233">
        <f t="shared" si="5"/>
        <v>0</v>
      </c>
      <c r="AK85" s="44"/>
      <c r="AM85" s="233" t="str">
        <f t="shared" si="6"/>
        <v/>
      </c>
      <c r="AO85" s="233" t="str">
        <f t="shared" si="7"/>
        <v/>
      </c>
    </row>
    <row r="86" spans="1:41" s="41" customFormat="1" ht="30" customHeight="1" x14ac:dyDescent="0.4">
      <c r="A86" s="55">
        <v>73</v>
      </c>
      <c r="B86" s="351"/>
      <c r="C86" s="432"/>
      <c r="D86" s="314"/>
      <c r="E86" s="315"/>
      <c r="F86" s="316"/>
      <c r="G86" s="315"/>
      <c r="H86" s="316"/>
      <c r="I86" s="315"/>
      <c r="J86" s="316"/>
      <c r="K86" s="315"/>
      <c r="L86" s="316"/>
      <c r="M86" s="315"/>
      <c r="N86" s="316"/>
      <c r="O86" s="315"/>
      <c r="P86" s="316"/>
      <c r="Q86" s="315"/>
      <c r="R86" s="316"/>
      <c r="S86" s="315"/>
      <c r="T86" s="316"/>
      <c r="U86" s="315"/>
      <c r="V86" s="316"/>
      <c r="W86" s="315"/>
      <c r="X86" s="316"/>
      <c r="Y86" s="315"/>
      <c r="Z86" s="316"/>
      <c r="AA86" s="315"/>
      <c r="AB86" s="316"/>
      <c r="AC86" s="315"/>
      <c r="AD86" s="316"/>
      <c r="AE86" s="315"/>
      <c r="AF86" s="316"/>
      <c r="AG86" s="336"/>
      <c r="AH86" s="176">
        <f>SUM('（別紙2-6）6月1日～6月30日'!D86:AG86,'（別紙2-7）7月1日～7月31日'!D86:AH86,'（別紙2-8）8月1日～8月31日'!D86:AH86,'（別紙2-9）9月1日～9月30日'!D86:AG86,'（別紙2-10）10月1日～10月31日'!D86:AH86,D86:AG86)</f>
        <v>0</v>
      </c>
      <c r="AI86" s="218" t="str">
        <f>IF(AO86="×","療養日数は15日以内になるようにしてください。",IF('（別紙2-15）3月1日～3月31日'!AV86="×","別紙1の4の要件を満たしていない場合は、療養日数が10日以内になるようにしてください。",""))</f>
        <v/>
      </c>
      <c r="AJ86" s="233">
        <f t="shared" si="5"/>
        <v>0</v>
      </c>
      <c r="AK86" s="44"/>
      <c r="AM86" s="233" t="str">
        <f t="shared" si="6"/>
        <v/>
      </c>
      <c r="AO86" s="233" t="str">
        <f t="shared" si="7"/>
        <v/>
      </c>
    </row>
    <row r="87" spans="1:41" s="41" customFormat="1" ht="30" customHeight="1" x14ac:dyDescent="0.4">
      <c r="A87" s="55">
        <v>74</v>
      </c>
      <c r="B87" s="351"/>
      <c r="C87" s="432"/>
      <c r="D87" s="314"/>
      <c r="E87" s="315"/>
      <c r="F87" s="316"/>
      <c r="G87" s="315"/>
      <c r="H87" s="316"/>
      <c r="I87" s="315"/>
      <c r="J87" s="316"/>
      <c r="K87" s="315"/>
      <c r="L87" s="316"/>
      <c r="M87" s="315"/>
      <c r="N87" s="316"/>
      <c r="O87" s="315"/>
      <c r="P87" s="316"/>
      <c r="Q87" s="315"/>
      <c r="R87" s="316"/>
      <c r="S87" s="315"/>
      <c r="T87" s="316"/>
      <c r="U87" s="315"/>
      <c r="V87" s="316"/>
      <c r="W87" s="315"/>
      <c r="X87" s="316"/>
      <c r="Y87" s="315"/>
      <c r="Z87" s="316"/>
      <c r="AA87" s="315"/>
      <c r="AB87" s="316"/>
      <c r="AC87" s="315"/>
      <c r="AD87" s="316"/>
      <c r="AE87" s="315"/>
      <c r="AF87" s="316"/>
      <c r="AG87" s="336"/>
      <c r="AH87" s="176">
        <f>SUM('（別紙2-6）6月1日～6月30日'!D87:AG87,'（別紙2-7）7月1日～7月31日'!D87:AH87,'（別紙2-8）8月1日～8月31日'!D87:AH87,'（別紙2-9）9月1日～9月30日'!D87:AG87,'（別紙2-10）10月1日～10月31日'!D87:AH87,D87:AG87)</f>
        <v>0</v>
      </c>
      <c r="AI87" s="218" t="str">
        <f>IF(AO87="×","療養日数は15日以内になるようにしてください。",IF('（別紙2-15）3月1日～3月31日'!AV87="×","別紙1の4の要件を満たしていない場合は、療養日数が10日以内になるようにしてください。",""))</f>
        <v/>
      </c>
      <c r="AJ87" s="233">
        <f t="shared" si="5"/>
        <v>0</v>
      </c>
      <c r="AK87" s="44"/>
      <c r="AM87" s="233" t="str">
        <f t="shared" si="6"/>
        <v/>
      </c>
      <c r="AO87" s="233" t="str">
        <f t="shared" si="7"/>
        <v/>
      </c>
    </row>
    <row r="88" spans="1:41" s="41" customFormat="1" ht="30" customHeight="1" thickBot="1" x14ac:dyDescent="0.45">
      <c r="A88" s="57">
        <v>75</v>
      </c>
      <c r="B88" s="352"/>
      <c r="C88" s="433"/>
      <c r="D88" s="337"/>
      <c r="E88" s="325"/>
      <c r="F88" s="326"/>
      <c r="G88" s="325"/>
      <c r="H88" s="326"/>
      <c r="I88" s="325"/>
      <c r="J88" s="326"/>
      <c r="K88" s="325"/>
      <c r="L88" s="326"/>
      <c r="M88" s="325"/>
      <c r="N88" s="326"/>
      <c r="O88" s="325"/>
      <c r="P88" s="326"/>
      <c r="Q88" s="325"/>
      <c r="R88" s="326"/>
      <c r="S88" s="325"/>
      <c r="T88" s="326"/>
      <c r="U88" s="325"/>
      <c r="V88" s="326"/>
      <c r="W88" s="325"/>
      <c r="X88" s="326"/>
      <c r="Y88" s="325"/>
      <c r="Z88" s="326"/>
      <c r="AA88" s="325"/>
      <c r="AB88" s="326"/>
      <c r="AC88" s="325"/>
      <c r="AD88" s="326"/>
      <c r="AE88" s="325"/>
      <c r="AF88" s="326"/>
      <c r="AG88" s="338"/>
      <c r="AH88" s="90">
        <f>SUM('（別紙2-6）6月1日～6月30日'!D88:AG88,'（別紙2-7）7月1日～7月31日'!D88:AH88,'（別紙2-8）8月1日～8月31日'!D88:AH88,'（別紙2-9）9月1日～9月30日'!D88:AG88,'（別紙2-10）10月1日～10月31日'!D88:AH88,D88:AG88)</f>
        <v>0</v>
      </c>
      <c r="AI88" s="218" t="str">
        <f>IF(AO88="×","療養日数は15日以内になるようにしてください。",IF('（別紙2-15）3月1日～3月31日'!AV88="×","別紙1の4の要件を満たしていない場合は、療養日数が10日以内になるようにしてください。",""))</f>
        <v/>
      </c>
      <c r="AJ88" s="233">
        <f t="shared" si="5"/>
        <v>0</v>
      </c>
      <c r="AK88" s="44"/>
      <c r="AM88" s="233" t="str">
        <f t="shared" si="6"/>
        <v/>
      </c>
      <c r="AO88" s="233" t="str">
        <f t="shared" si="7"/>
        <v/>
      </c>
    </row>
    <row r="89" spans="1:41" s="41" customFormat="1" ht="30" customHeight="1" x14ac:dyDescent="0.4">
      <c r="A89" s="91">
        <v>76</v>
      </c>
      <c r="B89" s="353"/>
      <c r="C89" s="431"/>
      <c r="D89" s="332"/>
      <c r="E89" s="317"/>
      <c r="F89" s="333"/>
      <c r="G89" s="317"/>
      <c r="H89" s="333"/>
      <c r="I89" s="317"/>
      <c r="J89" s="333"/>
      <c r="K89" s="317"/>
      <c r="L89" s="333"/>
      <c r="M89" s="317"/>
      <c r="N89" s="333"/>
      <c r="O89" s="317"/>
      <c r="P89" s="333"/>
      <c r="Q89" s="317"/>
      <c r="R89" s="333"/>
      <c r="S89" s="317"/>
      <c r="T89" s="333"/>
      <c r="U89" s="317"/>
      <c r="V89" s="333"/>
      <c r="W89" s="317"/>
      <c r="X89" s="333"/>
      <c r="Y89" s="317"/>
      <c r="Z89" s="333"/>
      <c r="AA89" s="317"/>
      <c r="AB89" s="333"/>
      <c r="AC89" s="317"/>
      <c r="AD89" s="333"/>
      <c r="AE89" s="317"/>
      <c r="AF89" s="333"/>
      <c r="AG89" s="339"/>
      <c r="AH89" s="177">
        <f>SUM('（別紙2-6）6月1日～6月30日'!D89:AG89,'（別紙2-7）7月1日～7月31日'!D89:AH89,'（別紙2-8）8月1日～8月31日'!D89:AH89,'（別紙2-9）9月1日～9月30日'!D89:AG89,'（別紙2-10）10月1日～10月31日'!D89:AH89,D89:AG89)</f>
        <v>0</v>
      </c>
      <c r="AI89" s="218" t="str">
        <f>IF(AO89="×","療養日数は15日以内になるようにしてください。",IF('（別紙2-15）3月1日～3月31日'!AV89="×","別紙1の4の要件を満たしていない場合は、療養日数が10日以内になるようにしてください。",""))</f>
        <v/>
      </c>
      <c r="AJ89" s="233">
        <f t="shared" si="5"/>
        <v>0</v>
      </c>
      <c r="AK89" s="44"/>
      <c r="AM89" s="233" t="str">
        <f t="shared" si="6"/>
        <v/>
      </c>
      <c r="AO89" s="233" t="str">
        <f t="shared" si="7"/>
        <v/>
      </c>
    </row>
    <row r="90" spans="1:41" s="41" customFormat="1" ht="30" customHeight="1" x14ac:dyDescent="0.4">
      <c r="A90" s="55">
        <v>77</v>
      </c>
      <c r="B90" s="351"/>
      <c r="C90" s="432"/>
      <c r="D90" s="314"/>
      <c r="E90" s="315"/>
      <c r="F90" s="316"/>
      <c r="G90" s="315"/>
      <c r="H90" s="316"/>
      <c r="I90" s="315"/>
      <c r="J90" s="316"/>
      <c r="K90" s="315"/>
      <c r="L90" s="316"/>
      <c r="M90" s="315"/>
      <c r="N90" s="316"/>
      <c r="O90" s="315"/>
      <c r="P90" s="316"/>
      <c r="Q90" s="315"/>
      <c r="R90" s="316"/>
      <c r="S90" s="315"/>
      <c r="T90" s="316"/>
      <c r="U90" s="315"/>
      <c r="V90" s="316"/>
      <c r="W90" s="315"/>
      <c r="X90" s="316"/>
      <c r="Y90" s="315"/>
      <c r="Z90" s="316"/>
      <c r="AA90" s="315"/>
      <c r="AB90" s="316"/>
      <c r="AC90" s="315"/>
      <c r="AD90" s="316"/>
      <c r="AE90" s="315"/>
      <c r="AF90" s="316"/>
      <c r="AG90" s="336"/>
      <c r="AH90" s="176">
        <f>SUM('（別紙2-6）6月1日～6月30日'!D90:AG90,'（別紙2-7）7月1日～7月31日'!D90:AH90,'（別紙2-8）8月1日～8月31日'!D90:AH90,'（別紙2-9）9月1日～9月30日'!D90:AG90,'（別紙2-10）10月1日～10月31日'!D90:AH90,D90:AG90)</f>
        <v>0</v>
      </c>
      <c r="AI90" s="218" t="str">
        <f>IF(AO90="×","療養日数は15日以内になるようにしてください。",IF('（別紙2-15）3月1日～3月31日'!AV90="×","別紙1の4の要件を満たしていない場合は、療養日数が10日以内になるようにしてください。",""))</f>
        <v/>
      </c>
      <c r="AJ90" s="233">
        <f t="shared" si="5"/>
        <v>0</v>
      </c>
      <c r="AK90" s="44"/>
      <c r="AM90" s="233" t="str">
        <f t="shared" si="6"/>
        <v/>
      </c>
      <c r="AO90" s="233" t="str">
        <f t="shared" si="7"/>
        <v/>
      </c>
    </row>
    <row r="91" spans="1:41" s="41" customFormat="1" ht="30" customHeight="1" x14ac:dyDescent="0.4">
      <c r="A91" s="55">
        <v>78</v>
      </c>
      <c r="B91" s="351"/>
      <c r="C91" s="432"/>
      <c r="D91" s="314"/>
      <c r="E91" s="315"/>
      <c r="F91" s="316"/>
      <c r="G91" s="315"/>
      <c r="H91" s="316"/>
      <c r="I91" s="315"/>
      <c r="J91" s="316"/>
      <c r="K91" s="315"/>
      <c r="L91" s="316"/>
      <c r="M91" s="315"/>
      <c r="N91" s="316"/>
      <c r="O91" s="315"/>
      <c r="P91" s="316"/>
      <c r="Q91" s="315"/>
      <c r="R91" s="316"/>
      <c r="S91" s="315"/>
      <c r="T91" s="316"/>
      <c r="U91" s="315"/>
      <c r="V91" s="316"/>
      <c r="W91" s="315"/>
      <c r="X91" s="316"/>
      <c r="Y91" s="315"/>
      <c r="Z91" s="316"/>
      <c r="AA91" s="315"/>
      <c r="AB91" s="316"/>
      <c r="AC91" s="315"/>
      <c r="AD91" s="316"/>
      <c r="AE91" s="315"/>
      <c r="AF91" s="316"/>
      <c r="AG91" s="336"/>
      <c r="AH91" s="176">
        <f>SUM('（別紙2-6）6月1日～6月30日'!D91:AG91,'（別紙2-7）7月1日～7月31日'!D91:AH91,'（別紙2-8）8月1日～8月31日'!D91:AH91,'（別紙2-9）9月1日～9月30日'!D91:AG91,'（別紙2-10）10月1日～10月31日'!D91:AH91,D91:AG91)</f>
        <v>0</v>
      </c>
      <c r="AI91" s="218" t="str">
        <f>IF(AO91="×","療養日数は15日以内になるようにしてください。",IF('（別紙2-15）3月1日～3月31日'!AV91="×","別紙1の4の要件を満たしていない場合は、療養日数が10日以内になるようにしてください。",""))</f>
        <v/>
      </c>
      <c r="AJ91" s="233">
        <f t="shared" si="5"/>
        <v>0</v>
      </c>
      <c r="AK91" s="44"/>
      <c r="AM91" s="233" t="str">
        <f t="shared" si="6"/>
        <v/>
      </c>
      <c r="AO91" s="233" t="str">
        <f t="shared" si="7"/>
        <v/>
      </c>
    </row>
    <row r="92" spans="1:41" s="41" customFormat="1" ht="30" customHeight="1" x14ac:dyDescent="0.4">
      <c r="A92" s="55">
        <v>79</v>
      </c>
      <c r="B92" s="351"/>
      <c r="C92" s="432"/>
      <c r="D92" s="314"/>
      <c r="E92" s="315"/>
      <c r="F92" s="316"/>
      <c r="G92" s="315"/>
      <c r="H92" s="316"/>
      <c r="I92" s="315"/>
      <c r="J92" s="316"/>
      <c r="K92" s="315"/>
      <c r="L92" s="316"/>
      <c r="M92" s="315"/>
      <c r="N92" s="316"/>
      <c r="O92" s="315"/>
      <c r="P92" s="316"/>
      <c r="Q92" s="315"/>
      <c r="R92" s="316"/>
      <c r="S92" s="315"/>
      <c r="T92" s="316"/>
      <c r="U92" s="315"/>
      <c r="V92" s="316"/>
      <c r="W92" s="315"/>
      <c r="X92" s="316"/>
      <c r="Y92" s="315"/>
      <c r="Z92" s="316"/>
      <c r="AA92" s="315"/>
      <c r="AB92" s="316"/>
      <c r="AC92" s="315"/>
      <c r="AD92" s="316"/>
      <c r="AE92" s="315"/>
      <c r="AF92" s="316"/>
      <c r="AG92" s="336"/>
      <c r="AH92" s="176">
        <f>SUM('（別紙2-6）6月1日～6月30日'!D92:AG92,'（別紙2-7）7月1日～7月31日'!D92:AH92,'（別紙2-8）8月1日～8月31日'!D92:AH92,'（別紙2-9）9月1日～9月30日'!D92:AG92,'（別紙2-10）10月1日～10月31日'!D92:AH92,D92:AG92)</f>
        <v>0</v>
      </c>
      <c r="AI92" s="218" t="str">
        <f>IF(AO92="×","療養日数は15日以内になるようにしてください。",IF('（別紙2-15）3月1日～3月31日'!AV92="×","別紙1の4の要件を満たしていない場合は、療養日数が10日以内になるようにしてください。",""))</f>
        <v/>
      </c>
      <c r="AJ92" s="233">
        <f t="shared" si="5"/>
        <v>0</v>
      </c>
      <c r="AK92" s="44"/>
      <c r="AM92" s="233" t="str">
        <f t="shared" si="6"/>
        <v/>
      </c>
      <c r="AO92" s="233" t="str">
        <f t="shared" si="7"/>
        <v/>
      </c>
    </row>
    <row r="93" spans="1:41" s="41" customFormat="1" ht="30" customHeight="1" thickBot="1" x14ac:dyDescent="0.45">
      <c r="A93" s="55">
        <v>80</v>
      </c>
      <c r="B93" s="352"/>
      <c r="C93" s="433"/>
      <c r="D93" s="314"/>
      <c r="E93" s="315"/>
      <c r="F93" s="316"/>
      <c r="G93" s="315"/>
      <c r="H93" s="316"/>
      <c r="I93" s="315"/>
      <c r="J93" s="316"/>
      <c r="K93" s="315"/>
      <c r="L93" s="316"/>
      <c r="M93" s="315"/>
      <c r="N93" s="316"/>
      <c r="O93" s="315"/>
      <c r="P93" s="316"/>
      <c r="Q93" s="315"/>
      <c r="R93" s="316"/>
      <c r="S93" s="315"/>
      <c r="T93" s="316"/>
      <c r="U93" s="315"/>
      <c r="V93" s="316"/>
      <c r="W93" s="315"/>
      <c r="X93" s="316"/>
      <c r="Y93" s="315"/>
      <c r="Z93" s="316"/>
      <c r="AA93" s="315"/>
      <c r="AB93" s="316"/>
      <c r="AC93" s="315"/>
      <c r="AD93" s="316"/>
      <c r="AE93" s="315"/>
      <c r="AF93" s="316"/>
      <c r="AG93" s="336"/>
      <c r="AH93" s="176">
        <f>SUM('（別紙2-6）6月1日～6月30日'!D93:AG93,'（別紙2-7）7月1日～7月31日'!D93:AH93,'（別紙2-8）8月1日～8月31日'!D93:AH93,'（別紙2-9）9月1日～9月30日'!D93:AG93,'（別紙2-10）10月1日～10月31日'!D93:AH93,D93:AG93)</f>
        <v>0</v>
      </c>
      <c r="AI93" s="218" t="str">
        <f>IF(AO93="×","療養日数は15日以内になるようにしてください。",IF('（別紙2-15）3月1日～3月31日'!AV93="×","別紙1の4の要件を満たしていない場合は、療養日数が10日以内になるようにしてください。",""))</f>
        <v/>
      </c>
      <c r="AJ93" s="233">
        <f t="shared" si="5"/>
        <v>0</v>
      </c>
      <c r="AK93" s="44"/>
      <c r="AM93" s="233" t="str">
        <f t="shared" si="6"/>
        <v/>
      </c>
      <c r="AO93" s="233" t="str">
        <f t="shared" si="7"/>
        <v/>
      </c>
    </row>
    <row r="94" spans="1:41" s="41" customFormat="1" ht="30" customHeight="1" x14ac:dyDescent="0.4">
      <c r="A94" s="99">
        <v>81</v>
      </c>
      <c r="B94" s="353"/>
      <c r="C94" s="431"/>
      <c r="D94" s="334"/>
      <c r="E94" s="329"/>
      <c r="F94" s="330"/>
      <c r="G94" s="329"/>
      <c r="H94" s="330"/>
      <c r="I94" s="329"/>
      <c r="J94" s="330"/>
      <c r="K94" s="329"/>
      <c r="L94" s="330"/>
      <c r="M94" s="329"/>
      <c r="N94" s="330"/>
      <c r="O94" s="329"/>
      <c r="P94" s="330"/>
      <c r="Q94" s="329"/>
      <c r="R94" s="330"/>
      <c r="S94" s="329"/>
      <c r="T94" s="330"/>
      <c r="U94" s="329"/>
      <c r="V94" s="330"/>
      <c r="W94" s="329"/>
      <c r="X94" s="330"/>
      <c r="Y94" s="329"/>
      <c r="Z94" s="330"/>
      <c r="AA94" s="329"/>
      <c r="AB94" s="330"/>
      <c r="AC94" s="329"/>
      <c r="AD94" s="330"/>
      <c r="AE94" s="329"/>
      <c r="AF94" s="330"/>
      <c r="AG94" s="335"/>
      <c r="AH94" s="172">
        <f>SUM('（別紙2-6）6月1日～6月30日'!D94:AG94,'（別紙2-7）7月1日～7月31日'!D94:AH94,'（別紙2-8）8月1日～8月31日'!D94:AH94,'（別紙2-9）9月1日～9月30日'!D94:AG94,'（別紙2-10）10月1日～10月31日'!D94:AH94,D94:AG94)</f>
        <v>0</v>
      </c>
      <c r="AI94" s="218" t="str">
        <f>IF(AO94="×","療養日数は15日以内になるようにしてください。",IF('（別紙2-15）3月1日～3月31日'!AV94="×","別紙1の4の要件を満たしていない場合は、療養日数が10日以内になるようにしてください。",""))</f>
        <v/>
      </c>
      <c r="AJ94" s="233">
        <f t="shared" si="5"/>
        <v>0</v>
      </c>
      <c r="AK94" s="44"/>
      <c r="AM94" s="233" t="str">
        <f t="shared" si="6"/>
        <v/>
      </c>
      <c r="AO94" s="233" t="str">
        <f t="shared" si="7"/>
        <v/>
      </c>
    </row>
    <row r="95" spans="1:41" s="41" customFormat="1" ht="30" customHeight="1" x14ac:dyDescent="0.4">
      <c r="A95" s="55">
        <v>82</v>
      </c>
      <c r="B95" s="351"/>
      <c r="C95" s="432"/>
      <c r="D95" s="314"/>
      <c r="E95" s="315"/>
      <c r="F95" s="316"/>
      <c r="G95" s="315"/>
      <c r="H95" s="316"/>
      <c r="I95" s="315"/>
      <c r="J95" s="316"/>
      <c r="K95" s="315"/>
      <c r="L95" s="316"/>
      <c r="M95" s="315"/>
      <c r="N95" s="316"/>
      <c r="O95" s="315"/>
      <c r="P95" s="316"/>
      <c r="Q95" s="315"/>
      <c r="R95" s="316"/>
      <c r="S95" s="315"/>
      <c r="T95" s="316"/>
      <c r="U95" s="315"/>
      <c r="V95" s="316"/>
      <c r="W95" s="315"/>
      <c r="X95" s="316"/>
      <c r="Y95" s="315"/>
      <c r="Z95" s="316"/>
      <c r="AA95" s="315"/>
      <c r="AB95" s="316"/>
      <c r="AC95" s="315"/>
      <c r="AD95" s="316"/>
      <c r="AE95" s="315"/>
      <c r="AF95" s="316"/>
      <c r="AG95" s="336"/>
      <c r="AH95" s="176">
        <f>SUM('（別紙2-6）6月1日～6月30日'!D95:AG95,'（別紙2-7）7月1日～7月31日'!D95:AH95,'（別紙2-8）8月1日～8月31日'!D95:AH95,'（別紙2-9）9月1日～9月30日'!D95:AG95,'（別紙2-10）10月1日～10月31日'!D95:AH95,D95:AG95)</f>
        <v>0</v>
      </c>
      <c r="AI95" s="218" t="str">
        <f>IF(AO95="×","療養日数は15日以内になるようにしてください。",IF('（別紙2-15）3月1日～3月31日'!AV95="×","別紙1の4の要件を満たしていない場合は、療養日数が10日以内になるようにしてください。",""))</f>
        <v/>
      </c>
      <c r="AJ95" s="233">
        <f t="shared" si="5"/>
        <v>0</v>
      </c>
      <c r="AK95" s="44"/>
      <c r="AM95" s="233" t="str">
        <f t="shared" si="6"/>
        <v/>
      </c>
      <c r="AO95" s="233" t="str">
        <f t="shared" si="7"/>
        <v/>
      </c>
    </row>
    <row r="96" spans="1:41" s="41" customFormat="1" ht="30" customHeight="1" x14ac:dyDescent="0.4">
      <c r="A96" s="55">
        <v>83</v>
      </c>
      <c r="B96" s="351"/>
      <c r="C96" s="432"/>
      <c r="D96" s="314"/>
      <c r="E96" s="315"/>
      <c r="F96" s="316"/>
      <c r="G96" s="315"/>
      <c r="H96" s="316"/>
      <c r="I96" s="315"/>
      <c r="J96" s="316"/>
      <c r="K96" s="315"/>
      <c r="L96" s="316"/>
      <c r="M96" s="315"/>
      <c r="N96" s="316"/>
      <c r="O96" s="315"/>
      <c r="P96" s="316"/>
      <c r="Q96" s="315"/>
      <c r="R96" s="316"/>
      <c r="S96" s="315"/>
      <c r="T96" s="316"/>
      <c r="U96" s="315"/>
      <c r="V96" s="316"/>
      <c r="W96" s="315"/>
      <c r="X96" s="316"/>
      <c r="Y96" s="315"/>
      <c r="Z96" s="316"/>
      <c r="AA96" s="315"/>
      <c r="AB96" s="316"/>
      <c r="AC96" s="315"/>
      <c r="AD96" s="316"/>
      <c r="AE96" s="315"/>
      <c r="AF96" s="316"/>
      <c r="AG96" s="336"/>
      <c r="AH96" s="176">
        <f>SUM('（別紙2-6）6月1日～6月30日'!D96:AG96,'（別紙2-7）7月1日～7月31日'!D96:AH96,'（別紙2-8）8月1日～8月31日'!D96:AH96,'（別紙2-9）9月1日～9月30日'!D96:AG96,'（別紙2-10）10月1日～10月31日'!D96:AH96,D96:AG96)</f>
        <v>0</v>
      </c>
      <c r="AI96" s="218" t="str">
        <f>IF(AO96="×","療養日数は15日以内になるようにしてください。",IF('（別紙2-15）3月1日～3月31日'!AV96="×","別紙1の4の要件を満たしていない場合は、療養日数が10日以内になるようにしてください。",""))</f>
        <v/>
      </c>
      <c r="AJ96" s="233">
        <f t="shared" si="5"/>
        <v>0</v>
      </c>
      <c r="AK96" s="44"/>
      <c r="AM96" s="233" t="str">
        <f t="shared" si="6"/>
        <v/>
      </c>
      <c r="AO96" s="233" t="str">
        <f t="shared" si="7"/>
        <v/>
      </c>
    </row>
    <row r="97" spans="1:41" s="41" customFormat="1" ht="30" customHeight="1" x14ac:dyDescent="0.4">
      <c r="A97" s="55">
        <v>84</v>
      </c>
      <c r="B97" s="351"/>
      <c r="C97" s="432"/>
      <c r="D97" s="314"/>
      <c r="E97" s="315"/>
      <c r="F97" s="316"/>
      <c r="G97" s="315"/>
      <c r="H97" s="316"/>
      <c r="I97" s="315"/>
      <c r="J97" s="316"/>
      <c r="K97" s="315"/>
      <c r="L97" s="316"/>
      <c r="M97" s="315"/>
      <c r="N97" s="316"/>
      <c r="O97" s="315"/>
      <c r="P97" s="316"/>
      <c r="Q97" s="315"/>
      <c r="R97" s="316"/>
      <c r="S97" s="315"/>
      <c r="T97" s="316"/>
      <c r="U97" s="315"/>
      <c r="V97" s="316"/>
      <c r="W97" s="315"/>
      <c r="X97" s="316"/>
      <c r="Y97" s="315"/>
      <c r="Z97" s="316"/>
      <c r="AA97" s="315"/>
      <c r="AB97" s="316"/>
      <c r="AC97" s="315"/>
      <c r="AD97" s="316"/>
      <c r="AE97" s="315"/>
      <c r="AF97" s="316"/>
      <c r="AG97" s="336"/>
      <c r="AH97" s="176">
        <f>SUM('（別紙2-6）6月1日～6月30日'!D97:AG97,'（別紙2-7）7月1日～7月31日'!D97:AH97,'（別紙2-8）8月1日～8月31日'!D97:AH97,'（別紙2-9）9月1日～9月30日'!D97:AG97,'（別紙2-10）10月1日～10月31日'!D97:AH97,D97:AG97)</f>
        <v>0</v>
      </c>
      <c r="AI97" s="218" t="str">
        <f>IF(AO97="×","療養日数は15日以内になるようにしてください。",IF('（別紙2-15）3月1日～3月31日'!AV97="×","別紙1の4の要件を満たしていない場合は、療養日数が10日以内になるようにしてください。",""))</f>
        <v/>
      </c>
      <c r="AJ97" s="233">
        <f t="shared" si="5"/>
        <v>0</v>
      </c>
      <c r="AK97" s="44"/>
      <c r="AM97" s="233" t="str">
        <f t="shared" si="6"/>
        <v/>
      </c>
      <c r="AO97" s="233" t="str">
        <f t="shared" si="7"/>
        <v/>
      </c>
    </row>
    <row r="98" spans="1:41" s="41" customFormat="1" ht="30" customHeight="1" thickBot="1" x14ac:dyDescent="0.45">
      <c r="A98" s="57">
        <v>85</v>
      </c>
      <c r="B98" s="352"/>
      <c r="C98" s="433"/>
      <c r="D98" s="337"/>
      <c r="E98" s="325"/>
      <c r="F98" s="326"/>
      <c r="G98" s="325"/>
      <c r="H98" s="326"/>
      <c r="I98" s="325"/>
      <c r="J98" s="326"/>
      <c r="K98" s="325"/>
      <c r="L98" s="326"/>
      <c r="M98" s="325"/>
      <c r="N98" s="326"/>
      <c r="O98" s="325"/>
      <c r="P98" s="326"/>
      <c r="Q98" s="325"/>
      <c r="R98" s="326"/>
      <c r="S98" s="325"/>
      <c r="T98" s="326"/>
      <c r="U98" s="325"/>
      <c r="V98" s="326"/>
      <c r="W98" s="325"/>
      <c r="X98" s="326"/>
      <c r="Y98" s="325"/>
      <c r="Z98" s="326"/>
      <c r="AA98" s="325"/>
      <c r="AB98" s="326"/>
      <c r="AC98" s="325"/>
      <c r="AD98" s="326"/>
      <c r="AE98" s="325"/>
      <c r="AF98" s="326"/>
      <c r="AG98" s="338"/>
      <c r="AH98" s="90">
        <f>SUM('（別紙2-6）6月1日～6月30日'!D98:AG98,'（別紙2-7）7月1日～7月31日'!D98:AH98,'（別紙2-8）8月1日～8月31日'!D98:AH98,'（別紙2-9）9月1日～9月30日'!D98:AG98,'（別紙2-10）10月1日～10月31日'!D98:AH98,D98:AG98)</f>
        <v>0</v>
      </c>
      <c r="AI98" s="218" t="str">
        <f>IF(AO98="×","療養日数は15日以内になるようにしてください。",IF('（別紙2-15）3月1日～3月31日'!AV98="×","別紙1の4の要件を満たしていない場合は、療養日数が10日以内になるようにしてください。",""))</f>
        <v/>
      </c>
      <c r="AJ98" s="233">
        <f t="shared" si="5"/>
        <v>0</v>
      </c>
      <c r="AK98" s="44"/>
      <c r="AM98" s="233" t="str">
        <f t="shared" si="6"/>
        <v/>
      </c>
      <c r="AO98" s="233" t="str">
        <f t="shared" si="7"/>
        <v/>
      </c>
    </row>
    <row r="99" spans="1:41" s="41" customFormat="1" ht="30" customHeight="1" x14ac:dyDescent="0.4">
      <c r="A99" s="91">
        <v>86</v>
      </c>
      <c r="B99" s="353"/>
      <c r="C99" s="431"/>
      <c r="D99" s="332"/>
      <c r="E99" s="317"/>
      <c r="F99" s="333"/>
      <c r="G99" s="317"/>
      <c r="H99" s="333"/>
      <c r="I99" s="317"/>
      <c r="J99" s="333"/>
      <c r="K99" s="317"/>
      <c r="L99" s="333"/>
      <c r="M99" s="317"/>
      <c r="N99" s="333"/>
      <c r="O99" s="317"/>
      <c r="P99" s="333"/>
      <c r="Q99" s="317"/>
      <c r="R99" s="333"/>
      <c r="S99" s="317"/>
      <c r="T99" s="333"/>
      <c r="U99" s="317"/>
      <c r="V99" s="333"/>
      <c r="W99" s="317"/>
      <c r="X99" s="333"/>
      <c r="Y99" s="317"/>
      <c r="Z99" s="333"/>
      <c r="AA99" s="317"/>
      <c r="AB99" s="333"/>
      <c r="AC99" s="317"/>
      <c r="AD99" s="333"/>
      <c r="AE99" s="317"/>
      <c r="AF99" s="333"/>
      <c r="AG99" s="339"/>
      <c r="AH99" s="177">
        <f>SUM('（別紙2-6）6月1日～6月30日'!D99:AG99,'（別紙2-7）7月1日～7月31日'!D99:AH99,'（別紙2-8）8月1日～8月31日'!D99:AH99,'（別紙2-9）9月1日～9月30日'!D99:AG99,'（別紙2-10）10月1日～10月31日'!D99:AH99,D99:AG99)</f>
        <v>0</v>
      </c>
      <c r="AI99" s="218" t="str">
        <f>IF(AO99="×","療養日数は15日以内になるようにしてください。",IF('（別紙2-15）3月1日～3月31日'!AV99="×","別紙1の4の要件を満たしていない場合は、療養日数が10日以内になるようにしてください。",""))</f>
        <v/>
      </c>
      <c r="AJ99" s="233">
        <f t="shared" si="5"/>
        <v>0</v>
      </c>
      <c r="AK99" s="44"/>
      <c r="AM99" s="233" t="str">
        <f t="shared" si="6"/>
        <v/>
      </c>
      <c r="AO99" s="233" t="str">
        <f t="shared" si="7"/>
        <v/>
      </c>
    </row>
    <row r="100" spans="1:41" s="41" customFormat="1" ht="30" customHeight="1" x14ac:dyDescent="0.4">
      <c r="A100" s="55">
        <v>87</v>
      </c>
      <c r="B100" s="351"/>
      <c r="C100" s="432"/>
      <c r="D100" s="314"/>
      <c r="E100" s="315"/>
      <c r="F100" s="316"/>
      <c r="G100" s="315"/>
      <c r="H100" s="316"/>
      <c r="I100" s="315"/>
      <c r="J100" s="316"/>
      <c r="K100" s="315"/>
      <c r="L100" s="316"/>
      <c r="M100" s="315"/>
      <c r="N100" s="316"/>
      <c r="O100" s="315"/>
      <c r="P100" s="316"/>
      <c r="Q100" s="315"/>
      <c r="R100" s="316"/>
      <c r="S100" s="315"/>
      <c r="T100" s="316"/>
      <c r="U100" s="315"/>
      <c r="V100" s="316"/>
      <c r="W100" s="315"/>
      <c r="X100" s="316"/>
      <c r="Y100" s="315"/>
      <c r="Z100" s="316"/>
      <c r="AA100" s="315"/>
      <c r="AB100" s="316"/>
      <c r="AC100" s="315"/>
      <c r="AD100" s="316"/>
      <c r="AE100" s="315"/>
      <c r="AF100" s="316"/>
      <c r="AG100" s="336"/>
      <c r="AH100" s="176">
        <f>SUM('（別紙2-6）6月1日～6月30日'!D100:AG100,'（別紙2-7）7月1日～7月31日'!D100:AH100,'（別紙2-8）8月1日～8月31日'!D100:AH100,'（別紙2-9）9月1日～9月30日'!D100:AG100,'（別紙2-10）10月1日～10月31日'!D100:AH100,D100:AG100)</f>
        <v>0</v>
      </c>
      <c r="AI100" s="218" t="str">
        <f>IF(AO100="×","療養日数は15日以内になるようにしてください。",IF('（別紙2-15）3月1日～3月31日'!AV100="×","別紙1の4の要件を満たしていない場合は、療養日数が10日以内になるようにしてください。",""))</f>
        <v/>
      </c>
      <c r="AJ100" s="233">
        <f t="shared" si="5"/>
        <v>0</v>
      </c>
      <c r="AK100" s="44"/>
      <c r="AM100" s="233" t="str">
        <f t="shared" si="6"/>
        <v/>
      </c>
      <c r="AO100" s="233" t="str">
        <f t="shared" si="7"/>
        <v/>
      </c>
    </row>
    <row r="101" spans="1:41" s="41" customFormat="1" ht="30" customHeight="1" x14ac:dyDescent="0.4">
      <c r="A101" s="55">
        <v>88</v>
      </c>
      <c r="B101" s="351"/>
      <c r="C101" s="432"/>
      <c r="D101" s="314"/>
      <c r="E101" s="315"/>
      <c r="F101" s="316"/>
      <c r="G101" s="315"/>
      <c r="H101" s="316"/>
      <c r="I101" s="315"/>
      <c r="J101" s="316"/>
      <c r="K101" s="315"/>
      <c r="L101" s="316"/>
      <c r="M101" s="315"/>
      <c r="N101" s="316"/>
      <c r="O101" s="315"/>
      <c r="P101" s="316"/>
      <c r="Q101" s="315"/>
      <c r="R101" s="316"/>
      <c r="S101" s="315"/>
      <c r="T101" s="316"/>
      <c r="U101" s="315"/>
      <c r="V101" s="316"/>
      <c r="W101" s="315"/>
      <c r="X101" s="316"/>
      <c r="Y101" s="315"/>
      <c r="Z101" s="316"/>
      <c r="AA101" s="315"/>
      <c r="AB101" s="316"/>
      <c r="AC101" s="315"/>
      <c r="AD101" s="316"/>
      <c r="AE101" s="315"/>
      <c r="AF101" s="316"/>
      <c r="AG101" s="336"/>
      <c r="AH101" s="176">
        <f>SUM('（別紙2-6）6月1日～6月30日'!D101:AG101,'（別紙2-7）7月1日～7月31日'!D101:AH101,'（別紙2-8）8月1日～8月31日'!D101:AH101,'（別紙2-9）9月1日～9月30日'!D101:AG101,'（別紙2-10）10月1日～10月31日'!D101:AH101,D101:AG101)</f>
        <v>0</v>
      </c>
      <c r="AI101" s="218" t="str">
        <f>IF(AO101="×","療養日数は15日以内になるようにしてください。",IF('（別紙2-15）3月1日～3月31日'!AV101="×","別紙1の4の要件を満たしていない場合は、療養日数が10日以内になるようにしてください。",""))</f>
        <v/>
      </c>
      <c r="AJ101" s="233">
        <f t="shared" si="5"/>
        <v>0</v>
      </c>
      <c r="AK101" s="44"/>
      <c r="AM101" s="233" t="str">
        <f t="shared" si="6"/>
        <v/>
      </c>
      <c r="AO101" s="233" t="str">
        <f t="shared" si="7"/>
        <v/>
      </c>
    </row>
    <row r="102" spans="1:41" s="41" customFormat="1" ht="30" customHeight="1" x14ac:dyDescent="0.4">
      <c r="A102" s="55">
        <v>89</v>
      </c>
      <c r="B102" s="351"/>
      <c r="C102" s="432"/>
      <c r="D102" s="314"/>
      <c r="E102" s="315"/>
      <c r="F102" s="316"/>
      <c r="G102" s="315"/>
      <c r="H102" s="316"/>
      <c r="I102" s="315"/>
      <c r="J102" s="316"/>
      <c r="K102" s="315"/>
      <c r="L102" s="316"/>
      <c r="M102" s="315"/>
      <c r="N102" s="316"/>
      <c r="O102" s="315"/>
      <c r="P102" s="316"/>
      <c r="Q102" s="315"/>
      <c r="R102" s="316"/>
      <c r="S102" s="315"/>
      <c r="T102" s="316"/>
      <c r="U102" s="315"/>
      <c r="V102" s="316"/>
      <c r="W102" s="315"/>
      <c r="X102" s="316"/>
      <c r="Y102" s="315"/>
      <c r="Z102" s="316"/>
      <c r="AA102" s="315"/>
      <c r="AB102" s="316"/>
      <c r="AC102" s="315"/>
      <c r="AD102" s="316"/>
      <c r="AE102" s="315"/>
      <c r="AF102" s="316"/>
      <c r="AG102" s="336"/>
      <c r="AH102" s="176">
        <f>SUM('（別紙2-6）6月1日～6月30日'!D102:AG102,'（別紙2-7）7月1日～7月31日'!D102:AH102,'（別紙2-8）8月1日～8月31日'!D102:AH102,'（別紙2-9）9月1日～9月30日'!D102:AG102,'（別紙2-10）10月1日～10月31日'!D102:AH102,D102:AG102)</f>
        <v>0</v>
      </c>
      <c r="AI102" s="218" t="str">
        <f>IF(AO102="×","療養日数は15日以内になるようにしてください。",IF('（別紙2-15）3月1日～3月31日'!AV102="×","別紙1の4の要件を満たしていない場合は、療養日数が10日以内になるようにしてください。",""))</f>
        <v/>
      </c>
      <c r="AJ102" s="233">
        <f t="shared" si="5"/>
        <v>0</v>
      </c>
      <c r="AK102" s="44"/>
      <c r="AM102" s="233" t="str">
        <f t="shared" si="6"/>
        <v/>
      </c>
      <c r="AO102" s="233" t="str">
        <f t="shared" si="7"/>
        <v/>
      </c>
    </row>
    <row r="103" spans="1:41" s="41" customFormat="1" ht="30" customHeight="1" thickBot="1" x14ac:dyDescent="0.45">
      <c r="A103" s="55">
        <v>90</v>
      </c>
      <c r="B103" s="352"/>
      <c r="C103" s="433"/>
      <c r="D103" s="314"/>
      <c r="E103" s="315"/>
      <c r="F103" s="316"/>
      <c r="G103" s="315"/>
      <c r="H103" s="316"/>
      <c r="I103" s="315"/>
      <c r="J103" s="316"/>
      <c r="K103" s="315"/>
      <c r="L103" s="316"/>
      <c r="M103" s="315"/>
      <c r="N103" s="316"/>
      <c r="O103" s="315"/>
      <c r="P103" s="316"/>
      <c r="Q103" s="315"/>
      <c r="R103" s="316"/>
      <c r="S103" s="315"/>
      <c r="T103" s="316"/>
      <c r="U103" s="315"/>
      <c r="V103" s="316"/>
      <c r="W103" s="315"/>
      <c r="X103" s="316"/>
      <c r="Y103" s="315"/>
      <c r="Z103" s="316"/>
      <c r="AA103" s="315"/>
      <c r="AB103" s="316"/>
      <c r="AC103" s="315"/>
      <c r="AD103" s="316"/>
      <c r="AE103" s="315"/>
      <c r="AF103" s="316"/>
      <c r="AG103" s="336"/>
      <c r="AH103" s="176">
        <f>SUM('（別紙2-6）6月1日～6月30日'!D103:AG103,'（別紙2-7）7月1日～7月31日'!D103:AH103,'（別紙2-8）8月1日～8月31日'!D103:AH103,'（別紙2-9）9月1日～9月30日'!D103:AG103,'（別紙2-10）10月1日～10月31日'!D103:AH103,D103:AG103)</f>
        <v>0</v>
      </c>
      <c r="AI103" s="218" t="str">
        <f>IF(AO103="×","療養日数は15日以内になるようにしてください。",IF('（別紙2-15）3月1日～3月31日'!AV103="×","別紙1の4の要件を満たしていない場合は、療養日数が10日以内になるようにしてください。",""))</f>
        <v/>
      </c>
      <c r="AJ103" s="233">
        <f t="shared" si="5"/>
        <v>0</v>
      </c>
      <c r="AK103" s="44"/>
      <c r="AM103" s="233" t="str">
        <f t="shared" si="6"/>
        <v/>
      </c>
      <c r="AO103" s="233" t="str">
        <f t="shared" si="7"/>
        <v/>
      </c>
    </row>
    <row r="104" spans="1:41" s="41" customFormat="1" ht="30" customHeight="1" x14ac:dyDescent="0.4">
      <c r="A104" s="99">
        <v>91</v>
      </c>
      <c r="B104" s="353"/>
      <c r="C104" s="431"/>
      <c r="D104" s="334"/>
      <c r="E104" s="329"/>
      <c r="F104" s="330"/>
      <c r="G104" s="329"/>
      <c r="H104" s="330"/>
      <c r="I104" s="329"/>
      <c r="J104" s="330"/>
      <c r="K104" s="329"/>
      <c r="L104" s="330"/>
      <c r="M104" s="329"/>
      <c r="N104" s="330"/>
      <c r="O104" s="329"/>
      <c r="P104" s="330"/>
      <c r="Q104" s="329"/>
      <c r="R104" s="330"/>
      <c r="S104" s="329"/>
      <c r="T104" s="330"/>
      <c r="U104" s="329"/>
      <c r="V104" s="330"/>
      <c r="W104" s="329"/>
      <c r="X104" s="330"/>
      <c r="Y104" s="329"/>
      <c r="Z104" s="330"/>
      <c r="AA104" s="329"/>
      <c r="AB104" s="330"/>
      <c r="AC104" s="329"/>
      <c r="AD104" s="330"/>
      <c r="AE104" s="329"/>
      <c r="AF104" s="330"/>
      <c r="AG104" s="335"/>
      <c r="AH104" s="172">
        <f>SUM('（別紙2-6）6月1日～6月30日'!D104:AG104,'（別紙2-7）7月1日～7月31日'!D104:AH104,'（別紙2-8）8月1日～8月31日'!D104:AH104,'（別紙2-9）9月1日～9月30日'!D104:AG104,'（別紙2-10）10月1日～10月31日'!D104:AH104,D104:AG104)</f>
        <v>0</v>
      </c>
      <c r="AI104" s="218" t="str">
        <f>IF(AO104="×","療養日数は15日以内になるようにしてください。",IF('（別紙2-15）3月1日～3月31日'!AV104="×","別紙1の4の要件を満たしていない場合は、療養日数が10日以内になるようにしてください。",""))</f>
        <v/>
      </c>
      <c r="AJ104" s="233">
        <f t="shared" si="5"/>
        <v>0</v>
      </c>
      <c r="AK104" s="44"/>
      <c r="AM104" s="233" t="str">
        <f t="shared" si="6"/>
        <v/>
      </c>
      <c r="AO104" s="233" t="str">
        <f t="shared" si="7"/>
        <v/>
      </c>
    </row>
    <row r="105" spans="1:41" s="41" customFormat="1" ht="30" customHeight="1" x14ac:dyDescent="0.4">
      <c r="A105" s="55">
        <v>92</v>
      </c>
      <c r="B105" s="351"/>
      <c r="C105" s="432"/>
      <c r="D105" s="314"/>
      <c r="E105" s="315"/>
      <c r="F105" s="316"/>
      <c r="G105" s="315"/>
      <c r="H105" s="316"/>
      <c r="I105" s="315"/>
      <c r="J105" s="316"/>
      <c r="K105" s="315"/>
      <c r="L105" s="316"/>
      <c r="M105" s="315"/>
      <c r="N105" s="316"/>
      <c r="O105" s="315"/>
      <c r="P105" s="316"/>
      <c r="Q105" s="315"/>
      <c r="R105" s="316"/>
      <c r="S105" s="315"/>
      <c r="T105" s="316"/>
      <c r="U105" s="315"/>
      <c r="V105" s="316"/>
      <c r="W105" s="315"/>
      <c r="X105" s="316"/>
      <c r="Y105" s="315"/>
      <c r="Z105" s="316"/>
      <c r="AA105" s="315"/>
      <c r="AB105" s="316"/>
      <c r="AC105" s="315"/>
      <c r="AD105" s="316"/>
      <c r="AE105" s="315"/>
      <c r="AF105" s="316"/>
      <c r="AG105" s="336"/>
      <c r="AH105" s="176">
        <f>SUM('（別紙2-6）6月1日～6月30日'!D105:AG105,'（別紙2-7）7月1日～7月31日'!D105:AH105,'（別紙2-8）8月1日～8月31日'!D105:AH105,'（別紙2-9）9月1日～9月30日'!D105:AG105,'（別紙2-10）10月1日～10月31日'!D105:AH105,D105:AG105)</f>
        <v>0</v>
      </c>
      <c r="AI105" s="218" t="str">
        <f>IF(AO105="×","療養日数は15日以内になるようにしてください。",IF('（別紙2-15）3月1日～3月31日'!AV105="×","別紙1の4の要件を満たしていない場合は、療養日数が10日以内になるようにしてください。",""))</f>
        <v/>
      </c>
      <c r="AJ105" s="233">
        <f t="shared" si="5"/>
        <v>0</v>
      </c>
      <c r="AK105" s="44"/>
      <c r="AM105" s="233" t="str">
        <f t="shared" si="6"/>
        <v/>
      </c>
      <c r="AO105" s="233" t="str">
        <f t="shared" si="7"/>
        <v/>
      </c>
    </row>
    <row r="106" spans="1:41" s="41" customFormat="1" ht="30" customHeight="1" x14ac:dyDescent="0.4">
      <c r="A106" s="55">
        <v>93</v>
      </c>
      <c r="B106" s="351"/>
      <c r="C106" s="432"/>
      <c r="D106" s="314"/>
      <c r="E106" s="315"/>
      <c r="F106" s="316"/>
      <c r="G106" s="315"/>
      <c r="H106" s="316"/>
      <c r="I106" s="315"/>
      <c r="J106" s="316"/>
      <c r="K106" s="315"/>
      <c r="L106" s="316"/>
      <c r="M106" s="315"/>
      <c r="N106" s="316"/>
      <c r="O106" s="315"/>
      <c r="P106" s="316"/>
      <c r="Q106" s="315"/>
      <c r="R106" s="316"/>
      <c r="S106" s="315"/>
      <c r="T106" s="316"/>
      <c r="U106" s="315"/>
      <c r="V106" s="316"/>
      <c r="W106" s="315"/>
      <c r="X106" s="316"/>
      <c r="Y106" s="315"/>
      <c r="Z106" s="316"/>
      <c r="AA106" s="315"/>
      <c r="AB106" s="316"/>
      <c r="AC106" s="315"/>
      <c r="AD106" s="316"/>
      <c r="AE106" s="315"/>
      <c r="AF106" s="316"/>
      <c r="AG106" s="336"/>
      <c r="AH106" s="176">
        <f>SUM('（別紙2-6）6月1日～6月30日'!D106:AG106,'（別紙2-7）7月1日～7月31日'!D106:AH106,'（別紙2-8）8月1日～8月31日'!D106:AH106,'（別紙2-9）9月1日～9月30日'!D106:AG106,'（別紙2-10）10月1日～10月31日'!D106:AH106,D106:AG106)</f>
        <v>0</v>
      </c>
      <c r="AI106" s="218" t="str">
        <f>IF(AO106="×","療養日数は15日以内になるようにしてください。",IF('（別紙2-15）3月1日～3月31日'!AV106="×","別紙1の4の要件を満たしていない場合は、療養日数が10日以内になるようにしてください。",""))</f>
        <v/>
      </c>
      <c r="AJ106" s="233">
        <f t="shared" si="5"/>
        <v>0</v>
      </c>
      <c r="AK106" s="44"/>
      <c r="AM106" s="233" t="str">
        <f t="shared" si="6"/>
        <v/>
      </c>
      <c r="AO106" s="233" t="str">
        <f t="shared" si="7"/>
        <v/>
      </c>
    </row>
    <row r="107" spans="1:41" s="41" customFormat="1" ht="30" customHeight="1" x14ac:dyDescent="0.4">
      <c r="A107" s="55">
        <v>94</v>
      </c>
      <c r="B107" s="351"/>
      <c r="C107" s="432"/>
      <c r="D107" s="314"/>
      <c r="E107" s="315"/>
      <c r="F107" s="316"/>
      <c r="G107" s="315"/>
      <c r="H107" s="316"/>
      <c r="I107" s="315"/>
      <c r="J107" s="316"/>
      <c r="K107" s="315"/>
      <c r="L107" s="316"/>
      <c r="M107" s="315"/>
      <c r="N107" s="316"/>
      <c r="O107" s="315"/>
      <c r="P107" s="316"/>
      <c r="Q107" s="315"/>
      <c r="R107" s="316"/>
      <c r="S107" s="315"/>
      <c r="T107" s="316"/>
      <c r="U107" s="315"/>
      <c r="V107" s="316"/>
      <c r="W107" s="315"/>
      <c r="X107" s="316"/>
      <c r="Y107" s="315"/>
      <c r="Z107" s="316"/>
      <c r="AA107" s="315"/>
      <c r="AB107" s="316"/>
      <c r="AC107" s="315"/>
      <c r="AD107" s="316"/>
      <c r="AE107" s="315"/>
      <c r="AF107" s="316"/>
      <c r="AG107" s="336"/>
      <c r="AH107" s="176">
        <f>SUM('（別紙2-6）6月1日～6月30日'!D107:AG107,'（別紙2-7）7月1日～7月31日'!D107:AH107,'（別紙2-8）8月1日～8月31日'!D107:AH107,'（別紙2-9）9月1日～9月30日'!D107:AG107,'（別紙2-10）10月1日～10月31日'!D107:AH107,D107:AG107)</f>
        <v>0</v>
      </c>
      <c r="AI107" s="218" t="str">
        <f>IF(AO107="×","療養日数は15日以内になるようにしてください。",IF('（別紙2-15）3月1日～3月31日'!AV107="×","別紙1の4の要件を満たしていない場合は、療養日数が10日以内になるようにしてください。",""))</f>
        <v/>
      </c>
      <c r="AJ107" s="233">
        <f t="shared" si="5"/>
        <v>0</v>
      </c>
      <c r="AK107" s="44"/>
      <c r="AM107" s="233" t="str">
        <f t="shared" si="6"/>
        <v/>
      </c>
      <c r="AO107" s="233" t="str">
        <f t="shared" si="7"/>
        <v/>
      </c>
    </row>
    <row r="108" spans="1:41" s="41" customFormat="1" ht="30" customHeight="1" thickBot="1" x14ac:dyDescent="0.45">
      <c r="A108" s="57">
        <v>95</v>
      </c>
      <c r="B108" s="352"/>
      <c r="C108" s="433"/>
      <c r="D108" s="337"/>
      <c r="E108" s="325"/>
      <c r="F108" s="326"/>
      <c r="G108" s="325"/>
      <c r="H108" s="326"/>
      <c r="I108" s="325"/>
      <c r="J108" s="326"/>
      <c r="K108" s="325"/>
      <c r="L108" s="326"/>
      <c r="M108" s="325"/>
      <c r="N108" s="326"/>
      <c r="O108" s="325"/>
      <c r="P108" s="326"/>
      <c r="Q108" s="325"/>
      <c r="R108" s="326"/>
      <c r="S108" s="325"/>
      <c r="T108" s="326"/>
      <c r="U108" s="325"/>
      <c r="V108" s="326"/>
      <c r="W108" s="325"/>
      <c r="X108" s="326"/>
      <c r="Y108" s="325"/>
      <c r="Z108" s="326"/>
      <c r="AA108" s="325"/>
      <c r="AB108" s="326"/>
      <c r="AC108" s="325"/>
      <c r="AD108" s="326"/>
      <c r="AE108" s="325"/>
      <c r="AF108" s="326"/>
      <c r="AG108" s="338"/>
      <c r="AH108" s="90">
        <f>SUM('（別紙2-6）6月1日～6月30日'!D108:AG108,'（別紙2-7）7月1日～7月31日'!D108:AH108,'（別紙2-8）8月1日～8月31日'!D108:AH108,'（別紙2-9）9月1日～9月30日'!D108:AG108,'（別紙2-10）10月1日～10月31日'!D108:AH108,D108:AG108)</f>
        <v>0</v>
      </c>
      <c r="AI108" s="218" t="str">
        <f>IF(AO108="×","療養日数は15日以内になるようにしてください。",IF('（別紙2-15）3月1日～3月31日'!AV108="×","別紙1の4の要件を満たしていない場合は、療養日数が10日以内になるようにしてください。",""))</f>
        <v/>
      </c>
      <c r="AJ108" s="233">
        <f t="shared" si="5"/>
        <v>0</v>
      </c>
      <c r="AK108" s="44"/>
      <c r="AM108" s="233" t="str">
        <f t="shared" si="6"/>
        <v/>
      </c>
      <c r="AO108" s="233" t="str">
        <f t="shared" si="7"/>
        <v/>
      </c>
    </row>
    <row r="109" spans="1:41" s="41" customFormat="1" ht="30" customHeight="1" x14ac:dyDescent="0.4">
      <c r="A109" s="91">
        <v>96</v>
      </c>
      <c r="B109" s="353"/>
      <c r="C109" s="431"/>
      <c r="D109" s="332"/>
      <c r="E109" s="317"/>
      <c r="F109" s="333"/>
      <c r="G109" s="317"/>
      <c r="H109" s="333"/>
      <c r="I109" s="317"/>
      <c r="J109" s="333"/>
      <c r="K109" s="317"/>
      <c r="L109" s="333"/>
      <c r="M109" s="317"/>
      <c r="N109" s="333"/>
      <c r="O109" s="317"/>
      <c r="P109" s="333"/>
      <c r="Q109" s="317"/>
      <c r="R109" s="333"/>
      <c r="S109" s="317"/>
      <c r="T109" s="333"/>
      <c r="U109" s="317"/>
      <c r="V109" s="333"/>
      <c r="W109" s="317"/>
      <c r="X109" s="333"/>
      <c r="Y109" s="317"/>
      <c r="Z109" s="333"/>
      <c r="AA109" s="317"/>
      <c r="AB109" s="333"/>
      <c r="AC109" s="317"/>
      <c r="AD109" s="333"/>
      <c r="AE109" s="317"/>
      <c r="AF109" s="333"/>
      <c r="AG109" s="339"/>
      <c r="AH109" s="177">
        <f>SUM('（別紙2-6）6月1日～6月30日'!D109:AG109,'（別紙2-7）7月1日～7月31日'!D109:AH109,'（別紙2-8）8月1日～8月31日'!D109:AH109,'（別紙2-9）9月1日～9月30日'!D109:AG109,'（別紙2-10）10月1日～10月31日'!D109:AH109,D109:AG109)</f>
        <v>0</v>
      </c>
      <c r="AI109" s="218" t="str">
        <f>IF(AO109="×","療養日数は15日以内になるようにしてください。",IF('（別紙2-15）3月1日～3月31日'!AV109="×","別紙1の4の要件を満たしていない場合は、療養日数が10日以内になるようにしてください。",""))</f>
        <v/>
      </c>
      <c r="AJ109" s="233">
        <f t="shared" si="5"/>
        <v>0</v>
      </c>
      <c r="AK109" s="44"/>
      <c r="AM109" s="233" t="str">
        <f t="shared" si="6"/>
        <v/>
      </c>
      <c r="AO109" s="233" t="str">
        <f t="shared" si="7"/>
        <v/>
      </c>
    </row>
    <row r="110" spans="1:41" s="41" customFormat="1" ht="30" customHeight="1" x14ac:dyDescent="0.4">
      <c r="A110" s="55">
        <v>97</v>
      </c>
      <c r="B110" s="351"/>
      <c r="C110" s="432"/>
      <c r="D110" s="314"/>
      <c r="E110" s="315"/>
      <c r="F110" s="316"/>
      <c r="G110" s="315"/>
      <c r="H110" s="316"/>
      <c r="I110" s="315"/>
      <c r="J110" s="316"/>
      <c r="K110" s="315"/>
      <c r="L110" s="316"/>
      <c r="M110" s="315"/>
      <c r="N110" s="316"/>
      <c r="O110" s="315"/>
      <c r="P110" s="316"/>
      <c r="Q110" s="315"/>
      <c r="R110" s="316"/>
      <c r="S110" s="315"/>
      <c r="T110" s="316"/>
      <c r="U110" s="315"/>
      <c r="V110" s="316"/>
      <c r="W110" s="315"/>
      <c r="X110" s="316"/>
      <c r="Y110" s="315"/>
      <c r="Z110" s="316"/>
      <c r="AA110" s="315"/>
      <c r="AB110" s="316"/>
      <c r="AC110" s="315"/>
      <c r="AD110" s="316"/>
      <c r="AE110" s="315"/>
      <c r="AF110" s="316"/>
      <c r="AG110" s="336"/>
      <c r="AH110" s="176">
        <f>SUM('（別紙2-6）6月1日～6月30日'!D110:AG110,'（別紙2-7）7月1日～7月31日'!D110:AH110,'（別紙2-8）8月1日～8月31日'!D110:AH110,'（別紙2-9）9月1日～9月30日'!D110:AG110,'（別紙2-10）10月1日～10月31日'!D110:AH110,D110:AG110)</f>
        <v>0</v>
      </c>
      <c r="AI110" s="218" t="str">
        <f>IF(AO110="×","療養日数は15日以内になるようにしてください。",IF('（別紙2-15）3月1日～3月31日'!AV110="×","別紙1の4の要件を満たしていない場合は、療養日数が10日以内になるようにしてください。",""))</f>
        <v/>
      </c>
      <c r="AJ110" s="233">
        <f t="shared" ref="AJ110:AJ141" si="8">MIN(SUM(D110:AG110),15)</f>
        <v>0</v>
      </c>
      <c r="AK110" s="44"/>
      <c r="AM110" s="233" t="str">
        <f t="shared" si="6"/>
        <v/>
      </c>
      <c r="AO110" s="233" t="str">
        <f t="shared" si="7"/>
        <v/>
      </c>
    </row>
    <row r="111" spans="1:41" s="41" customFormat="1" ht="30" customHeight="1" x14ac:dyDescent="0.4">
      <c r="A111" s="55">
        <v>98</v>
      </c>
      <c r="B111" s="351"/>
      <c r="C111" s="432"/>
      <c r="D111" s="314"/>
      <c r="E111" s="315"/>
      <c r="F111" s="316"/>
      <c r="G111" s="315"/>
      <c r="H111" s="316"/>
      <c r="I111" s="315"/>
      <c r="J111" s="316"/>
      <c r="K111" s="315"/>
      <c r="L111" s="316"/>
      <c r="M111" s="315"/>
      <c r="N111" s="316"/>
      <c r="O111" s="315"/>
      <c r="P111" s="316"/>
      <c r="Q111" s="315"/>
      <c r="R111" s="316"/>
      <c r="S111" s="315"/>
      <c r="T111" s="316"/>
      <c r="U111" s="315"/>
      <c r="V111" s="316"/>
      <c r="W111" s="315"/>
      <c r="X111" s="316"/>
      <c r="Y111" s="315"/>
      <c r="Z111" s="316"/>
      <c r="AA111" s="315"/>
      <c r="AB111" s="316"/>
      <c r="AC111" s="315"/>
      <c r="AD111" s="316"/>
      <c r="AE111" s="315"/>
      <c r="AF111" s="316"/>
      <c r="AG111" s="336"/>
      <c r="AH111" s="176">
        <f>SUM('（別紙2-6）6月1日～6月30日'!D111:AG111,'（別紙2-7）7月1日～7月31日'!D111:AH111,'（別紙2-8）8月1日～8月31日'!D111:AH111,'（別紙2-9）9月1日～9月30日'!D111:AG111,'（別紙2-10）10月1日～10月31日'!D111:AH111,D111:AG111)</f>
        <v>0</v>
      </c>
      <c r="AI111" s="218" t="str">
        <f>IF(AO111="×","療養日数は15日以内になるようにしてください。",IF('（別紙2-15）3月1日～3月31日'!AV111="×","別紙1の4の要件を満たしていない場合は、療養日数が10日以内になるようにしてください。",""))</f>
        <v/>
      </c>
      <c r="AJ111" s="233">
        <f t="shared" si="8"/>
        <v>0</v>
      </c>
      <c r="AK111" s="44"/>
      <c r="AM111" s="233" t="str">
        <f t="shared" si="6"/>
        <v/>
      </c>
      <c r="AO111" s="233" t="str">
        <f t="shared" si="7"/>
        <v/>
      </c>
    </row>
    <row r="112" spans="1:41" s="41" customFormat="1" ht="30" customHeight="1" x14ac:dyDescent="0.4">
      <c r="A112" s="55">
        <v>99</v>
      </c>
      <c r="B112" s="351"/>
      <c r="C112" s="432"/>
      <c r="D112" s="314"/>
      <c r="E112" s="315"/>
      <c r="F112" s="316"/>
      <c r="G112" s="315"/>
      <c r="H112" s="316"/>
      <c r="I112" s="315"/>
      <c r="J112" s="316"/>
      <c r="K112" s="315"/>
      <c r="L112" s="316"/>
      <c r="M112" s="315"/>
      <c r="N112" s="316"/>
      <c r="O112" s="315"/>
      <c r="P112" s="316"/>
      <c r="Q112" s="315"/>
      <c r="R112" s="316"/>
      <c r="S112" s="315"/>
      <c r="T112" s="316"/>
      <c r="U112" s="315"/>
      <c r="V112" s="316"/>
      <c r="W112" s="315"/>
      <c r="X112" s="316"/>
      <c r="Y112" s="315"/>
      <c r="Z112" s="316"/>
      <c r="AA112" s="315"/>
      <c r="AB112" s="316"/>
      <c r="AC112" s="315"/>
      <c r="AD112" s="316"/>
      <c r="AE112" s="315"/>
      <c r="AF112" s="316"/>
      <c r="AG112" s="336"/>
      <c r="AH112" s="176">
        <f>SUM('（別紙2-6）6月1日～6月30日'!D112:AG112,'（別紙2-7）7月1日～7月31日'!D112:AH112,'（別紙2-8）8月1日～8月31日'!D112:AH112,'（別紙2-9）9月1日～9月30日'!D112:AG112,'（別紙2-10）10月1日～10月31日'!D112:AH112,D112:AG112)</f>
        <v>0</v>
      </c>
      <c r="AI112" s="218" t="str">
        <f>IF(AO112="×","療養日数は15日以内になるようにしてください。",IF('（別紙2-15）3月1日～3月31日'!AV112="×","別紙1の4の要件を満たしていない場合は、療養日数が10日以内になるようにしてください。",""))</f>
        <v/>
      </c>
      <c r="AJ112" s="233">
        <f t="shared" si="8"/>
        <v>0</v>
      </c>
      <c r="AK112" s="44"/>
      <c r="AM112" s="233" t="str">
        <f t="shared" si="6"/>
        <v/>
      </c>
      <c r="AO112" s="233" t="str">
        <f t="shared" si="7"/>
        <v/>
      </c>
    </row>
    <row r="113" spans="1:41" s="41" customFormat="1" ht="30" customHeight="1" thickBot="1" x14ac:dyDescent="0.45">
      <c r="A113" s="55">
        <v>100</v>
      </c>
      <c r="B113" s="352"/>
      <c r="C113" s="433"/>
      <c r="D113" s="314"/>
      <c r="E113" s="315"/>
      <c r="F113" s="316"/>
      <c r="G113" s="315"/>
      <c r="H113" s="316"/>
      <c r="I113" s="315"/>
      <c r="J113" s="316"/>
      <c r="K113" s="315"/>
      <c r="L113" s="316"/>
      <c r="M113" s="315"/>
      <c r="N113" s="316"/>
      <c r="O113" s="315"/>
      <c r="P113" s="316"/>
      <c r="Q113" s="315"/>
      <c r="R113" s="316"/>
      <c r="S113" s="315"/>
      <c r="T113" s="316"/>
      <c r="U113" s="315"/>
      <c r="V113" s="316"/>
      <c r="W113" s="315"/>
      <c r="X113" s="316"/>
      <c r="Y113" s="315"/>
      <c r="Z113" s="316"/>
      <c r="AA113" s="315"/>
      <c r="AB113" s="316"/>
      <c r="AC113" s="315"/>
      <c r="AD113" s="316"/>
      <c r="AE113" s="315"/>
      <c r="AF113" s="316"/>
      <c r="AG113" s="336"/>
      <c r="AH113" s="176">
        <f>SUM('（別紙2-6）6月1日～6月30日'!D113:AG113,'（別紙2-7）7月1日～7月31日'!D113:AH113,'（別紙2-8）8月1日～8月31日'!D113:AH113,'（別紙2-9）9月1日～9月30日'!D113:AG113,'（別紙2-10）10月1日～10月31日'!D113:AH113,D113:AG113)</f>
        <v>0</v>
      </c>
      <c r="AI113" s="218" t="str">
        <f>IF(AO113="×","療養日数は15日以内になるようにしてください。",IF('（別紙2-15）3月1日～3月31日'!AV113="×","別紙1の4の要件を満たしていない場合は、療養日数が10日以内になるようにしてください。",""))</f>
        <v/>
      </c>
      <c r="AJ113" s="233">
        <f t="shared" si="8"/>
        <v>0</v>
      </c>
      <c r="AK113" s="44"/>
      <c r="AM113" s="233" t="str">
        <f t="shared" si="6"/>
        <v/>
      </c>
      <c r="AO113" s="233" t="str">
        <f t="shared" si="7"/>
        <v/>
      </c>
    </row>
    <row r="114" spans="1:41" s="41" customFormat="1" ht="30" customHeight="1" x14ac:dyDescent="0.4">
      <c r="A114" s="99">
        <v>101</v>
      </c>
      <c r="B114" s="353"/>
      <c r="C114" s="431"/>
      <c r="D114" s="334"/>
      <c r="E114" s="329"/>
      <c r="F114" s="330"/>
      <c r="G114" s="329"/>
      <c r="H114" s="330"/>
      <c r="I114" s="329"/>
      <c r="J114" s="330"/>
      <c r="K114" s="329"/>
      <c r="L114" s="330"/>
      <c r="M114" s="329"/>
      <c r="N114" s="330"/>
      <c r="O114" s="329"/>
      <c r="P114" s="330"/>
      <c r="Q114" s="329"/>
      <c r="R114" s="330"/>
      <c r="S114" s="329"/>
      <c r="T114" s="330"/>
      <c r="U114" s="329"/>
      <c r="V114" s="330"/>
      <c r="W114" s="329"/>
      <c r="X114" s="330"/>
      <c r="Y114" s="329"/>
      <c r="Z114" s="330"/>
      <c r="AA114" s="329"/>
      <c r="AB114" s="330"/>
      <c r="AC114" s="329"/>
      <c r="AD114" s="330"/>
      <c r="AE114" s="329"/>
      <c r="AF114" s="330"/>
      <c r="AG114" s="335"/>
      <c r="AH114" s="172">
        <f>SUM('（別紙2-6）6月1日～6月30日'!D114:AG114,'（別紙2-7）7月1日～7月31日'!D114:AH114,'（別紙2-8）8月1日～8月31日'!D114:AH114,'（別紙2-9）9月1日～9月30日'!D114:AG114,'（別紙2-10）10月1日～10月31日'!D114:AH114,D114:AG114)</f>
        <v>0</v>
      </c>
      <c r="AI114" s="218" t="str">
        <f>IF(AO114="×","療養日数は15日以内になるようにしてください。",IF('（別紙2-15）3月1日～3月31日'!AV114="×","別紙1の4の要件を満たしていない場合は、療養日数が10日以内になるようにしてください。",""))</f>
        <v/>
      </c>
      <c r="AJ114" s="233">
        <f t="shared" si="8"/>
        <v>0</v>
      </c>
      <c r="AK114" s="44"/>
      <c r="AM114" s="233" t="str">
        <f t="shared" si="6"/>
        <v/>
      </c>
      <c r="AO114" s="233" t="str">
        <f t="shared" si="7"/>
        <v/>
      </c>
    </row>
    <row r="115" spans="1:41" s="41" customFormat="1" ht="30" customHeight="1" x14ac:dyDescent="0.4">
      <c r="A115" s="55">
        <v>102</v>
      </c>
      <c r="B115" s="351"/>
      <c r="C115" s="432"/>
      <c r="D115" s="314"/>
      <c r="E115" s="315"/>
      <c r="F115" s="316"/>
      <c r="G115" s="315"/>
      <c r="H115" s="316"/>
      <c r="I115" s="315"/>
      <c r="J115" s="316"/>
      <c r="K115" s="315"/>
      <c r="L115" s="316"/>
      <c r="M115" s="315"/>
      <c r="N115" s="316"/>
      <c r="O115" s="315"/>
      <c r="P115" s="316"/>
      <c r="Q115" s="315"/>
      <c r="R115" s="316"/>
      <c r="S115" s="315"/>
      <c r="T115" s="316"/>
      <c r="U115" s="315"/>
      <c r="V115" s="316"/>
      <c r="W115" s="315"/>
      <c r="X115" s="316"/>
      <c r="Y115" s="315"/>
      <c r="Z115" s="316"/>
      <c r="AA115" s="315"/>
      <c r="AB115" s="316"/>
      <c r="AC115" s="315"/>
      <c r="AD115" s="316"/>
      <c r="AE115" s="315"/>
      <c r="AF115" s="316"/>
      <c r="AG115" s="336"/>
      <c r="AH115" s="176">
        <f>SUM('（別紙2-6）6月1日～6月30日'!D115:AG115,'（別紙2-7）7月1日～7月31日'!D115:AH115,'（別紙2-8）8月1日～8月31日'!D115:AH115,'（別紙2-9）9月1日～9月30日'!D115:AG115,'（別紙2-10）10月1日～10月31日'!D115:AH115,D115:AG115)</f>
        <v>0</v>
      </c>
      <c r="AI115" s="218" t="str">
        <f>IF(AO115="×","療養日数は15日以内になるようにしてください。",IF('（別紙2-15）3月1日～3月31日'!AV115="×","別紙1の4の要件を満たしていない場合は、療養日数が10日以内になるようにしてください。",""))</f>
        <v/>
      </c>
      <c r="AJ115" s="233">
        <f t="shared" si="8"/>
        <v>0</v>
      </c>
      <c r="AK115" s="44"/>
      <c r="AM115" s="233" t="str">
        <f t="shared" si="6"/>
        <v/>
      </c>
      <c r="AO115" s="233" t="str">
        <f t="shared" si="7"/>
        <v/>
      </c>
    </row>
    <row r="116" spans="1:41" s="41" customFormat="1" ht="30" customHeight="1" x14ac:dyDescent="0.4">
      <c r="A116" s="55">
        <v>103</v>
      </c>
      <c r="B116" s="351"/>
      <c r="C116" s="432"/>
      <c r="D116" s="314"/>
      <c r="E116" s="315"/>
      <c r="F116" s="316"/>
      <c r="G116" s="315"/>
      <c r="H116" s="316"/>
      <c r="I116" s="315"/>
      <c r="J116" s="316"/>
      <c r="K116" s="315"/>
      <c r="L116" s="316"/>
      <c r="M116" s="315"/>
      <c r="N116" s="316"/>
      <c r="O116" s="315"/>
      <c r="P116" s="316"/>
      <c r="Q116" s="315"/>
      <c r="R116" s="316"/>
      <c r="S116" s="315"/>
      <c r="T116" s="316"/>
      <c r="U116" s="315"/>
      <c r="V116" s="316"/>
      <c r="W116" s="315"/>
      <c r="X116" s="316"/>
      <c r="Y116" s="315"/>
      <c r="Z116" s="316"/>
      <c r="AA116" s="315"/>
      <c r="AB116" s="316"/>
      <c r="AC116" s="315"/>
      <c r="AD116" s="316"/>
      <c r="AE116" s="315"/>
      <c r="AF116" s="316"/>
      <c r="AG116" s="336"/>
      <c r="AH116" s="176">
        <f>SUM('（別紙2-6）6月1日～6月30日'!D116:AG116,'（別紙2-7）7月1日～7月31日'!D116:AH116,'（別紙2-8）8月1日～8月31日'!D116:AH116,'（別紙2-9）9月1日～9月30日'!D116:AG116,'（別紙2-10）10月1日～10月31日'!D116:AH116,D116:AG116)</f>
        <v>0</v>
      </c>
      <c r="AI116" s="218" t="str">
        <f>IF(AO116="×","療養日数は15日以内になるようにしてください。",IF('（別紙2-15）3月1日～3月31日'!AV116="×","別紙1の4の要件を満たしていない場合は、療養日数が10日以内になるようにしてください。",""))</f>
        <v/>
      </c>
      <c r="AJ116" s="233">
        <f t="shared" si="8"/>
        <v>0</v>
      </c>
      <c r="AK116" s="44"/>
      <c r="AM116" s="233" t="str">
        <f t="shared" si="6"/>
        <v/>
      </c>
      <c r="AO116" s="233" t="str">
        <f t="shared" si="7"/>
        <v/>
      </c>
    </row>
    <row r="117" spans="1:41" s="41" customFormat="1" ht="30" customHeight="1" x14ac:dyDescent="0.4">
      <c r="A117" s="55">
        <v>104</v>
      </c>
      <c r="B117" s="351"/>
      <c r="C117" s="432"/>
      <c r="D117" s="314"/>
      <c r="E117" s="315"/>
      <c r="F117" s="316"/>
      <c r="G117" s="315"/>
      <c r="H117" s="316"/>
      <c r="I117" s="315"/>
      <c r="J117" s="316"/>
      <c r="K117" s="315"/>
      <c r="L117" s="316"/>
      <c r="M117" s="315"/>
      <c r="N117" s="316"/>
      <c r="O117" s="315"/>
      <c r="P117" s="316"/>
      <c r="Q117" s="315"/>
      <c r="R117" s="316"/>
      <c r="S117" s="315"/>
      <c r="T117" s="316"/>
      <c r="U117" s="315"/>
      <c r="V117" s="316"/>
      <c r="W117" s="315"/>
      <c r="X117" s="316"/>
      <c r="Y117" s="315"/>
      <c r="Z117" s="316"/>
      <c r="AA117" s="315"/>
      <c r="AB117" s="316"/>
      <c r="AC117" s="315"/>
      <c r="AD117" s="316"/>
      <c r="AE117" s="315"/>
      <c r="AF117" s="316"/>
      <c r="AG117" s="336"/>
      <c r="AH117" s="176">
        <f>SUM('（別紙2-6）6月1日～6月30日'!D117:AG117,'（別紙2-7）7月1日～7月31日'!D117:AH117,'（別紙2-8）8月1日～8月31日'!D117:AH117,'（別紙2-9）9月1日～9月30日'!D117:AG117,'（別紙2-10）10月1日～10月31日'!D117:AH117,D117:AG117)</f>
        <v>0</v>
      </c>
      <c r="AI117" s="218" t="str">
        <f>IF(AO117="×","療養日数は15日以内になるようにしてください。",IF('（別紙2-15）3月1日～3月31日'!AV117="×","別紙1の4の要件を満たしていない場合は、療養日数が10日以内になるようにしてください。",""))</f>
        <v/>
      </c>
      <c r="AJ117" s="233">
        <f t="shared" si="8"/>
        <v>0</v>
      </c>
      <c r="AK117" s="44"/>
      <c r="AM117" s="233" t="str">
        <f t="shared" si="6"/>
        <v/>
      </c>
      <c r="AO117" s="233" t="str">
        <f t="shared" si="7"/>
        <v/>
      </c>
    </row>
    <row r="118" spans="1:41" s="41" customFormat="1" ht="30" customHeight="1" thickBot="1" x14ac:dyDescent="0.45">
      <c r="A118" s="57">
        <v>105</v>
      </c>
      <c r="B118" s="354"/>
      <c r="C118" s="433"/>
      <c r="D118" s="337"/>
      <c r="E118" s="325"/>
      <c r="F118" s="326"/>
      <c r="G118" s="325"/>
      <c r="H118" s="326"/>
      <c r="I118" s="325"/>
      <c r="J118" s="326"/>
      <c r="K118" s="325"/>
      <c r="L118" s="326"/>
      <c r="M118" s="325"/>
      <c r="N118" s="326"/>
      <c r="O118" s="325"/>
      <c r="P118" s="326"/>
      <c r="Q118" s="325"/>
      <c r="R118" s="326"/>
      <c r="S118" s="325"/>
      <c r="T118" s="326"/>
      <c r="U118" s="325"/>
      <c r="V118" s="326"/>
      <c r="W118" s="325"/>
      <c r="X118" s="326"/>
      <c r="Y118" s="325"/>
      <c r="Z118" s="326"/>
      <c r="AA118" s="325"/>
      <c r="AB118" s="326"/>
      <c r="AC118" s="325"/>
      <c r="AD118" s="326"/>
      <c r="AE118" s="325"/>
      <c r="AF118" s="326"/>
      <c r="AG118" s="338"/>
      <c r="AH118" s="90">
        <f>SUM('（別紙2-6）6月1日～6月30日'!D118:AG118,'（別紙2-7）7月1日～7月31日'!D118:AH118,'（別紙2-8）8月1日～8月31日'!D118:AH118,'（別紙2-9）9月1日～9月30日'!D118:AG118,'（別紙2-10）10月1日～10月31日'!D118:AH118,D118:AG118)</f>
        <v>0</v>
      </c>
      <c r="AI118" s="218" t="str">
        <f>IF(AO118="×","療養日数は15日以内になるようにしてください。",IF('（別紙2-15）3月1日～3月31日'!AV118="×","別紙1の4の要件を満たしていない場合は、療養日数が10日以内になるようにしてください。",""))</f>
        <v/>
      </c>
      <c r="AJ118" s="233">
        <f t="shared" si="8"/>
        <v>0</v>
      </c>
      <c r="AK118" s="44"/>
      <c r="AM118" s="233" t="str">
        <f t="shared" si="6"/>
        <v/>
      </c>
      <c r="AO118" s="233" t="str">
        <f t="shared" si="7"/>
        <v/>
      </c>
    </row>
    <row r="119" spans="1:41" s="41" customFormat="1" ht="30" customHeight="1" x14ac:dyDescent="0.4">
      <c r="A119" s="91">
        <v>106</v>
      </c>
      <c r="B119" s="351"/>
      <c r="C119" s="431"/>
      <c r="D119" s="332"/>
      <c r="E119" s="317"/>
      <c r="F119" s="333"/>
      <c r="G119" s="317"/>
      <c r="H119" s="333"/>
      <c r="I119" s="317"/>
      <c r="J119" s="333"/>
      <c r="K119" s="317"/>
      <c r="L119" s="333"/>
      <c r="M119" s="317"/>
      <c r="N119" s="333"/>
      <c r="O119" s="317"/>
      <c r="P119" s="333"/>
      <c r="Q119" s="317"/>
      <c r="R119" s="333"/>
      <c r="S119" s="317"/>
      <c r="T119" s="333"/>
      <c r="U119" s="317"/>
      <c r="V119" s="333"/>
      <c r="W119" s="317"/>
      <c r="X119" s="333"/>
      <c r="Y119" s="317"/>
      <c r="Z119" s="333"/>
      <c r="AA119" s="317"/>
      <c r="AB119" s="333"/>
      <c r="AC119" s="317"/>
      <c r="AD119" s="333"/>
      <c r="AE119" s="317"/>
      <c r="AF119" s="333"/>
      <c r="AG119" s="339"/>
      <c r="AH119" s="177">
        <f>SUM('（別紙2-6）6月1日～6月30日'!D119:AG119,'（別紙2-7）7月1日～7月31日'!D119:AH119,'（別紙2-8）8月1日～8月31日'!D119:AH119,'（別紙2-9）9月1日～9月30日'!D119:AG119,'（別紙2-10）10月1日～10月31日'!D119:AH119,D119:AG119)</f>
        <v>0</v>
      </c>
      <c r="AI119" s="218" t="str">
        <f>IF(AO119="×","療養日数は15日以内になるようにしてください。",IF('（別紙2-15）3月1日～3月31日'!AV119="×","別紙1の4の要件を満たしていない場合は、療養日数が10日以内になるようにしてください。",""))</f>
        <v/>
      </c>
      <c r="AJ119" s="233">
        <f t="shared" si="8"/>
        <v>0</v>
      </c>
      <c r="AK119" s="44"/>
      <c r="AM119" s="233" t="str">
        <f t="shared" si="6"/>
        <v/>
      </c>
      <c r="AO119" s="233" t="str">
        <f t="shared" si="7"/>
        <v/>
      </c>
    </row>
    <row r="120" spans="1:41" s="41" customFormat="1" ht="30" customHeight="1" x14ac:dyDescent="0.4">
      <c r="A120" s="55">
        <v>107</v>
      </c>
      <c r="B120" s="351"/>
      <c r="C120" s="432"/>
      <c r="D120" s="314"/>
      <c r="E120" s="315"/>
      <c r="F120" s="316"/>
      <c r="G120" s="315"/>
      <c r="H120" s="316"/>
      <c r="I120" s="315"/>
      <c r="J120" s="316"/>
      <c r="K120" s="315"/>
      <c r="L120" s="316"/>
      <c r="M120" s="315"/>
      <c r="N120" s="316"/>
      <c r="O120" s="315"/>
      <c r="P120" s="316"/>
      <c r="Q120" s="315"/>
      <c r="R120" s="316"/>
      <c r="S120" s="315"/>
      <c r="T120" s="316"/>
      <c r="U120" s="315"/>
      <c r="V120" s="316"/>
      <c r="W120" s="315"/>
      <c r="X120" s="316"/>
      <c r="Y120" s="315"/>
      <c r="Z120" s="316"/>
      <c r="AA120" s="315"/>
      <c r="AB120" s="316"/>
      <c r="AC120" s="315"/>
      <c r="AD120" s="316"/>
      <c r="AE120" s="315"/>
      <c r="AF120" s="316"/>
      <c r="AG120" s="336"/>
      <c r="AH120" s="176">
        <f>SUM('（別紙2-6）6月1日～6月30日'!D120:AG120,'（別紙2-7）7月1日～7月31日'!D120:AH120,'（別紙2-8）8月1日～8月31日'!D120:AH120,'（別紙2-9）9月1日～9月30日'!D120:AG120,'（別紙2-10）10月1日～10月31日'!D120:AH120,D120:AG120)</f>
        <v>0</v>
      </c>
      <c r="AI120" s="218" t="str">
        <f>IF(AO120="×","療養日数は15日以内になるようにしてください。",IF('（別紙2-15）3月1日～3月31日'!AV120="×","別紙1の4の要件を満たしていない場合は、療養日数が10日以内になるようにしてください。",""))</f>
        <v/>
      </c>
      <c r="AJ120" s="233">
        <f t="shared" si="8"/>
        <v>0</v>
      </c>
      <c r="AK120" s="44"/>
      <c r="AM120" s="233" t="str">
        <f t="shared" si="6"/>
        <v/>
      </c>
      <c r="AO120" s="233" t="str">
        <f t="shared" si="7"/>
        <v/>
      </c>
    </row>
    <row r="121" spans="1:41" s="41" customFormat="1" ht="30" customHeight="1" x14ac:dyDescent="0.4">
      <c r="A121" s="55">
        <v>108</v>
      </c>
      <c r="B121" s="351"/>
      <c r="C121" s="432"/>
      <c r="D121" s="314"/>
      <c r="E121" s="315"/>
      <c r="F121" s="316"/>
      <c r="G121" s="315"/>
      <c r="H121" s="316"/>
      <c r="I121" s="315"/>
      <c r="J121" s="316"/>
      <c r="K121" s="315"/>
      <c r="L121" s="316"/>
      <c r="M121" s="315"/>
      <c r="N121" s="316"/>
      <c r="O121" s="315"/>
      <c r="P121" s="316"/>
      <c r="Q121" s="315"/>
      <c r="R121" s="316"/>
      <c r="S121" s="315"/>
      <c r="T121" s="316"/>
      <c r="U121" s="315"/>
      <c r="V121" s="316"/>
      <c r="W121" s="315"/>
      <c r="X121" s="316"/>
      <c r="Y121" s="315"/>
      <c r="Z121" s="316"/>
      <c r="AA121" s="315"/>
      <c r="AB121" s="316"/>
      <c r="AC121" s="315"/>
      <c r="AD121" s="316"/>
      <c r="AE121" s="315"/>
      <c r="AF121" s="316"/>
      <c r="AG121" s="336"/>
      <c r="AH121" s="176">
        <f>SUM('（別紙2-6）6月1日～6月30日'!D121:AG121,'（別紙2-7）7月1日～7月31日'!D121:AH121,'（別紙2-8）8月1日～8月31日'!D121:AH121,'（別紙2-9）9月1日～9月30日'!D121:AG121,'（別紙2-10）10月1日～10月31日'!D121:AH121,D121:AG121)</f>
        <v>0</v>
      </c>
      <c r="AI121" s="218" t="str">
        <f>IF(AO121="×","療養日数は15日以内になるようにしてください。",IF('（別紙2-15）3月1日～3月31日'!AV121="×","別紙1の4の要件を満たしていない場合は、療養日数が10日以内になるようにしてください。",""))</f>
        <v/>
      </c>
      <c r="AJ121" s="233">
        <f t="shared" si="8"/>
        <v>0</v>
      </c>
      <c r="AK121" s="44"/>
      <c r="AM121" s="233" t="str">
        <f t="shared" si="6"/>
        <v/>
      </c>
      <c r="AO121" s="233" t="str">
        <f t="shared" si="7"/>
        <v/>
      </c>
    </row>
    <row r="122" spans="1:41" s="41" customFormat="1" ht="30" customHeight="1" x14ac:dyDescent="0.4">
      <c r="A122" s="55">
        <v>109</v>
      </c>
      <c r="B122" s="351"/>
      <c r="C122" s="432"/>
      <c r="D122" s="314"/>
      <c r="E122" s="315"/>
      <c r="F122" s="316"/>
      <c r="G122" s="315"/>
      <c r="H122" s="316"/>
      <c r="I122" s="315"/>
      <c r="J122" s="316"/>
      <c r="K122" s="315"/>
      <c r="L122" s="316"/>
      <c r="M122" s="315"/>
      <c r="N122" s="316"/>
      <c r="O122" s="315"/>
      <c r="P122" s="316"/>
      <c r="Q122" s="315"/>
      <c r="R122" s="316"/>
      <c r="S122" s="315"/>
      <c r="T122" s="316"/>
      <c r="U122" s="315"/>
      <c r="V122" s="316"/>
      <c r="W122" s="315"/>
      <c r="X122" s="316"/>
      <c r="Y122" s="315"/>
      <c r="Z122" s="316"/>
      <c r="AA122" s="315"/>
      <c r="AB122" s="316"/>
      <c r="AC122" s="315"/>
      <c r="AD122" s="316"/>
      <c r="AE122" s="315"/>
      <c r="AF122" s="316"/>
      <c r="AG122" s="336"/>
      <c r="AH122" s="176">
        <f>SUM('（別紙2-6）6月1日～6月30日'!D122:AG122,'（別紙2-7）7月1日～7月31日'!D122:AH122,'（別紙2-8）8月1日～8月31日'!D122:AH122,'（別紙2-9）9月1日～9月30日'!D122:AG122,'（別紙2-10）10月1日～10月31日'!D122:AH122,D122:AG122)</f>
        <v>0</v>
      </c>
      <c r="AI122" s="218" t="str">
        <f>IF(AO122="×","療養日数は15日以内になるようにしてください。",IF('（別紙2-15）3月1日～3月31日'!AV122="×","別紙1の4の要件を満たしていない場合は、療養日数が10日以内になるようにしてください。",""))</f>
        <v/>
      </c>
      <c r="AJ122" s="233">
        <f t="shared" si="8"/>
        <v>0</v>
      </c>
      <c r="AK122" s="44"/>
      <c r="AM122" s="233" t="str">
        <f t="shared" si="6"/>
        <v/>
      </c>
      <c r="AO122" s="233" t="str">
        <f t="shared" si="7"/>
        <v/>
      </c>
    </row>
    <row r="123" spans="1:41" s="41" customFormat="1" ht="30" customHeight="1" thickBot="1" x14ac:dyDescent="0.45">
      <c r="A123" s="55">
        <v>110</v>
      </c>
      <c r="B123" s="352"/>
      <c r="C123" s="433"/>
      <c r="D123" s="314"/>
      <c r="E123" s="315"/>
      <c r="F123" s="316"/>
      <c r="G123" s="315"/>
      <c r="H123" s="316"/>
      <c r="I123" s="315"/>
      <c r="J123" s="316"/>
      <c r="K123" s="315"/>
      <c r="L123" s="316"/>
      <c r="M123" s="315"/>
      <c r="N123" s="316"/>
      <c r="O123" s="315"/>
      <c r="P123" s="316"/>
      <c r="Q123" s="315"/>
      <c r="R123" s="316"/>
      <c r="S123" s="315"/>
      <c r="T123" s="316"/>
      <c r="U123" s="315"/>
      <c r="V123" s="316"/>
      <c r="W123" s="315"/>
      <c r="X123" s="316"/>
      <c r="Y123" s="315"/>
      <c r="Z123" s="316"/>
      <c r="AA123" s="315"/>
      <c r="AB123" s="316"/>
      <c r="AC123" s="315"/>
      <c r="AD123" s="316"/>
      <c r="AE123" s="315"/>
      <c r="AF123" s="316"/>
      <c r="AG123" s="336"/>
      <c r="AH123" s="176">
        <f>SUM('（別紙2-6）6月1日～6月30日'!D123:AG123,'（別紙2-7）7月1日～7月31日'!D123:AH123,'（別紙2-8）8月1日～8月31日'!D123:AH123,'（別紙2-9）9月1日～9月30日'!D123:AG123,'（別紙2-10）10月1日～10月31日'!D123:AH123,D123:AG123)</f>
        <v>0</v>
      </c>
      <c r="AI123" s="218" t="str">
        <f>IF(AO123="×","療養日数は15日以内になるようにしてください。",IF('（別紙2-15）3月1日～3月31日'!AV123="×","別紙1の4の要件を満たしていない場合は、療養日数が10日以内になるようにしてください。",""))</f>
        <v/>
      </c>
      <c r="AJ123" s="233">
        <f t="shared" si="8"/>
        <v>0</v>
      </c>
      <c r="AK123" s="44"/>
      <c r="AM123" s="233" t="str">
        <f t="shared" si="6"/>
        <v/>
      </c>
      <c r="AO123" s="233" t="str">
        <f t="shared" si="7"/>
        <v/>
      </c>
    </row>
    <row r="124" spans="1:41" s="41" customFormat="1" ht="30" customHeight="1" x14ac:dyDescent="0.4">
      <c r="A124" s="99">
        <v>111</v>
      </c>
      <c r="B124" s="353"/>
      <c r="C124" s="431"/>
      <c r="D124" s="334"/>
      <c r="E124" s="329"/>
      <c r="F124" s="330"/>
      <c r="G124" s="329"/>
      <c r="H124" s="330"/>
      <c r="I124" s="329"/>
      <c r="J124" s="330"/>
      <c r="K124" s="329"/>
      <c r="L124" s="330"/>
      <c r="M124" s="329"/>
      <c r="N124" s="330"/>
      <c r="O124" s="329"/>
      <c r="P124" s="330"/>
      <c r="Q124" s="329"/>
      <c r="R124" s="330"/>
      <c r="S124" s="329"/>
      <c r="T124" s="330"/>
      <c r="U124" s="329"/>
      <c r="V124" s="330"/>
      <c r="W124" s="329"/>
      <c r="X124" s="330"/>
      <c r="Y124" s="329"/>
      <c r="Z124" s="330"/>
      <c r="AA124" s="329"/>
      <c r="AB124" s="330"/>
      <c r="AC124" s="329"/>
      <c r="AD124" s="330"/>
      <c r="AE124" s="329"/>
      <c r="AF124" s="330"/>
      <c r="AG124" s="335"/>
      <c r="AH124" s="172">
        <f>SUM('（別紙2-6）6月1日～6月30日'!D124:AG124,'（別紙2-7）7月1日～7月31日'!D124:AH124,'（別紙2-8）8月1日～8月31日'!D124:AH124,'（別紙2-9）9月1日～9月30日'!D124:AG124,'（別紙2-10）10月1日～10月31日'!D124:AH124,D124:AG124)</f>
        <v>0</v>
      </c>
      <c r="AI124" s="218" t="str">
        <f>IF(AO124="×","療養日数は15日以内になるようにしてください。",IF('（別紙2-15）3月1日～3月31日'!AV124="×","別紙1の4の要件を満たしていない場合は、療養日数が10日以内になるようにしてください。",""))</f>
        <v/>
      </c>
      <c r="AJ124" s="233">
        <f t="shared" si="8"/>
        <v>0</v>
      </c>
      <c r="AK124" s="44"/>
      <c r="AM124" s="233" t="str">
        <f t="shared" si="6"/>
        <v/>
      </c>
      <c r="AO124" s="233" t="str">
        <f t="shared" si="7"/>
        <v/>
      </c>
    </row>
    <row r="125" spans="1:41" s="41" customFormat="1" ht="30" customHeight="1" x14ac:dyDescent="0.4">
      <c r="A125" s="55">
        <v>112</v>
      </c>
      <c r="B125" s="351"/>
      <c r="C125" s="432"/>
      <c r="D125" s="314"/>
      <c r="E125" s="315"/>
      <c r="F125" s="316"/>
      <c r="G125" s="315"/>
      <c r="H125" s="316"/>
      <c r="I125" s="315"/>
      <c r="J125" s="316"/>
      <c r="K125" s="315"/>
      <c r="L125" s="316"/>
      <c r="M125" s="315"/>
      <c r="N125" s="316"/>
      <c r="O125" s="315"/>
      <c r="P125" s="316"/>
      <c r="Q125" s="315"/>
      <c r="R125" s="316"/>
      <c r="S125" s="315"/>
      <c r="T125" s="316"/>
      <c r="U125" s="315"/>
      <c r="V125" s="316"/>
      <c r="W125" s="315"/>
      <c r="X125" s="316"/>
      <c r="Y125" s="315"/>
      <c r="Z125" s="316"/>
      <c r="AA125" s="315"/>
      <c r="AB125" s="316"/>
      <c r="AC125" s="315"/>
      <c r="AD125" s="316"/>
      <c r="AE125" s="315"/>
      <c r="AF125" s="316"/>
      <c r="AG125" s="336"/>
      <c r="AH125" s="176">
        <f>SUM('（別紙2-6）6月1日～6月30日'!D125:AG125,'（別紙2-7）7月1日～7月31日'!D125:AH125,'（別紙2-8）8月1日～8月31日'!D125:AH125,'（別紙2-9）9月1日～9月30日'!D125:AG125,'（別紙2-10）10月1日～10月31日'!D125:AH125,D125:AG125)</f>
        <v>0</v>
      </c>
      <c r="AI125" s="218" t="str">
        <f>IF(AO125="×","療養日数は15日以内になるようにしてください。",IF('（別紙2-15）3月1日～3月31日'!AV125="×","別紙1の4の要件を満たしていない場合は、療養日数が10日以内になるようにしてください。",""))</f>
        <v/>
      </c>
      <c r="AJ125" s="233">
        <f t="shared" si="8"/>
        <v>0</v>
      </c>
      <c r="AK125" s="44"/>
      <c r="AM125" s="233" t="str">
        <f t="shared" si="6"/>
        <v/>
      </c>
      <c r="AO125" s="233" t="str">
        <f t="shared" si="7"/>
        <v/>
      </c>
    </row>
    <row r="126" spans="1:41" s="41" customFormat="1" ht="30" customHeight="1" x14ac:dyDescent="0.4">
      <c r="A126" s="55">
        <v>113</v>
      </c>
      <c r="B126" s="351"/>
      <c r="C126" s="432"/>
      <c r="D126" s="314"/>
      <c r="E126" s="315"/>
      <c r="F126" s="316"/>
      <c r="G126" s="315"/>
      <c r="H126" s="316"/>
      <c r="I126" s="315"/>
      <c r="J126" s="316"/>
      <c r="K126" s="315"/>
      <c r="L126" s="316"/>
      <c r="M126" s="315"/>
      <c r="N126" s="316"/>
      <c r="O126" s="315"/>
      <c r="P126" s="316"/>
      <c r="Q126" s="315"/>
      <c r="R126" s="316"/>
      <c r="S126" s="315"/>
      <c r="T126" s="316"/>
      <c r="U126" s="315"/>
      <c r="V126" s="316"/>
      <c r="W126" s="315"/>
      <c r="X126" s="316"/>
      <c r="Y126" s="315"/>
      <c r="Z126" s="316"/>
      <c r="AA126" s="315"/>
      <c r="AB126" s="316"/>
      <c r="AC126" s="315"/>
      <c r="AD126" s="316"/>
      <c r="AE126" s="315"/>
      <c r="AF126" s="316"/>
      <c r="AG126" s="336"/>
      <c r="AH126" s="176">
        <f>SUM('（別紙2-6）6月1日～6月30日'!D126:AG126,'（別紙2-7）7月1日～7月31日'!D126:AH126,'（別紙2-8）8月1日～8月31日'!D126:AH126,'（別紙2-9）9月1日～9月30日'!D126:AG126,'（別紙2-10）10月1日～10月31日'!D126:AH126,D126:AG126)</f>
        <v>0</v>
      </c>
      <c r="AI126" s="218" t="str">
        <f>IF(AO126="×","療養日数は15日以内になるようにしてください。",IF('（別紙2-15）3月1日～3月31日'!AV126="×","別紙1の4の要件を満たしていない場合は、療養日数が10日以内になるようにしてください。",""))</f>
        <v/>
      </c>
      <c r="AJ126" s="233">
        <f t="shared" si="8"/>
        <v>0</v>
      </c>
      <c r="AK126" s="44"/>
      <c r="AM126" s="233" t="str">
        <f t="shared" si="6"/>
        <v/>
      </c>
      <c r="AO126" s="233" t="str">
        <f t="shared" si="7"/>
        <v/>
      </c>
    </row>
    <row r="127" spans="1:41" s="41" customFormat="1" ht="30" customHeight="1" x14ac:dyDescent="0.4">
      <c r="A127" s="55">
        <v>114</v>
      </c>
      <c r="B127" s="351"/>
      <c r="C127" s="432"/>
      <c r="D127" s="314"/>
      <c r="E127" s="315"/>
      <c r="F127" s="316"/>
      <c r="G127" s="315"/>
      <c r="H127" s="316"/>
      <c r="I127" s="315"/>
      <c r="J127" s="316"/>
      <c r="K127" s="315"/>
      <c r="L127" s="316"/>
      <c r="M127" s="315"/>
      <c r="N127" s="316"/>
      <c r="O127" s="315"/>
      <c r="P127" s="316"/>
      <c r="Q127" s="315"/>
      <c r="R127" s="316"/>
      <c r="S127" s="315"/>
      <c r="T127" s="316"/>
      <c r="U127" s="315"/>
      <c r="V127" s="316"/>
      <c r="W127" s="315"/>
      <c r="X127" s="316"/>
      <c r="Y127" s="315"/>
      <c r="Z127" s="316"/>
      <c r="AA127" s="315"/>
      <c r="AB127" s="316"/>
      <c r="AC127" s="315"/>
      <c r="AD127" s="316"/>
      <c r="AE127" s="315"/>
      <c r="AF127" s="316"/>
      <c r="AG127" s="336"/>
      <c r="AH127" s="176">
        <f>SUM('（別紙2-6）6月1日～6月30日'!D127:AG127,'（別紙2-7）7月1日～7月31日'!D127:AH127,'（別紙2-8）8月1日～8月31日'!D127:AH127,'（別紙2-9）9月1日～9月30日'!D127:AG127,'（別紙2-10）10月1日～10月31日'!D127:AH127,D127:AG127)</f>
        <v>0</v>
      </c>
      <c r="AI127" s="218" t="str">
        <f>IF(AO127="×","療養日数は15日以内になるようにしてください。",IF('（別紙2-15）3月1日～3月31日'!AV127="×","別紙1の4の要件を満たしていない場合は、療養日数が10日以内になるようにしてください。",""))</f>
        <v/>
      </c>
      <c r="AJ127" s="233">
        <f t="shared" si="8"/>
        <v>0</v>
      </c>
      <c r="AK127" s="44"/>
      <c r="AM127" s="233" t="str">
        <f t="shared" si="6"/>
        <v/>
      </c>
      <c r="AO127" s="233" t="str">
        <f t="shared" si="7"/>
        <v/>
      </c>
    </row>
    <row r="128" spans="1:41" s="41" customFormat="1" ht="30" customHeight="1" thickBot="1" x14ac:dyDescent="0.45">
      <c r="A128" s="57">
        <v>115</v>
      </c>
      <c r="B128" s="352"/>
      <c r="C128" s="433"/>
      <c r="D128" s="337"/>
      <c r="E128" s="325"/>
      <c r="F128" s="326"/>
      <c r="G128" s="325"/>
      <c r="H128" s="326"/>
      <c r="I128" s="325"/>
      <c r="J128" s="326"/>
      <c r="K128" s="325"/>
      <c r="L128" s="326"/>
      <c r="M128" s="325"/>
      <c r="N128" s="326"/>
      <c r="O128" s="325"/>
      <c r="P128" s="326"/>
      <c r="Q128" s="325"/>
      <c r="R128" s="326"/>
      <c r="S128" s="325"/>
      <c r="T128" s="326"/>
      <c r="U128" s="325"/>
      <c r="V128" s="326"/>
      <c r="W128" s="325"/>
      <c r="X128" s="326"/>
      <c r="Y128" s="325"/>
      <c r="Z128" s="326"/>
      <c r="AA128" s="325"/>
      <c r="AB128" s="326"/>
      <c r="AC128" s="325"/>
      <c r="AD128" s="326"/>
      <c r="AE128" s="325"/>
      <c r="AF128" s="326"/>
      <c r="AG128" s="338"/>
      <c r="AH128" s="90">
        <f>SUM('（別紙2-6）6月1日～6月30日'!D128:AG128,'（別紙2-7）7月1日～7月31日'!D128:AH128,'（別紙2-8）8月1日～8月31日'!D128:AH128,'（別紙2-9）9月1日～9月30日'!D128:AG128,'（別紙2-10）10月1日～10月31日'!D128:AH128,D128:AG128)</f>
        <v>0</v>
      </c>
      <c r="AI128" s="218" t="str">
        <f>IF(AO128="×","療養日数は15日以内になるようにしてください。",IF('（別紙2-15）3月1日～3月31日'!AV128="×","別紙1の4の要件を満たしていない場合は、療養日数が10日以内になるようにしてください。",""))</f>
        <v/>
      </c>
      <c r="AJ128" s="233">
        <f t="shared" si="8"/>
        <v>0</v>
      </c>
      <c r="AK128" s="44"/>
      <c r="AM128" s="233" t="str">
        <f t="shared" si="6"/>
        <v/>
      </c>
      <c r="AO128" s="233" t="str">
        <f t="shared" si="7"/>
        <v/>
      </c>
    </row>
    <row r="129" spans="1:41" s="41" customFormat="1" ht="30" customHeight="1" x14ac:dyDescent="0.4">
      <c r="A129" s="91">
        <v>116</v>
      </c>
      <c r="B129" s="353"/>
      <c r="C129" s="431"/>
      <c r="D129" s="332"/>
      <c r="E129" s="317"/>
      <c r="F129" s="333"/>
      <c r="G129" s="317"/>
      <c r="H129" s="333"/>
      <c r="I129" s="317"/>
      <c r="J129" s="333"/>
      <c r="K129" s="317"/>
      <c r="L129" s="333"/>
      <c r="M129" s="317"/>
      <c r="N129" s="333"/>
      <c r="O129" s="317"/>
      <c r="P129" s="333"/>
      <c r="Q129" s="317"/>
      <c r="R129" s="333"/>
      <c r="S129" s="317"/>
      <c r="T129" s="333"/>
      <c r="U129" s="317"/>
      <c r="V129" s="333"/>
      <c r="W129" s="317"/>
      <c r="X129" s="333"/>
      <c r="Y129" s="317"/>
      <c r="Z129" s="333"/>
      <c r="AA129" s="317"/>
      <c r="AB129" s="333"/>
      <c r="AC129" s="317"/>
      <c r="AD129" s="333"/>
      <c r="AE129" s="317"/>
      <c r="AF129" s="333"/>
      <c r="AG129" s="339"/>
      <c r="AH129" s="177">
        <f>SUM('（別紙2-6）6月1日～6月30日'!D129:AG129,'（別紙2-7）7月1日～7月31日'!D129:AH129,'（別紙2-8）8月1日～8月31日'!D129:AH129,'（別紙2-9）9月1日～9月30日'!D129:AG129,'（別紙2-10）10月1日～10月31日'!D129:AH129,D129:AG129)</f>
        <v>0</v>
      </c>
      <c r="AI129" s="218" t="str">
        <f>IF(AO129="×","療養日数は15日以内になるようにしてください。",IF('（別紙2-15）3月1日～3月31日'!AV129="×","別紙1の4の要件を満たしていない場合は、療養日数が10日以内になるようにしてください。",""))</f>
        <v/>
      </c>
      <c r="AJ129" s="233">
        <f t="shared" si="8"/>
        <v>0</v>
      </c>
      <c r="AK129" s="44"/>
      <c r="AM129" s="233" t="str">
        <f t="shared" si="6"/>
        <v/>
      </c>
      <c r="AO129" s="233" t="str">
        <f t="shared" si="7"/>
        <v/>
      </c>
    </row>
    <row r="130" spans="1:41" s="41" customFormat="1" ht="30" customHeight="1" x14ac:dyDescent="0.4">
      <c r="A130" s="55">
        <v>117</v>
      </c>
      <c r="B130" s="351"/>
      <c r="C130" s="432"/>
      <c r="D130" s="314"/>
      <c r="E130" s="315"/>
      <c r="F130" s="316"/>
      <c r="G130" s="315"/>
      <c r="H130" s="316"/>
      <c r="I130" s="315"/>
      <c r="J130" s="316"/>
      <c r="K130" s="315"/>
      <c r="L130" s="316"/>
      <c r="M130" s="315"/>
      <c r="N130" s="316"/>
      <c r="O130" s="315"/>
      <c r="P130" s="316"/>
      <c r="Q130" s="315"/>
      <c r="R130" s="316"/>
      <c r="S130" s="315"/>
      <c r="T130" s="316"/>
      <c r="U130" s="315"/>
      <c r="V130" s="316"/>
      <c r="W130" s="315"/>
      <c r="X130" s="316"/>
      <c r="Y130" s="315"/>
      <c r="Z130" s="316"/>
      <c r="AA130" s="315"/>
      <c r="AB130" s="316"/>
      <c r="AC130" s="315"/>
      <c r="AD130" s="316"/>
      <c r="AE130" s="315"/>
      <c r="AF130" s="316"/>
      <c r="AG130" s="336"/>
      <c r="AH130" s="176">
        <f>SUM('（別紙2-6）6月1日～6月30日'!D130:AG130,'（別紙2-7）7月1日～7月31日'!D130:AH130,'（別紙2-8）8月1日～8月31日'!D130:AH130,'（別紙2-9）9月1日～9月30日'!D130:AG130,'（別紙2-10）10月1日～10月31日'!D130:AH130,D130:AG130)</f>
        <v>0</v>
      </c>
      <c r="AI130" s="218" t="str">
        <f>IF(AO130="×","療養日数は15日以内になるようにしてください。",IF('（別紙2-15）3月1日～3月31日'!AV130="×","別紙1の4の要件を満たしていない場合は、療養日数が10日以内になるようにしてください。",""))</f>
        <v/>
      </c>
      <c r="AJ130" s="233">
        <f t="shared" si="8"/>
        <v>0</v>
      </c>
      <c r="AK130" s="44"/>
      <c r="AM130" s="233" t="str">
        <f t="shared" si="6"/>
        <v/>
      </c>
      <c r="AO130" s="233" t="str">
        <f t="shared" si="7"/>
        <v/>
      </c>
    </row>
    <row r="131" spans="1:41" s="41" customFormat="1" ht="30" customHeight="1" x14ac:dyDescent="0.4">
      <c r="A131" s="55">
        <v>118</v>
      </c>
      <c r="B131" s="351"/>
      <c r="C131" s="432"/>
      <c r="D131" s="314"/>
      <c r="E131" s="315"/>
      <c r="F131" s="316"/>
      <c r="G131" s="315"/>
      <c r="H131" s="316"/>
      <c r="I131" s="315"/>
      <c r="J131" s="316"/>
      <c r="K131" s="315"/>
      <c r="L131" s="316"/>
      <c r="M131" s="315"/>
      <c r="N131" s="316"/>
      <c r="O131" s="315"/>
      <c r="P131" s="316"/>
      <c r="Q131" s="315"/>
      <c r="R131" s="316"/>
      <c r="S131" s="315"/>
      <c r="T131" s="316"/>
      <c r="U131" s="315"/>
      <c r="V131" s="316"/>
      <c r="W131" s="315"/>
      <c r="X131" s="316"/>
      <c r="Y131" s="315"/>
      <c r="Z131" s="316"/>
      <c r="AA131" s="315"/>
      <c r="AB131" s="316"/>
      <c r="AC131" s="315"/>
      <c r="AD131" s="316"/>
      <c r="AE131" s="315"/>
      <c r="AF131" s="316"/>
      <c r="AG131" s="336"/>
      <c r="AH131" s="176">
        <f>SUM('（別紙2-6）6月1日～6月30日'!D131:AG131,'（別紙2-7）7月1日～7月31日'!D131:AH131,'（別紙2-8）8月1日～8月31日'!D131:AH131,'（別紙2-9）9月1日～9月30日'!D131:AG131,'（別紙2-10）10月1日～10月31日'!D131:AH131,D131:AG131)</f>
        <v>0</v>
      </c>
      <c r="AI131" s="218" t="str">
        <f>IF(AO131="×","療養日数は15日以内になるようにしてください。",IF('（別紙2-15）3月1日～3月31日'!AV131="×","別紙1の4の要件を満たしていない場合は、療養日数が10日以内になるようにしてください。",""))</f>
        <v/>
      </c>
      <c r="AJ131" s="233">
        <f t="shared" si="8"/>
        <v>0</v>
      </c>
      <c r="AK131" s="44"/>
      <c r="AM131" s="233" t="str">
        <f t="shared" si="6"/>
        <v/>
      </c>
      <c r="AO131" s="233" t="str">
        <f t="shared" si="7"/>
        <v/>
      </c>
    </row>
    <row r="132" spans="1:41" s="41" customFormat="1" ht="30" customHeight="1" x14ac:dyDescent="0.4">
      <c r="A132" s="55">
        <v>119</v>
      </c>
      <c r="B132" s="351"/>
      <c r="C132" s="432"/>
      <c r="D132" s="314"/>
      <c r="E132" s="315"/>
      <c r="F132" s="316"/>
      <c r="G132" s="315"/>
      <c r="H132" s="316"/>
      <c r="I132" s="315"/>
      <c r="J132" s="316"/>
      <c r="K132" s="315"/>
      <c r="L132" s="316"/>
      <c r="M132" s="315"/>
      <c r="N132" s="316"/>
      <c r="O132" s="315"/>
      <c r="P132" s="316"/>
      <c r="Q132" s="315"/>
      <c r="R132" s="316"/>
      <c r="S132" s="315"/>
      <c r="T132" s="316"/>
      <c r="U132" s="315"/>
      <c r="V132" s="316"/>
      <c r="W132" s="315"/>
      <c r="X132" s="316"/>
      <c r="Y132" s="315"/>
      <c r="Z132" s="316"/>
      <c r="AA132" s="315"/>
      <c r="AB132" s="316"/>
      <c r="AC132" s="315"/>
      <c r="AD132" s="316"/>
      <c r="AE132" s="315"/>
      <c r="AF132" s="316"/>
      <c r="AG132" s="336"/>
      <c r="AH132" s="176">
        <f>SUM('（別紙2-6）6月1日～6月30日'!D132:AG132,'（別紙2-7）7月1日～7月31日'!D132:AH132,'（別紙2-8）8月1日～8月31日'!D132:AH132,'（別紙2-9）9月1日～9月30日'!D132:AG132,'（別紙2-10）10月1日～10月31日'!D132:AH132,D132:AG132)</f>
        <v>0</v>
      </c>
      <c r="AI132" s="218" t="str">
        <f>IF(AO132="×","療養日数は15日以内になるようにしてください。",IF('（別紙2-15）3月1日～3月31日'!AV132="×","別紙1の4の要件を満たしていない場合は、療養日数が10日以内になるようにしてください。",""))</f>
        <v/>
      </c>
      <c r="AJ132" s="233">
        <f t="shared" si="8"/>
        <v>0</v>
      </c>
      <c r="AK132" s="44"/>
      <c r="AM132" s="233" t="str">
        <f t="shared" si="6"/>
        <v/>
      </c>
      <c r="AO132" s="233" t="str">
        <f t="shared" si="7"/>
        <v/>
      </c>
    </row>
    <row r="133" spans="1:41" s="41" customFormat="1" ht="30" customHeight="1" thickBot="1" x14ac:dyDescent="0.45">
      <c r="A133" s="55">
        <v>120</v>
      </c>
      <c r="B133" s="352"/>
      <c r="C133" s="433"/>
      <c r="D133" s="314"/>
      <c r="E133" s="315"/>
      <c r="F133" s="316"/>
      <c r="G133" s="315"/>
      <c r="H133" s="316"/>
      <c r="I133" s="315"/>
      <c r="J133" s="316"/>
      <c r="K133" s="315"/>
      <c r="L133" s="316"/>
      <c r="M133" s="315"/>
      <c r="N133" s="316"/>
      <c r="O133" s="315"/>
      <c r="P133" s="316"/>
      <c r="Q133" s="315"/>
      <c r="R133" s="316"/>
      <c r="S133" s="315"/>
      <c r="T133" s="316"/>
      <c r="U133" s="315"/>
      <c r="V133" s="316"/>
      <c r="W133" s="315"/>
      <c r="X133" s="316"/>
      <c r="Y133" s="315"/>
      <c r="Z133" s="316"/>
      <c r="AA133" s="315"/>
      <c r="AB133" s="316"/>
      <c r="AC133" s="315"/>
      <c r="AD133" s="316"/>
      <c r="AE133" s="315"/>
      <c r="AF133" s="316"/>
      <c r="AG133" s="336"/>
      <c r="AH133" s="176">
        <f>SUM('（別紙2-6）6月1日～6月30日'!D133:AG133,'（別紙2-7）7月1日～7月31日'!D133:AH133,'（別紙2-8）8月1日～8月31日'!D133:AH133,'（別紙2-9）9月1日～9月30日'!D133:AG133,'（別紙2-10）10月1日～10月31日'!D133:AH133,D133:AG133)</f>
        <v>0</v>
      </c>
      <c r="AI133" s="218" t="str">
        <f>IF(AO133="×","療養日数は15日以内になるようにしてください。",IF('（別紙2-15）3月1日～3月31日'!AV133="×","別紙1の4の要件を満たしていない場合は、療養日数が10日以内になるようにしてください。",""))</f>
        <v/>
      </c>
      <c r="AJ133" s="233">
        <f t="shared" si="8"/>
        <v>0</v>
      </c>
      <c r="AK133" s="44"/>
      <c r="AM133" s="233" t="str">
        <f t="shared" si="6"/>
        <v/>
      </c>
      <c r="AO133" s="233" t="str">
        <f t="shared" si="7"/>
        <v/>
      </c>
    </row>
    <row r="134" spans="1:41" s="41" customFormat="1" ht="30" customHeight="1" x14ac:dyDescent="0.4">
      <c r="A134" s="99">
        <v>121</v>
      </c>
      <c r="B134" s="353"/>
      <c r="C134" s="431"/>
      <c r="D134" s="334"/>
      <c r="E134" s="329"/>
      <c r="F134" s="330"/>
      <c r="G134" s="329"/>
      <c r="H134" s="330"/>
      <c r="I134" s="329"/>
      <c r="J134" s="330"/>
      <c r="K134" s="329"/>
      <c r="L134" s="330"/>
      <c r="M134" s="329"/>
      <c r="N134" s="330"/>
      <c r="O134" s="329"/>
      <c r="P134" s="330"/>
      <c r="Q134" s="329"/>
      <c r="R134" s="330"/>
      <c r="S134" s="329"/>
      <c r="T134" s="330"/>
      <c r="U134" s="329"/>
      <c r="V134" s="330"/>
      <c r="W134" s="329"/>
      <c r="X134" s="330"/>
      <c r="Y134" s="329"/>
      <c r="Z134" s="330"/>
      <c r="AA134" s="329"/>
      <c r="AB134" s="330"/>
      <c r="AC134" s="329"/>
      <c r="AD134" s="330"/>
      <c r="AE134" s="329"/>
      <c r="AF134" s="330"/>
      <c r="AG134" s="335"/>
      <c r="AH134" s="172">
        <f>SUM('（別紙2-6）6月1日～6月30日'!D134:AG134,'（別紙2-7）7月1日～7月31日'!D134:AH134,'（別紙2-8）8月1日～8月31日'!D134:AH134,'（別紙2-9）9月1日～9月30日'!D134:AG134,'（別紙2-10）10月1日～10月31日'!D134:AH134,D134:AG134)</f>
        <v>0</v>
      </c>
      <c r="AI134" s="218" t="str">
        <f>IF(AO134="×","療養日数は15日以内になるようにしてください。",IF('（別紙2-15）3月1日～3月31日'!AV134="×","別紙1の4の要件を満たしていない場合は、療養日数が10日以内になるようにしてください。",""))</f>
        <v/>
      </c>
      <c r="AJ134" s="233">
        <f t="shared" si="8"/>
        <v>0</v>
      </c>
      <c r="AK134" s="44"/>
      <c r="AM134" s="233" t="str">
        <f t="shared" si="6"/>
        <v/>
      </c>
      <c r="AO134" s="233" t="str">
        <f t="shared" si="7"/>
        <v/>
      </c>
    </row>
    <row r="135" spans="1:41" s="41" customFormat="1" ht="30" customHeight="1" x14ac:dyDescent="0.4">
      <c r="A135" s="55">
        <v>122</v>
      </c>
      <c r="B135" s="351"/>
      <c r="C135" s="432"/>
      <c r="D135" s="314"/>
      <c r="E135" s="315"/>
      <c r="F135" s="316"/>
      <c r="G135" s="315"/>
      <c r="H135" s="316"/>
      <c r="I135" s="315"/>
      <c r="J135" s="316"/>
      <c r="K135" s="315"/>
      <c r="L135" s="316"/>
      <c r="M135" s="315"/>
      <c r="N135" s="316"/>
      <c r="O135" s="315"/>
      <c r="P135" s="316"/>
      <c r="Q135" s="315"/>
      <c r="R135" s="316"/>
      <c r="S135" s="315"/>
      <c r="T135" s="316"/>
      <c r="U135" s="315"/>
      <c r="V135" s="316"/>
      <c r="W135" s="315"/>
      <c r="X135" s="316"/>
      <c r="Y135" s="315"/>
      <c r="Z135" s="316"/>
      <c r="AA135" s="315"/>
      <c r="AB135" s="316"/>
      <c r="AC135" s="315"/>
      <c r="AD135" s="316"/>
      <c r="AE135" s="315"/>
      <c r="AF135" s="316"/>
      <c r="AG135" s="336"/>
      <c r="AH135" s="176">
        <f>SUM('（別紙2-6）6月1日～6月30日'!D135:AG135,'（別紙2-7）7月1日～7月31日'!D135:AH135,'（別紙2-8）8月1日～8月31日'!D135:AH135,'（別紙2-9）9月1日～9月30日'!D135:AG135,'（別紙2-10）10月1日～10月31日'!D135:AH135,D135:AG135)</f>
        <v>0</v>
      </c>
      <c r="AI135" s="218" t="str">
        <f>IF(AO135="×","療養日数は15日以内になるようにしてください。",IF('（別紙2-15）3月1日～3月31日'!AV135="×","別紙1の4の要件を満たしていない場合は、療養日数が10日以内になるようにしてください。",""))</f>
        <v/>
      </c>
      <c r="AJ135" s="233">
        <f t="shared" si="8"/>
        <v>0</v>
      </c>
      <c r="AK135" s="44"/>
      <c r="AM135" s="233" t="str">
        <f t="shared" si="6"/>
        <v/>
      </c>
      <c r="AO135" s="233" t="str">
        <f t="shared" si="7"/>
        <v/>
      </c>
    </row>
    <row r="136" spans="1:41" s="41" customFormat="1" ht="30" customHeight="1" x14ac:dyDescent="0.4">
      <c r="A136" s="55">
        <v>123</v>
      </c>
      <c r="B136" s="351"/>
      <c r="C136" s="432"/>
      <c r="D136" s="314"/>
      <c r="E136" s="315"/>
      <c r="F136" s="316"/>
      <c r="G136" s="315"/>
      <c r="H136" s="316"/>
      <c r="I136" s="315"/>
      <c r="J136" s="316"/>
      <c r="K136" s="315"/>
      <c r="L136" s="316"/>
      <c r="M136" s="315"/>
      <c r="N136" s="316"/>
      <c r="O136" s="315"/>
      <c r="P136" s="316"/>
      <c r="Q136" s="315"/>
      <c r="R136" s="316"/>
      <c r="S136" s="315"/>
      <c r="T136" s="316"/>
      <c r="U136" s="315"/>
      <c r="V136" s="316"/>
      <c r="W136" s="315"/>
      <c r="X136" s="316"/>
      <c r="Y136" s="315"/>
      <c r="Z136" s="316"/>
      <c r="AA136" s="315"/>
      <c r="AB136" s="316"/>
      <c r="AC136" s="315"/>
      <c r="AD136" s="316"/>
      <c r="AE136" s="315"/>
      <c r="AF136" s="316"/>
      <c r="AG136" s="336"/>
      <c r="AH136" s="176">
        <f>SUM('（別紙2-6）6月1日～6月30日'!D136:AG136,'（別紙2-7）7月1日～7月31日'!D136:AH136,'（別紙2-8）8月1日～8月31日'!D136:AH136,'（別紙2-9）9月1日～9月30日'!D136:AG136,'（別紙2-10）10月1日～10月31日'!D136:AH136,D136:AG136)</f>
        <v>0</v>
      </c>
      <c r="AI136" s="218" t="str">
        <f>IF(AO136="×","療養日数は15日以内になるようにしてください。",IF('（別紙2-15）3月1日～3月31日'!AV136="×","別紙1の4の要件を満たしていない場合は、療養日数が10日以内になるようにしてください。",""))</f>
        <v/>
      </c>
      <c r="AJ136" s="233">
        <f t="shared" si="8"/>
        <v>0</v>
      </c>
      <c r="AK136" s="44"/>
      <c r="AM136" s="233" t="str">
        <f t="shared" si="6"/>
        <v/>
      </c>
      <c r="AO136" s="233" t="str">
        <f t="shared" si="7"/>
        <v/>
      </c>
    </row>
    <row r="137" spans="1:41" s="41" customFormat="1" ht="30" customHeight="1" x14ac:dyDescent="0.4">
      <c r="A137" s="55">
        <v>124</v>
      </c>
      <c r="B137" s="351"/>
      <c r="C137" s="432"/>
      <c r="D137" s="314"/>
      <c r="E137" s="315"/>
      <c r="F137" s="316"/>
      <c r="G137" s="315"/>
      <c r="H137" s="316"/>
      <c r="I137" s="315"/>
      <c r="J137" s="316"/>
      <c r="K137" s="315"/>
      <c r="L137" s="316"/>
      <c r="M137" s="315"/>
      <c r="N137" s="316"/>
      <c r="O137" s="315"/>
      <c r="P137" s="316"/>
      <c r="Q137" s="315"/>
      <c r="R137" s="316"/>
      <c r="S137" s="315"/>
      <c r="T137" s="316"/>
      <c r="U137" s="315"/>
      <c r="V137" s="316"/>
      <c r="W137" s="315"/>
      <c r="X137" s="316"/>
      <c r="Y137" s="315"/>
      <c r="Z137" s="316"/>
      <c r="AA137" s="315"/>
      <c r="AB137" s="316"/>
      <c r="AC137" s="315"/>
      <c r="AD137" s="316"/>
      <c r="AE137" s="315"/>
      <c r="AF137" s="316"/>
      <c r="AG137" s="336"/>
      <c r="AH137" s="176">
        <f>SUM('（別紙2-6）6月1日～6月30日'!D137:AG137,'（別紙2-7）7月1日～7月31日'!D137:AH137,'（別紙2-8）8月1日～8月31日'!D137:AH137,'（別紙2-9）9月1日～9月30日'!D137:AG137,'（別紙2-10）10月1日～10月31日'!D137:AH137,D137:AG137)</f>
        <v>0</v>
      </c>
      <c r="AI137" s="218" t="str">
        <f>IF(AO137="×","療養日数は15日以内になるようにしてください。",IF('（別紙2-15）3月1日～3月31日'!AV137="×","別紙1の4の要件を満たしていない場合は、療養日数が10日以内になるようにしてください。",""))</f>
        <v/>
      </c>
      <c r="AJ137" s="233">
        <f t="shared" si="8"/>
        <v>0</v>
      </c>
      <c r="AK137" s="44"/>
      <c r="AM137" s="233" t="str">
        <f t="shared" si="6"/>
        <v/>
      </c>
      <c r="AO137" s="233" t="str">
        <f t="shared" si="7"/>
        <v/>
      </c>
    </row>
    <row r="138" spans="1:41" s="41" customFormat="1" ht="30" customHeight="1" thickBot="1" x14ac:dyDescent="0.45">
      <c r="A138" s="57">
        <v>125</v>
      </c>
      <c r="B138" s="352"/>
      <c r="C138" s="433"/>
      <c r="D138" s="337"/>
      <c r="E138" s="325"/>
      <c r="F138" s="326"/>
      <c r="G138" s="325"/>
      <c r="H138" s="326"/>
      <c r="I138" s="325"/>
      <c r="J138" s="326"/>
      <c r="K138" s="325"/>
      <c r="L138" s="326"/>
      <c r="M138" s="325"/>
      <c r="N138" s="326"/>
      <c r="O138" s="325"/>
      <c r="P138" s="326"/>
      <c r="Q138" s="325"/>
      <c r="R138" s="326"/>
      <c r="S138" s="325"/>
      <c r="T138" s="326"/>
      <c r="U138" s="325"/>
      <c r="V138" s="326"/>
      <c r="W138" s="325"/>
      <c r="X138" s="326"/>
      <c r="Y138" s="325"/>
      <c r="Z138" s="326"/>
      <c r="AA138" s="325"/>
      <c r="AB138" s="326"/>
      <c r="AC138" s="325"/>
      <c r="AD138" s="326"/>
      <c r="AE138" s="325"/>
      <c r="AF138" s="326"/>
      <c r="AG138" s="338"/>
      <c r="AH138" s="90">
        <f>SUM('（別紙2-6）6月1日～6月30日'!D138:AG138,'（別紙2-7）7月1日～7月31日'!D138:AH138,'（別紙2-8）8月1日～8月31日'!D138:AH138,'（別紙2-9）9月1日～9月30日'!D138:AG138,'（別紙2-10）10月1日～10月31日'!D138:AH138,D138:AG138)</f>
        <v>0</v>
      </c>
      <c r="AI138" s="218" t="str">
        <f>IF(AO138="×","療養日数は15日以内になるようにしてください。",IF('（別紙2-15）3月1日～3月31日'!AV138="×","別紙1の4の要件を満たしていない場合は、療養日数が10日以内になるようにしてください。",""))</f>
        <v/>
      </c>
      <c r="AJ138" s="233">
        <f t="shared" si="8"/>
        <v>0</v>
      </c>
      <c r="AK138" s="44"/>
      <c r="AM138" s="233" t="str">
        <f t="shared" si="6"/>
        <v/>
      </c>
      <c r="AO138" s="233" t="str">
        <f t="shared" si="7"/>
        <v/>
      </c>
    </row>
    <row r="139" spans="1:41" s="41" customFormat="1" ht="30" customHeight="1" x14ac:dyDescent="0.4">
      <c r="A139" s="91">
        <v>126</v>
      </c>
      <c r="B139" s="353"/>
      <c r="C139" s="431"/>
      <c r="D139" s="332"/>
      <c r="E139" s="317"/>
      <c r="F139" s="333"/>
      <c r="G139" s="317"/>
      <c r="H139" s="333"/>
      <c r="I139" s="317"/>
      <c r="J139" s="333"/>
      <c r="K139" s="317"/>
      <c r="L139" s="333"/>
      <c r="M139" s="317"/>
      <c r="N139" s="333"/>
      <c r="O139" s="317"/>
      <c r="P139" s="333"/>
      <c r="Q139" s="317"/>
      <c r="R139" s="333"/>
      <c r="S139" s="317"/>
      <c r="T139" s="333"/>
      <c r="U139" s="317"/>
      <c r="V139" s="333"/>
      <c r="W139" s="317"/>
      <c r="X139" s="333"/>
      <c r="Y139" s="317"/>
      <c r="Z139" s="333"/>
      <c r="AA139" s="317"/>
      <c r="AB139" s="333"/>
      <c r="AC139" s="317"/>
      <c r="AD139" s="333"/>
      <c r="AE139" s="317"/>
      <c r="AF139" s="333"/>
      <c r="AG139" s="339"/>
      <c r="AH139" s="177">
        <f>SUM('（別紙2-6）6月1日～6月30日'!D139:AG139,'（別紙2-7）7月1日～7月31日'!D139:AH139,'（別紙2-8）8月1日～8月31日'!D139:AH139,'（別紙2-9）9月1日～9月30日'!D139:AG139,'（別紙2-10）10月1日～10月31日'!D139:AH139,D139:AG139)</f>
        <v>0</v>
      </c>
      <c r="AI139" s="218" t="str">
        <f>IF(AO139="×","療養日数は15日以内になるようにしてください。",IF('（別紙2-15）3月1日～3月31日'!AV139="×","別紙1の4の要件を満たしていない場合は、療養日数が10日以内になるようにしてください。",""))</f>
        <v/>
      </c>
      <c r="AJ139" s="233">
        <f t="shared" si="8"/>
        <v>0</v>
      </c>
      <c r="AK139" s="44"/>
      <c r="AM139" s="233" t="str">
        <f t="shared" si="6"/>
        <v/>
      </c>
      <c r="AO139" s="233" t="str">
        <f t="shared" si="7"/>
        <v/>
      </c>
    </row>
    <row r="140" spans="1:41" s="41" customFormat="1" ht="30" customHeight="1" x14ac:dyDescent="0.4">
      <c r="A140" s="55">
        <v>127</v>
      </c>
      <c r="B140" s="351"/>
      <c r="C140" s="432"/>
      <c r="D140" s="314"/>
      <c r="E140" s="315"/>
      <c r="F140" s="316"/>
      <c r="G140" s="315"/>
      <c r="H140" s="316"/>
      <c r="I140" s="315"/>
      <c r="J140" s="316"/>
      <c r="K140" s="315"/>
      <c r="L140" s="316"/>
      <c r="M140" s="315"/>
      <c r="N140" s="316"/>
      <c r="O140" s="315"/>
      <c r="P140" s="316"/>
      <c r="Q140" s="315"/>
      <c r="R140" s="316"/>
      <c r="S140" s="315"/>
      <c r="T140" s="316"/>
      <c r="U140" s="315"/>
      <c r="V140" s="316"/>
      <c r="W140" s="315"/>
      <c r="X140" s="316"/>
      <c r="Y140" s="315"/>
      <c r="Z140" s="316"/>
      <c r="AA140" s="315"/>
      <c r="AB140" s="316"/>
      <c r="AC140" s="315"/>
      <c r="AD140" s="316"/>
      <c r="AE140" s="315"/>
      <c r="AF140" s="316"/>
      <c r="AG140" s="336"/>
      <c r="AH140" s="176">
        <f>SUM('（別紙2-6）6月1日～6月30日'!D140:AG140,'（別紙2-7）7月1日～7月31日'!D140:AH140,'（別紙2-8）8月1日～8月31日'!D140:AH140,'（別紙2-9）9月1日～9月30日'!D140:AG140,'（別紙2-10）10月1日～10月31日'!D140:AH140,D140:AG140)</f>
        <v>0</v>
      </c>
      <c r="AI140" s="218" t="str">
        <f>IF(AO140="×","療養日数は15日以内になるようにしてください。",IF('（別紙2-15）3月1日～3月31日'!AV140="×","別紙1の4の要件を満たしていない場合は、療養日数が10日以内になるようにしてください。",""))</f>
        <v/>
      </c>
      <c r="AJ140" s="233">
        <f t="shared" si="8"/>
        <v>0</v>
      </c>
      <c r="AK140" s="44"/>
      <c r="AM140" s="233" t="str">
        <f t="shared" si="6"/>
        <v/>
      </c>
      <c r="AO140" s="233" t="str">
        <f t="shared" si="7"/>
        <v/>
      </c>
    </row>
    <row r="141" spans="1:41" s="41" customFormat="1" ht="30" customHeight="1" x14ac:dyDescent="0.4">
      <c r="A141" s="55">
        <v>128</v>
      </c>
      <c r="B141" s="351"/>
      <c r="C141" s="432"/>
      <c r="D141" s="314"/>
      <c r="E141" s="315"/>
      <c r="F141" s="316"/>
      <c r="G141" s="315"/>
      <c r="H141" s="316"/>
      <c r="I141" s="315"/>
      <c r="J141" s="316"/>
      <c r="K141" s="315"/>
      <c r="L141" s="316"/>
      <c r="M141" s="315"/>
      <c r="N141" s="316"/>
      <c r="O141" s="315"/>
      <c r="P141" s="316"/>
      <c r="Q141" s="315"/>
      <c r="R141" s="316"/>
      <c r="S141" s="315"/>
      <c r="T141" s="316"/>
      <c r="U141" s="315"/>
      <c r="V141" s="316"/>
      <c r="W141" s="315"/>
      <c r="X141" s="316"/>
      <c r="Y141" s="315"/>
      <c r="Z141" s="316"/>
      <c r="AA141" s="315"/>
      <c r="AB141" s="316"/>
      <c r="AC141" s="315"/>
      <c r="AD141" s="316"/>
      <c r="AE141" s="315"/>
      <c r="AF141" s="316"/>
      <c r="AG141" s="336"/>
      <c r="AH141" s="176">
        <f>SUM('（別紙2-6）6月1日～6月30日'!D141:AG141,'（別紙2-7）7月1日～7月31日'!D141:AH141,'（別紙2-8）8月1日～8月31日'!D141:AH141,'（別紙2-9）9月1日～9月30日'!D141:AG141,'（別紙2-10）10月1日～10月31日'!D141:AH141,D141:AG141)</f>
        <v>0</v>
      </c>
      <c r="AI141" s="218" t="str">
        <f>IF(AO141="×","療養日数は15日以内になるようにしてください。",IF('（別紙2-15）3月1日～3月31日'!AV141="×","別紙1の4の要件を満たしていない場合は、療養日数が10日以内になるようにしてください。",""))</f>
        <v/>
      </c>
      <c r="AJ141" s="233">
        <f t="shared" si="8"/>
        <v>0</v>
      </c>
      <c r="AK141" s="44"/>
      <c r="AM141" s="233" t="str">
        <f t="shared" si="6"/>
        <v/>
      </c>
      <c r="AO141" s="233" t="str">
        <f t="shared" si="7"/>
        <v/>
      </c>
    </row>
    <row r="142" spans="1:41" s="41" customFormat="1" ht="30" customHeight="1" x14ac:dyDescent="0.4">
      <c r="A142" s="55">
        <v>129</v>
      </c>
      <c r="B142" s="351"/>
      <c r="C142" s="432"/>
      <c r="D142" s="314"/>
      <c r="E142" s="315"/>
      <c r="F142" s="316"/>
      <c r="G142" s="315"/>
      <c r="H142" s="316"/>
      <c r="I142" s="315"/>
      <c r="J142" s="316"/>
      <c r="K142" s="315"/>
      <c r="L142" s="316"/>
      <c r="M142" s="315"/>
      <c r="N142" s="316"/>
      <c r="O142" s="315"/>
      <c r="P142" s="316"/>
      <c r="Q142" s="315"/>
      <c r="R142" s="316"/>
      <c r="S142" s="315"/>
      <c r="T142" s="316"/>
      <c r="U142" s="315"/>
      <c r="V142" s="316"/>
      <c r="W142" s="315"/>
      <c r="X142" s="316"/>
      <c r="Y142" s="315"/>
      <c r="Z142" s="316"/>
      <c r="AA142" s="315"/>
      <c r="AB142" s="316"/>
      <c r="AC142" s="315"/>
      <c r="AD142" s="316"/>
      <c r="AE142" s="315"/>
      <c r="AF142" s="316"/>
      <c r="AG142" s="336"/>
      <c r="AH142" s="176">
        <f>SUM('（別紙2-6）6月1日～6月30日'!D142:AG142,'（別紙2-7）7月1日～7月31日'!D142:AH142,'（別紙2-8）8月1日～8月31日'!D142:AH142,'（別紙2-9）9月1日～9月30日'!D142:AG142,'（別紙2-10）10月1日～10月31日'!D142:AH142,D142:AG142)</f>
        <v>0</v>
      </c>
      <c r="AI142" s="218" t="str">
        <f>IF(AO142="×","療養日数は15日以内になるようにしてください。",IF('（別紙2-15）3月1日～3月31日'!AV142="×","別紙1の4の要件を満たしていない場合は、療養日数が10日以内になるようにしてください。",""))</f>
        <v/>
      </c>
      <c r="AJ142" s="233">
        <f t="shared" ref="AJ142:AJ163" si="9">MIN(SUM(D142:AG142),15)</f>
        <v>0</v>
      </c>
      <c r="AK142" s="44"/>
      <c r="AM142" s="233" t="str">
        <f t="shared" ref="AM142:AM163" si="10">IF(AND(B142="",AH142&gt;0),1,"")</f>
        <v/>
      </c>
      <c r="AO142" s="233" t="str">
        <f t="shared" si="7"/>
        <v/>
      </c>
    </row>
    <row r="143" spans="1:41" s="41" customFormat="1" ht="30" customHeight="1" thickBot="1" x14ac:dyDescent="0.45">
      <c r="A143" s="55">
        <v>130</v>
      </c>
      <c r="B143" s="352"/>
      <c r="C143" s="433"/>
      <c r="D143" s="314"/>
      <c r="E143" s="315"/>
      <c r="F143" s="316"/>
      <c r="G143" s="315"/>
      <c r="H143" s="316"/>
      <c r="I143" s="315"/>
      <c r="J143" s="316"/>
      <c r="K143" s="315"/>
      <c r="L143" s="316"/>
      <c r="M143" s="315"/>
      <c r="N143" s="316"/>
      <c r="O143" s="315"/>
      <c r="P143" s="316"/>
      <c r="Q143" s="315"/>
      <c r="R143" s="316"/>
      <c r="S143" s="315"/>
      <c r="T143" s="316"/>
      <c r="U143" s="315"/>
      <c r="V143" s="316"/>
      <c r="W143" s="315"/>
      <c r="X143" s="316"/>
      <c r="Y143" s="315"/>
      <c r="Z143" s="316"/>
      <c r="AA143" s="315"/>
      <c r="AB143" s="316"/>
      <c r="AC143" s="315"/>
      <c r="AD143" s="316"/>
      <c r="AE143" s="315"/>
      <c r="AF143" s="316"/>
      <c r="AG143" s="336"/>
      <c r="AH143" s="176">
        <f>SUM('（別紙2-6）6月1日～6月30日'!D143:AG143,'（別紙2-7）7月1日～7月31日'!D143:AH143,'（別紙2-8）8月1日～8月31日'!D143:AH143,'（別紙2-9）9月1日～9月30日'!D143:AG143,'（別紙2-10）10月1日～10月31日'!D143:AH143,D143:AG143)</f>
        <v>0</v>
      </c>
      <c r="AI143" s="218" t="str">
        <f>IF(AO143="×","療養日数は15日以内になるようにしてください。",IF('（別紙2-15）3月1日～3月31日'!AV143="×","別紙1の4の要件を満たしていない場合は、療養日数が10日以内になるようにしてください。",""))</f>
        <v/>
      </c>
      <c r="AJ143" s="233">
        <f t="shared" si="9"/>
        <v>0</v>
      </c>
      <c r="AK143" s="44"/>
      <c r="AM143" s="233" t="str">
        <f t="shared" si="10"/>
        <v/>
      </c>
      <c r="AO143" s="233" t="str">
        <f t="shared" ref="AO143:AO163" si="11">IF(AH143&gt;15,"×","")</f>
        <v/>
      </c>
    </row>
    <row r="144" spans="1:41" s="41" customFormat="1" ht="30" customHeight="1" x14ac:dyDescent="0.4">
      <c r="A144" s="99">
        <v>131</v>
      </c>
      <c r="B144" s="353"/>
      <c r="C144" s="431"/>
      <c r="D144" s="334"/>
      <c r="E144" s="329"/>
      <c r="F144" s="330"/>
      <c r="G144" s="329"/>
      <c r="H144" s="330"/>
      <c r="I144" s="329"/>
      <c r="J144" s="330"/>
      <c r="K144" s="329"/>
      <c r="L144" s="330"/>
      <c r="M144" s="329"/>
      <c r="N144" s="330"/>
      <c r="O144" s="329"/>
      <c r="P144" s="330"/>
      <c r="Q144" s="329"/>
      <c r="R144" s="330"/>
      <c r="S144" s="329"/>
      <c r="T144" s="330"/>
      <c r="U144" s="329"/>
      <c r="V144" s="330"/>
      <c r="W144" s="329"/>
      <c r="X144" s="330"/>
      <c r="Y144" s="329"/>
      <c r="Z144" s="330"/>
      <c r="AA144" s="329"/>
      <c r="AB144" s="330"/>
      <c r="AC144" s="329"/>
      <c r="AD144" s="330"/>
      <c r="AE144" s="329"/>
      <c r="AF144" s="330"/>
      <c r="AG144" s="335"/>
      <c r="AH144" s="172">
        <f>SUM('（別紙2-6）6月1日～6月30日'!D144:AG144,'（別紙2-7）7月1日～7月31日'!D144:AH144,'（別紙2-8）8月1日～8月31日'!D144:AH144,'（別紙2-9）9月1日～9月30日'!D144:AG144,'（別紙2-10）10月1日～10月31日'!D144:AH144,D144:AG144)</f>
        <v>0</v>
      </c>
      <c r="AI144" s="218" t="str">
        <f>IF(AO144="×","療養日数は15日以内になるようにしてください。",IF('（別紙2-15）3月1日～3月31日'!AV144="×","別紙1の4の要件を満たしていない場合は、療養日数が10日以内になるようにしてください。",""))</f>
        <v/>
      </c>
      <c r="AJ144" s="233">
        <f t="shared" si="9"/>
        <v>0</v>
      </c>
      <c r="AK144" s="44"/>
      <c r="AM144" s="233" t="str">
        <f t="shared" si="10"/>
        <v/>
      </c>
      <c r="AO144" s="233" t="str">
        <f t="shared" si="11"/>
        <v/>
      </c>
    </row>
    <row r="145" spans="1:41" s="41" customFormat="1" ht="30" customHeight="1" x14ac:dyDescent="0.4">
      <c r="A145" s="55">
        <v>132</v>
      </c>
      <c r="B145" s="351"/>
      <c r="C145" s="432"/>
      <c r="D145" s="314"/>
      <c r="E145" s="315"/>
      <c r="F145" s="316"/>
      <c r="G145" s="315"/>
      <c r="H145" s="316"/>
      <c r="I145" s="315"/>
      <c r="J145" s="316"/>
      <c r="K145" s="315"/>
      <c r="L145" s="316"/>
      <c r="M145" s="315"/>
      <c r="N145" s="316"/>
      <c r="O145" s="315"/>
      <c r="P145" s="316"/>
      <c r="Q145" s="315"/>
      <c r="R145" s="316"/>
      <c r="S145" s="315"/>
      <c r="T145" s="316"/>
      <c r="U145" s="315"/>
      <c r="V145" s="316"/>
      <c r="W145" s="315"/>
      <c r="X145" s="316"/>
      <c r="Y145" s="315"/>
      <c r="Z145" s="316"/>
      <c r="AA145" s="315"/>
      <c r="AB145" s="316"/>
      <c r="AC145" s="315"/>
      <c r="AD145" s="316"/>
      <c r="AE145" s="315"/>
      <c r="AF145" s="316"/>
      <c r="AG145" s="336"/>
      <c r="AH145" s="176">
        <f>SUM('（別紙2-6）6月1日～6月30日'!D145:AG145,'（別紙2-7）7月1日～7月31日'!D145:AH145,'（別紙2-8）8月1日～8月31日'!D145:AH145,'（別紙2-9）9月1日～9月30日'!D145:AG145,'（別紙2-10）10月1日～10月31日'!D145:AH145,D145:AG145)</f>
        <v>0</v>
      </c>
      <c r="AI145" s="218" t="str">
        <f>IF(AO145="×","療養日数は15日以内になるようにしてください。",IF('（別紙2-15）3月1日～3月31日'!AV145="×","別紙1の4の要件を満たしていない場合は、療養日数が10日以内になるようにしてください。",""))</f>
        <v/>
      </c>
      <c r="AJ145" s="233">
        <f t="shared" si="9"/>
        <v>0</v>
      </c>
      <c r="AK145" s="44"/>
      <c r="AM145" s="233" t="str">
        <f t="shared" si="10"/>
        <v/>
      </c>
      <c r="AO145" s="233" t="str">
        <f t="shared" si="11"/>
        <v/>
      </c>
    </row>
    <row r="146" spans="1:41" s="41" customFormat="1" ht="30" customHeight="1" x14ac:dyDescent="0.4">
      <c r="A146" s="55">
        <v>133</v>
      </c>
      <c r="B146" s="351"/>
      <c r="C146" s="432"/>
      <c r="D146" s="314"/>
      <c r="E146" s="315"/>
      <c r="F146" s="316"/>
      <c r="G146" s="315"/>
      <c r="H146" s="316"/>
      <c r="I146" s="315"/>
      <c r="J146" s="316"/>
      <c r="K146" s="315"/>
      <c r="L146" s="316"/>
      <c r="M146" s="315"/>
      <c r="N146" s="316"/>
      <c r="O146" s="315"/>
      <c r="P146" s="316"/>
      <c r="Q146" s="315"/>
      <c r="R146" s="316"/>
      <c r="S146" s="315"/>
      <c r="T146" s="316"/>
      <c r="U146" s="315"/>
      <c r="V146" s="316"/>
      <c r="W146" s="315"/>
      <c r="X146" s="316"/>
      <c r="Y146" s="315"/>
      <c r="Z146" s="316"/>
      <c r="AA146" s="315"/>
      <c r="AB146" s="316"/>
      <c r="AC146" s="315"/>
      <c r="AD146" s="316"/>
      <c r="AE146" s="315"/>
      <c r="AF146" s="316"/>
      <c r="AG146" s="336"/>
      <c r="AH146" s="176">
        <f>SUM('（別紙2-6）6月1日～6月30日'!D146:AG146,'（別紙2-7）7月1日～7月31日'!D146:AH146,'（別紙2-8）8月1日～8月31日'!D146:AH146,'（別紙2-9）9月1日～9月30日'!D146:AG146,'（別紙2-10）10月1日～10月31日'!D146:AH146,D146:AG146)</f>
        <v>0</v>
      </c>
      <c r="AI146" s="218" t="str">
        <f>IF(AO146="×","療養日数は15日以内になるようにしてください。",IF('（別紙2-15）3月1日～3月31日'!AV146="×","別紙1の4の要件を満たしていない場合は、療養日数が10日以内になるようにしてください。",""))</f>
        <v/>
      </c>
      <c r="AJ146" s="233">
        <f t="shared" si="9"/>
        <v>0</v>
      </c>
      <c r="AK146" s="44"/>
      <c r="AM146" s="233" t="str">
        <f t="shared" si="10"/>
        <v/>
      </c>
      <c r="AO146" s="233" t="str">
        <f t="shared" si="11"/>
        <v/>
      </c>
    </row>
    <row r="147" spans="1:41" s="41" customFormat="1" ht="30" customHeight="1" x14ac:dyDescent="0.4">
      <c r="A147" s="55">
        <v>134</v>
      </c>
      <c r="B147" s="351"/>
      <c r="C147" s="432"/>
      <c r="D147" s="314"/>
      <c r="E147" s="315"/>
      <c r="F147" s="316"/>
      <c r="G147" s="315"/>
      <c r="H147" s="316"/>
      <c r="I147" s="315"/>
      <c r="J147" s="316"/>
      <c r="K147" s="315"/>
      <c r="L147" s="316"/>
      <c r="M147" s="315"/>
      <c r="N147" s="316"/>
      <c r="O147" s="315"/>
      <c r="P147" s="316"/>
      <c r="Q147" s="315"/>
      <c r="R147" s="316"/>
      <c r="S147" s="315"/>
      <c r="T147" s="316"/>
      <c r="U147" s="315"/>
      <c r="V147" s="316"/>
      <c r="W147" s="315"/>
      <c r="X147" s="316"/>
      <c r="Y147" s="315"/>
      <c r="Z147" s="316"/>
      <c r="AA147" s="315"/>
      <c r="AB147" s="316"/>
      <c r="AC147" s="315"/>
      <c r="AD147" s="316"/>
      <c r="AE147" s="315"/>
      <c r="AF147" s="316"/>
      <c r="AG147" s="336"/>
      <c r="AH147" s="176">
        <f>SUM('（別紙2-6）6月1日～6月30日'!D147:AG147,'（別紙2-7）7月1日～7月31日'!D147:AH147,'（別紙2-8）8月1日～8月31日'!D147:AH147,'（別紙2-9）9月1日～9月30日'!D147:AG147,'（別紙2-10）10月1日～10月31日'!D147:AH147,D147:AG147)</f>
        <v>0</v>
      </c>
      <c r="AI147" s="218" t="str">
        <f>IF(AO147="×","療養日数は15日以内になるようにしてください。",IF('（別紙2-15）3月1日～3月31日'!AV147="×","別紙1の4の要件を満たしていない場合は、療養日数が10日以内になるようにしてください。",""))</f>
        <v/>
      </c>
      <c r="AJ147" s="233">
        <f t="shared" si="9"/>
        <v>0</v>
      </c>
      <c r="AK147" s="44"/>
      <c r="AM147" s="233" t="str">
        <f t="shared" si="10"/>
        <v/>
      </c>
      <c r="AO147" s="233" t="str">
        <f t="shared" si="11"/>
        <v/>
      </c>
    </row>
    <row r="148" spans="1:41" s="41" customFormat="1" ht="30" customHeight="1" thickBot="1" x14ac:dyDescent="0.45">
      <c r="A148" s="57">
        <v>135</v>
      </c>
      <c r="B148" s="352"/>
      <c r="C148" s="433"/>
      <c r="D148" s="337"/>
      <c r="E148" s="325"/>
      <c r="F148" s="326"/>
      <c r="G148" s="325"/>
      <c r="H148" s="326"/>
      <c r="I148" s="325"/>
      <c r="J148" s="326"/>
      <c r="K148" s="325"/>
      <c r="L148" s="326"/>
      <c r="M148" s="325"/>
      <c r="N148" s="326"/>
      <c r="O148" s="325"/>
      <c r="P148" s="326"/>
      <c r="Q148" s="325"/>
      <c r="R148" s="326"/>
      <c r="S148" s="325"/>
      <c r="T148" s="326"/>
      <c r="U148" s="325"/>
      <c r="V148" s="326"/>
      <c r="W148" s="325"/>
      <c r="X148" s="326"/>
      <c r="Y148" s="325"/>
      <c r="Z148" s="326"/>
      <c r="AA148" s="325"/>
      <c r="AB148" s="326"/>
      <c r="AC148" s="325"/>
      <c r="AD148" s="326"/>
      <c r="AE148" s="325"/>
      <c r="AF148" s="326"/>
      <c r="AG148" s="338"/>
      <c r="AH148" s="90">
        <f>SUM('（別紙2-6）6月1日～6月30日'!D148:AG148,'（別紙2-7）7月1日～7月31日'!D148:AH148,'（別紙2-8）8月1日～8月31日'!D148:AH148,'（別紙2-9）9月1日～9月30日'!D148:AG148,'（別紙2-10）10月1日～10月31日'!D148:AH148,D148:AG148)</f>
        <v>0</v>
      </c>
      <c r="AI148" s="218" t="str">
        <f>IF(AO148="×","療養日数は15日以内になるようにしてください。",IF('（別紙2-15）3月1日～3月31日'!AV148="×","別紙1の4の要件を満たしていない場合は、療養日数が10日以内になるようにしてください。",""))</f>
        <v/>
      </c>
      <c r="AJ148" s="233">
        <f t="shared" si="9"/>
        <v>0</v>
      </c>
      <c r="AK148" s="44"/>
      <c r="AM148" s="233" t="str">
        <f t="shared" si="10"/>
        <v/>
      </c>
      <c r="AO148" s="233" t="str">
        <f t="shared" si="11"/>
        <v/>
      </c>
    </row>
    <row r="149" spans="1:41" s="41" customFormat="1" ht="30" customHeight="1" x14ac:dyDescent="0.4">
      <c r="A149" s="91">
        <v>136</v>
      </c>
      <c r="B149" s="353"/>
      <c r="C149" s="431"/>
      <c r="D149" s="332"/>
      <c r="E149" s="317"/>
      <c r="F149" s="333"/>
      <c r="G149" s="317"/>
      <c r="H149" s="333"/>
      <c r="I149" s="317"/>
      <c r="J149" s="333"/>
      <c r="K149" s="317"/>
      <c r="L149" s="333"/>
      <c r="M149" s="317"/>
      <c r="N149" s="333"/>
      <c r="O149" s="317"/>
      <c r="P149" s="333"/>
      <c r="Q149" s="317"/>
      <c r="R149" s="333"/>
      <c r="S149" s="317"/>
      <c r="T149" s="333"/>
      <c r="U149" s="317"/>
      <c r="V149" s="333"/>
      <c r="W149" s="317"/>
      <c r="X149" s="333"/>
      <c r="Y149" s="317"/>
      <c r="Z149" s="333"/>
      <c r="AA149" s="317"/>
      <c r="AB149" s="333"/>
      <c r="AC149" s="317"/>
      <c r="AD149" s="333"/>
      <c r="AE149" s="317"/>
      <c r="AF149" s="333"/>
      <c r="AG149" s="339"/>
      <c r="AH149" s="177">
        <f>SUM('（別紙2-6）6月1日～6月30日'!D149:AG149,'（別紙2-7）7月1日～7月31日'!D149:AH149,'（別紙2-8）8月1日～8月31日'!D149:AH149,'（別紙2-9）9月1日～9月30日'!D149:AG149,'（別紙2-10）10月1日～10月31日'!D149:AH149,D149:AG149)</f>
        <v>0</v>
      </c>
      <c r="AI149" s="218" t="str">
        <f>IF(AO149="×","療養日数は15日以内になるようにしてください。",IF('（別紙2-15）3月1日～3月31日'!AV149="×","別紙1の4の要件を満たしていない場合は、療養日数が10日以内になるようにしてください。",""))</f>
        <v/>
      </c>
      <c r="AJ149" s="233">
        <f t="shared" si="9"/>
        <v>0</v>
      </c>
      <c r="AK149" s="44"/>
      <c r="AM149" s="233" t="str">
        <f t="shared" si="10"/>
        <v/>
      </c>
      <c r="AO149" s="233" t="str">
        <f t="shared" si="11"/>
        <v/>
      </c>
    </row>
    <row r="150" spans="1:41" s="41" customFormat="1" ht="30" customHeight="1" x14ac:dyDescent="0.4">
      <c r="A150" s="55">
        <v>137</v>
      </c>
      <c r="B150" s="351"/>
      <c r="C150" s="432"/>
      <c r="D150" s="314"/>
      <c r="E150" s="315"/>
      <c r="F150" s="316"/>
      <c r="G150" s="315"/>
      <c r="H150" s="316"/>
      <c r="I150" s="315"/>
      <c r="J150" s="316"/>
      <c r="K150" s="315"/>
      <c r="L150" s="316"/>
      <c r="M150" s="315"/>
      <c r="N150" s="316"/>
      <c r="O150" s="315"/>
      <c r="P150" s="316"/>
      <c r="Q150" s="315"/>
      <c r="R150" s="316"/>
      <c r="S150" s="315"/>
      <c r="T150" s="316"/>
      <c r="U150" s="315"/>
      <c r="V150" s="316"/>
      <c r="W150" s="315"/>
      <c r="X150" s="316"/>
      <c r="Y150" s="315"/>
      <c r="Z150" s="316"/>
      <c r="AA150" s="315"/>
      <c r="AB150" s="316"/>
      <c r="AC150" s="315"/>
      <c r="AD150" s="316"/>
      <c r="AE150" s="315"/>
      <c r="AF150" s="316"/>
      <c r="AG150" s="336"/>
      <c r="AH150" s="176">
        <f>SUM('（別紙2-6）6月1日～6月30日'!D150:AG150,'（別紙2-7）7月1日～7月31日'!D150:AH150,'（別紙2-8）8月1日～8月31日'!D150:AH150,'（別紙2-9）9月1日～9月30日'!D150:AG150,'（別紙2-10）10月1日～10月31日'!D150:AH150,D150:AG150)</f>
        <v>0</v>
      </c>
      <c r="AI150" s="218" t="str">
        <f>IF(AO150="×","療養日数は15日以内になるようにしてください。",IF('（別紙2-15）3月1日～3月31日'!AV150="×","別紙1の4の要件を満たしていない場合は、療養日数が10日以内になるようにしてください。",""))</f>
        <v/>
      </c>
      <c r="AJ150" s="233">
        <f t="shared" si="9"/>
        <v>0</v>
      </c>
      <c r="AK150" s="44"/>
      <c r="AM150" s="233" t="str">
        <f t="shared" si="10"/>
        <v/>
      </c>
      <c r="AO150" s="233" t="str">
        <f t="shared" si="11"/>
        <v/>
      </c>
    </row>
    <row r="151" spans="1:41" s="41" customFormat="1" ht="30" customHeight="1" x14ac:dyDescent="0.4">
      <c r="A151" s="55">
        <v>138</v>
      </c>
      <c r="B151" s="351"/>
      <c r="C151" s="432"/>
      <c r="D151" s="314"/>
      <c r="E151" s="315"/>
      <c r="F151" s="316"/>
      <c r="G151" s="315"/>
      <c r="H151" s="316"/>
      <c r="I151" s="315"/>
      <c r="J151" s="316"/>
      <c r="K151" s="315"/>
      <c r="L151" s="316"/>
      <c r="M151" s="315"/>
      <c r="N151" s="316"/>
      <c r="O151" s="315"/>
      <c r="P151" s="316"/>
      <c r="Q151" s="315"/>
      <c r="R151" s="316"/>
      <c r="S151" s="315"/>
      <c r="T151" s="316"/>
      <c r="U151" s="315"/>
      <c r="V151" s="316"/>
      <c r="W151" s="315"/>
      <c r="X151" s="316"/>
      <c r="Y151" s="315"/>
      <c r="Z151" s="316"/>
      <c r="AA151" s="315"/>
      <c r="AB151" s="316"/>
      <c r="AC151" s="315"/>
      <c r="AD151" s="316"/>
      <c r="AE151" s="315"/>
      <c r="AF151" s="316"/>
      <c r="AG151" s="336"/>
      <c r="AH151" s="176">
        <f>SUM('（別紙2-6）6月1日～6月30日'!D151:AG151,'（別紙2-7）7月1日～7月31日'!D151:AH151,'（別紙2-8）8月1日～8月31日'!D151:AH151,'（別紙2-9）9月1日～9月30日'!D151:AG151,'（別紙2-10）10月1日～10月31日'!D151:AH151,D151:AG151)</f>
        <v>0</v>
      </c>
      <c r="AI151" s="218" t="str">
        <f>IF(AO151="×","療養日数は15日以内になるようにしてください。",IF('（別紙2-15）3月1日～3月31日'!AV151="×","別紙1の4の要件を満たしていない場合は、療養日数が10日以内になるようにしてください。",""))</f>
        <v/>
      </c>
      <c r="AJ151" s="233">
        <f t="shared" si="9"/>
        <v>0</v>
      </c>
      <c r="AK151" s="44"/>
      <c r="AM151" s="233" t="str">
        <f t="shared" si="10"/>
        <v/>
      </c>
      <c r="AO151" s="233" t="str">
        <f t="shared" si="11"/>
        <v/>
      </c>
    </row>
    <row r="152" spans="1:41" s="41" customFormat="1" ht="30" customHeight="1" x14ac:dyDescent="0.4">
      <c r="A152" s="55">
        <v>139</v>
      </c>
      <c r="B152" s="351"/>
      <c r="C152" s="432"/>
      <c r="D152" s="314"/>
      <c r="E152" s="315"/>
      <c r="F152" s="316"/>
      <c r="G152" s="315"/>
      <c r="H152" s="316"/>
      <c r="I152" s="315"/>
      <c r="J152" s="316"/>
      <c r="K152" s="315"/>
      <c r="L152" s="316"/>
      <c r="M152" s="315"/>
      <c r="N152" s="316"/>
      <c r="O152" s="315"/>
      <c r="P152" s="316"/>
      <c r="Q152" s="315"/>
      <c r="R152" s="316"/>
      <c r="S152" s="315"/>
      <c r="T152" s="316"/>
      <c r="U152" s="315"/>
      <c r="V152" s="316"/>
      <c r="W152" s="315"/>
      <c r="X152" s="316"/>
      <c r="Y152" s="315"/>
      <c r="Z152" s="316"/>
      <c r="AA152" s="315"/>
      <c r="AB152" s="316"/>
      <c r="AC152" s="315"/>
      <c r="AD152" s="316"/>
      <c r="AE152" s="315"/>
      <c r="AF152" s="316"/>
      <c r="AG152" s="336"/>
      <c r="AH152" s="176">
        <f>SUM('（別紙2-6）6月1日～6月30日'!D152:AG152,'（別紙2-7）7月1日～7月31日'!D152:AH152,'（別紙2-8）8月1日～8月31日'!D152:AH152,'（別紙2-9）9月1日～9月30日'!D152:AG152,'（別紙2-10）10月1日～10月31日'!D152:AH152,D152:AG152)</f>
        <v>0</v>
      </c>
      <c r="AI152" s="218" t="str">
        <f>IF(AO152="×","療養日数は15日以内になるようにしてください。",IF('（別紙2-15）3月1日～3月31日'!AV152="×","別紙1の4の要件を満たしていない場合は、療養日数が10日以内になるようにしてください。",""))</f>
        <v/>
      </c>
      <c r="AJ152" s="233">
        <f t="shared" si="9"/>
        <v>0</v>
      </c>
      <c r="AK152" s="44"/>
      <c r="AM152" s="233" t="str">
        <f t="shared" si="10"/>
        <v/>
      </c>
      <c r="AO152" s="233" t="str">
        <f t="shared" si="11"/>
        <v/>
      </c>
    </row>
    <row r="153" spans="1:41" s="41" customFormat="1" ht="30" customHeight="1" thickBot="1" x14ac:dyDescent="0.45">
      <c r="A153" s="55">
        <v>140</v>
      </c>
      <c r="B153" s="352"/>
      <c r="C153" s="433"/>
      <c r="D153" s="314"/>
      <c r="E153" s="315"/>
      <c r="F153" s="316"/>
      <c r="G153" s="315"/>
      <c r="H153" s="316"/>
      <c r="I153" s="315"/>
      <c r="J153" s="316"/>
      <c r="K153" s="315"/>
      <c r="L153" s="316"/>
      <c r="M153" s="315"/>
      <c r="N153" s="316"/>
      <c r="O153" s="315"/>
      <c r="P153" s="316"/>
      <c r="Q153" s="315"/>
      <c r="R153" s="316"/>
      <c r="S153" s="315"/>
      <c r="T153" s="316"/>
      <c r="U153" s="315"/>
      <c r="V153" s="316"/>
      <c r="W153" s="315"/>
      <c r="X153" s="316"/>
      <c r="Y153" s="315"/>
      <c r="Z153" s="316"/>
      <c r="AA153" s="315"/>
      <c r="AB153" s="316"/>
      <c r="AC153" s="315"/>
      <c r="AD153" s="316"/>
      <c r="AE153" s="315"/>
      <c r="AF153" s="316"/>
      <c r="AG153" s="336"/>
      <c r="AH153" s="176">
        <f>SUM('（別紙2-6）6月1日～6月30日'!D153:AG153,'（別紙2-7）7月1日～7月31日'!D153:AH153,'（別紙2-8）8月1日～8月31日'!D153:AH153,'（別紙2-9）9月1日～9月30日'!D153:AG153,'（別紙2-10）10月1日～10月31日'!D153:AH153,D153:AG153)</f>
        <v>0</v>
      </c>
      <c r="AI153" s="218" t="str">
        <f>IF(AO153="×","療養日数は15日以内になるようにしてください。",IF('（別紙2-15）3月1日～3月31日'!AV153="×","別紙1の4の要件を満たしていない場合は、療養日数が10日以内になるようにしてください。",""))</f>
        <v/>
      </c>
      <c r="AJ153" s="233">
        <f t="shared" si="9"/>
        <v>0</v>
      </c>
      <c r="AK153" s="44"/>
      <c r="AM153" s="233" t="str">
        <f t="shared" si="10"/>
        <v/>
      </c>
      <c r="AO153" s="233" t="str">
        <f t="shared" si="11"/>
        <v/>
      </c>
    </row>
    <row r="154" spans="1:41" s="41" customFormat="1" ht="30" customHeight="1" x14ac:dyDescent="0.4">
      <c r="A154" s="99">
        <v>141</v>
      </c>
      <c r="B154" s="353"/>
      <c r="C154" s="431"/>
      <c r="D154" s="334"/>
      <c r="E154" s="329"/>
      <c r="F154" s="330"/>
      <c r="G154" s="329"/>
      <c r="H154" s="330"/>
      <c r="I154" s="329"/>
      <c r="J154" s="330"/>
      <c r="K154" s="329"/>
      <c r="L154" s="330"/>
      <c r="M154" s="329"/>
      <c r="N154" s="330"/>
      <c r="O154" s="329"/>
      <c r="P154" s="330"/>
      <c r="Q154" s="329"/>
      <c r="R154" s="330"/>
      <c r="S154" s="329"/>
      <c r="T154" s="330"/>
      <c r="U154" s="329"/>
      <c r="V154" s="330"/>
      <c r="W154" s="329"/>
      <c r="X154" s="330"/>
      <c r="Y154" s="329"/>
      <c r="Z154" s="330"/>
      <c r="AA154" s="329"/>
      <c r="AB154" s="330"/>
      <c r="AC154" s="329"/>
      <c r="AD154" s="330"/>
      <c r="AE154" s="329"/>
      <c r="AF154" s="330"/>
      <c r="AG154" s="335"/>
      <c r="AH154" s="172">
        <f>SUM('（別紙2-6）6月1日～6月30日'!D154:AG154,'（別紙2-7）7月1日～7月31日'!D154:AH154,'（別紙2-8）8月1日～8月31日'!D154:AH154,'（別紙2-9）9月1日～9月30日'!D154:AG154,'（別紙2-10）10月1日～10月31日'!D154:AH154,D154:AG154)</f>
        <v>0</v>
      </c>
      <c r="AI154" s="218" t="str">
        <f>IF(AO154="×","療養日数は15日以内になるようにしてください。",IF('（別紙2-15）3月1日～3月31日'!AV154="×","別紙1の4の要件を満たしていない場合は、療養日数が10日以内になるようにしてください。",""))</f>
        <v/>
      </c>
      <c r="AJ154" s="233">
        <f t="shared" si="9"/>
        <v>0</v>
      </c>
      <c r="AK154" s="44"/>
      <c r="AM154" s="233" t="str">
        <f t="shared" si="10"/>
        <v/>
      </c>
      <c r="AO154" s="233" t="str">
        <f t="shared" si="11"/>
        <v/>
      </c>
    </row>
    <row r="155" spans="1:41" s="41" customFormat="1" ht="30" customHeight="1" x14ac:dyDescent="0.4">
      <c r="A155" s="55">
        <v>142</v>
      </c>
      <c r="B155" s="351"/>
      <c r="C155" s="432"/>
      <c r="D155" s="314"/>
      <c r="E155" s="315"/>
      <c r="F155" s="316"/>
      <c r="G155" s="315"/>
      <c r="H155" s="316"/>
      <c r="I155" s="315"/>
      <c r="J155" s="316"/>
      <c r="K155" s="315"/>
      <c r="L155" s="316"/>
      <c r="M155" s="315"/>
      <c r="N155" s="316"/>
      <c r="O155" s="315"/>
      <c r="P155" s="316"/>
      <c r="Q155" s="315"/>
      <c r="R155" s="316"/>
      <c r="S155" s="315"/>
      <c r="T155" s="316"/>
      <c r="U155" s="315"/>
      <c r="V155" s="316"/>
      <c r="W155" s="315"/>
      <c r="X155" s="316"/>
      <c r="Y155" s="315"/>
      <c r="Z155" s="316"/>
      <c r="AA155" s="315"/>
      <c r="AB155" s="316"/>
      <c r="AC155" s="315"/>
      <c r="AD155" s="316"/>
      <c r="AE155" s="315"/>
      <c r="AF155" s="316"/>
      <c r="AG155" s="336"/>
      <c r="AH155" s="176">
        <f>SUM('（別紙2-6）6月1日～6月30日'!D155:AG155,'（別紙2-7）7月1日～7月31日'!D155:AH155,'（別紙2-8）8月1日～8月31日'!D155:AH155,'（別紙2-9）9月1日～9月30日'!D155:AG155,'（別紙2-10）10月1日～10月31日'!D155:AH155,D155:AG155)</f>
        <v>0</v>
      </c>
      <c r="AI155" s="218" t="str">
        <f>IF(AO155="×","療養日数は15日以内になるようにしてください。",IF('（別紙2-15）3月1日～3月31日'!AV155="×","別紙1の4の要件を満たしていない場合は、療養日数が10日以内になるようにしてください。",""))</f>
        <v/>
      </c>
      <c r="AJ155" s="233">
        <f t="shared" si="9"/>
        <v>0</v>
      </c>
      <c r="AK155" s="44"/>
      <c r="AM155" s="233" t="str">
        <f t="shared" si="10"/>
        <v/>
      </c>
      <c r="AO155" s="233" t="str">
        <f t="shared" si="11"/>
        <v/>
      </c>
    </row>
    <row r="156" spans="1:41" s="41" customFormat="1" ht="30" customHeight="1" x14ac:dyDescent="0.4">
      <c r="A156" s="55">
        <v>143</v>
      </c>
      <c r="B156" s="351"/>
      <c r="C156" s="432"/>
      <c r="D156" s="314"/>
      <c r="E156" s="315"/>
      <c r="F156" s="316"/>
      <c r="G156" s="315"/>
      <c r="H156" s="316"/>
      <c r="I156" s="315"/>
      <c r="J156" s="316"/>
      <c r="K156" s="315"/>
      <c r="L156" s="316"/>
      <c r="M156" s="315"/>
      <c r="N156" s="316"/>
      <c r="O156" s="315"/>
      <c r="P156" s="316"/>
      <c r="Q156" s="315"/>
      <c r="R156" s="316"/>
      <c r="S156" s="315"/>
      <c r="T156" s="316"/>
      <c r="U156" s="315"/>
      <c r="V156" s="316"/>
      <c r="W156" s="315"/>
      <c r="X156" s="316"/>
      <c r="Y156" s="315"/>
      <c r="Z156" s="316"/>
      <c r="AA156" s="315"/>
      <c r="AB156" s="316"/>
      <c r="AC156" s="315"/>
      <c r="AD156" s="316"/>
      <c r="AE156" s="315"/>
      <c r="AF156" s="316"/>
      <c r="AG156" s="336"/>
      <c r="AH156" s="176">
        <f>SUM('（別紙2-6）6月1日～6月30日'!D156:AG156,'（別紙2-7）7月1日～7月31日'!D156:AH156,'（別紙2-8）8月1日～8月31日'!D156:AH156,'（別紙2-9）9月1日～9月30日'!D156:AG156,'（別紙2-10）10月1日～10月31日'!D156:AH156,D156:AG156)</f>
        <v>0</v>
      </c>
      <c r="AI156" s="218" t="str">
        <f>IF(AO156="×","療養日数は15日以内になるようにしてください。",IF('（別紙2-15）3月1日～3月31日'!AV156="×","別紙1の4の要件を満たしていない場合は、療養日数が10日以内になるようにしてください。",""))</f>
        <v/>
      </c>
      <c r="AJ156" s="233">
        <f t="shared" si="9"/>
        <v>0</v>
      </c>
      <c r="AK156" s="44"/>
      <c r="AM156" s="233" t="str">
        <f t="shared" si="10"/>
        <v/>
      </c>
      <c r="AO156" s="233" t="str">
        <f t="shared" si="11"/>
        <v/>
      </c>
    </row>
    <row r="157" spans="1:41" s="41" customFormat="1" ht="30" customHeight="1" x14ac:dyDescent="0.4">
      <c r="A157" s="55">
        <v>144</v>
      </c>
      <c r="B157" s="351"/>
      <c r="C157" s="432"/>
      <c r="D157" s="314"/>
      <c r="E157" s="315"/>
      <c r="F157" s="316"/>
      <c r="G157" s="315"/>
      <c r="H157" s="316"/>
      <c r="I157" s="315"/>
      <c r="J157" s="316"/>
      <c r="K157" s="315"/>
      <c r="L157" s="316"/>
      <c r="M157" s="315"/>
      <c r="N157" s="316"/>
      <c r="O157" s="315"/>
      <c r="P157" s="316"/>
      <c r="Q157" s="315"/>
      <c r="R157" s="316"/>
      <c r="S157" s="315"/>
      <c r="T157" s="316"/>
      <c r="U157" s="315"/>
      <c r="V157" s="316"/>
      <c r="W157" s="315"/>
      <c r="X157" s="316"/>
      <c r="Y157" s="315"/>
      <c r="Z157" s="316"/>
      <c r="AA157" s="315"/>
      <c r="AB157" s="316"/>
      <c r="AC157" s="315"/>
      <c r="AD157" s="316"/>
      <c r="AE157" s="315"/>
      <c r="AF157" s="316"/>
      <c r="AG157" s="336"/>
      <c r="AH157" s="176">
        <f>SUM('（別紙2-6）6月1日～6月30日'!D157:AG157,'（別紙2-7）7月1日～7月31日'!D157:AH157,'（別紙2-8）8月1日～8月31日'!D157:AH157,'（別紙2-9）9月1日～9月30日'!D157:AG157,'（別紙2-10）10月1日～10月31日'!D157:AH157,D157:AG157)</f>
        <v>0</v>
      </c>
      <c r="AI157" s="218" t="str">
        <f>IF(AO157="×","療養日数は15日以内になるようにしてください。",IF('（別紙2-15）3月1日～3月31日'!AV157="×","別紙1の4の要件を満たしていない場合は、療養日数が10日以内になるようにしてください。",""))</f>
        <v/>
      </c>
      <c r="AJ157" s="233">
        <f t="shared" si="9"/>
        <v>0</v>
      </c>
      <c r="AK157" s="44"/>
      <c r="AM157" s="233" t="str">
        <f t="shared" si="10"/>
        <v/>
      </c>
      <c r="AO157" s="233" t="str">
        <f t="shared" si="11"/>
        <v/>
      </c>
    </row>
    <row r="158" spans="1:41" s="41" customFormat="1" ht="30" customHeight="1" thickBot="1" x14ac:dyDescent="0.45">
      <c r="A158" s="57">
        <v>145</v>
      </c>
      <c r="B158" s="354"/>
      <c r="C158" s="433"/>
      <c r="D158" s="337"/>
      <c r="E158" s="325"/>
      <c r="F158" s="326"/>
      <c r="G158" s="325"/>
      <c r="H158" s="326"/>
      <c r="I158" s="325"/>
      <c r="J158" s="326"/>
      <c r="K158" s="325"/>
      <c r="L158" s="326"/>
      <c r="M158" s="325"/>
      <c r="N158" s="326"/>
      <c r="O158" s="325"/>
      <c r="P158" s="326"/>
      <c r="Q158" s="325"/>
      <c r="R158" s="326"/>
      <c r="S158" s="325"/>
      <c r="T158" s="326"/>
      <c r="U158" s="325"/>
      <c r="V158" s="326"/>
      <c r="W158" s="325"/>
      <c r="X158" s="326"/>
      <c r="Y158" s="325"/>
      <c r="Z158" s="326"/>
      <c r="AA158" s="325"/>
      <c r="AB158" s="326"/>
      <c r="AC158" s="325"/>
      <c r="AD158" s="326"/>
      <c r="AE158" s="325"/>
      <c r="AF158" s="326"/>
      <c r="AG158" s="338"/>
      <c r="AH158" s="90">
        <f>SUM('（別紙2-6）6月1日～6月30日'!D158:AG158,'（別紙2-7）7月1日～7月31日'!D158:AH158,'（別紙2-8）8月1日～8月31日'!D158:AH158,'（別紙2-9）9月1日～9月30日'!D158:AG158,'（別紙2-10）10月1日～10月31日'!D158:AH158,D158:AG158)</f>
        <v>0</v>
      </c>
      <c r="AI158" s="218" t="str">
        <f>IF(AO158="×","療養日数は15日以内になるようにしてください。",IF('（別紙2-15）3月1日～3月31日'!AV158="×","別紙1の4の要件を満たしていない場合は、療養日数が10日以内になるようにしてください。",""))</f>
        <v/>
      </c>
      <c r="AJ158" s="233">
        <f t="shared" si="9"/>
        <v>0</v>
      </c>
      <c r="AK158" s="44"/>
      <c r="AM158" s="233" t="str">
        <f t="shared" si="10"/>
        <v/>
      </c>
      <c r="AO158" s="233" t="str">
        <f t="shared" si="11"/>
        <v/>
      </c>
    </row>
    <row r="159" spans="1:41" s="41" customFormat="1" ht="30" customHeight="1" x14ac:dyDescent="0.4">
      <c r="A159" s="99">
        <v>146</v>
      </c>
      <c r="B159" s="353"/>
      <c r="C159" s="431"/>
      <c r="D159" s="332"/>
      <c r="E159" s="317"/>
      <c r="F159" s="333"/>
      <c r="G159" s="317"/>
      <c r="H159" s="333"/>
      <c r="I159" s="317"/>
      <c r="J159" s="333"/>
      <c r="K159" s="317"/>
      <c r="L159" s="333"/>
      <c r="M159" s="317"/>
      <c r="N159" s="333"/>
      <c r="O159" s="317"/>
      <c r="P159" s="333"/>
      <c r="Q159" s="317"/>
      <c r="R159" s="333"/>
      <c r="S159" s="317"/>
      <c r="T159" s="333"/>
      <c r="U159" s="317"/>
      <c r="V159" s="333"/>
      <c r="W159" s="317"/>
      <c r="X159" s="333"/>
      <c r="Y159" s="317"/>
      <c r="Z159" s="333"/>
      <c r="AA159" s="317"/>
      <c r="AB159" s="333"/>
      <c r="AC159" s="317"/>
      <c r="AD159" s="333"/>
      <c r="AE159" s="317"/>
      <c r="AF159" s="333"/>
      <c r="AG159" s="339"/>
      <c r="AH159" s="177">
        <f>SUM('（別紙2-6）6月1日～6月30日'!D159:AG159,'（別紙2-7）7月1日～7月31日'!D159:AH159,'（別紙2-8）8月1日～8月31日'!D159:AH159,'（別紙2-9）9月1日～9月30日'!D159:AG159,'（別紙2-10）10月1日～10月31日'!D159:AH159,D159:AG159)</f>
        <v>0</v>
      </c>
      <c r="AI159" s="218" t="str">
        <f>IF(AO159="×","療養日数は15日以内になるようにしてください。",IF('（別紙2-15）3月1日～3月31日'!AV159="×","別紙1の4の要件を満たしていない場合は、療養日数が10日以内になるようにしてください。",""))</f>
        <v/>
      </c>
      <c r="AJ159" s="233">
        <f t="shared" si="9"/>
        <v>0</v>
      </c>
      <c r="AK159" s="44"/>
      <c r="AM159" s="233" t="str">
        <f t="shared" si="10"/>
        <v/>
      </c>
      <c r="AO159" s="233" t="str">
        <f t="shared" si="11"/>
        <v/>
      </c>
    </row>
    <row r="160" spans="1:41" s="41" customFormat="1" ht="30" customHeight="1" x14ac:dyDescent="0.4">
      <c r="A160" s="55">
        <v>147</v>
      </c>
      <c r="B160" s="351"/>
      <c r="C160" s="432"/>
      <c r="D160" s="314"/>
      <c r="E160" s="315"/>
      <c r="F160" s="316"/>
      <c r="G160" s="315"/>
      <c r="H160" s="316"/>
      <c r="I160" s="315"/>
      <c r="J160" s="316"/>
      <c r="K160" s="315"/>
      <c r="L160" s="316"/>
      <c r="M160" s="315"/>
      <c r="N160" s="316"/>
      <c r="O160" s="315"/>
      <c r="P160" s="316"/>
      <c r="Q160" s="315"/>
      <c r="R160" s="316"/>
      <c r="S160" s="315"/>
      <c r="T160" s="316"/>
      <c r="U160" s="315"/>
      <c r="V160" s="316"/>
      <c r="W160" s="315"/>
      <c r="X160" s="316"/>
      <c r="Y160" s="315"/>
      <c r="Z160" s="316"/>
      <c r="AA160" s="315"/>
      <c r="AB160" s="316"/>
      <c r="AC160" s="315"/>
      <c r="AD160" s="316"/>
      <c r="AE160" s="315"/>
      <c r="AF160" s="316"/>
      <c r="AG160" s="336"/>
      <c r="AH160" s="176">
        <f>SUM('（別紙2-6）6月1日～6月30日'!D160:AG160,'（別紙2-7）7月1日～7月31日'!D160:AH160,'（別紙2-8）8月1日～8月31日'!D160:AH160,'（別紙2-9）9月1日～9月30日'!D160:AG160,'（別紙2-10）10月1日～10月31日'!D160:AH160,D160:AG160)</f>
        <v>0</v>
      </c>
      <c r="AI160" s="218" t="str">
        <f>IF(AO160="×","療養日数は15日以内になるようにしてください。",IF('（別紙2-15）3月1日～3月31日'!AV160="×","別紙1の4の要件を満たしていない場合は、療養日数が10日以内になるようにしてください。",""))</f>
        <v/>
      </c>
      <c r="AJ160" s="233">
        <f t="shared" si="9"/>
        <v>0</v>
      </c>
      <c r="AK160" s="44"/>
      <c r="AM160" s="233" t="str">
        <f t="shared" si="10"/>
        <v/>
      </c>
      <c r="AO160" s="233" t="str">
        <f t="shared" si="11"/>
        <v/>
      </c>
    </row>
    <row r="161" spans="1:41" s="41" customFormat="1" ht="30" customHeight="1" x14ac:dyDescent="0.4">
      <c r="A161" s="55">
        <v>148</v>
      </c>
      <c r="B161" s="351"/>
      <c r="C161" s="432"/>
      <c r="D161" s="314"/>
      <c r="E161" s="315"/>
      <c r="F161" s="316"/>
      <c r="G161" s="315"/>
      <c r="H161" s="316"/>
      <c r="I161" s="315"/>
      <c r="J161" s="316"/>
      <c r="K161" s="315"/>
      <c r="L161" s="316"/>
      <c r="M161" s="315"/>
      <c r="N161" s="316"/>
      <c r="O161" s="315"/>
      <c r="P161" s="316"/>
      <c r="Q161" s="315"/>
      <c r="R161" s="316"/>
      <c r="S161" s="315"/>
      <c r="T161" s="316"/>
      <c r="U161" s="315"/>
      <c r="V161" s="316"/>
      <c r="W161" s="315"/>
      <c r="X161" s="316"/>
      <c r="Y161" s="315"/>
      <c r="Z161" s="316"/>
      <c r="AA161" s="315"/>
      <c r="AB161" s="316"/>
      <c r="AC161" s="315"/>
      <c r="AD161" s="316"/>
      <c r="AE161" s="315"/>
      <c r="AF161" s="316"/>
      <c r="AG161" s="336"/>
      <c r="AH161" s="176">
        <f>SUM('（別紙2-6）6月1日～6月30日'!D161:AG161,'（別紙2-7）7月1日～7月31日'!D161:AH161,'（別紙2-8）8月1日～8月31日'!D161:AH161,'（別紙2-9）9月1日～9月30日'!D161:AG161,'（別紙2-10）10月1日～10月31日'!D161:AH161,D161:AG161)</f>
        <v>0</v>
      </c>
      <c r="AI161" s="218" t="str">
        <f>IF(AO161="×","療養日数は15日以内になるようにしてください。",IF('（別紙2-15）3月1日～3月31日'!AV161="×","別紙1の4の要件を満たしていない場合は、療養日数が10日以内になるようにしてください。",""))</f>
        <v/>
      </c>
      <c r="AJ161" s="233">
        <f t="shared" si="9"/>
        <v>0</v>
      </c>
      <c r="AK161" s="44"/>
      <c r="AM161" s="233" t="str">
        <f t="shared" si="10"/>
        <v/>
      </c>
      <c r="AO161" s="233" t="str">
        <f t="shared" si="11"/>
        <v/>
      </c>
    </row>
    <row r="162" spans="1:41" s="41" customFormat="1" ht="30" customHeight="1" x14ac:dyDescent="0.4">
      <c r="A162" s="55">
        <v>149</v>
      </c>
      <c r="B162" s="351"/>
      <c r="C162" s="432"/>
      <c r="D162" s="314"/>
      <c r="E162" s="315"/>
      <c r="F162" s="316"/>
      <c r="G162" s="315"/>
      <c r="H162" s="316"/>
      <c r="I162" s="315"/>
      <c r="J162" s="316"/>
      <c r="K162" s="315"/>
      <c r="L162" s="316"/>
      <c r="M162" s="315"/>
      <c r="N162" s="316"/>
      <c r="O162" s="315"/>
      <c r="P162" s="316"/>
      <c r="Q162" s="315"/>
      <c r="R162" s="316"/>
      <c r="S162" s="315"/>
      <c r="T162" s="316"/>
      <c r="U162" s="315"/>
      <c r="V162" s="316"/>
      <c r="W162" s="315"/>
      <c r="X162" s="316"/>
      <c r="Y162" s="315"/>
      <c r="Z162" s="316"/>
      <c r="AA162" s="315"/>
      <c r="AB162" s="316"/>
      <c r="AC162" s="315"/>
      <c r="AD162" s="316"/>
      <c r="AE162" s="315"/>
      <c r="AF162" s="316"/>
      <c r="AG162" s="336"/>
      <c r="AH162" s="176">
        <f>SUM('（別紙2-6）6月1日～6月30日'!D162:AG162,'（別紙2-7）7月1日～7月31日'!D162:AH162,'（別紙2-8）8月1日～8月31日'!D162:AH162,'（別紙2-9）9月1日～9月30日'!D162:AG162,'（別紙2-10）10月1日～10月31日'!D162:AH162,D162:AG162)</f>
        <v>0</v>
      </c>
      <c r="AI162" s="218" t="str">
        <f>IF(AO162="×","療養日数は15日以内になるようにしてください。",IF('（別紙2-15）3月1日～3月31日'!AV162="×","別紙1の4の要件を満たしていない場合は、療養日数が10日以内になるようにしてください。",""))</f>
        <v/>
      </c>
      <c r="AJ162" s="233">
        <f t="shared" si="9"/>
        <v>0</v>
      </c>
      <c r="AK162" s="44"/>
      <c r="AM162" s="233" t="str">
        <f t="shared" si="10"/>
        <v/>
      </c>
      <c r="AO162" s="233" t="str">
        <f t="shared" si="11"/>
        <v/>
      </c>
    </row>
    <row r="163" spans="1:41" s="41" customFormat="1" ht="30" customHeight="1" thickBot="1" x14ac:dyDescent="0.45">
      <c r="A163" s="57">
        <v>150</v>
      </c>
      <c r="B163" s="355"/>
      <c r="C163" s="433"/>
      <c r="D163" s="337"/>
      <c r="E163" s="325"/>
      <c r="F163" s="326"/>
      <c r="G163" s="325"/>
      <c r="H163" s="326"/>
      <c r="I163" s="325"/>
      <c r="J163" s="326"/>
      <c r="K163" s="325"/>
      <c r="L163" s="326"/>
      <c r="M163" s="325"/>
      <c r="N163" s="326"/>
      <c r="O163" s="325"/>
      <c r="P163" s="326"/>
      <c r="Q163" s="325"/>
      <c r="R163" s="326"/>
      <c r="S163" s="325"/>
      <c r="T163" s="326"/>
      <c r="U163" s="325"/>
      <c r="V163" s="326"/>
      <c r="W163" s="325"/>
      <c r="X163" s="326"/>
      <c r="Y163" s="325"/>
      <c r="Z163" s="326"/>
      <c r="AA163" s="325"/>
      <c r="AB163" s="326"/>
      <c r="AC163" s="325"/>
      <c r="AD163" s="326"/>
      <c r="AE163" s="325"/>
      <c r="AF163" s="326"/>
      <c r="AG163" s="338"/>
      <c r="AH163" s="90">
        <f>SUM('（別紙2-6）6月1日～6月30日'!D163:AG163,'（別紙2-7）7月1日～7月31日'!D163:AH163,'（別紙2-8）8月1日～8月31日'!D163:AH163,'（別紙2-9）9月1日～9月30日'!D163:AG163,'（別紙2-10）10月1日～10月31日'!D163:AH163,D163:AG163)</f>
        <v>0</v>
      </c>
      <c r="AI163" s="218" t="str">
        <f>IF(AO163="×","療養日数は15日以内になるようにしてください。",IF('（別紙2-15）3月1日～3月31日'!AV163="×","別紙1の4の要件を満たしていない場合は、療養日数が10日以内になるようにしてください。",""))</f>
        <v/>
      </c>
      <c r="AJ163" s="235">
        <f t="shared" si="9"/>
        <v>0</v>
      </c>
      <c r="AK163" s="44"/>
      <c r="AL163" s="41" t="s">
        <v>57</v>
      </c>
      <c r="AM163" s="235" t="str">
        <f t="shared" si="10"/>
        <v/>
      </c>
      <c r="AO163" s="235" t="str">
        <f t="shared" si="11"/>
        <v/>
      </c>
    </row>
    <row r="164" spans="1:41" ht="30" hidden="1" customHeight="1" thickBot="1" x14ac:dyDescent="0.3">
      <c r="A164" s="45"/>
      <c r="B164" s="45"/>
      <c r="C164" s="45"/>
      <c r="D164" s="45">
        <f t="shared" ref="D164:AG164" si="12">D13</f>
        <v>0</v>
      </c>
      <c r="E164" s="45">
        <f t="shared" si="12"/>
        <v>0</v>
      </c>
      <c r="F164" s="45">
        <f t="shared" si="12"/>
        <v>0</v>
      </c>
      <c r="G164" s="45">
        <f t="shared" si="12"/>
        <v>0</v>
      </c>
      <c r="H164" s="45">
        <f t="shared" si="12"/>
        <v>0</v>
      </c>
      <c r="I164" s="45">
        <f t="shared" si="12"/>
        <v>0</v>
      </c>
      <c r="J164" s="45">
        <f t="shared" si="12"/>
        <v>0</v>
      </c>
      <c r="K164" s="45">
        <f t="shared" si="12"/>
        <v>0</v>
      </c>
      <c r="L164" s="45">
        <f t="shared" si="12"/>
        <v>0</v>
      </c>
      <c r="M164" s="45">
        <f t="shared" si="12"/>
        <v>0</v>
      </c>
      <c r="N164" s="45">
        <f t="shared" si="12"/>
        <v>0</v>
      </c>
      <c r="O164" s="45">
        <f t="shared" si="12"/>
        <v>0</v>
      </c>
      <c r="P164" s="45">
        <f t="shared" si="12"/>
        <v>0</v>
      </c>
      <c r="Q164" s="45">
        <f t="shared" si="12"/>
        <v>0</v>
      </c>
      <c r="R164" s="45">
        <f t="shared" si="12"/>
        <v>0</v>
      </c>
      <c r="S164" s="45">
        <f t="shared" si="12"/>
        <v>0</v>
      </c>
      <c r="T164" s="45">
        <f t="shared" si="12"/>
        <v>0</v>
      </c>
      <c r="U164" s="45">
        <f t="shared" si="12"/>
        <v>0</v>
      </c>
      <c r="V164" s="45">
        <f t="shared" si="12"/>
        <v>0</v>
      </c>
      <c r="W164" s="45">
        <f t="shared" si="12"/>
        <v>0</v>
      </c>
      <c r="X164" s="45">
        <f t="shared" si="12"/>
        <v>0</v>
      </c>
      <c r="Y164" s="45">
        <f t="shared" si="12"/>
        <v>0</v>
      </c>
      <c r="Z164" s="45">
        <f t="shared" si="12"/>
        <v>0</v>
      </c>
      <c r="AA164" s="45">
        <f t="shared" si="12"/>
        <v>0</v>
      </c>
      <c r="AB164" s="45">
        <f t="shared" si="12"/>
        <v>0</v>
      </c>
      <c r="AC164" s="45">
        <f t="shared" si="12"/>
        <v>0</v>
      </c>
      <c r="AD164" s="45">
        <f t="shared" si="12"/>
        <v>0</v>
      </c>
      <c r="AE164" s="45">
        <f t="shared" si="12"/>
        <v>0</v>
      </c>
      <c r="AF164" s="45">
        <f t="shared" si="12"/>
        <v>0</v>
      </c>
      <c r="AG164" s="45">
        <f t="shared" si="12"/>
        <v>0</v>
      </c>
      <c r="AH164" s="45"/>
      <c r="AJ164" s="46">
        <f>SUM(AJ14:AJ163)</f>
        <v>0</v>
      </c>
      <c r="AK164" s="46" t="str">
        <f>IF(H5=AJ4,AH165,IF(H5=AJ5,AH166,"規模を選択してください"))</f>
        <v>規模を選択してください</v>
      </c>
      <c r="AL164" s="46">
        <f>AH167</f>
        <v>0</v>
      </c>
      <c r="AM164" s="34">
        <f>SUM(AM14:AM163)</f>
        <v>0</v>
      </c>
    </row>
    <row r="165" spans="1:41" ht="30" hidden="1" customHeight="1" x14ac:dyDescent="0.25">
      <c r="B165" s="45" t="s">
        <v>4</v>
      </c>
      <c r="C165" s="45"/>
      <c r="D165" s="45">
        <f>IF(D164&gt;=5,D164,0)</f>
        <v>0</v>
      </c>
      <c r="E165" s="45">
        <f t="shared" ref="E165:AG165" si="13">IF(E164&gt;=5,E164,0)</f>
        <v>0</v>
      </c>
      <c r="F165" s="45">
        <f t="shared" si="13"/>
        <v>0</v>
      </c>
      <c r="G165" s="45">
        <f t="shared" si="13"/>
        <v>0</v>
      </c>
      <c r="H165" s="45">
        <f t="shared" si="13"/>
        <v>0</v>
      </c>
      <c r="I165" s="45">
        <f t="shared" si="13"/>
        <v>0</v>
      </c>
      <c r="J165" s="45">
        <f t="shared" si="13"/>
        <v>0</v>
      </c>
      <c r="K165" s="45">
        <f t="shared" si="13"/>
        <v>0</v>
      </c>
      <c r="L165" s="45">
        <f t="shared" si="13"/>
        <v>0</v>
      </c>
      <c r="M165" s="45">
        <f t="shared" si="13"/>
        <v>0</v>
      </c>
      <c r="N165" s="45">
        <f t="shared" si="13"/>
        <v>0</v>
      </c>
      <c r="O165" s="45">
        <f t="shared" si="13"/>
        <v>0</v>
      </c>
      <c r="P165" s="45">
        <f t="shared" si="13"/>
        <v>0</v>
      </c>
      <c r="Q165" s="45">
        <f t="shared" si="13"/>
        <v>0</v>
      </c>
      <c r="R165" s="45">
        <f t="shared" si="13"/>
        <v>0</v>
      </c>
      <c r="S165" s="45">
        <f t="shared" si="13"/>
        <v>0</v>
      </c>
      <c r="T165" s="45">
        <f t="shared" si="13"/>
        <v>0</v>
      </c>
      <c r="U165" s="45">
        <f t="shared" si="13"/>
        <v>0</v>
      </c>
      <c r="V165" s="45">
        <f t="shared" si="13"/>
        <v>0</v>
      </c>
      <c r="W165" s="45">
        <f t="shared" si="13"/>
        <v>0</v>
      </c>
      <c r="X165" s="45">
        <f t="shared" si="13"/>
        <v>0</v>
      </c>
      <c r="Y165" s="45">
        <f t="shared" si="13"/>
        <v>0</v>
      </c>
      <c r="Z165" s="45">
        <f t="shared" si="13"/>
        <v>0</v>
      </c>
      <c r="AA165" s="45">
        <f t="shared" si="13"/>
        <v>0</v>
      </c>
      <c r="AB165" s="45">
        <f t="shared" si="13"/>
        <v>0</v>
      </c>
      <c r="AC165" s="45">
        <f t="shared" si="13"/>
        <v>0</v>
      </c>
      <c r="AD165" s="45">
        <f t="shared" si="13"/>
        <v>0</v>
      </c>
      <c r="AE165" s="45">
        <f t="shared" si="13"/>
        <v>0</v>
      </c>
      <c r="AF165" s="45">
        <f t="shared" si="13"/>
        <v>0</v>
      </c>
      <c r="AG165" s="45">
        <f t="shared" si="13"/>
        <v>0</v>
      </c>
      <c r="AH165" s="45">
        <f>SUM(D165:AG165)</f>
        <v>0</v>
      </c>
      <c r="AJ165" s="48">
        <f>COUNTIF(AI14:AI163,"")</f>
        <v>150</v>
      </c>
      <c r="AL165" s="48"/>
    </row>
    <row r="166" spans="1:41" ht="30" hidden="1" customHeight="1" thickBot="1" x14ac:dyDescent="0.3">
      <c r="B166" s="45" t="s">
        <v>12</v>
      </c>
      <c r="C166" s="45"/>
      <c r="D166" s="45">
        <f>IF(D164&gt;=2,D164,0)</f>
        <v>0</v>
      </c>
      <c r="E166" s="45">
        <f t="shared" ref="E166:AG166" si="14">IF(E164&gt;=2,E164,0)</f>
        <v>0</v>
      </c>
      <c r="F166" s="45">
        <f t="shared" si="14"/>
        <v>0</v>
      </c>
      <c r="G166" s="45">
        <f t="shared" si="14"/>
        <v>0</v>
      </c>
      <c r="H166" s="45">
        <f t="shared" si="14"/>
        <v>0</v>
      </c>
      <c r="I166" s="45">
        <f t="shared" si="14"/>
        <v>0</v>
      </c>
      <c r="J166" s="45">
        <f t="shared" si="14"/>
        <v>0</v>
      </c>
      <c r="K166" s="45">
        <f t="shared" si="14"/>
        <v>0</v>
      </c>
      <c r="L166" s="45">
        <f t="shared" si="14"/>
        <v>0</v>
      </c>
      <c r="M166" s="45">
        <f t="shared" si="14"/>
        <v>0</v>
      </c>
      <c r="N166" s="45">
        <f t="shared" si="14"/>
        <v>0</v>
      </c>
      <c r="O166" s="45">
        <f t="shared" si="14"/>
        <v>0</v>
      </c>
      <c r="P166" s="45">
        <f t="shared" si="14"/>
        <v>0</v>
      </c>
      <c r="Q166" s="45">
        <f t="shared" si="14"/>
        <v>0</v>
      </c>
      <c r="R166" s="45">
        <f t="shared" si="14"/>
        <v>0</v>
      </c>
      <c r="S166" s="45">
        <f t="shared" si="14"/>
        <v>0</v>
      </c>
      <c r="T166" s="45">
        <f t="shared" si="14"/>
        <v>0</v>
      </c>
      <c r="U166" s="45">
        <f t="shared" si="14"/>
        <v>0</v>
      </c>
      <c r="V166" s="45">
        <f t="shared" si="14"/>
        <v>0</v>
      </c>
      <c r="W166" s="45">
        <f t="shared" si="14"/>
        <v>0</v>
      </c>
      <c r="X166" s="45">
        <f t="shared" si="14"/>
        <v>0</v>
      </c>
      <c r="Y166" s="45">
        <f t="shared" si="14"/>
        <v>0</v>
      </c>
      <c r="Z166" s="45">
        <f t="shared" si="14"/>
        <v>0</v>
      </c>
      <c r="AA166" s="45">
        <f t="shared" si="14"/>
        <v>0</v>
      </c>
      <c r="AB166" s="45">
        <f t="shared" si="14"/>
        <v>0</v>
      </c>
      <c r="AC166" s="45">
        <f t="shared" si="14"/>
        <v>0</v>
      </c>
      <c r="AD166" s="45">
        <f t="shared" si="14"/>
        <v>0</v>
      </c>
      <c r="AE166" s="45">
        <f t="shared" si="14"/>
        <v>0</v>
      </c>
      <c r="AF166" s="45">
        <f t="shared" si="14"/>
        <v>0</v>
      </c>
      <c r="AG166" s="45">
        <f t="shared" si="14"/>
        <v>0</v>
      </c>
      <c r="AH166" s="45">
        <f>SUM(D166:AG166)</f>
        <v>0</v>
      </c>
    </row>
    <row r="167" spans="1:41" ht="29.25" hidden="1" customHeight="1" x14ac:dyDescent="0.25">
      <c r="B167" s="135" t="s">
        <v>57</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f>SUM(D167:Q167)</f>
        <v>0</v>
      </c>
    </row>
    <row r="168" spans="1:41" ht="29.25" customHeight="1" x14ac:dyDescent="0.25"/>
    <row r="169" spans="1:41" ht="29.25" customHeight="1" x14ac:dyDescent="0.25"/>
    <row r="170" spans="1:41" ht="29.25" customHeight="1" x14ac:dyDescent="0.25"/>
  </sheetData>
  <sheetProtection algorithmName="SHA-512" hashValue="ee1u0cwsQ1nnJhLFY9Nw2BN/im+96GpYMncyy34ZsZJ0fqG4UnUF627+tI8NSlnYJO6MyB1FhLmszJKIpwh0JQ==" saltValue="PDdNif7gbEqPGAcC+HKkzQ==" spinCount="100000" sheet="1" objects="1" scenarios="1"/>
  <mergeCells count="52">
    <mergeCell ref="Z6:AD6"/>
    <mergeCell ref="AE6:AG6"/>
    <mergeCell ref="Z2:AH2"/>
    <mergeCell ref="AA3:AD3"/>
    <mergeCell ref="AA4:AD4"/>
    <mergeCell ref="AE4:AG4"/>
    <mergeCell ref="AA5:AD5"/>
    <mergeCell ref="AE5:AG5"/>
    <mergeCell ref="AE3:AG3"/>
    <mergeCell ref="C2:R2"/>
    <mergeCell ref="C3:R3"/>
    <mergeCell ref="B5:G5"/>
    <mergeCell ref="H5:R5"/>
    <mergeCell ref="C7:D7"/>
    <mergeCell ref="E7:G7"/>
    <mergeCell ref="H7:I7"/>
    <mergeCell ref="J7:K7"/>
    <mergeCell ref="L7:N7"/>
    <mergeCell ref="Q7:R7"/>
    <mergeCell ref="C49:C53"/>
    <mergeCell ref="A9:AH9"/>
    <mergeCell ref="AH10:AH11"/>
    <mergeCell ref="A12:AH12"/>
    <mergeCell ref="C14:C18"/>
    <mergeCell ref="C19:C23"/>
    <mergeCell ref="C24:C28"/>
    <mergeCell ref="C29:C33"/>
    <mergeCell ref="C34:C38"/>
    <mergeCell ref="C39:C43"/>
    <mergeCell ref="C44:C48"/>
    <mergeCell ref="C109:C113"/>
    <mergeCell ref="C54:C58"/>
    <mergeCell ref="C59:C63"/>
    <mergeCell ref="C64:C68"/>
    <mergeCell ref="C69:C73"/>
    <mergeCell ref="C74:C78"/>
    <mergeCell ref="C79:C83"/>
    <mergeCell ref="C84:C88"/>
    <mergeCell ref="C89:C93"/>
    <mergeCell ref="C94:C98"/>
    <mergeCell ref="C99:C103"/>
    <mergeCell ref="C104:C108"/>
    <mergeCell ref="C144:C148"/>
    <mergeCell ref="C149:C153"/>
    <mergeCell ref="C154:C158"/>
    <mergeCell ref="C159:C163"/>
    <mergeCell ref="C114:C118"/>
    <mergeCell ref="C119:C123"/>
    <mergeCell ref="C124:C128"/>
    <mergeCell ref="C129:C133"/>
    <mergeCell ref="C134:C138"/>
    <mergeCell ref="C139:C143"/>
  </mergeCells>
  <phoneticPr fontId="1"/>
  <conditionalFormatting sqref="H6:O6">
    <cfRule type="expression" dxfId="39" priority="8">
      <formula>$H$6&lt;&gt;""</formula>
    </cfRule>
  </conditionalFormatting>
  <conditionalFormatting sqref="U7:AH7">
    <cfRule type="expression" dxfId="38" priority="7">
      <formula>$AH$7&lt;&gt;""</formula>
    </cfRule>
  </conditionalFormatting>
  <conditionalFormatting sqref="AB8:AH8">
    <cfRule type="expression" dxfId="37" priority="6">
      <formula>$AH$8&lt;&gt;""</formula>
    </cfRule>
  </conditionalFormatting>
  <conditionalFormatting sqref="D14:AG163">
    <cfRule type="expression" dxfId="36" priority="3">
      <formula>$AI14&lt;&gt;""</formula>
    </cfRule>
    <cfRule type="cellIs" dxfId="35" priority="5" operator="equal">
      <formula>1</formula>
    </cfRule>
  </conditionalFormatting>
  <dataValidations count="3">
    <dataValidation allowBlank="1" showErrorMessage="1" promptTitle="利用者名は別紙2-6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B374289A-3BC1-41AB-AFBF-6BADCC43B39D}">
            <xm:f>'（別紙2-15）3月1日～3月31日'!$AV14="×"</xm:f>
            <x14:dxf>
              <fill>
                <patternFill>
                  <bgColor rgb="FFFF0000"/>
                </patternFill>
              </fill>
            </x14:dxf>
          </x14:cfRule>
          <xm:sqref>D14:AG163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77.875" style="34" bestFit="1" customWidth="1"/>
    <col min="37" max="37" width="9" style="34" hidden="1" customWidth="1"/>
    <col min="38" max="38" width="19.625" style="34" hidden="1" customWidth="1"/>
    <col min="39" max="39" width="11.125" style="34" hidden="1" customWidth="1"/>
    <col min="40" max="42" width="9" style="34" hidden="1" customWidth="1"/>
    <col min="43" max="16384" width="9" style="34"/>
  </cols>
  <sheetData>
    <row r="1" spans="1:42" ht="29.25" customHeight="1" thickBot="1" x14ac:dyDescent="0.3">
      <c r="AI1" s="35" t="s">
        <v>92</v>
      </c>
    </row>
    <row r="2" spans="1:42"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row>
    <row r="3" spans="1:42"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K3" s="34" t="s">
        <v>2</v>
      </c>
    </row>
    <row r="4" spans="1:42"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K4" s="34" t="s">
        <v>4</v>
      </c>
      <c r="AN4" s="34">
        <v>500</v>
      </c>
      <c r="AO4" s="34">
        <v>5</v>
      </c>
    </row>
    <row r="5" spans="1:42"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K5" s="34" t="s">
        <v>12</v>
      </c>
      <c r="AN5" s="34">
        <v>200</v>
      </c>
      <c r="AO5" s="34">
        <v>2</v>
      </c>
    </row>
    <row r="6" spans="1:42" ht="30" customHeight="1" thickBot="1" x14ac:dyDescent="0.3">
      <c r="A6" s="61"/>
      <c r="H6" s="59" t="str">
        <f>IF($H$7="","別紙1の施設規模を選択してください。","")</f>
        <v>別紙1の施設規模を選択してください。</v>
      </c>
      <c r="T6" s="37"/>
      <c r="U6" s="37"/>
      <c r="V6" s="37"/>
      <c r="W6" s="37"/>
      <c r="X6" s="37"/>
      <c r="Y6" s="37"/>
      <c r="Z6" s="37"/>
      <c r="AI6" s="226" t="str">
        <f>IF(AN164=0,"","利用者名は別紙2-11に入力してください。")</f>
        <v/>
      </c>
    </row>
    <row r="7" spans="1:42"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218"/>
      <c r="W7" s="218"/>
      <c r="X7" s="218"/>
      <c r="Y7" s="218"/>
      <c r="Z7" s="218"/>
      <c r="AA7" s="254"/>
      <c r="AB7" s="254"/>
      <c r="AC7" s="254"/>
      <c r="AD7" s="254"/>
      <c r="AE7" s="254"/>
      <c r="AF7" s="254"/>
      <c r="AG7" s="254"/>
      <c r="AH7" s="254"/>
      <c r="AI7" s="226" t="str">
        <f>IF(COUNTIF('（別紙2-15）3月1日～3月31日'!$AV$14:$AV$163,"×")&gt;0,"別紙1の4の要件を満たしていない場合は、療養日数が10日以内になるようにしてください。","")</f>
        <v/>
      </c>
    </row>
    <row r="8" spans="1:42"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IF(COUNTIF(AP14:AP163,"×")&gt;0,"療養日数は15日以内になるようにしてください。","")</f>
        <v/>
      </c>
    </row>
    <row r="9" spans="1:42"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2" s="41" customFormat="1" ht="30" customHeight="1" x14ac:dyDescent="0.4">
      <c r="A10" s="62"/>
      <c r="B10" s="63"/>
      <c r="C10" s="64" t="s">
        <v>15</v>
      </c>
      <c r="D10" s="65">
        <v>12</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2" s="41" customFormat="1" ht="30" customHeight="1" thickBot="1" x14ac:dyDescent="0.45">
      <c r="A11" s="69"/>
      <c r="B11" s="70"/>
      <c r="C11" s="191"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217"/>
      <c r="AM11" s="217"/>
    </row>
    <row r="12" spans="1:42" s="41" customFormat="1" ht="30" customHeight="1" thickBot="1" x14ac:dyDescent="0.35">
      <c r="A12" s="436" t="s">
        <v>119</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2"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c r="AP13" s="34" t="s">
        <v>106</v>
      </c>
    </row>
    <row r="14" spans="1:42" s="41" customFormat="1" ht="30" customHeight="1" thickTop="1" x14ac:dyDescent="0.4">
      <c r="A14" s="82">
        <v>1</v>
      </c>
      <c r="B14" s="27" t="str">
        <f>IF('（別紙2-11）11月1日～11月30日'!B14="","",'（別紙2-11）11月1日～11月30日'!B14)</f>
        <v/>
      </c>
      <c r="C14" s="432"/>
      <c r="D14" s="308"/>
      <c r="E14" s="309"/>
      <c r="F14" s="310"/>
      <c r="G14" s="309"/>
      <c r="H14" s="310"/>
      <c r="I14" s="309"/>
      <c r="J14" s="310"/>
      <c r="K14" s="309"/>
      <c r="L14" s="310"/>
      <c r="M14" s="309"/>
      <c r="N14" s="310"/>
      <c r="O14" s="309"/>
      <c r="P14" s="310"/>
      <c r="Q14" s="309"/>
      <c r="R14" s="310"/>
      <c r="S14" s="309"/>
      <c r="T14" s="310"/>
      <c r="U14" s="309"/>
      <c r="V14" s="310"/>
      <c r="W14" s="309"/>
      <c r="X14" s="310"/>
      <c r="Y14" s="309"/>
      <c r="Z14" s="310"/>
      <c r="AA14" s="309"/>
      <c r="AB14" s="310"/>
      <c r="AC14" s="309"/>
      <c r="AD14" s="310"/>
      <c r="AE14" s="309"/>
      <c r="AF14" s="310"/>
      <c r="AG14" s="309"/>
      <c r="AH14" s="340"/>
      <c r="AI14" s="83">
        <f>SUM('（別紙2-6）6月1日～6月30日'!D14:AG14,'（別紙2-7）7月1日～7月31日'!D14:AH14,'（別紙2-8）8月1日～8月31日'!D14:AH14,'（別紙2-9）9月1日～9月30日'!D14:AG14,'（別紙2-10）10月1日～10月31日'!D14:AH14,'（別紙2-11）11月1日～11月30日'!D14:AG14,D14:AH14)</f>
        <v>0</v>
      </c>
      <c r="AJ14" s="43" t="str">
        <f>IF(AP14="×","療養日数は15日以内になるようにしてください。",IF('（別紙2-15）3月1日～3月31日'!AV14="×","別紙1の4の要件を満たしていない場合は、療養日数が10日以内になるようにしてください。",""))</f>
        <v/>
      </c>
      <c r="AK14" s="232">
        <f t="shared" ref="AK14:AK45" si="1">MIN(SUM(D14:AH14),15)</f>
        <v>0</v>
      </c>
      <c r="AN14" s="232" t="str">
        <f>IF(AND(B14="",AI14&gt;0),1,"")</f>
        <v/>
      </c>
      <c r="AP14" s="232" t="str">
        <f>IF(AI14&gt;15,"×","")</f>
        <v/>
      </c>
    </row>
    <row r="15" spans="1:42" s="41" customFormat="1" ht="30" customHeight="1" x14ac:dyDescent="0.4">
      <c r="A15" s="53">
        <v>2</v>
      </c>
      <c r="B15" s="27" t="str">
        <f>IF('（別紙2-11）11月1日～11月30日'!B15="","",'（別紙2-11）11月1日～11月30日'!B15)</f>
        <v/>
      </c>
      <c r="C15" s="432"/>
      <c r="D15" s="311"/>
      <c r="E15" s="312"/>
      <c r="F15" s="313"/>
      <c r="G15" s="312"/>
      <c r="H15" s="313"/>
      <c r="I15" s="312"/>
      <c r="J15" s="313"/>
      <c r="K15" s="312"/>
      <c r="L15" s="313"/>
      <c r="M15" s="312"/>
      <c r="N15" s="313"/>
      <c r="O15" s="312"/>
      <c r="P15" s="313"/>
      <c r="Q15" s="312"/>
      <c r="R15" s="313"/>
      <c r="S15" s="312"/>
      <c r="T15" s="313"/>
      <c r="U15" s="312"/>
      <c r="V15" s="313"/>
      <c r="W15" s="312"/>
      <c r="X15" s="313"/>
      <c r="Y15" s="312"/>
      <c r="Z15" s="313"/>
      <c r="AA15" s="312"/>
      <c r="AB15" s="313"/>
      <c r="AC15" s="312"/>
      <c r="AD15" s="313"/>
      <c r="AE15" s="312"/>
      <c r="AF15" s="313"/>
      <c r="AG15" s="312"/>
      <c r="AH15" s="341"/>
      <c r="AI15" s="54">
        <f>SUM('（別紙2-6）6月1日～6月30日'!D15:AG15,'（別紙2-7）7月1日～7月31日'!D15:AH15,'（別紙2-8）8月1日～8月31日'!D15:AH15,'（別紙2-9）9月1日～9月30日'!D15:AG15,'（別紙2-10）10月1日～10月31日'!D15:AH15,'（別紙2-11）11月1日～11月30日'!D15:AG15,D15:AH15)</f>
        <v>0</v>
      </c>
      <c r="AJ15" s="218" t="str">
        <f>IF(AP15="×","療養日数は15日以内になるようにしてください。",IF('（別紙2-15）3月1日～3月31日'!AV15="×","別紙1の4の要件を満たしていない場合は、療養日数が10日以内になるようにしてください。",""))</f>
        <v/>
      </c>
      <c r="AK15" s="233">
        <f t="shared" si="1"/>
        <v>0</v>
      </c>
      <c r="AN15" s="233" t="str">
        <f t="shared" ref="AN15:AN77" si="2">IF(AND(B15="",AI15&gt;0),1,"")</f>
        <v/>
      </c>
      <c r="AP15" s="233" t="str">
        <f t="shared" ref="AP15:AP78" si="3">IF(AI15&gt;15,"×","")</f>
        <v/>
      </c>
    </row>
    <row r="16" spans="1:42" s="41" customFormat="1" ht="30" customHeight="1" x14ac:dyDescent="0.4">
      <c r="A16" s="53">
        <v>3</v>
      </c>
      <c r="B16" s="27" t="str">
        <f>IF('（別紙2-11）11月1日～11月30日'!B16="","",'（別紙2-11）11月1日～11月30日'!B16)</f>
        <v/>
      </c>
      <c r="C16" s="432"/>
      <c r="D16" s="311"/>
      <c r="E16" s="312"/>
      <c r="F16" s="313"/>
      <c r="G16" s="312"/>
      <c r="H16" s="313"/>
      <c r="I16" s="312"/>
      <c r="J16" s="313"/>
      <c r="K16" s="312"/>
      <c r="L16" s="313"/>
      <c r="M16" s="312"/>
      <c r="N16" s="313"/>
      <c r="O16" s="312"/>
      <c r="P16" s="313"/>
      <c r="Q16" s="312"/>
      <c r="R16" s="313"/>
      <c r="S16" s="312"/>
      <c r="T16" s="313"/>
      <c r="U16" s="312"/>
      <c r="V16" s="313"/>
      <c r="W16" s="312"/>
      <c r="X16" s="313"/>
      <c r="Y16" s="312"/>
      <c r="Z16" s="313"/>
      <c r="AA16" s="312"/>
      <c r="AB16" s="313"/>
      <c r="AC16" s="312"/>
      <c r="AD16" s="313"/>
      <c r="AE16" s="312"/>
      <c r="AF16" s="313"/>
      <c r="AG16" s="312"/>
      <c r="AH16" s="341"/>
      <c r="AI16" s="54">
        <f>SUM('（別紙2-6）6月1日～6月30日'!D16:AG16,'（別紙2-7）7月1日～7月31日'!D16:AH16,'（別紙2-8）8月1日～8月31日'!D16:AH16,'（別紙2-9）9月1日～9月30日'!D16:AG16,'（別紙2-10）10月1日～10月31日'!D16:AH16,'（別紙2-11）11月1日～11月30日'!D16:AG16,D16:AH16)</f>
        <v>0</v>
      </c>
      <c r="AJ16" s="218" t="str">
        <f>IF(AP16="×","療養日数は15日以内になるようにしてください。",IF('（別紙2-15）3月1日～3月31日'!AV16="×","別紙1の4の要件を満たしていない場合は、療養日数が10日以内になるようにしてください。",""))</f>
        <v/>
      </c>
      <c r="AK16" s="233">
        <f t="shared" si="1"/>
        <v>0</v>
      </c>
      <c r="AN16" s="233" t="str">
        <f t="shared" si="2"/>
        <v/>
      </c>
      <c r="AP16" s="233" t="str">
        <f t="shared" si="3"/>
        <v/>
      </c>
    </row>
    <row r="17" spans="1:42" s="41" customFormat="1" ht="30" customHeight="1" x14ac:dyDescent="0.4">
      <c r="A17" s="53">
        <v>4</v>
      </c>
      <c r="B17" s="27" t="str">
        <f>IF('（別紙2-11）11月1日～11月30日'!B17="","",'（別紙2-11）11月1日～11月30日'!B17)</f>
        <v/>
      </c>
      <c r="C17" s="432"/>
      <c r="D17" s="311"/>
      <c r="E17" s="312"/>
      <c r="F17" s="313"/>
      <c r="G17" s="312"/>
      <c r="H17" s="313"/>
      <c r="I17" s="312"/>
      <c r="J17" s="313"/>
      <c r="K17" s="312"/>
      <c r="L17" s="313"/>
      <c r="M17" s="312"/>
      <c r="N17" s="313"/>
      <c r="O17" s="312"/>
      <c r="P17" s="313"/>
      <c r="Q17" s="312"/>
      <c r="R17" s="313"/>
      <c r="S17" s="312"/>
      <c r="T17" s="313"/>
      <c r="U17" s="312"/>
      <c r="V17" s="313"/>
      <c r="W17" s="312"/>
      <c r="X17" s="313"/>
      <c r="Y17" s="312"/>
      <c r="Z17" s="313"/>
      <c r="AA17" s="312"/>
      <c r="AB17" s="313"/>
      <c r="AC17" s="312"/>
      <c r="AD17" s="313"/>
      <c r="AE17" s="312"/>
      <c r="AF17" s="313"/>
      <c r="AG17" s="312"/>
      <c r="AH17" s="341"/>
      <c r="AI17" s="54">
        <f>SUM('（別紙2-6）6月1日～6月30日'!D17:AG17,'（別紙2-7）7月1日～7月31日'!D17:AH17,'（別紙2-8）8月1日～8月31日'!D17:AH17,'（別紙2-9）9月1日～9月30日'!D17:AG17,'（別紙2-10）10月1日～10月31日'!D17:AH17,'（別紙2-11）11月1日～11月30日'!D17:AG17,D17:AH17)</f>
        <v>0</v>
      </c>
      <c r="AJ17" s="218" t="str">
        <f>IF(AP17="×","療養日数は15日以内になるようにしてください。",IF('（別紙2-15）3月1日～3月31日'!AV17="×","別紙1の4の要件を満たしていない場合は、療養日数が10日以内になるようにしてください。",""))</f>
        <v/>
      </c>
      <c r="AK17" s="233">
        <f t="shared" si="1"/>
        <v>0</v>
      </c>
      <c r="AN17" s="233" t="str">
        <f t="shared" si="2"/>
        <v/>
      </c>
      <c r="AP17" s="233" t="str">
        <f t="shared" si="3"/>
        <v/>
      </c>
    </row>
    <row r="18" spans="1:42" s="41" customFormat="1" ht="30" customHeight="1" thickBot="1" x14ac:dyDescent="0.45">
      <c r="A18" s="57">
        <v>5</v>
      </c>
      <c r="B18" s="106" t="str">
        <f>IF('（別紙2-11）11月1日～11月30日'!B18="","",'（別紙2-11）11月1日～11月30日'!B18)</f>
        <v/>
      </c>
      <c r="C18" s="433"/>
      <c r="D18" s="337"/>
      <c r="E18" s="325"/>
      <c r="F18" s="326"/>
      <c r="G18" s="325"/>
      <c r="H18" s="326"/>
      <c r="I18" s="325"/>
      <c r="J18" s="326"/>
      <c r="K18" s="325"/>
      <c r="L18" s="326"/>
      <c r="M18" s="325"/>
      <c r="N18" s="326"/>
      <c r="O18" s="325"/>
      <c r="P18" s="326"/>
      <c r="Q18" s="325"/>
      <c r="R18" s="326"/>
      <c r="S18" s="325"/>
      <c r="T18" s="326"/>
      <c r="U18" s="325"/>
      <c r="V18" s="326"/>
      <c r="W18" s="325"/>
      <c r="X18" s="326"/>
      <c r="Y18" s="325"/>
      <c r="Z18" s="326"/>
      <c r="AA18" s="325"/>
      <c r="AB18" s="326"/>
      <c r="AC18" s="325"/>
      <c r="AD18" s="326"/>
      <c r="AE18" s="325"/>
      <c r="AF18" s="326"/>
      <c r="AG18" s="325"/>
      <c r="AH18" s="342"/>
      <c r="AI18" s="58">
        <f>SUM('（別紙2-6）6月1日～6月30日'!D18:AG18,'（別紙2-7）7月1日～7月31日'!D18:AH18,'（別紙2-8）8月1日～8月31日'!D18:AH18,'（別紙2-9）9月1日～9月30日'!D18:AG18,'（別紙2-10）10月1日～10月31日'!D18:AH18,'（別紙2-11）11月1日～11月30日'!D18:AG18,D18:AH18)</f>
        <v>0</v>
      </c>
      <c r="AJ18" s="218" t="str">
        <f>IF(AP18="×","療養日数は15日以内になるようにしてください。",IF('（別紙2-15）3月1日～3月31日'!AV18="×","別紙1の4の要件を満たしていない場合は、療養日数が10日以内になるようにしてください。",""))</f>
        <v/>
      </c>
      <c r="AK18" s="233">
        <f t="shared" si="1"/>
        <v>0</v>
      </c>
      <c r="AN18" s="233" t="str">
        <f t="shared" si="2"/>
        <v/>
      </c>
      <c r="AP18" s="233" t="str">
        <f t="shared" si="3"/>
        <v/>
      </c>
    </row>
    <row r="19" spans="1:42" s="41" customFormat="1" ht="30" customHeight="1" x14ac:dyDescent="0.4">
      <c r="A19" s="82">
        <v>6</v>
      </c>
      <c r="B19" s="136" t="str">
        <f>IF('（別紙2-11）11月1日～11月30日'!B19="","",'（別紙2-11）11月1日～11月30日'!B19)</f>
        <v/>
      </c>
      <c r="C19" s="431"/>
      <c r="D19" s="308"/>
      <c r="E19" s="309"/>
      <c r="F19" s="310"/>
      <c r="G19" s="309"/>
      <c r="H19" s="310"/>
      <c r="I19" s="309"/>
      <c r="J19" s="310"/>
      <c r="K19" s="309"/>
      <c r="L19" s="310"/>
      <c r="M19" s="309"/>
      <c r="N19" s="310"/>
      <c r="O19" s="309"/>
      <c r="P19" s="310"/>
      <c r="Q19" s="309"/>
      <c r="R19" s="310"/>
      <c r="S19" s="309"/>
      <c r="T19" s="310"/>
      <c r="U19" s="309"/>
      <c r="V19" s="310"/>
      <c r="W19" s="309"/>
      <c r="X19" s="310"/>
      <c r="Y19" s="309"/>
      <c r="Z19" s="310"/>
      <c r="AA19" s="309"/>
      <c r="AB19" s="310"/>
      <c r="AC19" s="309"/>
      <c r="AD19" s="310"/>
      <c r="AE19" s="309"/>
      <c r="AF19" s="310"/>
      <c r="AG19" s="309"/>
      <c r="AH19" s="340"/>
      <c r="AI19" s="84">
        <f>SUM('（別紙2-6）6月1日～6月30日'!D19:AG19,'（別紙2-7）7月1日～7月31日'!D19:AH19,'（別紙2-8）8月1日～8月31日'!D19:AH19,'（別紙2-9）9月1日～9月30日'!D19:AG19,'（別紙2-10）10月1日～10月31日'!D19:AH19,'（別紙2-11）11月1日～11月30日'!D19:AG19,D19:AH19)</f>
        <v>0</v>
      </c>
      <c r="AJ19" s="218" t="str">
        <f>IF(AP19="×","療養日数は15日以内になるようにしてください。",IF('（別紙2-15）3月1日～3月31日'!AV19="×","別紙1の4の要件を満たしていない場合は、療養日数が10日以内になるようにしてください。",""))</f>
        <v/>
      </c>
      <c r="AK19" s="233">
        <f t="shared" si="1"/>
        <v>0</v>
      </c>
      <c r="AN19" s="233" t="str">
        <f t="shared" si="2"/>
        <v/>
      </c>
      <c r="AP19" s="233" t="str">
        <f t="shared" si="3"/>
        <v/>
      </c>
    </row>
    <row r="20" spans="1:42" s="41" customFormat="1" ht="30" customHeight="1" x14ac:dyDescent="0.4">
      <c r="A20" s="53">
        <v>7</v>
      </c>
      <c r="B20" s="27" t="str">
        <f>IF('（別紙2-11）11月1日～11月30日'!B20="","",'（別紙2-11）11月1日～11月30日'!B20)</f>
        <v/>
      </c>
      <c r="C20" s="432"/>
      <c r="D20" s="311"/>
      <c r="E20" s="312"/>
      <c r="F20" s="313"/>
      <c r="G20" s="312"/>
      <c r="H20" s="313"/>
      <c r="I20" s="312"/>
      <c r="J20" s="313"/>
      <c r="K20" s="312"/>
      <c r="L20" s="313"/>
      <c r="M20" s="312"/>
      <c r="N20" s="313"/>
      <c r="O20" s="312"/>
      <c r="P20" s="313"/>
      <c r="Q20" s="312"/>
      <c r="R20" s="313"/>
      <c r="S20" s="312"/>
      <c r="T20" s="313"/>
      <c r="U20" s="312"/>
      <c r="V20" s="313"/>
      <c r="W20" s="312"/>
      <c r="X20" s="313"/>
      <c r="Y20" s="312"/>
      <c r="Z20" s="313"/>
      <c r="AA20" s="312"/>
      <c r="AB20" s="313"/>
      <c r="AC20" s="312"/>
      <c r="AD20" s="313"/>
      <c r="AE20" s="312"/>
      <c r="AF20" s="313"/>
      <c r="AG20" s="312"/>
      <c r="AH20" s="341"/>
      <c r="AI20" s="54">
        <f>SUM('（別紙2-6）6月1日～6月30日'!D20:AG20,'（別紙2-7）7月1日～7月31日'!D20:AH20,'（別紙2-8）8月1日～8月31日'!D20:AH20,'（別紙2-9）9月1日～9月30日'!D20:AG20,'（別紙2-10）10月1日～10月31日'!D20:AH20,'（別紙2-11）11月1日～11月30日'!D20:AG20,D20:AH20)</f>
        <v>0</v>
      </c>
      <c r="AJ20" s="218" t="str">
        <f>IF(AP20="×","療養日数は15日以内になるようにしてください。",IF('（別紙2-15）3月1日～3月31日'!AV20="×","別紙1の4の要件を満たしていない場合は、療養日数が10日以内になるようにしてください。",""))</f>
        <v/>
      </c>
      <c r="AK20" s="233">
        <f t="shared" si="1"/>
        <v>0</v>
      </c>
      <c r="AN20" s="233" t="str">
        <f t="shared" si="2"/>
        <v/>
      </c>
      <c r="AP20" s="233" t="str">
        <f t="shared" si="3"/>
        <v/>
      </c>
    </row>
    <row r="21" spans="1:42" s="41" customFormat="1" ht="30" customHeight="1" x14ac:dyDescent="0.4">
      <c r="A21" s="53">
        <v>8</v>
      </c>
      <c r="B21" s="27" t="str">
        <f>IF('（別紙2-11）11月1日～11月30日'!B21="","",'（別紙2-11）11月1日～11月30日'!B21)</f>
        <v/>
      </c>
      <c r="C21" s="432"/>
      <c r="D21" s="311"/>
      <c r="E21" s="312"/>
      <c r="F21" s="313"/>
      <c r="G21" s="312"/>
      <c r="H21" s="313"/>
      <c r="I21" s="312"/>
      <c r="J21" s="313"/>
      <c r="K21" s="312"/>
      <c r="L21" s="313"/>
      <c r="M21" s="312"/>
      <c r="N21" s="313"/>
      <c r="O21" s="312"/>
      <c r="P21" s="313"/>
      <c r="Q21" s="312"/>
      <c r="R21" s="313"/>
      <c r="S21" s="312"/>
      <c r="T21" s="313"/>
      <c r="U21" s="312"/>
      <c r="V21" s="313"/>
      <c r="W21" s="312"/>
      <c r="X21" s="313"/>
      <c r="Y21" s="312"/>
      <c r="Z21" s="313"/>
      <c r="AA21" s="312"/>
      <c r="AB21" s="313"/>
      <c r="AC21" s="312"/>
      <c r="AD21" s="313"/>
      <c r="AE21" s="312"/>
      <c r="AF21" s="313"/>
      <c r="AG21" s="312"/>
      <c r="AH21" s="341"/>
      <c r="AI21" s="54">
        <f>SUM('（別紙2-6）6月1日～6月30日'!D21:AG21,'（別紙2-7）7月1日～7月31日'!D21:AH21,'（別紙2-8）8月1日～8月31日'!D21:AH21,'（別紙2-9）9月1日～9月30日'!D21:AG21,'（別紙2-10）10月1日～10月31日'!D21:AH21,'（別紙2-11）11月1日～11月30日'!D21:AG21,D21:AH21)</f>
        <v>0</v>
      </c>
      <c r="AJ21" s="218" t="str">
        <f>IF(AP21="×","療養日数は15日以内になるようにしてください。",IF('（別紙2-15）3月1日～3月31日'!AV21="×","別紙1の4の要件を満たしていない場合は、療養日数が10日以内になるようにしてください。",""))</f>
        <v/>
      </c>
      <c r="AK21" s="233">
        <f t="shared" si="1"/>
        <v>0</v>
      </c>
      <c r="AN21" s="233" t="str">
        <f t="shared" si="2"/>
        <v/>
      </c>
      <c r="AP21" s="233" t="str">
        <f t="shared" si="3"/>
        <v/>
      </c>
    </row>
    <row r="22" spans="1:42" s="41" customFormat="1" ht="30" customHeight="1" x14ac:dyDescent="0.4">
      <c r="A22" s="53">
        <v>9</v>
      </c>
      <c r="B22" s="27" t="str">
        <f>IF('（別紙2-11）11月1日～11月30日'!B22="","",'（別紙2-11）11月1日～11月30日'!B22)</f>
        <v/>
      </c>
      <c r="C22" s="432"/>
      <c r="D22" s="311"/>
      <c r="E22" s="312"/>
      <c r="F22" s="313"/>
      <c r="G22" s="312"/>
      <c r="H22" s="313"/>
      <c r="I22" s="312"/>
      <c r="J22" s="313"/>
      <c r="K22" s="312"/>
      <c r="L22" s="313"/>
      <c r="M22" s="312"/>
      <c r="N22" s="313"/>
      <c r="O22" s="312"/>
      <c r="P22" s="313"/>
      <c r="Q22" s="312"/>
      <c r="R22" s="313"/>
      <c r="S22" s="312"/>
      <c r="T22" s="313"/>
      <c r="U22" s="312"/>
      <c r="V22" s="313"/>
      <c r="W22" s="312"/>
      <c r="X22" s="313"/>
      <c r="Y22" s="312"/>
      <c r="Z22" s="313"/>
      <c r="AA22" s="312"/>
      <c r="AB22" s="313"/>
      <c r="AC22" s="312"/>
      <c r="AD22" s="313"/>
      <c r="AE22" s="312"/>
      <c r="AF22" s="313"/>
      <c r="AG22" s="312"/>
      <c r="AH22" s="341"/>
      <c r="AI22" s="54">
        <f>SUM('（別紙2-6）6月1日～6月30日'!D22:AG22,'（別紙2-7）7月1日～7月31日'!D22:AH22,'（別紙2-8）8月1日～8月31日'!D22:AH22,'（別紙2-9）9月1日～9月30日'!D22:AG22,'（別紙2-10）10月1日～10月31日'!D22:AH22,'（別紙2-11）11月1日～11月30日'!D22:AG22,D22:AH22)</f>
        <v>0</v>
      </c>
      <c r="AJ22" s="218" t="str">
        <f>IF(AP22="×","療養日数は15日以内になるようにしてください。",IF('（別紙2-15）3月1日～3月31日'!AV22="×","別紙1の4の要件を満たしていない場合は、療養日数が10日以内になるようにしてください。",""))</f>
        <v/>
      </c>
      <c r="AK22" s="233">
        <f t="shared" si="1"/>
        <v>0</v>
      </c>
      <c r="AN22" s="233" t="str">
        <f t="shared" si="2"/>
        <v/>
      </c>
      <c r="AP22" s="233" t="str">
        <f t="shared" si="3"/>
        <v/>
      </c>
    </row>
    <row r="23" spans="1:42" s="41" customFormat="1" ht="30" customHeight="1" thickBot="1" x14ac:dyDescent="0.45">
      <c r="A23" s="57">
        <v>10</v>
      </c>
      <c r="B23" s="106" t="str">
        <f>IF('（別紙2-11）11月1日～11月30日'!B23="","",'（別紙2-11）11月1日～11月30日'!B23)</f>
        <v/>
      </c>
      <c r="C23" s="433"/>
      <c r="D23" s="337"/>
      <c r="E23" s="325"/>
      <c r="F23" s="326"/>
      <c r="G23" s="325"/>
      <c r="H23" s="326"/>
      <c r="I23" s="325"/>
      <c r="J23" s="326"/>
      <c r="K23" s="325"/>
      <c r="L23" s="326"/>
      <c r="M23" s="325"/>
      <c r="N23" s="326"/>
      <c r="O23" s="325"/>
      <c r="P23" s="326"/>
      <c r="Q23" s="325"/>
      <c r="R23" s="326"/>
      <c r="S23" s="325"/>
      <c r="T23" s="326"/>
      <c r="U23" s="325"/>
      <c r="V23" s="326"/>
      <c r="W23" s="325"/>
      <c r="X23" s="326"/>
      <c r="Y23" s="325"/>
      <c r="Z23" s="326"/>
      <c r="AA23" s="325"/>
      <c r="AB23" s="326"/>
      <c r="AC23" s="325"/>
      <c r="AD23" s="326"/>
      <c r="AE23" s="325"/>
      <c r="AF23" s="326"/>
      <c r="AG23" s="325"/>
      <c r="AH23" s="342"/>
      <c r="AI23" s="58">
        <f>SUM('（別紙2-6）6月1日～6月30日'!D23:AG23,'（別紙2-7）7月1日～7月31日'!D23:AH23,'（別紙2-8）8月1日～8月31日'!D23:AH23,'（別紙2-9）9月1日～9月30日'!D23:AG23,'（別紙2-10）10月1日～10月31日'!D23:AH23,'（別紙2-11）11月1日～11月30日'!D23:AG23,D23:AH23)</f>
        <v>0</v>
      </c>
      <c r="AJ23" s="218" t="str">
        <f>IF(AP23="×","療養日数は15日以内になるようにしてください。",IF('（別紙2-15）3月1日～3月31日'!AV23="×","別紙1の4の要件を満たしていない場合は、療養日数が10日以内になるようにしてください。",""))</f>
        <v/>
      </c>
      <c r="AK23" s="233">
        <f t="shared" si="1"/>
        <v>0</v>
      </c>
      <c r="AN23" s="233" t="str">
        <f t="shared" si="2"/>
        <v/>
      </c>
      <c r="AP23" s="233" t="str">
        <f t="shared" si="3"/>
        <v/>
      </c>
    </row>
    <row r="24" spans="1:42" s="41" customFormat="1" ht="30" customHeight="1" x14ac:dyDescent="0.4">
      <c r="A24" s="82">
        <v>11</v>
      </c>
      <c r="B24" s="136" t="str">
        <f>IF('（別紙2-11）11月1日～11月30日'!B24="","",'（別紙2-11）11月1日～11月30日'!B24)</f>
        <v/>
      </c>
      <c r="C24" s="431"/>
      <c r="D24" s="308"/>
      <c r="E24" s="309"/>
      <c r="F24" s="310"/>
      <c r="G24" s="309"/>
      <c r="H24" s="310"/>
      <c r="I24" s="309"/>
      <c r="J24" s="310"/>
      <c r="K24" s="309"/>
      <c r="L24" s="310"/>
      <c r="M24" s="309"/>
      <c r="N24" s="310"/>
      <c r="O24" s="309"/>
      <c r="P24" s="310"/>
      <c r="Q24" s="309"/>
      <c r="R24" s="310"/>
      <c r="S24" s="309"/>
      <c r="T24" s="310"/>
      <c r="U24" s="309"/>
      <c r="V24" s="310"/>
      <c r="W24" s="309"/>
      <c r="X24" s="310"/>
      <c r="Y24" s="309"/>
      <c r="Z24" s="310"/>
      <c r="AA24" s="309"/>
      <c r="AB24" s="310"/>
      <c r="AC24" s="309"/>
      <c r="AD24" s="310"/>
      <c r="AE24" s="309"/>
      <c r="AF24" s="310"/>
      <c r="AG24" s="309"/>
      <c r="AH24" s="340"/>
      <c r="AI24" s="84">
        <f>SUM('（別紙2-6）6月1日～6月30日'!D24:AG24,'（別紙2-7）7月1日～7月31日'!D24:AH24,'（別紙2-8）8月1日～8月31日'!D24:AH24,'（別紙2-9）9月1日～9月30日'!D24:AG24,'（別紙2-10）10月1日～10月31日'!D24:AH24,'（別紙2-11）11月1日～11月30日'!D24:AG24,D24:AH24)</f>
        <v>0</v>
      </c>
      <c r="AJ24" s="218" t="str">
        <f>IF(AP24="×","療養日数は15日以内になるようにしてください。",IF('（別紙2-15）3月1日～3月31日'!AV24="×","別紙1の4の要件を満たしていない場合は、療養日数が10日以内になるようにしてください。",""))</f>
        <v/>
      </c>
      <c r="AK24" s="233">
        <f t="shared" si="1"/>
        <v>0</v>
      </c>
      <c r="AN24" s="233" t="str">
        <f t="shared" si="2"/>
        <v/>
      </c>
      <c r="AP24" s="233" t="str">
        <f t="shared" si="3"/>
        <v/>
      </c>
    </row>
    <row r="25" spans="1:42" s="41" customFormat="1" ht="30" customHeight="1" x14ac:dyDescent="0.4">
      <c r="A25" s="53">
        <v>12</v>
      </c>
      <c r="B25" s="27" t="str">
        <f>IF('（別紙2-11）11月1日～11月30日'!B25="","",'（別紙2-11）11月1日～11月30日'!B25)</f>
        <v/>
      </c>
      <c r="C25" s="432"/>
      <c r="D25" s="311"/>
      <c r="E25" s="312"/>
      <c r="F25" s="313"/>
      <c r="G25" s="312"/>
      <c r="H25" s="313"/>
      <c r="I25" s="312"/>
      <c r="J25" s="313"/>
      <c r="K25" s="312"/>
      <c r="L25" s="313"/>
      <c r="M25" s="312"/>
      <c r="N25" s="313"/>
      <c r="O25" s="312"/>
      <c r="P25" s="313"/>
      <c r="Q25" s="312"/>
      <c r="R25" s="313"/>
      <c r="S25" s="312"/>
      <c r="T25" s="313"/>
      <c r="U25" s="312"/>
      <c r="V25" s="313"/>
      <c r="W25" s="312"/>
      <c r="X25" s="313"/>
      <c r="Y25" s="312"/>
      <c r="Z25" s="313"/>
      <c r="AA25" s="312"/>
      <c r="AB25" s="313"/>
      <c r="AC25" s="312"/>
      <c r="AD25" s="313"/>
      <c r="AE25" s="312"/>
      <c r="AF25" s="313"/>
      <c r="AG25" s="312"/>
      <c r="AH25" s="341"/>
      <c r="AI25" s="54">
        <f>SUM('（別紙2-6）6月1日～6月30日'!D25:AG25,'（別紙2-7）7月1日～7月31日'!D25:AH25,'（別紙2-8）8月1日～8月31日'!D25:AH25,'（別紙2-9）9月1日～9月30日'!D25:AG25,'（別紙2-10）10月1日～10月31日'!D25:AH25,'（別紙2-11）11月1日～11月30日'!D25:AG25,D25:AH25)</f>
        <v>0</v>
      </c>
      <c r="AJ25" s="218" t="str">
        <f>IF(AP25="×","療養日数は15日以内になるようにしてください。",IF('（別紙2-15）3月1日～3月31日'!AV25="×","別紙1の4の要件を満たしていない場合は、療養日数が10日以内になるようにしてください。",""))</f>
        <v/>
      </c>
      <c r="AK25" s="233">
        <f t="shared" si="1"/>
        <v>0</v>
      </c>
      <c r="AN25" s="233" t="str">
        <f t="shared" si="2"/>
        <v/>
      </c>
      <c r="AP25" s="233" t="str">
        <f t="shared" si="3"/>
        <v/>
      </c>
    </row>
    <row r="26" spans="1:42" s="41" customFormat="1" ht="30" customHeight="1" x14ac:dyDescent="0.4">
      <c r="A26" s="53">
        <v>13</v>
      </c>
      <c r="B26" s="27" t="str">
        <f>IF('（別紙2-11）11月1日～11月30日'!B26="","",'（別紙2-11）11月1日～11月30日'!B26)</f>
        <v/>
      </c>
      <c r="C26" s="432"/>
      <c r="D26" s="311"/>
      <c r="E26" s="312"/>
      <c r="F26" s="313"/>
      <c r="G26" s="312"/>
      <c r="H26" s="313"/>
      <c r="I26" s="312"/>
      <c r="J26" s="313"/>
      <c r="K26" s="312"/>
      <c r="L26" s="313"/>
      <c r="M26" s="312"/>
      <c r="N26" s="313"/>
      <c r="O26" s="312"/>
      <c r="P26" s="313"/>
      <c r="Q26" s="312"/>
      <c r="R26" s="313"/>
      <c r="S26" s="312"/>
      <c r="T26" s="313"/>
      <c r="U26" s="312"/>
      <c r="V26" s="313"/>
      <c r="W26" s="312"/>
      <c r="X26" s="313"/>
      <c r="Y26" s="312"/>
      <c r="Z26" s="313"/>
      <c r="AA26" s="312"/>
      <c r="AB26" s="313"/>
      <c r="AC26" s="312"/>
      <c r="AD26" s="313"/>
      <c r="AE26" s="312"/>
      <c r="AF26" s="313"/>
      <c r="AG26" s="312"/>
      <c r="AH26" s="341"/>
      <c r="AI26" s="54">
        <f>SUM('（別紙2-6）6月1日～6月30日'!D26:AG26,'（別紙2-7）7月1日～7月31日'!D26:AH26,'（別紙2-8）8月1日～8月31日'!D26:AH26,'（別紙2-9）9月1日～9月30日'!D26:AG26,'（別紙2-10）10月1日～10月31日'!D26:AH26,'（別紙2-11）11月1日～11月30日'!D26:AG26,D26:AH26)</f>
        <v>0</v>
      </c>
      <c r="AJ26" s="218" t="str">
        <f>IF(AP26="×","療養日数は15日以内になるようにしてください。",IF('（別紙2-15）3月1日～3月31日'!AV26="×","別紙1の4の要件を満たしていない場合は、療養日数が10日以内になるようにしてください。",""))</f>
        <v/>
      </c>
      <c r="AK26" s="233">
        <f t="shared" si="1"/>
        <v>0</v>
      </c>
      <c r="AN26" s="233" t="str">
        <f t="shared" si="2"/>
        <v/>
      </c>
      <c r="AP26" s="233" t="str">
        <f t="shared" si="3"/>
        <v/>
      </c>
    </row>
    <row r="27" spans="1:42" s="41" customFormat="1" ht="30" customHeight="1" x14ac:dyDescent="0.4">
      <c r="A27" s="53">
        <v>14</v>
      </c>
      <c r="B27" s="27" t="str">
        <f>IF('（別紙2-11）11月1日～11月30日'!B27="","",'（別紙2-11）11月1日～11月30日'!B27)</f>
        <v/>
      </c>
      <c r="C27" s="432"/>
      <c r="D27" s="311"/>
      <c r="E27" s="312"/>
      <c r="F27" s="313"/>
      <c r="G27" s="312"/>
      <c r="H27" s="313"/>
      <c r="I27" s="312"/>
      <c r="J27" s="313"/>
      <c r="K27" s="312"/>
      <c r="L27" s="313"/>
      <c r="M27" s="312"/>
      <c r="N27" s="313"/>
      <c r="O27" s="312"/>
      <c r="P27" s="313"/>
      <c r="Q27" s="312"/>
      <c r="R27" s="313"/>
      <c r="S27" s="312"/>
      <c r="T27" s="313"/>
      <c r="U27" s="312"/>
      <c r="V27" s="313"/>
      <c r="W27" s="312"/>
      <c r="X27" s="313"/>
      <c r="Y27" s="312"/>
      <c r="Z27" s="313"/>
      <c r="AA27" s="312"/>
      <c r="AB27" s="313"/>
      <c r="AC27" s="312"/>
      <c r="AD27" s="313"/>
      <c r="AE27" s="312"/>
      <c r="AF27" s="313"/>
      <c r="AG27" s="312"/>
      <c r="AH27" s="341"/>
      <c r="AI27" s="54">
        <f>SUM('（別紙2-6）6月1日～6月30日'!D27:AG27,'（別紙2-7）7月1日～7月31日'!D27:AH27,'（別紙2-8）8月1日～8月31日'!D27:AH27,'（別紙2-9）9月1日～9月30日'!D27:AG27,'（別紙2-10）10月1日～10月31日'!D27:AH27,'（別紙2-11）11月1日～11月30日'!D27:AG27,D27:AH27)</f>
        <v>0</v>
      </c>
      <c r="AJ27" s="218" t="str">
        <f>IF(AP27="×","療養日数は15日以内になるようにしてください。",IF('（別紙2-15）3月1日～3月31日'!AV27="×","別紙1の4の要件を満たしていない場合は、療養日数が10日以内になるようにしてください。",""))</f>
        <v/>
      </c>
      <c r="AK27" s="233">
        <f t="shared" si="1"/>
        <v>0</v>
      </c>
      <c r="AN27" s="233" t="str">
        <f t="shared" si="2"/>
        <v/>
      </c>
      <c r="AP27" s="233" t="str">
        <f t="shared" si="3"/>
        <v/>
      </c>
    </row>
    <row r="28" spans="1:42" s="41" customFormat="1" ht="30" customHeight="1" thickBot="1" x14ac:dyDescent="0.45">
      <c r="A28" s="57">
        <v>15</v>
      </c>
      <c r="B28" s="106" t="str">
        <f>IF('（別紙2-11）11月1日～11月30日'!B28="","",'（別紙2-11）11月1日～11月30日'!B28)</f>
        <v/>
      </c>
      <c r="C28" s="433"/>
      <c r="D28" s="337"/>
      <c r="E28" s="325"/>
      <c r="F28" s="326"/>
      <c r="G28" s="325"/>
      <c r="H28" s="326"/>
      <c r="I28" s="325"/>
      <c r="J28" s="326"/>
      <c r="K28" s="325"/>
      <c r="L28" s="326"/>
      <c r="M28" s="325"/>
      <c r="N28" s="326"/>
      <c r="O28" s="325"/>
      <c r="P28" s="326"/>
      <c r="Q28" s="325"/>
      <c r="R28" s="326"/>
      <c r="S28" s="325"/>
      <c r="T28" s="326"/>
      <c r="U28" s="325"/>
      <c r="V28" s="326"/>
      <c r="W28" s="325"/>
      <c r="X28" s="326"/>
      <c r="Y28" s="325"/>
      <c r="Z28" s="326"/>
      <c r="AA28" s="325"/>
      <c r="AB28" s="326"/>
      <c r="AC28" s="325"/>
      <c r="AD28" s="326"/>
      <c r="AE28" s="325"/>
      <c r="AF28" s="326"/>
      <c r="AG28" s="325"/>
      <c r="AH28" s="342"/>
      <c r="AI28" s="58">
        <f>SUM('（別紙2-6）6月1日～6月30日'!D28:AG28,'（別紙2-7）7月1日～7月31日'!D28:AH28,'（別紙2-8）8月1日～8月31日'!D28:AH28,'（別紙2-9）9月1日～9月30日'!D28:AG28,'（別紙2-10）10月1日～10月31日'!D28:AH28,'（別紙2-11）11月1日～11月30日'!D28:AG28,D28:AH28)</f>
        <v>0</v>
      </c>
      <c r="AJ28" s="218" t="str">
        <f>IF(AP28="×","療養日数は15日以内になるようにしてください。",IF('（別紙2-15）3月1日～3月31日'!AV28="×","別紙1の4の要件を満たしていない場合は、療養日数が10日以内になるようにしてください。",""))</f>
        <v/>
      </c>
      <c r="AK28" s="233">
        <f t="shared" si="1"/>
        <v>0</v>
      </c>
      <c r="AN28" s="233" t="str">
        <f t="shared" si="2"/>
        <v/>
      </c>
      <c r="AP28" s="233" t="str">
        <f t="shared" si="3"/>
        <v/>
      </c>
    </row>
    <row r="29" spans="1:42" s="41" customFormat="1" ht="30" customHeight="1" x14ac:dyDescent="0.4">
      <c r="A29" s="82">
        <v>16</v>
      </c>
      <c r="B29" s="136" t="str">
        <f>IF('（別紙2-11）11月1日～11月30日'!B29="","",'（別紙2-11）11月1日～11月30日'!B29)</f>
        <v/>
      </c>
      <c r="C29" s="431"/>
      <c r="D29" s="308"/>
      <c r="E29" s="309"/>
      <c r="F29" s="310"/>
      <c r="G29" s="309"/>
      <c r="H29" s="310"/>
      <c r="I29" s="309"/>
      <c r="J29" s="310"/>
      <c r="K29" s="309"/>
      <c r="L29" s="310"/>
      <c r="M29" s="309"/>
      <c r="N29" s="310"/>
      <c r="O29" s="309"/>
      <c r="P29" s="310"/>
      <c r="Q29" s="309"/>
      <c r="R29" s="310"/>
      <c r="S29" s="309"/>
      <c r="T29" s="310"/>
      <c r="U29" s="309"/>
      <c r="V29" s="310"/>
      <c r="W29" s="309"/>
      <c r="X29" s="310"/>
      <c r="Y29" s="309"/>
      <c r="Z29" s="310"/>
      <c r="AA29" s="309"/>
      <c r="AB29" s="310"/>
      <c r="AC29" s="309"/>
      <c r="AD29" s="310"/>
      <c r="AE29" s="309"/>
      <c r="AF29" s="310"/>
      <c r="AG29" s="309"/>
      <c r="AH29" s="340"/>
      <c r="AI29" s="84">
        <f>SUM('（別紙2-6）6月1日～6月30日'!D29:AG29,'（別紙2-7）7月1日～7月31日'!D29:AH29,'（別紙2-8）8月1日～8月31日'!D29:AH29,'（別紙2-9）9月1日～9月30日'!D29:AG29,'（別紙2-10）10月1日～10月31日'!D29:AH29,'（別紙2-11）11月1日～11月30日'!D29:AG29,D29:AH29)</f>
        <v>0</v>
      </c>
      <c r="AJ29" s="218" t="str">
        <f>IF(AP29="×","療養日数は15日以内になるようにしてください。",IF('（別紙2-15）3月1日～3月31日'!AV29="×","別紙1の4の要件を満たしていない場合は、療養日数が10日以内になるようにしてください。",""))</f>
        <v/>
      </c>
      <c r="AK29" s="233">
        <f t="shared" si="1"/>
        <v>0</v>
      </c>
      <c r="AN29" s="233" t="str">
        <f t="shared" si="2"/>
        <v/>
      </c>
      <c r="AP29" s="233" t="str">
        <f t="shared" si="3"/>
        <v/>
      </c>
    </row>
    <row r="30" spans="1:42" s="41" customFormat="1" ht="30" customHeight="1" x14ac:dyDescent="0.4">
      <c r="A30" s="53">
        <v>17</v>
      </c>
      <c r="B30" s="27" t="str">
        <f>IF('（別紙2-11）11月1日～11月30日'!B30="","",'（別紙2-11）11月1日～11月30日'!B30)</f>
        <v/>
      </c>
      <c r="C30" s="432"/>
      <c r="D30" s="311"/>
      <c r="E30" s="312"/>
      <c r="F30" s="313"/>
      <c r="G30" s="312"/>
      <c r="H30" s="313"/>
      <c r="I30" s="312"/>
      <c r="J30" s="313"/>
      <c r="K30" s="312"/>
      <c r="L30" s="313"/>
      <c r="M30" s="312"/>
      <c r="N30" s="313"/>
      <c r="O30" s="312"/>
      <c r="P30" s="313"/>
      <c r="Q30" s="312"/>
      <c r="R30" s="313"/>
      <c r="S30" s="312"/>
      <c r="T30" s="313"/>
      <c r="U30" s="312"/>
      <c r="V30" s="313"/>
      <c r="W30" s="312"/>
      <c r="X30" s="313"/>
      <c r="Y30" s="312"/>
      <c r="Z30" s="313"/>
      <c r="AA30" s="312"/>
      <c r="AB30" s="313"/>
      <c r="AC30" s="312"/>
      <c r="AD30" s="313"/>
      <c r="AE30" s="312"/>
      <c r="AF30" s="313"/>
      <c r="AG30" s="312"/>
      <c r="AH30" s="341"/>
      <c r="AI30" s="54">
        <f>SUM('（別紙2-6）6月1日～6月30日'!D30:AG30,'（別紙2-7）7月1日～7月31日'!D30:AH30,'（別紙2-8）8月1日～8月31日'!D30:AH30,'（別紙2-9）9月1日～9月30日'!D30:AG30,'（別紙2-10）10月1日～10月31日'!D30:AH30,'（別紙2-11）11月1日～11月30日'!D30:AG30,D30:AH30)</f>
        <v>0</v>
      </c>
      <c r="AJ30" s="218" t="str">
        <f>IF(AP30="×","療養日数は15日以内になるようにしてください。",IF('（別紙2-15）3月1日～3月31日'!AV30="×","別紙1の4の要件を満たしていない場合は、療養日数が10日以内になるようにしてください。",""))</f>
        <v/>
      </c>
      <c r="AK30" s="233">
        <f t="shared" si="1"/>
        <v>0</v>
      </c>
      <c r="AN30" s="233" t="str">
        <f t="shared" si="2"/>
        <v/>
      </c>
      <c r="AP30" s="233" t="str">
        <f t="shared" si="3"/>
        <v/>
      </c>
    </row>
    <row r="31" spans="1:42" s="41" customFormat="1" ht="30" customHeight="1" x14ac:dyDescent="0.4">
      <c r="A31" s="53">
        <v>18</v>
      </c>
      <c r="B31" s="27" t="str">
        <f>IF('（別紙2-11）11月1日～11月30日'!B31="","",'（別紙2-11）11月1日～11月30日'!B31)</f>
        <v/>
      </c>
      <c r="C31" s="432"/>
      <c r="D31" s="311"/>
      <c r="E31" s="312"/>
      <c r="F31" s="313"/>
      <c r="G31" s="312"/>
      <c r="H31" s="313"/>
      <c r="I31" s="312"/>
      <c r="J31" s="313"/>
      <c r="K31" s="312"/>
      <c r="L31" s="313"/>
      <c r="M31" s="312"/>
      <c r="N31" s="313"/>
      <c r="O31" s="312"/>
      <c r="P31" s="313"/>
      <c r="Q31" s="312"/>
      <c r="R31" s="313"/>
      <c r="S31" s="312"/>
      <c r="T31" s="313"/>
      <c r="U31" s="312"/>
      <c r="V31" s="313"/>
      <c r="W31" s="312"/>
      <c r="X31" s="313"/>
      <c r="Y31" s="312"/>
      <c r="Z31" s="313"/>
      <c r="AA31" s="312"/>
      <c r="AB31" s="313"/>
      <c r="AC31" s="312"/>
      <c r="AD31" s="313"/>
      <c r="AE31" s="312"/>
      <c r="AF31" s="313"/>
      <c r="AG31" s="312"/>
      <c r="AH31" s="341"/>
      <c r="AI31" s="54">
        <f>SUM('（別紙2-6）6月1日～6月30日'!D31:AG31,'（別紙2-7）7月1日～7月31日'!D31:AH31,'（別紙2-8）8月1日～8月31日'!D31:AH31,'（別紙2-9）9月1日～9月30日'!D31:AG31,'（別紙2-10）10月1日～10月31日'!D31:AH31,'（別紙2-11）11月1日～11月30日'!D31:AG31,D31:AH31)</f>
        <v>0</v>
      </c>
      <c r="AJ31" s="218" t="str">
        <f>IF(AP31="×","療養日数は15日以内になるようにしてください。",IF('（別紙2-15）3月1日～3月31日'!AV31="×","別紙1の4の要件を満たしていない場合は、療養日数が10日以内になるようにしてください。",""))</f>
        <v/>
      </c>
      <c r="AK31" s="233">
        <f t="shared" si="1"/>
        <v>0</v>
      </c>
      <c r="AN31" s="233" t="str">
        <f t="shared" si="2"/>
        <v/>
      </c>
      <c r="AP31" s="233" t="str">
        <f t="shared" si="3"/>
        <v/>
      </c>
    </row>
    <row r="32" spans="1:42" s="41" customFormat="1" ht="30" customHeight="1" x14ac:dyDescent="0.4">
      <c r="A32" s="53">
        <v>19</v>
      </c>
      <c r="B32" s="27" t="str">
        <f>IF('（別紙2-11）11月1日～11月30日'!B32="","",'（別紙2-11）11月1日～11月30日'!B32)</f>
        <v/>
      </c>
      <c r="C32" s="432"/>
      <c r="D32" s="311"/>
      <c r="E32" s="312"/>
      <c r="F32" s="313"/>
      <c r="G32" s="312"/>
      <c r="H32" s="313"/>
      <c r="I32" s="312"/>
      <c r="J32" s="313"/>
      <c r="K32" s="312"/>
      <c r="L32" s="313"/>
      <c r="M32" s="312"/>
      <c r="N32" s="313"/>
      <c r="O32" s="312"/>
      <c r="P32" s="313"/>
      <c r="Q32" s="312"/>
      <c r="R32" s="313"/>
      <c r="S32" s="312"/>
      <c r="T32" s="313"/>
      <c r="U32" s="312"/>
      <c r="V32" s="313"/>
      <c r="W32" s="312"/>
      <c r="X32" s="313"/>
      <c r="Y32" s="312"/>
      <c r="Z32" s="313"/>
      <c r="AA32" s="312"/>
      <c r="AB32" s="313"/>
      <c r="AC32" s="312"/>
      <c r="AD32" s="313"/>
      <c r="AE32" s="312"/>
      <c r="AF32" s="313"/>
      <c r="AG32" s="312"/>
      <c r="AH32" s="341"/>
      <c r="AI32" s="54">
        <f>SUM('（別紙2-6）6月1日～6月30日'!D32:AG32,'（別紙2-7）7月1日～7月31日'!D32:AH32,'（別紙2-8）8月1日～8月31日'!D32:AH32,'（別紙2-9）9月1日～9月30日'!D32:AG32,'（別紙2-10）10月1日～10月31日'!D32:AH32,'（別紙2-11）11月1日～11月30日'!D32:AG32,D32:AH32)</f>
        <v>0</v>
      </c>
      <c r="AJ32" s="218" t="str">
        <f>IF(AP32="×","療養日数は15日以内になるようにしてください。",IF('（別紙2-15）3月1日～3月31日'!AV32="×","別紙1の4の要件を満たしていない場合は、療養日数が10日以内になるようにしてください。",""))</f>
        <v/>
      </c>
      <c r="AK32" s="233">
        <f t="shared" si="1"/>
        <v>0</v>
      </c>
      <c r="AN32" s="233" t="str">
        <f t="shared" si="2"/>
        <v/>
      </c>
      <c r="AP32" s="233" t="str">
        <f t="shared" si="3"/>
        <v/>
      </c>
    </row>
    <row r="33" spans="1:42" s="41" customFormat="1" ht="30" customHeight="1" thickBot="1" x14ac:dyDescent="0.45">
      <c r="A33" s="57">
        <v>20</v>
      </c>
      <c r="B33" s="106" t="str">
        <f>IF('（別紙2-11）11月1日～11月30日'!B33="","",'（別紙2-11）11月1日～11月30日'!B33)</f>
        <v/>
      </c>
      <c r="C33" s="433"/>
      <c r="D33" s="337"/>
      <c r="E33" s="325"/>
      <c r="F33" s="326"/>
      <c r="G33" s="325"/>
      <c r="H33" s="326"/>
      <c r="I33" s="325"/>
      <c r="J33" s="326"/>
      <c r="K33" s="325"/>
      <c r="L33" s="326"/>
      <c r="M33" s="325"/>
      <c r="N33" s="326"/>
      <c r="O33" s="325"/>
      <c r="P33" s="326"/>
      <c r="Q33" s="325"/>
      <c r="R33" s="326"/>
      <c r="S33" s="325"/>
      <c r="T33" s="326"/>
      <c r="U33" s="325"/>
      <c r="V33" s="326"/>
      <c r="W33" s="325"/>
      <c r="X33" s="326"/>
      <c r="Y33" s="325"/>
      <c r="Z33" s="326"/>
      <c r="AA33" s="325"/>
      <c r="AB33" s="326"/>
      <c r="AC33" s="325"/>
      <c r="AD33" s="326"/>
      <c r="AE33" s="325"/>
      <c r="AF33" s="326"/>
      <c r="AG33" s="325"/>
      <c r="AH33" s="342"/>
      <c r="AI33" s="58">
        <f>SUM('（別紙2-6）6月1日～6月30日'!D33:AG33,'（別紙2-7）7月1日～7月31日'!D33:AH33,'（別紙2-8）8月1日～8月31日'!D33:AH33,'（別紙2-9）9月1日～9月30日'!D33:AG33,'（別紙2-10）10月1日～10月31日'!D33:AH33,'（別紙2-11）11月1日～11月30日'!D33:AG33,D33:AH33)</f>
        <v>0</v>
      </c>
      <c r="AJ33" s="218" t="str">
        <f>IF(AP33="×","療養日数は15日以内になるようにしてください。",IF('（別紙2-15）3月1日～3月31日'!AV33="×","別紙1の4の要件を満たしていない場合は、療養日数が10日以内になるようにしてください。",""))</f>
        <v/>
      </c>
      <c r="AK33" s="233">
        <f t="shared" si="1"/>
        <v>0</v>
      </c>
      <c r="AN33" s="233" t="str">
        <f t="shared" si="2"/>
        <v/>
      </c>
      <c r="AP33" s="233" t="str">
        <f t="shared" si="3"/>
        <v/>
      </c>
    </row>
    <row r="34" spans="1:42" s="41" customFormat="1" ht="30" customHeight="1" x14ac:dyDescent="0.4">
      <c r="A34" s="82">
        <v>21</v>
      </c>
      <c r="B34" s="136" t="str">
        <f>IF('（別紙2-11）11月1日～11月30日'!B34="","",'（別紙2-11）11月1日～11月30日'!B34)</f>
        <v/>
      </c>
      <c r="C34" s="431"/>
      <c r="D34" s="308"/>
      <c r="E34" s="309"/>
      <c r="F34" s="310"/>
      <c r="G34" s="309"/>
      <c r="H34" s="310"/>
      <c r="I34" s="309"/>
      <c r="J34" s="310"/>
      <c r="K34" s="309"/>
      <c r="L34" s="310"/>
      <c r="M34" s="309"/>
      <c r="N34" s="310"/>
      <c r="O34" s="309"/>
      <c r="P34" s="310"/>
      <c r="Q34" s="309"/>
      <c r="R34" s="310"/>
      <c r="S34" s="309"/>
      <c r="T34" s="310"/>
      <c r="U34" s="309"/>
      <c r="V34" s="310"/>
      <c r="W34" s="309"/>
      <c r="X34" s="310"/>
      <c r="Y34" s="309"/>
      <c r="Z34" s="310"/>
      <c r="AA34" s="309"/>
      <c r="AB34" s="310"/>
      <c r="AC34" s="309"/>
      <c r="AD34" s="310"/>
      <c r="AE34" s="309"/>
      <c r="AF34" s="310"/>
      <c r="AG34" s="309"/>
      <c r="AH34" s="340"/>
      <c r="AI34" s="84">
        <f>SUM('（別紙2-6）6月1日～6月30日'!D34:AG34,'（別紙2-7）7月1日～7月31日'!D34:AH34,'（別紙2-8）8月1日～8月31日'!D34:AH34,'（別紙2-9）9月1日～9月30日'!D34:AG34,'（別紙2-10）10月1日～10月31日'!D34:AH34,'（別紙2-11）11月1日～11月30日'!D34:AG34,D34:AH34)</f>
        <v>0</v>
      </c>
      <c r="AJ34" s="218" t="str">
        <f>IF(AP34="×","療養日数は15日以内になるようにしてください。",IF('（別紙2-15）3月1日～3月31日'!AV34="×","別紙1の4の要件を満たしていない場合は、療養日数が10日以内になるようにしてください。",""))</f>
        <v/>
      </c>
      <c r="AK34" s="233">
        <f t="shared" si="1"/>
        <v>0</v>
      </c>
      <c r="AN34" s="233" t="str">
        <f t="shared" si="2"/>
        <v/>
      </c>
      <c r="AP34" s="233" t="str">
        <f t="shared" si="3"/>
        <v/>
      </c>
    </row>
    <row r="35" spans="1:42" s="41" customFormat="1" ht="30" customHeight="1" x14ac:dyDescent="0.4">
      <c r="A35" s="53">
        <v>22</v>
      </c>
      <c r="B35" s="27" t="str">
        <f>IF('（別紙2-11）11月1日～11月30日'!B35="","",'（別紙2-11）11月1日～11月30日'!B35)</f>
        <v/>
      </c>
      <c r="C35" s="432"/>
      <c r="D35" s="311"/>
      <c r="E35" s="312"/>
      <c r="F35" s="313"/>
      <c r="G35" s="312"/>
      <c r="H35" s="313"/>
      <c r="I35" s="312"/>
      <c r="J35" s="313"/>
      <c r="K35" s="312"/>
      <c r="L35" s="313"/>
      <c r="M35" s="312"/>
      <c r="N35" s="313"/>
      <c r="O35" s="312"/>
      <c r="P35" s="313"/>
      <c r="Q35" s="312"/>
      <c r="R35" s="313"/>
      <c r="S35" s="312"/>
      <c r="T35" s="313"/>
      <c r="U35" s="312"/>
      <c r="V35" s="313"/>
      <c r="W35" s="312"/>
      <c r="X35" s="313"/>
      <c r="Y35" s="312"/>
      <c r="Z35" s="313"/>
      <c r="AA35" s="312"/>
      <c r="AB35" s="313"/>
      <c r="AC35" s="312"/>
      <c r="AD35" s="313"/>
      <c r="AE35" s="312"/>
      <c r="AF35" s="313"/>
      <c r="AG35" s="312"/>
      <c r="AH35" s="341"/>
      <c r="AI35" s="54">
        <f>SUM('（別紙2-6）6月1日～6月30日'!D35:AG35,'（別紙2-7）7月1日～7月31日'!D35:AH35,'（別紙2-8）8月1日～8月31日'!D35:AH35,'（別紙2-9）9月1日～9月30日'!D35:AG35,'（別紙2-10）10月1日～10月31日'!D35:AH35,'（別紙2-11）11月1日～11月30日'!D35:AG35,D35:AH35)</f>
        <v>0</v>
      </c>
      <c r="AJ35" s="218" t="str">
        <f>IF(AP35="×","療養日数は15日以内になるようにしてください。",IF('（別紙2-15）3月1日～3月31日'!AV35="×","別紙1の4の要件を満たしていない場合は、療養日数が10日以内になるようにしてください。",""))</f>
        <v/>
      </c>
      <c r="AK35" s="233">
        <f t="shared" si="1"/>
        <v>0</v>
      </c>
      <c r="AN35" s="233" t="str">
        <f t="shared" si="2"/>
        <v/>
      </c>
      <c r="AP35" s="233" t="str">
        <f t="shared" si="3"/>
        <v/>
      </c>
    </row>
    <row r="36" spans="1:42" s="41" customFormat="1" ht="30" customHeight="1" x14ac:dyDescent="0.4">
      <c r="A36" s="53">
        <v>23</v>
      </c>
      <c r="B36" s="27" t="str">
        <f>IF('（別紙2-11）11月1日～11月30日'!B36="","",'（別紙2-11）11月1日～11月30日'!B36)</f>
        <v/>
      </c>
      <c r="C36" s="432"/>
      <c r="D36" s="311"/>
      <c r="E36" s="312"/>
      <c r="F36" s="313"/>
      <c r="G36" s="312"/>
      <c r="H36" s="313"/>
      <c r="I36" s="312"/>
      <c r="J36" s="313"/>
      <c r="K36" s="312"/>
      <c r="L36" s="313"/>
      <c r="M36" s="312"/>
      <c r="N36" s="313"/>
      <c r="O36" s="312"/>
      <c r="P36" s="313"/>
      <c r="Q36" s="312"/>
      <c r="R36" s="313"/>
      <c r="S36" s="312"/>
      <c r="T36" s="313"/>
      <c r="U36" s="312"/>
      <c r="V36" s="313"/>
      <c r="W36" s="312"/>
      <c r="X36" s="313"/>
      <c r="Y36" s="312"/>
      <c r="Z36" s="313"/>
      <c r="AA36" s="312"/>
      <c r="AB36" s="313"/>
      <c r="AC36" s="312"/>
      <c r="AD36" s="313"/>
      <c r="AE36" s="312"/>
      <c r="AF36" s="313"/>
      <c r="AG36" s="312"/>
      <c r="AH36" s="341"/>
      <c r="AI36" s="54">
        <f>SUM('（別紙2-6）6月1日～6月30日'!D36:AG36,'（別紙2-7）7月1日～7月31日'!D36:AH36,'（別紙2-8）8月1日～8月31日'!D36:AH36,'（別紙2-9）9月1日～9月30日'!D36:AG36,'（別紙2-10）10月1日～10月31日'!D36:AH36,'（別紙2-11）11月1日～11月30日'!D36:AG36,D36:AH36)</f>
        <v>0</v>
      </c>
      <c r="AJ36" s="218" t="str">
        <f>IF(AP36="×","療養日数は15日以内になるようにしてください。",IF('（別紙2-15）3月1日～3月31日'!AV36="×","別紙1の4の要件を満たしていない場合は、療養日数が10日以内になるようにしてください。",""))</f>
        <v/>
      </c>
      <c r="AK36" s="233">
        <f t="shared" si="1"/>
        <v>0</v>
      </c>
      <c r="AN36" s="233" t="str">
        <f t="shared" si="2"/>
        <v/>
      </c>
      <c r="AP36" s="233" t="str">
        <f t="shared" si="3"/>
        <v/>
      </c>
    </row>
    <row r="37" spans="1:42" s="41" customFormat="1" ht="30" customHeight="1" x14ac:dyDescent="0.4">
      <c r="A37" s="53">
        <v>24</v>
      </c>
      <c r="B37" s="27" t="str">
        <f>IF('（別紙2-11）11月1日～11月30日'!B37="","",'（別紙2-11）11月1日～11月30日'!B37)</f>
        <v/>
      </c>
      <c r="C37" s="432"/>
      <c r="D37" s="311"/>
      <c r="E37" s="312"/>
      <c r="F37" s="313"/>
      <c r="G37" s="312"/>
      <c r="H37" s="313"/>
      <c r="I37" s="312"/>
      <c r="J37" s="313"/>
      <c r="K37" s="312"/>
      <c r="L37" s="313"/>
      <c r="M37" s="312"/>
      <c r="N37" s="313"/>
      <c r="O37" s="312"/>
      <c r="P37" s="313"/>
      <c r="Q37" s="312"/>
      <c r="R37" s="313"/>
      <c r="S37" s="312"/>
      <c r="T37" s="313"/>
      <c r="U37" s="312"/>
      <c r="V37" s="313"/>
      <c r="W37" s="312"/>
      <c r="X37" s="313"/>
      <c r="Y37" s="312"/>
      <c r="Z37" s="313"/>
      <c r="AA37" s="312"/>
      <c r="AB37" s="313"/>
      <c r="AC37" s="312"/>
      <c r="AD37" s="313"/>
      <c r="AE37" s="312"/>
      <c r="AF37" s="313"/>
      <c r="AG37" s="312"/>
      <c r="AH37" s="341"/>
      <c r="AI37" s="54">
        <f>SUM('（別紙2-6）6月1日～6月30日'!D37:AG37,'（別紙2-7）7月1日～7月31日'!D37:AH37,'（別紙2-8）8月1日～8月31日'!D37:AH37,'（別紙2-9）9月1日～9月30日'!D37:AG37,'（別紙2-10）10月1日～10月31日'!D37:AH37,'（別紙2-11）11月1日～11月30日'!D37:AG37,D37:AH37)</f>
        <v>0</v>
      </c>
      <c r="AJ37" s="218" t="str">
        <f>IF(AP37="×","療養日数は15日以内になるようにしてください。",IF('（別紙2-15）3月1日～3月31日'!AV37="×","別紙1の4の要件を満たしていない場合は、療養日数が10日以内になるようにしてください。",""))</f>
        <v/>
      </c>
      <c r="AK37" s="233">
        <f t="shared" si="1"/>
        <v>0</v>
      </c>
      <c r="AN37" s="233" t="str">
        <f t="shared" si="2"/>
        <v/>
      </c>
      <c r="AP37" s="233" t="str">
        <f t="shared" si="3"/>
        <v/>
      </c>
    </row>
    <row r="38" spans="1:42" ht="30" customHeight="1" thickBot="1" x14ac:dyDescent="0.3">
      <c r="A38" s="57">
        <v>25</v>
      </c>
      <c r="B38" s="106" t="str">
        <f>IF('（別紙2-11）11月1日～11月30日'!B38="","",'（別紙2-11）11月1日～11月30日'!B38)</f>
        <v/>
      </c>
      <c r="C38" s="433"/>
      <c r="D38" s="337"/>
      <c r="E38" s="325"/>
      <c r="F38" s="326"/>
      <c r="G38" s="325"/>
      <c r="H38" s="326"/>
      <c r="I38" s="325"/>
      <c r="J38" s="326"/>
      <c r="K38" s="325"/>
      <c r="L38" s="326"/>
      <c r="M38" s="325"/>
      <c r="N38" s="326"/>
      <c r="O38" s="325"/>
      <c r="P38" s="326"/>
      <c r="Q38" s="325"/>
      <c r="R38" s="326"/>
      <c r="S38" s="325"/>
      <c r="T38" s="326"/>
      <c r="U38" s="325"/>
      <c r="V38" s="326"/>
      <c r="W38" s="325"/>
      <c r="X38" s="326"/>
      <c r="Y38" s="325"/>
      <c r="Z38" s="326"/>
      <c r="AA38" s="325"/>
      <c r="AB38" s="326"/>
      <c r="AC38" s="325"/>
      <c r="AD38" s="326"/>
      <c r="AE38" s="325"/>
      <c r="AF38" s="326"/>
      <c r="AG38" s="325"/>
      <c r="AH38" s="342"/>
      <c r="AI38" s="58">
        <f>SUM('（別紙2-6）6月1日～6月30日'!D38:AG38,'（別紙2-7）7月1日～7月31日'!D38:AH38,'（別紙2-8）8月1日～8月31日'!D38:AH38,'（別紙2-9）9月1日～9月30日'!D38:AG38,'（別紙2-10）10月1日～10月31日'!D38:AH38,'（別紙2-11）11月1日～11月30日'!D38:AG38,D38:AH38)</f>
        <v>0</v>
      </c>
      <c r="AJ38" s="218" t="str">
        <f>IF(AP38="×","療養日数は15日以内になるようにしてください。",IF('（別紙2-15）3月1日～3月31日'!AV38="×","別紙1の4の要件を満たしていない場合は、療養日数が10日以内になるようにしてください。",""))</f>
        <v/>
      </c>
      <c r="AK38" s="233">
        <f t="shared" si="1"/>
        <v>0</v>
      </c>
      <c r="AM38" s="41"/>
      <c r="AN38" s="234" t="str">
        <f t="shared" si="2"/>
        <v/>
      </c>
      <c r="AP38" s="233" t="str">
        <f t="shared" si="3"/>
        <v/>
      </c>
    </row>
    <row r="39" spans="1:42" ht="30" customHeight="1" x14ac:dyDescent="0.25">
      <c r="A39" s="51">
        <v>26</v>
      </c>
      <c r="B39" s="136" t="str">
        <f>IF('（別紙2-11）11月1日～11月30日'!B39="","",'（別紙2-11）11月1日～11月30日'!B39)</f>
        <v/>
      </c>
      <c r="C39" s="431"/>
      <c r="D39" s="343"/>
      <c r="E39" s="319"/>
      <c r="F39" s="320"/>
      <c r="G39" s="319"/>
      <c r="H39" s="320"/>
      <c r="I39" s="319"/>
      <c r="J39" s="320"/>
      <c r="K39" s="319"/>
      <c r="L39" s="320"/>
      <c r="M39" s="319"/>
      <c r="N39" s="320"/>
      <c r="O39" s="319"/>
      <c r="P39" s="320"/>
      <c r="Q39" s="319"/>
      <c r="R39" s="320"/>
      <c r="S39" s="319"/>
      <c r="T39" s="320"/>
      <c r="U39" s="319"/>
      <c r="V39" s="320"/>
      <c r="W39" s="319"/>
      <c r="X39" s="320"/>
      <c r="Y39" s="319"/>
      <c r="Z39" s="320"/>
      <c r="AA39" s="319"/>
      <c r="AB39" s="320"/>
      <c r="AC39" s="319"/>
      <c r="AD39" s="320"/>
      <c r="AE39" s="319"/>
      <c r="AF39" s="320"/>
      <c r="AG39" s="319"/>
      <c r="AH39" s="340"/>
      <c r="AI39" s="52">
        <f>SUM('（別紙2-6）6月1日～6月30日'!D39:AG39,'（別紙2-7）7月1日～7月31日'!D39:AH39,'（別紙2-8）8月1日～8月31日'!D39:AH39,'（別紙2-9）9月1日～9月30日'!D39:AG39,'（別紙2-10）10月1日～10月31日'!D39:AH39,'（別紙2-11）11月1日～11月30日'!D39:AG39,D39:AH39)</f>
        <v>0</v>
      </c>
      <c r="AJ39" s="218" t="str">
        <f>IF(AP39="×","療養日数は15日以内になるようにしてください。",IF('（別紙2-15）3月1日～3月31日'!AV39="×","別紙1の4の要件を満たしていない場合は、療養日数が10日以内になるようにしてください。",""))</f>
        <v/>
      </c>
      <c r="AK39" s="233">
        <f t="shared" si="1"/>
        <v>0</v>
      </c>
      <c r="AM39" s="41"/>
      <c r="AN39" s="234" t="str">
        <f t="shared" si="2"/>
        <v/>
      </c>
      <c r="AP39" s="233" t="str">
        <f t="shared" si="3"/>
        <v/>
      </c>
    </row>
    <row r="40" spans="1:42" ht="30" customHeight="1" x14ac:dyDescent="0.25">
      <c r="A40" s="53">
        <v>27</v>
      </c>
      <c r="B40" s="27" t="str">
        <f>IF('（別紙2-11）11月1日～11月30日'!B40="","",'（別紙2-11）11月1日～11月30日'!B40)</f>
        <v/>
      </c>
      <c r="C40" s="432"/>
      <c r="D40" s="311"/>
      <c r="E40" s="312"/>
      <c r="F40" s="313"/>
      <c r="G40" s="312"/>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12"/>
      <c r="AF40" s="313"/>
      <c r="AG40" s="312"/>
      <c r="AH40" s="341"/>
      <c r="AI40" s="54">
        <f>SUM('（別紙2-6）6月1日～6月30日'!D40:AG40,'（別紙2-7）7月1日～7月31日'!D40:AH40,'（別紙2-8）8月1日～8月31日'!D40:AH40,'（別紙2-9）9月1日～9月30日'!D40:AG40,'（別紙2-10）10月1日～10月31日'!D40:AH40,'（別紙2-11）11月1日～11月30日'!D40:AG40,D40:AH40)</f>
        <v>0</v>
      </c>
      <c r="AJ40" s="218" t="str">
        <f>IF(AP40="×","療養日数は15日以内になるようにしてください。",IF('（別紙2-15）3月1日～3月31日'!AV40="×","別紙1の4の要件を満たしていない場合は、療養日数が10日以内になるようにしてください。",""))</f>
        <v/>
      </c>
      <c r="AK40" s="233">
        <f t="shared" si="1"/>
        <v>0</v>
      </c>
      <c r="AM40" s="41"/>
      <c r="AN40" s="234" t="str">
        <f t="shared" si="2"/>
        <v/>
      </c>
      <c r="AP40" s="233" t="str">
        <f t="shared" si="3"/>
        <v/>
      </c>
    </row>
    <row r="41" spans="1:42" ht="30" customHeight="1" x14ac:dyDescent="0.25">
      <c r="A41" s="53">
        <v>28</v>
      </c>
      <c r="B41" s="27" t="str">
        <f>IF('（別紙2-11）11月1日～11月30日'!B41="","",'（別紙2-11）11月1日～11月30日'!B41)</f>
        <v/>
      </c>
      <c r="C41" s="432"/>
      <c r="D41" s="311"/>
      <c r="E41" s="312"/>
      <c r="F41" s="313"/>
      <c r="G41" s="312"/>
      <c r="H41" s="313"/>
      <c r="I41" s="312"/>
      <c r="J41" s="313"/>
      <c r="K41" s="312"/>
      <c r="L41" s="313"/>
      <c r="M41" s="312"/>
      <c r="N41" s="313"/>
      <c r="O41" s="312"/>
      <c r="P41" s="313"/>
      <c r="Q41" s="312"/>
      <c r="R41" s="313"/>
      <c r="S41" s="312"/>
      <c r="T41" s="313"/>
      <c r="U41" s="312"/>
      <c r="V41" s="313"/>
      <c r="W41" s="312"/>
      <c r="X41" s="313"/>
      <c r="Y41" s="312"/>
      <c r="Z41" s="313"/>
      <c r="AA41" s="312"/>
      <c r="AB41" s="313"/>
      <c r="AC41" s="312"/>
      <c r="AD41" s="313"/>
      <c r="AE41" s="312"/>
      <c r="AF41" s="313"/>
      <c r="AG41" s="312"/>
      <c r="AH41" s="341"/>
      <c r="AI41" s="54">
        <f>SUM('（別紙2-6）6月1日～6月30日'!D41:AG41,'（別紙2-7）7月1日～7月31日'!D41:AH41,'（別紙2-8）8月1日～8月31日'!D41:AH41,'（別紙2-9）9月1日～9月30日'!D41:AG41,'（別紙2-10）10月1日～10月31日'!D41:AH41,'（別紙2-11）11月1日～11月30日'!D41:AG41,D41:AH41)</f>
        <v>0</v>
      </c>
      <c r="AJ41" s="218" t="str">
        <f>IF(AP41="×","療養日数は15日以内になるようにしてください。",IF('（別紙2-15）3月1日～3月31日'!AV41="×","別紙1の4の要件を満たしていない場合は、療養日数が10日以内になるようにしてください。",""))</f>
        <v/>
      </c>
      <c r="AK41" s="233">
        <f t="shared" si="1"/>
        <v>0</v>
      </c>
      <c r="AM41" s="41"/>
      <c r="AN41" s="234" t="str">
        <f t="shared" si="2"/>
        <v/>
      </c>
      <c r="AP41" s="233" t="str">
        <f t="shared" si="3"/>
        <v/>
      </c>
    </row>
    <row r="42" spans="1:42" s="41" customFormat="1" ht="30" customHeight="1" x14ac:dyDescent="0.4">
      <c r="A42" s="53">
        <v>29</v>
      </c>
      <c r="B42" s="27" t="str">
        <f>IF('（別紙2-11）11月1日～11月30日'!B42="","",'（別紙2-11）11月1日～11月30日'!B42)</f>
        <v/>
      </c>
      <c r="C42" s="432"/>
      <c r="D42" s="311"/>
      <c r="E42" s="312"/>
      <c r="F42" s="313"/>
      <c r="G42" s="312"/>
      <c r="H42" s="313"/>
      <c r="I42" s="312"/>
      <c r="J42" s="313"/>
      <c r="K42" s="312"/>
      <c r="L42" s="313"/>
      <c r="M42" s="312"/>
      <c r="N42" s="313"/>
      <c r="O42" s="312"/>
      <c r="P42" s="313"/>
      <c r="Q42" s="312"/>
      <c r="R42" s="313"/>
      <c r="S42" s="312"/>
      <c r="T42" s="313"/>
      <c r="U42" s="312"/>
      <c r="V42" s="313"/>
      <c r="W42" s="312"/>
      <c r="X42" s="313"/>
      <c r="Y42" s="312"/>
      <c r="Z42" s="313"/>
      <c r="AA42" s="312"/>
      <c r="AB42" s="313"/>
      <c r="AC42" s="312"/>
      <c r="AD42" s="313"/>
      <c r="AE42" s="312"/>
      <c r="AF42" s="313"/>
      <c r="AG42" s="312"/>
      <c r="AH42" s="341"/>
      <c r="AI42" s="54">
        <f>SUM('（別紙2-6）6月1日～6月30日'!D42:AG42,'（別紙2-7）7月1日～7月31日'!D42:AH42,'（別紙2-8）8月1日～8月31日'!D42:AH42,'（別紙2-9）9月1日～9月30日'!D42:AG42,'（別紙2-10）10月1日～10月31日'!D42:AH42,'（別紙2-11）11月1日～11月30日'!D42:AG42,D42:AH42)</f>
        <v>0</v>
      </c>
      <c r="AJ42" s="218" t="str">
        <f>IF(AP42="×","療養日数は15日以内になるようにしてください。",IF('（別紙2-15）3月1日～3月31日'!AV42="×","別紙1の4の要件を満たしていない場合は、療養日数が10日以内になるようにしてください。",""))</f>
        <v/>
      </c>
      <c r="AK42" s="233">
        <f t="shared" si="1"/>
        <v>0</v>
      </c>
      <c r="AL42" s="44"/>
      <c r="AN42" s="233" t="str">
        <f t="shared" si="2"/>
        <v/>
      </c>
      <c r="AP42" s="233" t="str">
        <f t="shared" si="3"/>
        <v/>
      </c>
    </row>
    <row r="43" spans="1:42" s="41" customFormat="1" ht="30" customHeight="1" thickBot="1" x14ac:dyDescent="0.45">
      <c r="A43" s="55">
        <v>30</v>
      </c>
      <c r="B43" s="106" t="str">
        <f>IF('（別紙2-11）11月1日～11月30日'!B43="","",'（別紙2-11）11月1日～11月30日'!B43)</f>
        <v/>
      </c>
      <c r="C43" s="433"/>
      <c r="D43" s="314"/>
      <c r="E43" s="315"/>
      <c r="F43" s="316"/>
      <c r="G43" s="315"/>
      <c r="H43" s="316"/>
      <c r="I43" s="315"/>
      <c r="J43" s="316"/>
      <c r="K43" s="315"/>
      <c r="L43" s="316"/>
      <c r="M43" s="315"/>
      <c r="N43" s="316"/>
      <c r="O43" s="315"/>
      <c r="P43" s="316"/>
      <c r="Q43" s="315"/>
      <c r="R43" s="316"/>
      <c r="S43" s="315"/>
      <c r="T43" s="316"/>
      <c r="U43" s="315"/>
      <c r="V43" s="316"/>
      <c r="W43" s="315"/>
      <c r="X43" s="316"/>
      <c r="Y43" s="315"/>
      <c r="Z43" s="316"/>
      <c r="AA43" s="315"/>
      <c r="AB43" s="316"/>
      <c r="AC43" s="315"/>
      <c r="AD43" s="316"/>
      <c r="AE43" s="315"/>
      <c r="AF43" s="316"/>
      <c r="AG43" s="315"/>
      <c r="AH43" s="342"/>
      <c r="AI43" s="56">
        <f>SUM('（別紙2-6）6月1日～6月30日'!D43:AG43,'（別紙2-7）7月1日～7月31日'!D43:AH43,'（別紙2-8）8月1日～8月31日'!D43:AH43,'（別紙2-9）9月1日～9月30日'!D43:AG43,'（別紙2-10）10月1日～10月31日'!D43:AH43,'（別紙2-11）11月1日～11月30日'!D43:AG43,D43:AH43)</f>
        <v>0</v>
      </c>
      <c r="AJ43" s="218" t="str">
        <f>IF(AP43="×","療養日数は15日以内になるようにしてください。",IF('（別紙2-15）3月1日～3月31日'!AV43="×","別紙1の4の要件を満たしていない場合は、療養日数が10日以内になるようにしてください。",""))</f>
        <v/>
      </c>
      <c r="AK43" s="233">
        <f t="shared" si="1"/>
        <v>0</v>
      </c>
      <c r="AL43" s="44"/>
      <c r="AN43" s="233" t="str">
        <f t="shared" si="2"/>
        <v/>
      </c>
      <c r="AP43" s="233" t="str">
        <f t="shared" si="3"/>
        <v/>
      </c>
    </row>
    <row r="44" spans="1:42" s="41" customFormat="1" ht="30" customHeight="1" x14ac:dyDescent="0.4">
      <c r="A44" s="99">
        <v>31</v>
      </c>
      <c r="B44" s="136" t="str">
        <f>IF('（別紙2-11）11月1日～11月30日'!B44="","",'（別紙2-11）11月1日～11月30日'!B44)</f>
        <v/>
      </c>
      <c r="C44" s="431"/>
      <c r="D44" s="334"/>
      <c r="E44" s="329"/>
      <c r="F44" s="330"/>
      <c r="G44" s="329"/>
      <c r="H44" s="330"/>
      <c r="I44" s="329"/>
      <c r="J44" s="330"/>
      <c r="K44" s="329"/>
      <c r="L44" s="330"/>
      <c r="M44" s="329"/>
      <c r="N44" s="330"/>
      <c r="O44" s="329"/>
      <c r="P44" s="330"/>
      <c r="Q44" s="329"/>
      <c r="R44" s="330"/>
      <c r="S44" s="329"/>
      <c r="T44" s="330"/>
      <c r="U44" s="329"/>
      <c r="V44" s="330"/>
      <c r="W44" s="329"/>
      <c r="X44" s="330"/>
      <c r="Y44" s="329"/>
      <c r="Z44" s="330"/>
      <c r="AA44" s="329"/>
      <c r="AB44" s="330"/>
      <c r="AC44" s="329"/>
      <c r="AD44" s="330"/>
      <c r="AE44" s="329"/>
      <c r="AF44" s="330"/>
      <c r="AG44" s="329"/>
      <c r="AH44" s="340"/>
      <c r="AI44" s="81">
        <f>SUM('（別紙2-6）6月1日～6月30日'!D44:AG44,'（別紙2-7）7月1日～7月31日'!D44:AH44,'（別紙2-8）8月1日～8月31日'!D44:AH44,'（別紙2-9）9月1日～9月30日'!D44:AG44,'（別紙2-10）10月1日～10月31日'!D44:AH44,'（別紙2-11）11月1日～11月30日'!D44:AG44,D44:AH44)</f>
        <v>0</v>
      </c>
      <c r="AJ44" s="218" t="str">
        <f>IF(AP44="×","療養日数は15日以内になるようにしてください。",IF('（別紙2-15）3月1日～3月31日'!AV44="×","別紙1の4の要件を満たしていない場合は、療養日数が10日以内になるようにしてください。",""))</f>
        <v/>
      </c>
      <c r="AK44" s="233">
        <f t="shared" si="1"/>
        <v>0</v>
      </c>
      <c r="AL44" s="44"/>
      <c r="AN44" s="233" t="str">
        <f t="shared" si="2"/>
        <v/>
      </c>
      <c r="AP44" s="233" t="str">
        <f t="shared" si="3"/>
        <v/>
      </c>
    </row>
    <row r="45" spans="1:42" s="41" customFormat="1" ht="30" customHeight="1" x14ac:dyDescent="0.4">
      <c r="A45" s="55">
        <v>32</v>
      </c>
      <c r="B45" s="27" t="str">
        <f>IF('（別紙2-11）11月1日～11月30日'!B45="","",'（別紙2-11）11月1日～11月30日'!B45)</f>
        <v/>
      </c>
      <c r="C45" s="432"/>
      <c r="D45" s="314"/>
      <c r="E45" s="315"/>
      <c r="F45" s="316"/>
      <c r="G45" s="315"/>
      <c r="H45" s="316"/>
      <c r="I45" s="315"/>
      <c r="J45" s="316"/>
      <c r="K45" s="315"/>
      <c r="L45" s="316"/>
      <c r="M45" s="315"/>
      <c r="N45" s="316"/>
      <c r="O45" s="315"/>
      <c r="P45" s="316"/>
      <c r="Q45" s="315"/>
      <c r="R45" s="316"/>
      <c r="S45" s="315"/>
      <c r="T45" s="316"/>
      <c r="U45" s="315"/>
      <c r="V45" s="316"/>
      <c r="W45" s="315"/>
      <c r="X45" s="316"/>
      <c r="Y45" s="315"/>
      <c r="Z45" s="316"/>
      <c r="AA45" s="315"/>
      <c r="AB45" s="316"/>
      <c r="AC45" s="315"/>
      <c r="AD45" s="316"/>
      <c r="AE45" s="315"/>
      <c r="AF45" s="316"/>
      <c r="AG45" s="315"/>
      <c r="AH45" s="341"/>
      <c r="AI45" s="56">
        <f>SUM('（別紙2-6）6月1日～6月30日'!D45:AG45,'（別紙2-7）7月1日～7月31日'!D45:AH45,'（別紙2-8）8月1日～8月31日'!D45:AH45,'（別紙2-9）9月1日～9月30日'!D45:AG45,'（別紙2-10）10月1日～10月31日'!D45:AH45,'（別紙2-11）11月1日～11月30日'!D45:AG45,D45:AH45)</f>
        <v>0</v>
      </c>
      <c r="AJ45" s="218" t="str">
        <f>IF(AP45="×","療養日数は15日以内になるようにしてください。",IF('（別紙2-15）3月1日～3月31日'!AV45="×","別紙1の4の要件を満たしていない場合は、療養日数が10日以内になるようにしてください。",""))</f>
        <v/>
      </c>
      <c r="AK45" s="233">
        <f t="shared" si="1"/>
        <v>0</v>
      </c>
      <c r="AL45" s="44"/>
      <c r="AN45" s="233" t="str">
        <f t="shared" si="2"/>
        <v/>
      </c>
      <c r="AP45" s="233" t="str">
        <f t="shared" si="3"/>
        <v/>
      </c>
    </row>
    <row r="46" spans="1:42" s="41" customFormat="1" ht="30" customHeight="1" x14ac:dyDescent="0.4">
      <c r="A46" s="55">
        <v>33</v>
      </c>
      <c r="B46" s="27" t="str">
        <f>IF('（別紙2-11）11月1日～11月30日'!B46="","",'（別紙2-11）11月1日～11月30日'!B46)</f>
        <v/>
      </c>
      <c r="C46" s="432"/>
      <c r="D46" s="314"/>
      <c r="E46" s="315"/>
      <c r="F46" s="316"/>
      <c r="G46" s="315"/>
      <c r="H46" s="316"/>
      <c r="I46" s="315"/>
      <c r="J46" s="316"/>
      <c r="K46" s="315"/>
      <c r="L46" s="316"/>
      <c r="M46" s="315"/>
      <c r="N46" s="316"/>
      <c r="O46" s="315"/>
      <c r="P46" s="316"/>
      <c r="Q46" s="315"/>
      <c r="R46" s="316"/>
      <c r="S46" s="315"/>
      <c r="T46" s="316"/>
      <c r="U46" s="315"/>
      <c r="V46" s="316"/>
      <c r="W46" s="315"/>
      <c r="X46" s="316"/>
      <c r="Y46" s="315"/>
      <c r="Z46" s="316"/>
      <c r="AA46" s="315"/>
      <c r="AB46" s="316"/>
      <c r="AC46" s="315"/>
      <c r="AD46" s="316"/>
      <c r="AE46" s="315"/>
      <c r="AF46" s="316"/>
      <c r="AG46" s="315"/>
      <c r="AH46" s="341"/>
      <c r="AI46" s="56">
        <f>SUM('（別紙2-6）6月1日～6月30日'!D46:AG46,'（別紙2-7）7月1日～7月31日'!D46:AH46,'（別紙2-8）8月1日～8月31日'!D46:AH46,'（別紙2-9）9月1日～9月30日'!D46:AG46,'（別紙2-10）10月1日～10月31日'!D46:AH46,'（別紙2-11）11月1日～11月30日'!D46:AG46,D46:AH46)</f>
        <v>0</v>
      </c>
      <c r="AJ46" s="218" t="str">
        <f>IF(AP46="×","療養日数は15日以内になるようにしてください。",IF('（別紙2-15）3月1日～3月31日'!AV46="×","別紙1の4の要件を満たしていない場合は、療養日数が10日以内になるようにしてください。",""))</f>
        <v/>
      </c>
      <c r="AK46" s="233">
        <f t="shared" ref="AK46:AK77" si="4">MIN(SUM(D46:AH46),15)</f>
        <v>0</v>
      </c>
      <c r="AL46" s="44"/>
      <c r="AN46" s="233" t="str">
        <f t="shared" si="2"/>
        <v/>
      </c>
      <c r="AP46" s="233" t="str">
        <f t="shared" si="3"/>
        <v/>
      </c>
    </row>
    <row r="47" spans="1:42" s="41" customFormat="1" ht="30" customHeight="1" x14ac:dyDescent="0.4">
      <c r="A47" s="55">
        <v>34</v>
      </c>
      <c r="B47" s="27" t="str">
        <f>IF('（別紙2-11）11月1日～11月30日'!B47="","",'（別紙2-11）11月1日～11月30日'!B47)</f>
        <v/>
      </c>
      <c r="C47" s="432"/>
      <c r="D47" s="314"/>
      <c r="E47" s="315"/>
      <c r="F47" s="316"/>
      <c r="G47" s="315"/>
      <c r="H47" s="316"/>
      <c r="I47" s="315"/>
      <c r="J47" s="316"/>
      <c r="K47" s="315"/>
      <c r="L47" s="316"/>
      <c r="M47" s="315"/>
      <c r="N47" s="316"/>
      <c r="O47" s="315"/>
      <c r="P47" s="316"/>
      <c r="Q47" s="315"/>
      <c r="R47" s="316"/>
      <c r="S47" s="315"/>
      <c r="T47" s="316"/>
      <c r="U47" s="315"/>
      <c r="V47" s="316"/>
      <c r="W47" s="315"/>
      <c r="X47" s="316"/>
      <c r="Y47" s="315"/>
      <c r="Z47" s="316"/>
      <c r="AA47" s="315"/>
      <c r="AB47" s="316"/>
      <c r="AC47" s="315"/>
      <c r="AD47" s="316"/>
      <c r="AE47" s="315"/>
      <c r="AF47" s="316"/>
      <c r="AG47" s="315"/>
      <c r="AH47" s="341"/>
      <c r="AI47" s="56">
        <f>SUM('（別紙2-6）6月1日～6月30日'!D47:AG47,'（別紙2-7）7月1日～7月31日'!D47:AH47,'（別紙2-8）8月1日～8月31日'!D47:AH47,'（別紙2-9）9月1日～9月30日'!D47:AG47,'（別紙2-10）10月1日～10月31日'!D47:AH47,'（別紙2-11）11月1日～11月30日'!D47:AG47,D47:AH47)</f>
        <v>0</v>
      </c>
      <c r="AJ47" s="218" t="str">
        <f>IF(AP47="×","療養日数は15日以内になるようにしてください。",IF('（別紙2-15）3月1日～3月31日'!AV47="×","別紙1の4の要件を満たしていない場合は、療養日数が10日以内になるようにしてください。",""))</f>
        <v/>
      </c>
      <c r="AK47" s="233">
        <f t="shared" si="4"/>
        <v>0</v>
      </c>
      <c r="AL47" s="44"/>
      <c r="AN47" s="233" t="str">
        <f t="shared" si="2"/>
        <v/>
      </c>
      <c r="AP47" s="233" t="str">
        <f t="shared" si="3"/>
        <v/>
      </c>
    </row>
    <row r="48" spans="1:42" s="41" customFormat="1" ht="30" customHeight="1" thickBot="1" x14ac:dyDescent="0.45">
      <c r="A48" s="57">
        <v>35</v>
      </c>
      <c r="B48" s="106" t="str">
        <f>IF('（別紙2-11）11月1日～11月30日'!B48="","",'（別紙2-11）11月1日～11月30日'!B48)</f>
        <v/>
      </c>
      <c r="C48" s="433"/>
      <c r="D48" s="337"/>
      <c r="E48" s="325"/>
      <c r="F48" s="326"/>
      <c r="G48" s="325"/>
      <c r="H48" s="326"/>
      <c r="I48" s="325"/>
      <c r="J48" s="326"/>
      <c r="K48" s="325"/>
      <c r="L48" s="326"/>
      <c r="M48" s="325"/>
      <c r="N48" s="326"/>
      <c r="O48" s="325"/>
      <c r="P48" s="326"/>
      <c r="Q48" s="325"/>
      <c r="R48" s="326"/>
      <c r="S48" s="325"/>
      <c r="T48" s="326"/>
      <c r="U48" s="325"/>
      <c r="V48" s="326"/>
      <c r="W48" s="325"/>
      <c r="X48" s="326"/>
      <c r="Y48" s="325"/>
      <c r="Z48" s="326"/>
      <c r="AA48" s="325"/>
      <c r="AB48" s="326"/>
      <c r="AC48" s="325"/>
      <c r="AD48" s="326"/>
      <c r="AE48" s="325"/>
      <c r="AF48" s="326"/>
      <c r="AG48" s="325"/>
      <c r="AH48" s="342"/>
      <c r="AI48" s="58">
        <f>SUM('（別紙2-6）6月1日～6月30日'!D48:AG48,'（別紙2-7）7月1日～7月31日'!D48:AH48,'（別紙2-8）8月1日～8月31日'!D48:AH48,'（別紙2-9）9月1日～9月30日'!D48:AG48,'（別紙2-10）10月1日～10月31日'!D48:AH48,'（別紙2-11）11月1日～11月30日'!D48:AG48,D48:AH48)</f>
        <v>0</v>
      </c>
      <c r="AJ48" s="218" t="str">
        <f>IF(AP48="×","療養日数は15日以内になるようにしてください。",IF('（別紙2-15）3月1日～3月31日'!AV48="×","別紙1の4の要件を満たしていない場合は、療養日数が10日以内になるようにしてください。",""))</f>
        <v/>
      </c>
      <c r="AK48" s="233">
        <f t="shared" si="4"/>
        <v>0</v>
      </c>
      <c r="AL48" s="44"/>
      <c r="AN48" s="233" t="str">
        <f t="shared" si="2"/>
        <v/>
      </c>
      <c r="AP48" s="233" t="str">
        <f t="shared" si="3"/>
        <v/>
      </c>
    </row>
    <row r="49" spans="1:42" s="41" customFormat="1" ht="30" customHeight="1" x14ac:dyDescent="0.4">
      <c r="A49" s="91">
        <v>36</v>
      </c>
      <c r="B49" s="136" t="str">
        <f>IF('（別紙2-11）11月1日～11月30日'!B49="","",'（別紙2-11）11月1日～11月30日'!B49)</f>
        <v/>
      </c>
      <c r="C49" s="431"/>
      <c r="D49" s="332"/>
      <c r="E49" s="317"/>
      <c r="F49" s="333"/>
      <c r="G49" s="317"/>
      <c r="H49" s="333"/>
      <c r="I49" s="317"/>
      <c r="J49" s="333"/>
      <c r="K49" s="317"/>
      <c r="L49" s="333"/>
      <c r="M49" s="317"/>
      <c r="N49" s="333"/>
      <c r="O49" s="317"/>
      <c r="P49" s="333"/>
      <c r="Q49" s="317"/>
      <c r="R49" s="333"/>
      <c r="S49" s="317"/>
      <c r="T49" s="333"/>
      <c r="U49" s="317"/>
      <c r="V49" s="333"/>
      <c r="W49" s="317"/>
      <c r="X49" s="333"/>
      <c r="Y49" s="317"/>
      <c r="Z49" s="333"/>
      <c r="AA49" s="317"/>
      <c r="AB49" s="333"/>
      <c r="AC49" s="317"/>
      <c r="AD49" s="333"/>
      <c r="AE49" s="317"/>
      <c r="AF49" s="333"/>
      <c r="AG49" s="317"/>
      <c r="AH49" s="344"/>
      <c r="AI49" s="98">
        <f>SUM('（別紙2-6）6月1日～6月30日'!D49:AG49,'（別紙2-7）7月1日～7月31日'!D49:AH49,'（別紙2-8）8月1日～8月31日'!D49:AH49,'（別紙2-9）9月1日～9月30日'!D49:AG49,'（別紙2-10）10月1日～10月31日'!D49:AH49,'（別紙2-11）11月1日～11月30日'!D49:AG49,D49:AH49)</f>
        <v>0</v>
      </c>
      <c r="AJ49" s="218" t="str">
        <f>IF(AP49="×","療養日数は15日以内になるようにしてください。",IF('（別紙2-15）3月1日～3月31日'!AV49="×","別紙1の4の要件を満たしていない場合は、療養日数が10日以内になるようにしてください。",""))</f>
        <v/>
      </c>
      <c r="AK49" s="233">
        <f t="shared" si="4"/>
        <v>0</v>
      </c>
      <c r="AL49" s="44"/>
      <c r="AN49" s="233" t="str">
        <f t="shared" si="2"/>
        <v/>
      </c>
      <c r="AP49" s="233" t="str">
        <f t="shared" si="3"/>
        <v/>
      </c>
    </row>
    <row r="50" spans="1:42" s="41" customFormat="1" ht="30" customHeight="1" x14ac:dyDescent="0.4">
      <c r="A50" s="55">
        <v>37</v>
      </c>
      <c r="B50" s="27" t="str">
        <f>IF('（別紙2-11）11月1日～11月30日'!B50="","",'（別紙2-11）11月1日～11月30日'!B50)</f>
        <v/>
      </c>
      <c r="C50" s="432"/>
      <c r="D50" s="314"/>
      <c r="E50" s="315"/>
      <c r="F50" s="316"/>
      <c r="G50" s="315"/>
      <c r="H50" s="316"/>
      <c r="I50" s="315"/>
      <c r="J50" s="316"/>
      <c r="K50" s="315"/>
      <c r="L50" s="316"/>
      <c r="M50" s="315"/>
      <c r="N50" s="316"/>
      <c r="O50" s="315"/>
      <c r="P50" s="316"/>
      <c r="Q50" s="315"/>
      <c r="R50" s="316"/>
      <c r="S50" s="315"/>
      <c r="T50" s="316"/>
      <c r="U50" s="315"/>
      <c r="V50" s="316"/>
      <c r="W50" s="315"/>
      <c r="X50" s="316"/>
      <c r="Y50" s="315"/>
      <c r="Z50" s="316"/>
      <c r="AA50" s="315"/>
      <c r="AB50" s="316"/>
      <c r="AC50" s="315"/>
      <c r="AD50" s="316"/>
      <c r="AE50" s="315"/>
      <c r="AF50" s="316"/>
      <c r="AG50" s="315"/>
      <c r="AH50" s="341"/>
      <c r="AI50" s="56">
        <f>SUM('（別紙2-6）6月1日～6月30日'!D50:AG50,'（別紙2-7）7月1日～7月31日'!D50:AH50,'（別紙2-8）8月1日～8月31日'!D50:AH50,'（別紙2-9）9月1日～9月30日'!D50:AG50,'（別紙2-10）10月1日～10月31日'!D50:AH50,'（別紙2-11）11月1日～11月30日'!D50:AG50,D50:AH50)</f>
        <v>0</v>
      </c>
      <c r="AJ50" s="218" t="str">
        <f>IF(AP50="×","療養日数は15日以内になるようにしてください。",IF('（別紙2-15）3月1日～3月31日'!AV50="×","別紙1の4の要件を満たしていない場合は、療養日数が10日以内になるようにしてください。",""))</f>
        <v/>
      </c>
      <c r="AK50" s="233">
        <f t="shared" si="4"/>
        <v>0</v>
      </c>
      <c r="AL50" s="44"/>
      <c r="AN50" s="233" t="str">
        <f t="shared" si="2"/>
        <v/>
      </c>
      <c r="AP50" s="233" t="str">
        <f t="shared" si="3"/>
        <v/>
      </c>
    </row>
    <row r="51" spans="1:42" s="41" customFormat="1" ht="30" customHeight="1" x14ac:dyDescent="0.4">
      <c r="A51" s="55">
        <v>38</v>
      </c>
      <c r="B51" s="27" t="str">
        <f>IF('（別紙2-11）11月1日～11月30日'!B51="","",'（別紙2-11）11月1日～11月30日'!B51)</f>
        <v/>
      </c>
      <c r="C51" s="432"/>
      <c r="D51" s="314"/>
      <c r="E51" s="315"/>
      <c r="F51" s="316"/>
      <c r="G51" s="315"/>
      <c r="H51" s="316"/>
      <c r="I51" s="315"/>
      <c r="J51" s="316"/>
      <c r="K51" s="315"/>
      <c r="L51" s="316"/>
      <c r="M51" s="315"/>
      <c r="N51" s="316"/>
      <c r="O51" s="315"/>
      <c r="P51" s="316"/>
      <c r="Q51" s="315"/>
      <c r="R51" s="316"/>
      <c r="S51" s="315"/>
      <c r="T51" s="316"/>
      <c r="U51" s="315"/>
      <c r="V51" s="316"/>
      <c r="W51" s="315"/>
      <c r="X51" s="316"/>
      <c r="Y51" s="315"/>
      <c r="Z51" s="316"/>
      <c r="AA51" s="315"/>
      <c r="AB51" s="316"/>
      <c r="AC51" s="315"/>
      <c r="AD51" s="316"/>
      <c r="AE51" s="315"/>
      <c r="AF51" s="316"/>
      <c r="AG51" s="315"/>
      <c r="AH51" s="341"/>
      <c r="AI51" s="56">
        <f>SUM('（別紙2-6）6月1日～6月30日'!D51:AG51,'（別紙2-7）7月1日～7月31日'!D51:AH51,'（別紙2-8）8月1日～8月31日'!D51:AH51,'（別紙2-9）9月1日～9月30日'!D51:AG51,'（別紙2-10）10月1日～10月31日'!D51:AH51,'（別紙2-11）11月1日～11月30日'!D51:AG51,D51:AH51)</f>
        <v>0</v>
      </c>
      <c r="AJ51" s="218" t="str">
        <f>IF(AP51="×","療養日数は15日以内になるようにしてください。",IF('（別紙2-15）3月1日～3月31日'!AV51="×","別紙1の4の要件を満たしていない場合は、療養日数が10日以内になるようにしてください。",""))</f>
        <v/>
      </c>
      <c r="AK51" s="233">
        <f t="shared" si="4"/>
        <v>0</v>
      </c>
      <c r="AL51" s="44"/>
      <c r="AN51" s="233" t="str">
        <f t="shared" si="2"/>
        <v/>
      </c>
      <c r="AP51" s="233" t="str">
        <f t="shared" si="3"/>
        <v/>
      </c>
    </row>
    <row r="52" spans="1:42" s="41" customFormat="1" ht="30" customHeight="1" x14ac:dyDescent="0.4">
      <c r="A52" s="55">
        <v>39</v>
      </c>
      <c r="B52" s="27" t="str">
        <f>IF('（別紙2-11）11月1日～11月30日'!B52="","",'（別紙2-11）11月1日～11月30日'!B52)</f>
        <v/>
      </c>
      <c r="C52" s="432"/>
      <c r="D52" s="314"/>
      <c r="E52" s="315"/>
      <c r="F52" s="316"/>
      <c r="G52" s="315"/>
      <c r="H52" s="316"/>
      <c r="I52" s="315"/>
      <c r="J52" s="316"/>
      <c r="K52" s="315"/>
      <c r="L52" s="316"/>
      <c r="M52" s="315"/>
      <c r="N52" s="316"/>
      <c r="O52" s="315"/>
      <c r="P52" s="316"/>
      <c r="Q52" s="315"/>
      <c r="R52" s="316"/>
      <c r="S52" s="315"/>
      <c r="T52" s="316"/>
      <c r="U52" s="315"/>
      <c r="V52" s="316"/>
      <c r="W52" s="315"/>
      <c r="X52" s="316"/>
      <c r="Y52" s="315"/>
      <c r="Z52" s="316"/>
      <c r="AA52" s="315"/>
      <c r="AB52" s="316"/>
      <c r="AC52" s="315"/>
      <c r="AD52" s="316"/>
      <c r="AE52" s="315"/>
      <c r="AF52" s="316"/>
      <c r="AG52" s="315"/>
      <c r="AH52" s="341"/>
      <c r="AI52" s="56">
        <f>SUM('（別紙2-6）6月1日～6月30日'!D52:AG52,'（別紙2-7）7月1日～7月31日'!D52:AH52,'（別紙2-8）8月1日～8月31日'!D52:AH52,'（別紙2-9）9月1日～9月30日'!D52:AG52,'（別紙2-10）10月1日～10月31日'!D52:AH52,'（別紙2-11）11月1日～11月30日'!D52:AG52,D52:AH52)</f>
        <v>0</v>
      </c>
      <c r="AJ52" s="218" t="str">
        <f>IF(AP52="×","療養日数は15日以内になるようにしてください。",IF('（別紙2-15）3月1日～3月31日'!AV52="×","別紙1の4の要件を満たしていない場合は、療養日数が10日以内になるようにしてください。",""))</f>
        <v/>
      </c>
      <c r="AK52" s="233">
        <f t="shared" si="4"/>
        <v>0</v>
      </c>
      <c r="AL52" s="44"/>
      <c r="AN52" s="233" t="str">
        <f t="shared" si="2"/>
        <v/>
      </c>
      <c r="AP52" s="233" t="str">
        <f t="shared" si="3"/>
        <v/>
      </c>
    </row>
    <row r="53" spans="1:42" s="41" customFormat="1" ht="30" customHeight="1" thickBot="1" x14ac:dyDescent="0.45">
      <c r="A53" s="55">
        <v>40</v>
      </c>
      <c r="B53" s="106" t="str">
        <f>IF('（別紙2-11）11月1日～11月30日'!B53="","",'（別紙2-11）11月1日～11月30日'!B53)</f>
        <v/>
      </c>
      <c r="C53" s="433"/>
      <c r="D53" s="314"/>
      <c r="E53" s="315"/>
      <c r="F53" s="316"/>
      <c r="G53" s="315"/>
      <c r="H53" s="316"/>
      <c r="I53" s="315"/>
      <c r="J53" s="316"/>
      <c r="K53" s="315"/>
      <c r="L53" s="316"/>
      <c r="M53" s="315"/>
      <c r="N53" s="316"/>
      <c r="O53" s="315"/>
      <c r="P53" s="316"/>
      <c r="Q53" s="315"/>
      <c r="R53" s="316"/>
      <c r="S53" s="315"/>
      <c r="T53" s="316"/>
      <c r="U53" s="315"/>
      <c r="V53" s="316"/>
      <c r="W53" s="315"/>
      <c r="X53" s="316"/>
      <c r="Y53" s="315"/>
      <c r="Z53" s="316"/>
      <c r="AA53" s="315"/>
      <c r="AB53" s="316"/>
      <c r="AC53" s="315"/>
      <c r="AD53" s="316"/>
      <c r="AE53" s="315"/>
      <c r="AF53" s="316"/>
      <c r="AG53" s="315"/>
      <c r="AH53" s="341"/>
      <c r="AI53" s="56">
        <f>SUM('（別紙2-6）6月1日～6月30日'!D53:AG53,'（別紙2-7）7月1日～7月31日'!D53:AH53,'（別紙2-8）8月1日～8月31日'!D53:AH53,'（別紙2-9）9月1日～9月30日'!D53:AG53,'（別紙2-10）10月1日～10月31日'!D53:AH53,'（別紙2-11）11月1日～11月30日'!D53:AG53,D53:AH53)</f>
        <v>0</v>
      </c>
      <c r="AJ53" s="218" t="str">
        <f>IF(AP53="×","療養日数は15日以内になるようにしてください。",IF('（別紙2-15）3月1日～3月31日'!AV53="×","別紙1の4の要件を満たしていない場合は、療養日数が10日以内になるようにしてください。",""))</f>
        <v/>
      </c>
      <c r="AK53" s="233">
        <f t="shared" si="4"/>
        <v>0</v>
      </c>
      <c r="AL53" s="44"/>
      <c r="AN53" s="233" t="str">
        <f t="shared" si="2"/>
        <v/>
      </c>
      <c r="AP53" s="233" t="str">
        <f t="shared" si="3"/>
        <v/>
      </c>
    </row>
    <row r="54" spans="1:42" s="41" customFormat="1" ht="30" customHeight="1" x14ac:dyDescent="0.4">
      <c r="A54" s="99">
        <v>41</v>
      </c>
      <c r="B54" s="136" t="str">
        <f>IF('（別紙2-11）11月1日～11月30日'!B54="","",'（別紙2-11）11月1日～11月30日'!B54)</f>
        <v/>
      </c>
      <c r="C54" s="431"/>
      <c r="D54" s="334"/>
      <c r="E54" s="329"/>
      <c r="F54" s="330"/>
      <c r="G54" s="329"/>
      <c r="H54" s="330"/>
      <c r="I54" s="329"/>
      <c r="J54" s="330"/>
      <c r="K54" s="329"/>
      <c r="L54" s="330"/>
      <c r="M54" s="329"/>
      <c r="N54" s="330"/>
      <c r="O54" s="329"/>
      <c r="P54" s="330"/>
      <c r="Q54" s="329"/>
      <c r="R54" s="330"/>
      <c r="S54" s="329"/>
      <c r="T54" s="330"/>
      <c r="U54" s="329"/>
      <c r="V54" s="330"/>
      <c r="W54" s="329"/>
      <c r="X54" s="330"/>
      <c r="Y54" s="329"/>
      <c r="Z54" s="330"/>
      <c r="AA54" s="329"/>
      <c r="AB54" s="330"/>
      <c r="AC54" s="329"/>
      <c r="AD54" s="330"/>
      <c r="AE54" s="329"/>
      <c r="AF54" s="330"/>
      <c r="AG54" s="329"/>
      <c r="AH54" s="340"/>
      <c r="AI54" s="81">
        <f>SUM('（別紙2-6）6月1日～6月30日'!D54:AG54,'（別紙2-7）7月1日～7月31日'!D54:AH54,'（別紙2-8）8月1日～8月31日'!D54:AH54,'（別紙2-9）9月1日～9月30日'!D54:AG54,'（別紙2-10）10月1日～10月31日'!D54:AH54,'（別紙2-11）11月1日～11月30日'!D54:AG54,D54:AH54)</f>
        <v>0</v>
      </c>
      <c r="AJ54" s="218" t="str">
        <f>IF(AP54="×","療養日数は15日以内になるようにしてください。",IF('（別紙2-15）3月1日～3月31日'!AV54="×","別紙1の4の要件を満たしていない場合は、療養日数が10日以内になるようにしてください。",""))</f>
        <v/>
      </c>
      <c r="AK54" s="233">
        <f t="shared" si="4"/>
        <v>0</v>
      </c>
      <c r="AL54" s="44"/>
      <c r="AN54" s="233" t="str">
        <f t="shared" si="2"/>
        <v/>
      </c>
      <c r="AP54" s="233" t="str">
        <f t="shared" si="3"/>
        <v/>
      </c>
    </row>
    <row r="55" spans="1:42" s="41" customFormat="1" ht="30" customHeight="1" x14ac:dyDescent="0.4">
      <c r="A55" s="55">
        <v>42</v>
      </c>
      <c r="B55" s="27" t="str">
        <f>IF('（別紙2-11）11月1日～11月30日'!B55="","",'（別紙2-11）11月1日～11月30日'!B55)</f>
        <v/>
      </c>
      <c r="C55" s="432"/>
      <c r="D55" s="314"/>
      <c r="E55" s="315"/>
      <c r="F55" s="316"/>
      <c r="G55" s="315"/>
      <c r="H55" s="316"/>
      <c r="I55" s="315"/>
      <c r="J55" s="316"/>
      <c r="K55" s="315"/>
      <c r="L55" s="316"/>
      <c r="M55" s="315"/>
      <c r="N55" s="316"/>
      <c r="O55" s="315"/>
      <c r="P55" s="316"/>
      <c r="Q55" s="315"/>
      <c r="R55" s="316"/>
      <c r="S55" s="315"/>
      <c r="T55" s="316"/>
      <c r="U55" s="315"/>
      <c r="V55" s="316"/>
      <c r="W55" s="315"/>
      <c r="X55" s="316"/>
      <c r="Y55" s="315"/>
      <c r="Z55" s="316"/>
      <c r="AA55" s="315"/>
      <c r="AB55" s="316"/>
      <c r="AC55" s="315"/>
      <c r="AD55" s="316"/>
      <c r="AE55" s="315"/>
      <c r="AF55" s="316"/>
      <c r="AG55" s="315"/>
      <c r="AH55" s="341"/>
      <c r="AI55" s="56">
        <f>SUM('（別紙2-6）6月1日～6月30日'!D55:AG55,'（別紙2-7）7月1日～7月31日'!D55:AH55,'（別紙2-8）8月1日～8月31日'!D55:AH55,'（別紙2-9）9月1日～9月30日'!D55:AG55,'（別紙2-10）10月1日～10月31日'!D55:AH55,'（別紙2-11）11月1日～11月30日'!D55:AG55,D55:AH55)</f>
        <v>0</v>
      </c>
      <c r="AJ55" s="218" t="str">
        <f>IF(AP55="×","療養日数は15日以内になるようにしてください。",IF('（別紙2-15）3月1日～3月31日'!AV55="×","別紙1の4の要件を満たしていない場合は、療養日数が10日以内になるようにしてください。",""))</f>
        <v/>
      </c>
      <c r="AK55" s="233">
        <f t="shared" si="4"/>
        <v>0</v>
      </c>
      <c r="AL55" s="44"/>
      <c r="AN55" s="233" t="str">
        <f t="shared" si="2"/>
        <v/>
      </c>
      <c r="AP55" s="233" t="str">
        <f t="shared" si="3"/>
        <v/>
      </c>
    </row>
    <row r="56" spans="1:42" s="41" customFormat="1" ht="30" customHeight="1" x14ac:dyDescent="0.4">
      <c r="A56" s="55">
        <v>43</v>
      </c>
      <c r="B56" s="27" t="str">
        <f>IF('（別紙2-11）11月1日～11月30日'!B56="","",'（別紙2-11）11月1日～11月30日'!B56)</f>
        <v/>
      </c>
      <c r="C56" s="432"/>
      <c r="D56" s="314"/>
      <c r="E56" s="315"/>
      <c r="F56" s="316"/>
      <c r="G56" s="315"/>
      <c r="H56" s="316"/>
      <c r="I56" s="315"/>
      <c r="J56" s="316"/>
      <c r="K56" s="315"/>
      <c r="L56" s="316"/>
      <c r="M56" s="315"/>
      <c r="N56" s="316"/>
      <c r="O56" s="315"/>
      <c r="P56" s="316"/>
      <c r="Q56" s="315"/>
      <c r="R56" s="316"/>
      <c r="S56" s="315"/>
      <c r="T56" s="316"/>
      <c r="U56" s="315"/>
      <c r="V56" s="316"/>
      <c r="W56" s="315"/>
      <c r="X56" s="316"/>
      <c r="Y56" s="315"/>
      <c r="Z56" s="316"/>
      <c r="AA56" s="315"/>
      <c r="AB56" s="316"/>
      <c r="AC56" s="315"/>
      <c r="AD56" s="316"/>
      <c r="AE56" s="315"/>
      <c r="AF56" s="316"/>
      <c r="AG56" s="315"/>
      <c r="AH56" s="341"/>
      <c r="AI56" s="56">
        <f>SUM('（別紙2-6）6月1日～6月30日'!D56:AG56,'（別紙2-7）7月1日～7月31日'!D56:AH56,'（別紙2-8）8月1日～8月31日'!D56:AH56,'（別紙2-9）9月1日～9月30日'!D56:AG56,'（別紙2-10）10月1日～10月31日'!D56:AH56,'（別紙2-11）11月1日～11月30日'!D56:AG56,D56:AH56)</f>
        <v>0</v>
      </c>
      <c r="AJ56" s="218" t="str">
        <f>IF(AP56="×","療養日数は15日以内になるようにしてください。",IF('（別紙2-15）3月1日～3月31日'!AV56="×","別紙1の4の要件を満たしていない場合は、療養日数が10日以内になるようにしてください。",""))</f>
        <v/>
      </c>
      <c r="AK56" s="233">
        <f t="shared" si="4"/>
        <v>0</v>
      </c>
      <c r="AL56" s="44"/>
      <c r="AN56" s="233" t="str">
        <f t="shared" si="2"/>
        <v/>
      </c>
      <c r="AP56" s="233" t="str">
        <f t="shared" si="3"/>
        <v/>
      </c>
    </row>
    <row r="57" spans="1:42" s="41" customFormat="1" ht="30" customHeight="1" x14ac:dyDescent="0.4">
      <c r="A57" s="55">
        <v>44</v>
      </c>
      <c r="B57" s="27" t="str">
        <f>IF('（別紙2-11）11月1日～11月30日'!B57="","",'（別紙2-11）11月1日～11月30日'!B57)</f>
        <v/>
      </c>
      <c r="C57" s="432"/>
      <c r="D57" s="314"/>
      <c r="E57" s="315"/>
      <c r="F57" s="316"/>
      <c r="G57" s="315"/>
      <c r="H57" s="316"/>
      <c r="I57" s="315"/>
      <c r="J57" s="316"/>
      <c r="K57" s="315"/>
      <c r="L57" s="316"/>
      <c r="M57" s="315"/>
      <c r="N57" s="316"/>
      <c r="O57" s="315"/>
      <c r="P57" s="316"/>
      <c r="Q57" s="315"/>
      <c r="R57" s="316"/>
      <c r="S57" s="315"/>
      <c r="T57" s="316"/>
      <c r="U57" s="315"/>
      <c r="V57" s="316"/>
      <c r="W57" s="315"/>
      <c r="X57" s="316"/>
      <c r="Y57" s="315"/>
      <c r="Z57" s="316"/>
      <c r="AA57" s="315"/>
      <c r="AB57" s="316"/>
      <c r="AC57" s="315"/>
      <c r="AD57" s="316"/>
      <c r="AE57" s="315"/>
      <c r="AF57" s="316"/>
      <c r="AG57" s="315"/>
      <c r="AH57" s="341"/>
      <c r="AI57" s="56">
        <f>SUM('（別紙2-6）6月1日～6月30日'!D57:AG57,'（別紙2-7）7月1日～7月31日'!D57:AH57,'（別紙2-8）8月1日～8月31日'!D57:AH57,'（別紙2-9）9月1日～9月30日'!D57:AG57,'（別紙2-10）10月1日～10月31日'!D57:AH57,'（別紙2-11）11月1日～11月30日'!D57:AG57,D57:AH57)</f>
        <v>0</v>
      </c>
      <c r="AJ57" s="218" t="str">
        <f>IF(AP57="×","療養日数は15日以内になるようにしてください。",IF('（別紙2-15）3月1日～3月31日'!AV57="×","別紙1の4の要件を満たしていない場合は、療養日数が10日以内になるようにしてください。",""))</f>
        <v/>
      </c>
      <c r="AK57" s="233">
        <f t="shared" si="4"/>
        <v>0</v>
      </c>
      <c r="AL57" s="44"/>
      <c r="AN57" s="233" t="str">
        <f t="shared" si="2"/>
        <v/>
      </c>
      <c r="AP57" s="233" t="str">
        <f t="shared" si="3"/>
        <v/>
      </c>
    </row>
    <row r="58" spans="1:42" s="41" customFormat="1" ht="30" customHeight="1" thickBot="1" x14ac:dyDescent="0.45">
      <c r="A58" s="57">
        <v>45</v>
      </c>
      <c r="B58" s="106" t="str">
        <f>IF('（別紙2-11）11月1日～11月30日'!B58="","",'（別紙2-11）11月1日～11月30日'!B58)</f>
        <v/>
      </c>
      <c r="C58" s="433"/>
      <c r="D58" s="337"/>
      <c r="E58" s="325"/>
      <c r="F58" s="326"/>
      <c r="G58" s="325"/>
      <c r="H58" s="326"/>
      <c r="I58" s="325"/>
      <c r="J58" s="326"/>
      <c r="K58" s="325"/>
      <c r="L58" s="326"/>
      <c r="M58" s="325"/>
      <c r="N58" s="326"/>
      <c r="O58" s="325"/>
      <c r="P58" s="326"/>
      <c r="Q58" s="325"/>
      <c r="R58" s="326"/>
      <c r="S58" s="325"/>
      <c r="T58" s="326"/>
      <c r="U58" s="325"/>
      <c r="V58" s="326"/>
      <c r="W58" s="325"/>
      <c r="X58" s="326"/>
      <c r="Y58" s="325"/>
      <c r="Z58" s="326"/>
      <c r="AA58" s="325"/>
      <c r="AB58" s="326"/>
      <c r="AC58" s="325"/>
      <c r="AD58" s="326"/>
      <c r="AE58" s="325"/>
      <c r="AF58" s="326"/>
      <c r="AG58" s="325"/>
      <c r="AH58" s="342"/>
      <c r="AI58" s="58">
        <f>SUM('（別紙2-6）6月1日～6月30日'!D58:AG58,'（別紙2-7）7月1日～7月31日'!D58:AH58,'（別紙2-8）8月1日～8月31日'!D58:AH58,'（別紙2-9）9月1日～9月30日'!D58:AG58,'（別紙2-10）10月1日～10月31日'!D58:AH58,'（別紙2-11）11月1日～11月30日'!D58:AG58,D58:AH58)</f>
        <v>0</v>
      </c>
      <c r="AJ58" s="218" t="str">
        <f>IF(AP58="×","療養日数は15日以内になるようにしてください。",IF('（別紙2-15）3月1日～3月31日'!AV58="×","別紙1の4の要件を満たしていない場合は、療養日数が10日以内になるようにしてください。",""))</f>
        <v/>
      </c>
      <c r="AK58" s="233">
        <f t="shared" si="4"/>
        <v>0</v>
      </c>
      <c r="AL58" s="44"/>
      <c r="AN58" s="233" t="str">
        <f t="shared" si="2"/>
        <v/>
      </c>
      <c r="AP58" s="233" t="str">
        <f t="shared" si="3"/>
        <v/>
      </c>
    </row>
    <row r="59" spans="1:42" s="41" customFormat="1" ht="30" customHeight="1" x14ac:dyDescent="0.4">
      <c r="A59" s="91">
        <v>46</v>
      </c>
      <c r="B59" s="136" t="str">
        <f>IF('（別紙2-11）11月1日～11月30日'!B59="","",'（別紙2-11）11月1日～11月30日'!B59)</f>
        <v/>
      </c>
      <c r="C59" s="431"/>
      <c r="D59" s="332"/>
      <c r="E59" s="317"/>
      <c r="F59" s="333"/>
      <c r="G59" s="317"/>
      <c r="H59" s="333"/>
      <c r="I59" s="317"/>
      <c r="J59" s="333"/>
      <c r="K59" s="317"/>
      <c r="L59" s="333"/>
      <c r="M59" s="317"/>
      <c r="N59" s="333"/>
      <c r="O59" s="317"/>
      <c r="P59" s="333"/>
      <c r="Q59" s="317"/>
      <c r="R59" s="333"/>
      <c r="S59" s="317"/>
      <c r="T59" s="333"/>
      <c r="U59" s="317"/>
      <c r="V59" s="333"/>
      <c r="W59" s="317"/>
      <c r="X59" s="333"/>
      <c r="Y59" s="317"/>
      <c r="Z59" s="333"/>
      <c r="AA59" s="317"/>
      <c r="AB59" s="333"/>
      <c r="AC59" s="317"/>
      <c r="AD59" s="333"/>
      <c r="AE59" s="317"/>
      <c r="AF59" s="333"/>
      <c r="AG59" s="317"/>
      <c r="AH59" s="344"/>
      <c r="AI59" s="98">
        <f>SUM('（別紙2-6）6月1日～6月30日'!D59:AG59,'（別紙2-7）7月1日～7月31日'!D59:AH59,'（別紙2-8）8月1日～8月31日'!D59:AH59,'（別紙2-9）9月1日～9月30日'!D59:AG59,'（別紙2-10）10月1日～10月31日'!D59:AH59,'（別紙2-11）11月1日～11月30日'!D59:AG59,D59:AH59)</f>
        <v>0</v>
      </c>
      <c r="AJ59" s="218" t="str">
        <f>IF(AP59="×","療養日数は15日以内になるようにしてください。",IF('（別紙2-15）3月1日～3月31日'!AV59="×","別紙1の4の要件を満たしていない場合は、療養日数が10日以内になるようにしてください。",""))</f>
        <v/>
      </c>
      <c r="AK59" s="233">
        <f t="shared" si="4"/>
        <v>0</v>
      </c>
      <c r="AL59" s="44"/>
      <c r="AN59" s="233" t="str">
        <f t="shared" si="2"/>
        <v/>
      </c>
      <c r="AP59" s="233" t="str">
        <f t="shared" si="3"/>
        <v/>
      </c>
    </row>
    <row r="60" spans="1:42" s="41" customFormat="1" ht="30" customHeight="1" x14ac:dyDescent="0.4">
      <c r="A60" s="55">
        <v>47</v>
      </c>
      <c r="B60" s="27" t="str">
        <f>IF('（別紙2-11）11月1日～11月30日'!B60="","",'（別紙2-11）11月1日～11月30日'!B60)</f>
        <v/>
      </c>
      <c r="C60" s="432"/>
      <c r="D60" s="314"/>
      <c r="E60" s="315"/>
      <c r="F60" s="316"/>
      <c r="G60" s="315"/>
      <c r="H60" s="316"/>
      <c r="I60" s="315"/>
      <c r="J60" s="316"/>
      <c r="K60" s="315"/>
      <c r="L60" s="316"/>
      <c r="M60" s="315"/>
      <c r="N60" s="316"/>
      <c r="O60" s="315"/>
      <c r="P60" s="316"/>
      <c r="Q60" s="315"/>
      <c r="R60" s="316"/>
      <c r="S60" s="315"/>
      <c r="T60" s="316"/>
      <c r="U60" s="315"/>
      <c r="V60" s="316"/>
      <c r="W60" s="315"/>
      <c r="X60" s="316"/>
      <c r="Y60" s="315"/>
      <c r="Z60" s="316"/>
      <c r="AA60" s="315"/>
      <c r="AB60" s="316"/>
      <c r="AC60" s="315"/>
      <c r="AD60" s="316"/>
      <c r="AE60" s="315"/>
      <c r="AF60" s="316"/>
      <c r="AG60" s="315"/>
      <c r="AH60" s="341"/>
      <c r="AI60" s="56">
        <f>SUM('（別紙2-6）6月1日～6月30日'!D60:AG60,'（別紙2-7）7月1日～7月31日'!D60:AH60,'（別紙2-8）8月1日～8月31日'!D60:AH60,'（別紙2-9）9月1日～9月30日'!D60:AG60,'（別紙2-10）10月1日～10月31日'!D60:AH60,'（別紙2-11）11月1日～11月30日'!D60:AG60,D60:AH60)</f>
        <v>0</v>
      </c>
      <c r="AJ60" s="218" t="str">
        <f>IF(AP60="×","療養日数は15日以内になるようにしてください。",IF('（別紙2-15）3月1日～3月31日'!AV60="×","別紙1の4の要件を満たしていない場合は、療養日数が10日以内になるようにしてください。",""))</f>
        <v/>
      </c>
      <c r="AK60" s="233">
        <f t="shared" si="4"/>
        <v>0</v>
      </c>
      <c r="AL60" s="44"/>
      <c r="AN60" s="233" t="str">
        <f t="shared" si="2"/>
        <v/>
      </c>
      <c r="AP60" s="233" t="str">
        <f t="shared" si="3"/>
        <v/>
      </c>
    </row>
    <row r="61" spans="1:42" s="41" customFormat="1" ht="30" customHeight="1" x14ac:dyDescent="0.4">
      <c r="A61" s="55">
        <v>48</v>
      </c>
      <c r="B61" s="27" t="str">
        <f>IF('（別紙2-11）11月1日～11月30日'!B61="","",'（別紙2-11）11月1日～11月30日'!B61)</f>
        <v/>
      </c>
      <c r="C61" s="432"/>
      <c r="D61" s="314"/>
      <c r="E61" s="315"/>
      <c r="F61" s="316"/>
      <c r="G61" s="315"/>
      <c r="H61" s="316"/>
      <c r="I61" s="315"/>
      <c r="J61" s="316"/>
      <c r="K61" s="315"/>
      <c r="L61" s="316"/>
      <c r="M61" s="315"/>
      <c r="N61" s="316"/>
      <c r="O61" s="315"/>
      <c r="P61" s="316"/>
      <c r="Q61" s="315"/>
      <c r="R61" s="316"/>
      <c r="S61" s="315"/>
      <c r="T61" s="316"/>
      <c r="U61" s="315"/>
      <c r="V61" s="316"/>
      <c r="W61" s="315"/>
      <c r="X61" s="316"/>
      <c r="Y61" s="315"/>
      <c r="Z61" s="316"/>
      <c r="AA61" s="315"/>
      <c r="AB61" s="316"/>
      <c r="AC61" s="315"/>
      <c r="AD61" s="316"/>
      <c r="AE61" s="315"/>
      <c r="AF61" s="316"/>
      <c r="AG61" s="315"/>
      <c r="AH61" s="341"/>
      <c r="AI61" s="56">
        <f>SUM('（別紙2-6）6月1日～6月30日'!D61:AG61,'（別紙2-7）7月1日～7月31日'!D61:AH61,'（別紙2-8）8月1日～8月31日'!D61:AH61,'（別紙2-9）9月1日～9月30日'!D61:AG61,'（別紙2-10）10月1日～10月31日'!D61:AH61,'（別紙2-11）11月1日～11月30日'!D61:AG61,D61:AH61)</f>
        <v>0</v>
      </c>
      <c r="AJ61" s="218" t="str">
        <f>IF(AP61="×","療養日数は15日以内になるようにしてください。",IF('（別紙2-15）3月1日～3月31日'!AV61="×","別紙1の4の要件を満たしていない場合は、療養日数が10日以内になるようにしてください。",""))</f>
        <v/>
      </c>
      <c r="AK61" s="233">
        <f t="shared" si="4"/>
        <v>0</v>
      </c>
      <c r="AL61" s="44"/>
      <c r="AN61" s="233" t="str">
        <f t="shared" si="2"/>
        <v/>
      </c>
      <c r="AP61" s="233" t="str">
        <f t="shared" si="3"/>
        <v/>
      </c>
    </row>
    <row r="62" spans="1:42" s="41" customFormat="1" ht="30" customHeight="1" x14ac:dyDescent="0.4">
      <c r="A62" s="55">
        <v>49</v>
      </c>
      <c r="B62" s="27" t="str">
        <f>IF('（別紙2-11）11月1日～11月30日'!B62="","",'（別紙2-11）11月1日～11月30日'!B62)</f>
        <v/>
      </c>
      <c r="C62" s="432"/>
      <c r="D62" s="314"/>
      <c r="E62" s="315"/>
      <c r="F62" s="316"/>
      <c r="G62" s="315"/>
      <c r="H62" s="316"/>
      <c r="I62" s="315"/>
      <c r="J62" s="316"/>
      <c r="K62" s="315"/>
      <c r="L62" s="316"/>
      <c r="M62" s="315"/>
      <c r="N62" s="316"/>
      <c r="O62" s="315"/>
      <c r="P62" s="316"/>
      <c r="Q62" s="315"/>
      <c r="R62" s="316"/>
      <c r="S62" s="315"/>
      <c r="T62" s="316"/>
      <c r="U62" s="315"/>
      <c r="V62" s="316"/>
      <c r="W62" s="315"/>
      <c r="X62" s="316"/>
      <c r="Y62" s="315"/>
      <c r="Z62" s="316"/>
      <c r="AA62" s="315"/>
      <c r="AB62" s="316"/>
      <c r="AC62" s="315"/>
      <c r="AD62" s="316"/>
      <c r="AE62" s="315"/>
      <c r="AF62" s="316"/>
      <c r="AG62" s="315"/>
      <c r="AH62" s="341"/>
      <c r="AI62" s="56">
        <f>SUM('（別紙2-6）6月1日～6月30日'!D62:AG62,'（別紙2-7）7月1日～7月31日'!D62:AH62,'（別紙2-8）8月1日～8月31日'!D62:AH62,'（別紙2-9）9月1日～9月30日'!D62:AG62,'（別紙2-10）10月1日～10月31日'!D62:AH62,'（別紙2-11）11月1日～11月30日'!D62:AG62,D62:AH62)</f>
        <v>0</v>
      </c>
      <c r="AJ62" s="218" t="str">
        <f>IF(AP62="×","療養日数は15日以内になるようにしてください。",IF('（別紙2-15）3月1日～3月31日'!AV62="×","別紙1の4の要件を満たしていない場合は、療養日数が10日以内になるようにしてください。",""))</f>
        <v/>
      </c>
      <c r="AK62" s="233">
        <f t="shared" si="4"/>
        <v>0</v>
      </c>
      <c r="AL62" s="44"/>
      <c r="AN62" s="233" t="str">
        <f t="shared" si="2"/>
        <v/>
      </c>
      <c r="AP62" s="233" t="str">
        <f t="shared" si="3"/>
        <v/>
      </c>
    </row>
    <row r="63" spans="1:42" s="41" customFormat="1" ht="30" customHeight="1" thickBot="1" x14ac:dyDescent="0.45">
      <c r="A63" s="55">
        <v>50</v>
      </c>
      <c r="B63" s="106" t="str">
        <f>IF('（別紙2-11）11月1日～11月30日'!B63="","",'（別紙2-11）11月1日～11月30日'!B63)</f>
        <v/>
      </c>
      <c r="C63" s="433"/>
      <c r="D63" s="314"/>
      <c r="E63" s="315"/>
      <c r="F63" s="316"/>
      <c r="G63" s="315"/>
      <c r="H63" s="316"/>
      <c r="I63" s="315"/>
      <c r="J63" s="316"/>
      <c r="K63" s="315"/>
      <c r="L63" s="316"/>
      <c r="M63" s="315"/>
      <c r="N63" s="316"/>
      <c r="O63" s="315"/>
      <c r="P63" s="316"/>
      <c r="Q63" s="315"/>
      <c r="R63" s="316"/>
      <c r="S63" s="315"/>
      <c r="T63" s="316"/>
      <c r="U63" s="315"/>
      <c r="V63" s="316"/>
      <c r="W63" s="315"/>
      <c r="X63" s="316"/>
      <c r="Y63" s="315"/>
      <c r="Z63" s="316"/>
      <c r="AA63" s="315"/>
      <c r="AB63" s="316"/>
      <c r="AC63" s="315"/>
      <c r="AD63" s="316"/>
      <c r="AE63" s="315"/>
      <c r="AF63" s="316"/>
      <c r="AG63" s="315"/>
      <c r="AH63" s="341"/>
      <c r="AI63" s="56">
        <f>SUM('（別紙2-6）6月1日～6月30日'!D63:AG63,'（別紙2-7）7月1日～7月31日'!D63:AH63,'（別紙2-8）8月1日～8月31日'!D63:AH63,'（別紙2-9）9月1日～9月30日'!D63:AG63,'（別紙2-10）10月1日～10月31日'!D63:AH63,'（別紙2-11）11月1日～11月30日'!D63:AG63,D63:AH63)</f>
        <v>0</v>
      </c>
      <c r="AJ63" s="218" t="str">
        <f>IF(AP63="×","療養日数は15日以内になるようにしてください。",IF('（別紙2-15）3月1日～3月31日'!AV63="×","別紙1の4の要件を満たしていない場合は、療養日数が10日以内になるようにしてください。",""))</f>
        <v/>
      </c>
      <c r="AK63" s="233">
        <f t="shared" si="4"/>
        <v>0</v>
      </c>
      <c r="AL63" s="44"/>
      <c r="AN63" s="233" t="str">
        <f t="shared" si="2"/>
        <v/>
      </c>
      <c r="AP63" s="233" t="str">
        <f t="shared" si="3"/>
        <v/>
      </c>
    </row>
    <row r="64" spans="1:42" s="41" customFormat="1" ht="30" customHeight="1" x14ac:dyDescent="0.4">
      <c r="A64" s="99">
        <v>51</v>
      </c>
      <c r="B64" s="136" t="str">
        <f>IF('（別紙2-11）11月1日～11月30日'!B64="","",'（別紙2-11）11月1日～11月30日'!B64)</f>
        <v/>
      </c>
      <c r="C64" s="431"/>
      <c r="D64" s="334"/>
      <c r="E64" s="329"/>
      <c r="F64" s="330"/>
      <c r="G64" s="329"/>
      <c r="H64" s="330"/>
      <c r="I64" s="329"/>
      <c r="J64" s="330"/>
      <c r="K64" s="329"/>
      <c r="L64" s="330"/>
      <c r="M64" s="329"/>
      <c r="N64" s="330"/>
      <c r="O64" s="329"/>
      <c r="P64" s="330"/>
      <c r="Q64" s="329"/>
      <c r="R64" s="330"/>
      <c r="S64" s="329"/>
      <c r="T64" s="330"/>
      <c r="U64" s="329"/>
      <c r="V64" s="330"/>
      <c r="W64" s="329"/>
      <c r="X64" s="330"/>
      <c r="Y64" s="329"/>
      <c r="Z64" s="330"/>
      <c r="AA64" s="329"/>
      <c r="AB64" s="330"/>
      <c r="AC64" s="329"/>
      <c r="AD64" s="330"/>
      <c r="AE64" s="329"/>
      <c r="AF64" s="330"/>
      <c r="AG64" s="329"/>
      <c r="AH64" s="340"/>
      <c r="AI64" s="81">
        <f>SUM('（別紙2-6）6月1日～6月30日'!D64:AG64,'（別紙2-7）7月1日～7月31日'!D64:AH64,'（別紙2-8）8月1日～8月31日'!D64:AH64,'（別紙2-9）9月1日～9月30日'!D64:AG64,'（別紙2-10）10月1日～10月31日'!D64:AH64,'（別紙2-11）11月1日～11月30日'!D64:AG64,D64:AH64)</f>
        <v>0</v>
      </c>
      <c r="AJ64" s="218" t="str">
        <f>IF(AP64="×","療養日数は15日以内になるようにしてください。",IF('（別紙2-15）3月1日～3月31日'!AV64="×","別紙1の4の要件を満たしていない場合は、療養日数が10日以内になるようにしてください。",""))</f>
        <v/>
      </c>
      <c r="AK64" s="233">
        <f t="shared" si="4"/>
        <v>0</v>
      </c>
      <c r="AL64" s="44"/>
      <c r="AN64" s="233" t="str">
        <f t="shared" si="2"/>
        <v/>
      </c>
      <c r="AP64" s="233" t="str">
        <f t="shared" si="3"/>
        <v/>
      </c>
    </row>
    <row r="65" spans="1:42" s="41" customFormat="1" ht="30" customHeight="1" x14ac:dyDescent="0.4">
      <c r="A65" s="55">
        <v>52</v>
      </c>
      <c r="B65" s="27" t="str">
        <f>IF('（別紙2-11）11月1日～11月30日'!B65="","",'（別紙2-11）11月1日～11月30日'!B65)</f>
        <v/>
      </c>
      <c r="C65" s="432"/>
      <c r="D65" s="314"/>
      <c r="E65" s="315"/>
      <c r="F65" s="316"/>
      <c r="G65" s="315"/>
      <c r="H65" s="316"/>
      <c r="I65" s="315"/>
      <c r="J65" s="316"/>
      <c r="K65" s="315"/>
      <c r="L65" s="316"/>
      <c r="M65" s="315"/>
      <c r="N65" s="316"/>
      <c r="O65" s="315"/>
      <c r="P65" s="316"/>
      <c r="Q65" s="315"/>
      <c r="R65" s="316"/>
      <c r="S65" s="315"/>
      <c r="T65" s="316"/>
      <c r="U65" s="315"/>
      <c r="V65" s="316"/>
      <c r="W65" s="315"/>
      <c r="X65" s="316"/>
      <c r="Y65" s="315"/>
      <c r="Z65" s="316"/>
      <c r="AA65" s="315"/>
      <c r="AB65" s="316"/>
      <c r="AC65" s="315"/>
      <c r="AD65" s="316"/>
      <c r="AE65" s="315"/>
      <c r="AF65" s="316"/>
      <c r="AG65" s="315"/>
      <c r="AH65" s="341"/>
      <c r="AI65" s="56">
        <f>SUM('（別紙2-6）6月1日～6月30日'!D65:AG65,'（別紙2-7）7月1日～7月31日'!D65:AH65,'（別紙2-8）8月1日～8月31日'!D65:AH65,'（別紙2-9）9月1日～9月30日'!D65:AG65,'（別紙2-10）10月1日～10月31日'!D65:AH65,'（別紙2-11）11月1日～11月30日'!D65:AG65,D65:AH65)</f>
        <v>0</v>
      </c>
      <c r="AJ65" s="218" t="str">
        <f>IF(AP65="×","療養日数は15日以内になるようにしてください。",IF('（別紙2-15）3月1日～3月31日'!AV65="×","別紙1の4の要件を満たしていない場合は、療養日数が10日以内になるようにしてください。",""))</f>
        <v/>
      </c>
      <c r="AK65" s="233">
        <f t="shared" si="4"/>
        <v>0</v>
      </c>
      <c r="AL65" s="44"/>
      <c r="AN65" s="233" t="str">
        <f t="shared" si="2"/>
        <v/>
      </c>
      <c r="AP65" s="233" t="str">
        <f t="shared" si="3"/>
        <v/>
      </c>
    </row>
    <row r="66" spans="1:42" s="41" customFormat="1" ht="30" customHeight="1" x14ac:dyDescent="0.4">
      <c r="A66" s="55">
        <v>53</v>
      </c>
      <c r="B66" s="27" t="str">
        <f>IF('（別紙2-11）11月1日～11月30日'!B66="","",'（別紙2-11）11月1日～11月30日'!B66)</f>
        <v/>
      </c>
      <c r="C66" s="432"/>
      <c r="D66" s="314"/>
      <c r="E66" s="315"/>
      <c r="F66" s="316"/>
      <c r="G66" s="315"/>
      <c r="H66" s="316"/>
      <c r="I66" s="315"/>
      <c r="J66" s="316"/>
      <c r="K66" s="315"/>
      <c r="L66" s="316"/>
      <c r="M66" s="315"/>
      <c r="N66" s="316"/>
      <c r="O66" s="315"/>
      <c r="P66" s="316"/>
      <c r="Q66" s="315"/>
      <c r="R66" s="316"/>
      <c r="S66" s="315"/>
      <c r="T66" s="316"/>
      <c r="U66" s="315"/>
      <c r="V66" s="316"/>
      <c r="W66" s="315"/>
      <c r="X66" s="316"/>
      <c r="Y66" s="315"/>
      <c r="Z66" s="316"/>
      <c r="AA66" s="315"/>
      <c r="AB66" s="316"/>
      <c r="AC66" s="315"/>
      <c r="AD66" s="316"/>
      <c r="AE66" s="315"/>
      <c r="AF66" s="316"/>
      <c r="AG66" s="315"/>
      <c r="AH66" s="341"/>
      <c r="AI66" s="56">
        <f>SUM('（別紙2-6）6月1日～6月30日'!D66:AG66,'（別紙2-7）7月1日～7月31日'!D66:AH66,'（別紙2-8）8月1日～8月31日'!D66:AH66,'（別紙2-9）9月1日～9月30日'!D66:AG66,'（別紙2-10）10月1日～10月31日'!D66:AH66,'（別紙2-11）11月1日～11月30日'!D66:AG66,D66:AH66)</f>
        <v>0</v>
      </c>
      <c r="AJ66" s="218" t="str">
        <f>IF(AP66="×","療養日数は15日以内になるようにしてください。",IF('（別紙2-15）3月1日～3月31日'!AV66="×","別紙1の4の要件を満たしていない場合は、療養日数が10日以内になるようにしてください。",""))</f>
        <v/>
      </c>
      <c r="AK66" s="233">
        <f t="shared" si="4"/>
        <v>0</v>
      </c>
      <c r="AL66" s="44"/>
      <c r="AN66" s="233" t="str">
        <f t="shared" si="2"/>
        <v/>
      </c>
      <c r="AP66" s="233" t="str">
        <f t="shared" si="3"/>
        <v/>
      </c>
    </row>
    <row r="67" spans="1:42" s="41" customFormat="1" ht="30" customHeight="1" x14ac:dyDescent="0.4">
      <c r="A67" s="55">
        <v>54</v>
      </c>
      <c r="B67" s="27" t="str">
        <f>IF('（別紙2-11）11月1日～11月30日'!B67="","",'（別紙2-11）11月1日～11月30日'!B67)</f>
        <v/>
      </c>
      <c r="C67" s="432"/>
      <c r="D67" s="314"/>
      <c r="E67" s="315"/>
      <c r="F67" s="316"/>
      <c r="G67" s="315"/>
      <c r="H67" s="316"/>
      <c r="I67" s="315"/>
      <c r="J67" s="316"/>
      <c r="K67" s="315"/>
      <c r="L67" s="316"/>
      <c r="M67" s="315"/>
      <c r="N67" s="316"/>
      <c r="O67" s="315"/>
      <c r="P67" s="316"/>
      <c r="Q67" s="315"/>
      <c r="R67" s="316"/>
      <c r="S67" s="315"/>
      <c r="T67" s="316"/>
      <c r="U67" s="315"/>
      <c r="V67" s="316"/>
      <c r="W67" s="315"/>
      <c r="X67" s="316"/>
      <c r="Y67" s="315"/>
      <c r="Z67" s="316"/>
      <c r="AA67" s="315"/>
      <c r="AB67" s="316"/>
      <c r="AC67" s="315"/>
      <c r="AD67" s="316"/>
      <c r="AE67" s="315"/>
      <c r="AF67" s="316"/>
      <c r="AG67" s="315"/>
      <c r="AH67" s="341"/>
      <c r="AI67" s="56">
        <f>SUM('（別紙2-6）6月1日～6月30日'!D67:AG67,'（別紙2-7）7月1日～7月31日'!D67:AH67,'（別紙2-8）8月1日～8月31日'!D67:AH67,'（別紙2-9）9月1日～9月30日'!D67:AG67,'（別紙2-10）10月1日～10月31日'!D67:AH67,'（別紙2-11）11月1日～11月30日'!D67:AG67,D67:AH67)</f>
        <v>0</v>
      </c>
      <c r="AJ67" s="218" t="str">
        <f>IF(AP67="×","療養日数は15日以内になるようにしてください。",IF('（別紙2-15）3月1日～3月31日'!AV67="×","別紙1の4の要件を満たしていない場合は、療養日数が10日以内になるようにしてください。",""))</f>
        <v/>
      </c>
      <c r="AK67" s="233">
        <f t="shared" si="4"/>
        <v>0</v>
      </c>
      <c r="AL67" s="44"/>
      <c r="AN67" s="233" t="str">
        <f t="shared" si="2"/>
        <v/>
      </c>
      <c r="AP67" s="233" t="str">
        <f t="shared" si="3"/>
        <v/>
      </c>
    </row>
    <row r="68" spans="1:42" s="41" customFormat="1" ht="30" customHeight="1" thickBot="1" x14ac:dyDescent="0.45">
      <c r="A68" s="57">
        <v>55</v>
      </c>
      <c r="B68" s="106" t="str">
        <f>IF('（別紙2-11）11月1日～11月30日'!B68="","",'（別紙2-11）11月1日～11月30日'!B68)</f>
        <v/>
      </c>
      <c r="C68" s="433"/>
      <c r="D68" s="337"/>
      <c r="E68" s="325"/>
      <c r="F68" s="326"/>
      <c r="G68" s="325"/>
      <c r="H68" s="326"/>
      <c r="I68" s="325"/>
      <c r="J68" s="326"/>
      <c r="K68" s="325"/>
      <c r="L68" s="326"/>
      <c r="M68" s="325"/>
      <c r="N68" s="326"/>
      <c r="O68" s="325"/>
      <c r="P68" s="326"/>
      <c r="Q68" s="325"/>
      <c r="R68" s="326"/>
      <c r="S68" s="325"/>
      <c r="T68" s="326"/>
      <c r="U68" s="325"/>
      <c r="V68" s="326"/>
      <c r="W68" s="325"/>
      <c r="X68" s="326"/>
      <c r="Y68" s="325"/>
      <c r="Z68" s="326"/>
      <c r="AA68" s="325"/>
      <c r="AB68" s="326"/>
      <c r="AC68" s="325"/>
      <c r="AD68" s="326"/>
      <c r="AE68" s="325"/>
      <c r="AF68" s="326"/>
      <c r="AG68" s="325"/>
      <c r="AH68" s="342"/>
      <c r="AI68" s="58">
        <f>SUM('（別紙2-6）6月1日～6月30日'!D68:AG68,'（別紙2-7）7月1日～7月31日'!D68:AH68,'（別紙2-8）8月1日～8月31日'!D68:AH68,'（別紙2-9）9月1日～9月30日'!D68:AG68,'（別紙2-10）10月1日～10月31日'!D68:AH68,'（別紙2-11）11月1日～11月30日'!D68:AG68,D68:AH68)</f>
        <v>0</v>
      </c>
      <c r="AJ68" s="218" t="str">
        <f>IF(AP68="×","療養日数は15日以内になるようにしてください。",IF('（別紙2-15）3月1日～3月31日'!AV68="×","別紙1の4の要件を満たしていない場合は、療養日数が10日以内になるようにしてください。",""))</f>
        <v/>
      </c>
      <c r="AK68" s="233">
        <f t="shared" si="4"/>
        <v>0</v>
      </c>
      <c r="AL68" s="44"/>
      <c r="AN68" s="233" t="str">
        <f t="shared" si="2"/>
        <v/>
      </c>
      <c r="AP68" s="233" t="str">
        <f t="shared" si="3"/>
        <v/>
      </c>
    </row>
    <row r="69" spans="1:42" s="41" customFormat="1" ht="30" customHeight="1" x14ac:dyDescent="0.4">
      <c r="A69" s="91">
        <v>56</v>
      </c>
      <c r="B69" s="136" t="str">
        <f>IF('（別紙2-11）11月1日～11月30日'!B69="","",'（別紙2-11）11月1日～11月30日'!B69)</f>
        <v/>
      </c>
      <c r="C69" s="431"/>
      <c r="D69" s="332"/>
      <c r="E69" s="317"/>
      <c r="F69" s="333"/>
      <c r="G69" s="317"/>
      <c r="H69" s="333"/>
      <c r="I69" s="317"/>
      <c r="J69" s="333"/>
      <c r="K69" s="317"/>
      <c r="L69" s="333"/>
      <c r="M69" s="317"/>
      <c r="N69" s="333"/>
      <c r="O69" s="317"/>
      <c r="P69" s="333"/>
      <c r="Q69" s="317"/>
      <c r="R69" s="333"/>
      <c r="S69" s="317"/>
      <c r="T69" s="333"/>
      <c r="U69" s="317"/>
      <c r="V69" s="333"/>
      <c r="W69" s="317"/>
      <c r="X69" s="333"/>
      <c r="Y69" s="317"/>
      <c r="Z69" s="333"/>
      <c r="AA69" s="317"/>
      <c r="AB69" s="333"/>
      <c r="AC69" s="317"/>
      <c r="AD69" s="333"/>
      <c r="AE69" s="317"/>
      <c r="AF69" s="333"/>
      <c r="AG69" s="317"/>
      <c r="AH69" s="344"/>
      <c r="AI69" s="98">
        <f>SUM('（別紙2-6）6月1日～6月30日'!D69:AG69,'（別紙2-7）7月1日～7月31日'!D69:AH69,'（別紙2-8）8月1日～8月31日'!D69:AH69,'（別紙2-9）9月1日～9月30日'!D69:AG69,'（別紙2-10）10月1日～10月31日'!D69:AH69,'（別紙2-11）11月1日～11月30日'!D69:AG69,D69:AH69)</f>
        <v>0</v>
      </c>
      <c r="AJ69" s="218" t="str">
        <f>IF(AP69="×","療養日数は15日以内になるようにしてください。",IF('（別紙2-15）3月1日～3月31日'!AV69="×","別紙1の4の要件を満たしていない場合は、療養日数が10日以内になるようにしてください。",""))</f>
        <v/>
      </c>
      <c r="AK69" s="233">
        <f t="shared" si="4"/>
        <v>0</v>
      </c>
      <c r="AL69" s="44"/>
      <c r="AN69" s="233" t="str">
        <f t="shared" si="2"/>
        <v/>
      </c>
      <c r="AP69" s="233" t="str">
        <f t="shared" si="3"/>
        <v/>
      </c>
    </row>
    <row r="70" spans="1:42" s="41" customFormat="1" ht="30" customHeight="1" x14ac:dyDescent="0.4">
      <c r="A70" s="55">
        <v>57</v>
      </c>
      <c r="B70" s="27" t="str">
        <f>IF('（別紙2-11）11月1日～11月30日'!B70="","",'（別紙2-11）11月1日～11月30日'!B70)</f>
        <v/>
      </c>
      <c r="C70" s="432"/>
      <c r="D70" s="314"/>
      <c r="E70" s="315"/>
      <c r="F70" s="316"/>
      <c r="G70" s="315"/>
      <c r="H70" s="316"/>
      <c r="I70" s="315"/>
      <c r="J70" s="316"/>
      <c r="K70" s="315"/>
      <c r="L70" s="316"/>
      <c r="M70" s="315"/>
      <c r="N70" s="316"/>
      <c r="O70" s="315"/>
      <c r="P70" s="316"/>
      <c r="Q70" s="315"/>
      <c r="R70" s="316"/>
      <c r="S70" s="315"/>
      <c r="T70" s="316"/>
      <c r="U70" s="315"/>
      <c r="V70" s="316"/>
      <c r="W70" s="315"/>
      <c r="X70" s="316"/>
      <c r="Y70" s="315"/>
      <c r="Z70" s="316"/>
      <c r="AA70" s="315"/>
      <c r="AB70" s="316"/>
      <c r="AC70" s="315"/>
      <c r="AD70" s="316"/>
      <c r="AE70" s="315"/>
      <c r="AF70" s="316"/>
      <c r="AG70" s="315"/>
      <c r="AH70" s="341"/>
      <c r="AI70" s="56">
        <f>SUM('（別紙2-6）6月1日～6月30日'!D70:AG70,'（別紙2-7）7月1日～7月31日'!D70:AH70,'（別紙2-8）8月1日～8月31日'!D70:AH70,'（別紙2-9）9月1日～9月30日'!D70:AG70,'（別紙2-10）10月1日～10月31日'!D70:AH70,'（別紙2-11）11月1日～11月30日'!D70:AG70,D70:AH70)</f>
        <v>0</v>
      </c>
      <c r="AJ70" s="218" t="str">
        <f>IF(AP70="×","療養日数は15日以内になるようにしてください。",IF('（別紙2-15）3月1日～3月31日'!AV70="×","別紙1の4の要件を満たしていない場合は、療養日数が10日以内になるようにしてください。",""))</f>
        <v/>
      </c>
      <c r="AK70" s="233">
        <f t="shared" si="4"/>
        <v>0</v>
      </c>
      <c r="AL70" s="44"/>
      <c r="AN70" s="233" t="str">
        <f t="shared" si="2"/>
        <v/>
      </c>
      <c r="AP70" s="233" t="str">
        <f t="shared" si="3"/>
        <v/>
      </c>
    </row>
    <row r="71" spans="1:42" s="41" customFormat="1" ht="30" customHeight="1" x14ac:dyDescent="0.4">
      <c r="A71" s="55">
        <v>58</v>
      </c>
      <c r="B71" s="27" t="str">
        <f>IF('（別紙2-11）11月1日～11月30日'!B71="","",'（別紙2-11）11月1日～11月30日'!B71)</f>
        <v/>
      </c>
      <c r="C71" s="432"/>
      <c r="D71" s="314"/>
      <c r="E71" s="315"/>
      <c r="F71" s="316"/>
      <c r="G71" s="315"/>
      <c r="H71" s="316"/>
      <c r="I71" s="315"/>
      <c r="J71" s="316"/>
      <c r="K71" s="315"/>
      <c r="L71" s="316"/>
      <c r="M71" s="315"/>
      <c r="N71" s="316"/>
      <c r="O71" s="315"/>
      <c r="P71" s="316"/>
      <c r="Q71" s="315"/>
      <c r="R71" s="316"/>
      <c r="S71" s="315"/>
      <c r="T71" s="316"/>
      <c r="U71" s="315"/>
      <c r="V71" s="316"/>
      <c r="W71" s="315"/>
      <c r="X71" s="316"/>
      <c r="Y71" s="315"/>
      <c r="Z71" s="316"/>
      <c r="AA71" s="315"/>
      <c r="AB71" s="316"/>
      <c r="AC71" s="315"/>
      <c r="AD71" s="316"/>
      <c r="AE71" s="315"/>
      <c r="AF71" s="316"/>
      <c r="AG71" s="315"/>
      <c r="AH71" s="341"/>
      <c r="AI71" s="56">
        <f>SUM('（別紙2-6）6月1日～6月30日'!D71:AG71,'（別紙2-7）7月1日～7月31日'!D71:AH71,'（別紙2-8）8月1日～8月31日'!D71:AH71,'（別紙2-9）9月1日～9月30日'!D71:AG71,'（別紙2-10）10月1日～10月31日'!D71:AH71,'（別紙2-11）11月1日～11月30日'!D71:AG71,D71:AH71)</f>
        <v>0</v>
      </c>
      <c r="AJ71" s="218" t="str">
        <f>IF(AP71="×","療養日数は15日以内になるようにしてください。",IF('（別紙2-15）3月1日～3月31日'!AV71="×","別紙1の4の要件を満たしていない場合は、療養日数が10日以内になるようにしてください。",""))</f>
        <v/>
      </c>
      <c r="AK71" s="233">
        <f t="shared" si="4"/>
        <v>0</v>
      </c>
      <c r="AL71" s="44"/>
      <c r="AN71" s="233" t="str">
        <f t="shared" si="2"/>
        <v/>
      </c>
      <c r="AP71" s="233" t="str">
        <f t="shared" si="3"/>
        <v/>
      </c>
    </row>
    <row r="72" spans="1:42" s="41" customFormat="1" ht="30" customHeight="1" x14ac:dyDescent="0.4">
      <c r="A72" s="55">
        <v>59</v>
      </c>
      <c r="B72" s="27" t="str">
        <f>IF('（別紙2-11）11月1日～11月30日'!B72="","",'（別紙2-11）11月1日～11月30日'!B72)</f>
        <v/>
      </c>
      <c r="C72" s="432"/>
      <c r="D72" s="314"/>
      <c r="E72" s="315"/>
      <c r="F72" s="316"/>
      <c r="G72" s="315"/>
      <c r="H72" s="316"/>
      <c r="I72" s="315"/>
      <c r="J72" s="316"/>
      <c r="K72" s="315"/>
      <c r="L72" s="316"/>
      <c r="M72" s="315"/>
      <c r="N72" s="316"/>
      <c r="O72" s="315"/>
      <c r="P72" s="316"/>
      <c r="Q72" s="315"/>
      <c r="R72" s="316"/>
      <c r="S72" s="315"/>
      <c r="T72" s="316"/>
      <c r="U72" s="315"/>
      <c r="V72" s="316"/>
      <c r="W72" s="315"/>
      <c r="X72" s="316"/>
      <c r="Y72" s="315"/>
      <c r="Z72" s="316"/>
      <c r="AA72" s="315"/>
      <c r="AB72" s="316"/>
      <c r="AC72" s="315"/>
      <c r="AD72" s="316"/>
      <c r="AE72" s="315"/>
      <c r="AF72" s="316"/>
      <c r="AG72" s="315"/>
      <c r="AH72" s="341"/>
      <c r="AI72" s="56">
        <f>SUM('（別紙2-6）6月1日～6月30日'!D72:AG72,'（別紙2-7）7月1日～7月31日'!D72:AH72,'（別紙2-8）8月1日～8月31日'!D72:AH72,'（別紙2-9）9月1日～9月30日'!D72:AG72,'（別紙2-10）10月1日～10月31日'!D72:AH72,'（別紙2-11）11月1日～11月30日'!D72:AG72,D72:AH72)</f>
        <v>0</v>
      </c>
      <c r="AJ72" s="218" t="str">
        <f>IF(AP72="×","療養日数は15日以内になるようにしてください。",IF('（別紙2-15）3月1日～3月31日'!AV72="×","別紙1の4の要件を満たしていない場合は、療養日数が10日以内になるようにしてください。",""))</f>
        <v/>
      </c>
      <c r="AK72" s="233">
        <f t="shared" si="4"/>
        <v>0</v>
      </c>
      <c r="AL72" s="44"/>
      <c r="AN72" s="233" t="str">
        <f t="shared" si="2"/>
        <v/>
      </c>
      <c r="AP72" s="233" t="str">
        <f t="shared" si="3"/>
        <v/>
      </c>
    </row>
    <row r="73" spans="1:42" s="41" customFormat="1" ht="30" customHeight="1" thickBot="1" x14ac:dyDescent="0.45">
      <c r="A73" s="55">
        <v>60</v>
      </c>
      <c r="B73" s="28" t="str">
        <f>IF('（別紙2-11）11月1日～11月30日'!B73="","",'（別紙2-11）11月1日～11月30日'!B73)</f>
        <v/>
      </c>
      <c r="C73" s="433"/>
      <c r="D73" s="314"/>
      <c r="E73" s="315"/>
      <c r="F73" s="316"/>
      <c r="G73" s="315"/>
      <c r="H73" s="316"/>
      <c r="I73" s="315"/>
      <c r="J73" s="316"/>
      <c r="K73" s="315"/>
      <c r="L73" s="316"/>
      <c r="M73" s="315"/>
      <c r="N73" s="316"/>
      <c r="O73" s="315"/>
      <c r="P73" s="316"/>
      <c r="Q73" s="315"/>
      <c r="R73" s="316"/>
      <c r="S73" s="315"/>
      <c r="T73" s="316"/>
      <c r="U73" s="315"/>
      <c r="V73" s="316"/>
      <c r="W73" s="315"/>
      <c r="X73" s="316"/>
      <c r="Y73" s="315"/>
      <c r="Z73" s="316"/>
      <c r="AA73" s="315"/>
      <c r="AB73" s="316"/>
      <c r="AC73" s="315"/>
      <c r="AD73" s="316"/>
      <c r="AE73" s="315"/>
      <c r="AF73" s="316"/>
      <c r="AG73" s="315"/>
      <c r="AH73" s="341"/>
      <c r="AI73" s="56">
        <f>SUM('（別紙2-6）6月1日～6月30日'!D73:AG73,'（別紙2-7）7月1日～7月31日'!D73:AH73,'（別紙2-8）8月1日～8月31日'!D73:AH73,'（別紙2-9）9月1日～9月30日'!D73:AG73,'（別紙2-10）10月1日～10月31日'!D73:AH73,'（別紙2-11）11月1日～11月30日'!D73:AG73,D73:AH73)</f>
        <v>0</v>
      </c>
      <c r="AJ73" s="218" t="str">
        <f>IF(AP73="×","療養日数は15日以内になるようにしてください。",IF('（別紙2-15）3月1日～3月31日'!AV73="×","別紙1の4の要件を満たしていない場合は、療養日数が10日以内になるようにしてください。",""))</f>
        <v/>
      </c>
      <c r="AK73" s="233">
        <f t="shared" si="4"/>
        <v>0</v>
      </c>
      <c r="AL73" s="44"/>
      <c r="AN73" s="233" t="str">
        <f t="shared" si="2"/>
        <v/>
      </c>
      <c r="AP73" s="233" t="str">
        <f t="shared" si="3"/>
        <v/>
      </c>
    </row>
    <row r="74" spans="1:42" s="41" customFormat="1" ht="30" customHeight="1" x14ac:dyDescent="0.4">
      <c r="A74" s="99">
        <v>61</v>
      </c>
      <c r="B74" s="27" t="str">
        <f>IF('（別紙2-11）11月1日～11月30日'!B74="","",'（別紙2-11）11月1日～11月30日'!B74)</f>
        <v/>
      </c>
      <c r="C74" s="431"/>
      <c r="D74" s="334"/>
      <c r="E74" s="329"/>
      <c r="F74" s="330"/>
      <c r="G74" s="329"/>
      <c r="H74" s="330"/>
      <c r="I74" s="329"/>
      <c r="J74" s="330"/>
      <c r="K74" s="329"/>
      <c r="L74" s="330"/>
      <c r="M74" s="329"/>
      <c r="N74" s="330"/>
      <c r="O74" s="329"/>
      <c r="P74" s="330"/>
      <c r="Q74" s="329"/>
      <c r="R74" s="330"/>
      <c r="S74" s="329"/>
      <c r="T74" s="330"/>
      <c r="U74" s="329"/>
      <c r="V74" s="330"/>
      <c r="W74" s="329"/>
      <c r="X74" s="330"/>
      <c r="Y74" s="329"/>
      <c r="Z74" s="330"/>
      <c r="AA74" s="329"/>
      <c r="AB74" s="330"/>
      <c r="AC74" s="329"/>
      <c r="AD74" s="330"/>
      <c r="AE74" s="329"/>
      <c r="AF74" s="330"/>
      <c r="AG74" s="329"/>
      <c r="AH74" s="340"/>
      <c r="AI74" s="81">
        <f>SUM('（別紙2-6）6月1日～6月30日'!D74:AG74,'（別紙2-7）7月1日～7月31日'!D74:AH74,'（別紙2-8）8月1日～8月31日'!D74:AH74,'（別紙2-9）9月1日～9月30日'!D74:AG74,'（別紙2-10）10月1日～10月31日'!D74:AH74,'（別紙2-11）11月1日～11月30日'!D74:AG74,D74:AH74)</f>
        <v>0</v>
      </c>
      <c r="AJ74" s="218" t="str">
        <f>IF(AP74="×","療養日数は15日以内になるようにしてください。",IF('（別紙2-15）3月1日～3月31日'!AV74="×","別紙1の4の要件を満たしていない場合は、療養日数が10日以内になるようにしてください。",""))</f>
        <v/>
      </c>
      <c r="AK74" s="233">
        <f t="shared" si="4"/>
        <v>0</v>
      </c>
      <c r="AL74" s="44"/>
      <c r="AN74" s="233" t="str">
        <f t="shared" si="2"/>
        <v/>
      </c>
      <c r="AP74" s="233" t="str">
        <f t="shared" si="3"/>
        <v/>
      </c>
    </row>
    <row r="75" spans="1:42" s="41" customFormat="1" ht="30" customHeight="1" x14ac:dyDescent="0.4">
      <c r="A75" s="55">
        <v>62</v>
      </c>
      <c r="B75" s="27" t="str">
        <f>IF('（別紙2-11）11月1日～11月30日'!B75="","",'（別紙2-11）11月1日～11月30日'!B75)</f>
        <v/>
      </c>
      <c r="C75" s="432"/>
      <c r="D75" s="314"/>
      <c r="E75" s="315"/>
      <c r="F75" s="316"/>
      <c r="G75" s="315"/>
      <c r="H75" s="316"/>
      <c r="I75" s="315"/>
      <c r="J75" s="316"/>
      <c r="K75" s="315"/>
      <c r="L75" s="316"/>
      <c r="M75" s="315"/>
      <c r="N75" s="316"/>
      <c r="O75" s="315"/>
      <c r="P75" s="316"/>
      <c r="Q75" s="315"/>
      <c r="R75" s="316"/>
      <c r="S75" s="315"/>
      <c r="T75" s="316"/>
      <c r="U75" s="315"/>
      <c r="V75" s="316"/>
      <c r="W75" s="315"/>
      <c r="X75" s="316"/>
      <c r="Y75" s="315"/>
      <c r="Z75" s="316"/>
      <c r="AA75" s="315"/>
      <c r="AB75" s="316"/>
      <c r="AC75" s="315"/>
      <c r="AD75" s="316"/>
      <c r="AE75" s="315"/>
      <c r="AF75" s="316"/>
      <c r="AG75" s="315"/>
      <c r="AH75" s="341"/>
      <c r="AI75" s="56">
        <f>SUM('（別紙2-6）6月1日～6月30日'!D75:AG75,'（別紙2-7）7月1日～7月31日'!D75:AH75,'（別紙2-8）8月1日～8月31日'!D75:AH75,'（別紙2-9）9月1日～9月30日'!D75:AG75,'（別紙2-10）10月1日～10月31日'!D75:AH75,'（別紙2-11）11月1日～11月30日'!D75:AG75,D75:AH75)</f>
        <v>0</v>
      </c>
      <c r="AJ75" s="218" t="str">
        <f>IF(AP75="×","療養日数は15日以内になるようにしてください。",IF('（別紙2-15）3月1日～3月31日'!AV75="×","別紙1の4の要件を満たしていない場合は、療養日数が10日以内になるようにしてください。",""))</f>
        <v/>
      </c>
      <c r="AK75" s="233">
        <f t="shared" si="4"/>
        <v>0</v>
      </c>
      <c r="AL75" s="44"/>
      <c r="AN75" s="233" t="str">
        <f t="shared" si="2"/>
        <v/>
      </c>
      <c r="AP75" s="233" t="str">
        <f t="shared" si="3"/>
        <v/>
      </c>
    </row>
    <row r="76" spans="1:42" s="41" customFormat="1" ht="30" customHeight="1" x14ac:dyDescent="0.4">
      <c r="A76" s="55">
        <v>63</v>
      </c>
      <c r="B76" s="27" t="str">
        <f>IF('（別紙2-11）11月1日～11月30日'!B76="","",'（別紙2-11）11月1日～11月30日'!B76)</f>
        <v/>
      </c>
      <c r="C76" s="432"/>
      <c r="D76" s="314"/>
      <c r="E76" s="315"/>
      <c r="F76" s="316"/>
      <c r="G76" s="315"/>
      <c r="H76" s="316"/>
      <c r="I76" s="315"/>
      <c r="J76" s="316"/>
      <c r="K76" s="315"/>
      <c r="L76" s="316"/>
      <c r="M76" s="315"/>
      <c r="N76" s="316"/>
      <c r="O76" s="315"/>
      <c r="P76" s="316"/>
      <c r="Q76" s="315"/>
      <c r="R76" s="316"/>
      <c r="S76" s="315"/>
      <c r="T76" s="316"/>
      <c r="U76" s="315"/>
      <c r="V76" s="316"/>
      <c r="W76" s="315"/>
      <c r="X76" s="316"/>
      <c r="Y76" s="315"/>
      <c r="Z76" s="316"/>
      <c r="AA76" s="315"/>
      <c r="AB76" s="316"/>
      <c r="AC76" s="315"/>
      <c r="AD76" s="316"/>
      <c r="AE76" s="315"/>
      <c r="AF76" s="316"/>
      <c r="AG76" s="315"/>
      <c r="AH76" s="341"/>
      <c r="AI76" s="56">
        <f>SUM('（別紙2-6）6月1日～6月30日'!D76:AG76,'（別紙2-7）7月1日～7月31日'!D76:AH76,'（別紙2-8）8月1日～8月31日'!D76:AH76,'（別紙2-9）9月1日～9月30日'!D76:AG76,'（別紙2-10）10月1日～10月31日'!D76:AH76,'（別紙2-11）11月1日～11月30日'!D76:AG76,D76:AH76)</f>
        <v>0</v>
      </c>
      <c r="AJ76" s="218" t="str">
        <f>IF(AP76="×","療養日数は15日以内になるようにしてください。",IF('（別紙2-15）3月1日～3月31日'!AV76="×","別紙1の4の要件を満たしていない場合は、療養日数が10日以内になるようにしてください。",""))</f>
        <v/>
      </c>
      <c r="AK76" s="233">
        <f t="shared" si="4"/>
        <v>0</v>
      </c>
      <c r="AL76" s="44"/>
      <c r="AN76" s="233" t="str">
        <f t="shared" si="2"/>
        <v/>
      </c>
      <c r="AP76" s="233" t="str">
        <f t="shared" si="3"/>
        <v/>
      </c>
    </row>
    <row r="77" spans="1:42" s="41" customFormat="1" ht="30" customHeight="1" x14ac:dyDescent="0.4">
      <c r="A77" s="55">
        <v>64</v>
      </c>
      <c r="B77" s="27" t="str">
        <f>IF('（別紙2-11）11月1日～11月30日'!B77="","",'（別紙2-11）11月1日～11月30日'!B77)</f>
        <v/>
      </c>
      <c r="C77" s="432"/>
      <c r="D77" s="314"/>
      <c r="E77" s="315"/>
      <c r="F77" s="316"/>
      <c r="G77" s="315"/>
      <c r="H77" s="316"/>
      <c r="I77" s="315"/>
      <c r="J77" s="316"/>
      <c r="K77" s="315"/>
      <c r="L77" s="316"/>
      <c r="M77" s="315"/>
      <c r="N77" s="316"/>
      <c r="O77" s="315"/>
      <c r="P77" s="316"/>
      <c r="Q77" s="315"/>
      <c r="R77" s="316"/>
      <c r="S77" s="315"/>
      <c r="T77" s="316"/>
      <c r="U77" s="315"/>
      <c r="V77" s="316"/>
      <c r="W77" s="315"/>
      <c r="X77" s="316"/>
      <c r="Y77" s="315"/>
      <c r="Z77" s="316"/>
      <c r="AA77" s="315"/>
      <c r="AB77" s="316"/>
      <c r="AC77" s="315"/>
      <c r="AD77" s="316"/>
      <c r="AE77" s="315"/>
      <c r="AF77" s="316"/>
      <c r="AG77" s="315"/>
      <c r="AH77" s="341"/>
      <c r="AI77" s="56">
        <f>SUM('（別紙2-6）6月1日～6月30日'!D77:AG77,'（別紙2-7）7月1日～7月31日'!D77:AH77,'（別紙2-8）8月1日～8月31日'!D77:AH77,'（別紙2-9）9月1日～9月30日'!D77:AG77,'（別紙2-10）10月1日～10月31日'!D77:AH77,'（別紙2-11）11月1日～11月30日'!D77:AG77,D77:AH77)</f>
        <v>0</v>
      </c>
      <c r="AJ77" s="218" t="str">
        <f>IF(AP77="×","療養日数は15日以内になるようにしてください。",IF('（別紙2-15）3月1日～3月31日'!AV77="×","別紙1の4の要件を満たしていない場合は、療養日数が10日以内になるようにしてください。",""))</f>
        <v/>
      </c>
      <c r="AK77" s="233">
        <f t="shared" si="4"/>
        <v>0</v>
      </c>
      <c r="AL77" s="44"/>
      <c r="AN77" s="233" t="str">
        <f t="shared" si="2"/>
        <v/>
      </c>
      <c r="AP77" s="233" t="str">
        <f t="shared" si="3"/>
        <v/>
      </c>
    </row>
    <row r="78" spans="1:42" s="41" customFormat="1" ht="30" customHeight="1" thickBot="1" x14ac:dyDescent="0.45">
      <c r="A78" s="57">
        <v>65</v>
      </c>
      <c r="B78" s="106" t="str">
        <f>IF('（別紙2-11）11月1日～11月30日'!B78="","",'（別紙2-11）11月1日～11月30日'!B78)</f>
        <v/>
      </c>
      <c r="C78" s="433"/>
      <c r="D78" s="337"/>
      <c r="E78" s="325"/>
      <c r="F78" s="326"/>
      <c r="G78" s="325"/>
      <c r="H78" s="326"/>
      <c r="I78" s="325"/>
      <c r="J78" s="326"/>
      <c r="K78" s="325"/>
      <c r="L78" s="326"/>
      <c r="M78" s="325"/>
      <c r="N78" s="326"/>
      <c r="O78" s="325"/>
      <c r="P78" s="326"/>
      <c r="Q78" s="325"/>
      <c r="R78" s="326"/>
      <c r="S78" s="325"/>
      <c r="T78" s="326"/>
      <c r="U78" s="325"/>
      <c r="V78" s="326"/>
      <c r="W78" s="325"/>
      <c r="X78" s="326"/>
      <c r="Y78" s="325"/>
      <c r="Z78" s="326"/>
      <c r="AA78" s="325"/>
      <c r="AB78" s="326"/>
      <c r="AC78" s="325"/>
      <c r="AD78" s="326"/>
      <c r="AE78" s="325"/>
      <c r="AF78" s="326"/>
      <c r="AG78" s="325"/>
      <c r="AH78" s="342"/>
      <c r="AI78" s="58">
        <f>SUM('（別紙2-6）6月1日～6月30日'!D78:AG78,'（別紙2-7）7月1日～7月31日'!D78:AH78,'（別紙2-8）8月1日～8月31日'!D78:AH78,'（別紙2-9）9月1日～9月30日'!D78:AG78,'（別紙2-10）10月1日～10月31日'!D78:AH78,'（別紙2-11）11月1日～11月30日'!D78:AG78,D78:AH78)</f>
        <v>0</v>
      </c>
      <c r="AJ78" s="218" t="str">
        <f>IF(AP78="×","療養日数は15日以内になるようにしてください。",IF('（別紙2-15）3月1日～3月31日'!AV78="×","別紙1の4の要件を満たしていない場合は、療養日数が10日以内になるようにしてください。",""))</f>
        <v/>
      </c>
      <c r="AK78" s="233">
        <f t="shared" ref="AK78:AK109" si="5">MIN(SUM(D78:AH78),15)</f>
        <v>0</v>
      </c>
      <c r="AL78" s="44"/>
      <c r="AN78" s="233" t="str">
        <f t="shared" ref="AN78:AN141" si="6">IF(AND(B78="",AI78&gt;0),1,"")</f>
        <v/>
      </c>
      <c r="AP78" s="233" t="str">
        <f t="shared" si="3"/>
        <v/>
      </c>
    </row>
    <row r="79" spans="1:42" s="41" customFormat="1" ht="30" customHeight="1" x14ac:dyDescent="0.4">
      <c r="A79" s="91">
        <v>66</v>
      </c>
      <c r="B79" s="136" t="str">
        <f>IF('（別紙2-11）11月1日～11月30日'!B79="","",'（別紙2-11）11月1日～11月30日'!B79)</f>
        <v/>
      </c>
      <c r="C79" s="431"/>
      <c r="D79" s="332"/>
      <c r="E79" s="317"/>
      <c r="F79" s="333"/>
      <c r="G79" s="317"/>
      <c r="H79" s="333"/>
      <c r="I79" s="317"/>
      <c r="J79" s="333"/>
      <c r="K79" s="317"/>
      <c r="L79" s="333"/>
      <c r="M79" s="317"/>
      <c r="N79" s="333"/>
      <c r="O79" s="317"/>
      <c r="P79" s="333"/>
      <c r="Q79" s="317"/>
      <c r="R79" s="333"/>
      <c r="S79" s="317"/>
      <c r="T79" s="333"/>
      <c r="U79" s="317"/>
      <c r="V79" s="333"/>
      <c r="W79" s="317"/>
      <c r="X79" s="333"/>
      <c r="Y79" s="317"/>
      <c r="Z79" s="333"/>
      <c r="AA79" s="317"/>
      <c r="AB79" s="333"/>
      <c r="AC79" s="317"/>
      <c r="AD79" s="333"/>
      <c r="AE79" s="317"/>
      <c r="AF79" s="333"/>
      <c r="AG79" s="317"/>
      <c r="AH79" s="344"/>
      <c r="AI79" s="98">
        <f>SUM('（別紙2-6）6月1日～6月30日'!D79:AG79,'（別紙2-7）7月1日～7月31日'!D79:AH79,'（別紙2-8）8月1日～8月31日'!D79:AH79,'（別紙2-9）9月1日～9月30日'!D79:AG79,'（別紙2-10）10月1日～10月31日'!D79:AH79,'（別紙2-11）11月1日～11月30日'!D79:AG79,D79:AH79)</f>
        <v>0</v>
      </c>
      <c r="AJ79" s="218" t="str">
        <f>IF(AP79="×","療養日数は15日以内になるようにしてください。",IF('（別紙2-15）3月1日～3月31日'!AV79="×","別紙1の4の要件を満たしていない場合は、療養日数が10日以内になるようにしてください。",""))</f>
        <v/>
      </c>
      <c r="AK79" s="233">
        <f t="shared" si="5"/>
        <v>0</v>
      </c>
      <c r="AL79" s="44"/>
      <c r="AN79" s="233" t="str">
        <f t="shared" si="6"/>
        <v/>
      </c>
      <c r="AP79" s="233" t="str">
        <f t="shared" ref="AP79:AP142" si="7">IF(AI79&gt;15,"×","")</f>
        <v/>
      </c>
    </row>
    <row r="80" spans="1:42" s="41" customFormat="1" ht="30" customHeight="1" x14ac:dyDescent="0.4">
      <c r="A80" s="55">
        <v>67</v>
      </c>
      <c r="B80" s="27" t="str">
        <f>IF('（別紙2-11）11月1日～11月30日'!B80="","",'（別紙2-11）11月1日～11月30日'!B80)</f>
        <v/>
      </c>
      <c r="C80" s="432"/>
      <c r="D80" s="314"/>
      <c r="E80" s="315"/>
      <c r="F80" s="316"/>
      <c r="G80" s="315"/>
      <c r="H80" s="316"/>
      <c r="I80" s="315"/>
      <c r="J80" s="316"/>
      <c r="K80" s="315"/>
      <c r="L80" s="316"/>
      <c r="M80" s="315"/>
      <c r="N80" s="316"/>
      <c r="O80" s="315"/>
      <c r="P80" s="316"/>
      <c r="Q80" s="315"/>
      <c r="R80" s="316"/>
      <c r="S80" s="315"/>
      <c r="T80" s="316"/>
      <c r="U80" s="315"/>
      <c r="V80" s="316"/>
      <c r="W80" s="315"/>
      <c r="X80" s="316"/>
      <c r="Y80" s="315"/>
      <c r="Z80" s="316"/>
      <c r="AA80" s="315"/>
      <c r="AB80" s="316"/>
      <c r="AC80" s="315"/>
      <c r="AD80" s="316"/>
      <c r="AE80" s="315"/>
      <c r="AF80" s="316"/>
      <c r="AG80" s="315"/>
      <c r="AH80" s="341"/>
      <c r="AI80" s="56">
        <f>SUM('（別紙2-6）6月1日～6月30日'!D80:AG80,'（別紙2-7）7月1日～7月31日'!D80:AH80,'（別紙2-8）8月1日～8月31日'!D80:AH80,'（別紙2-9）9月1日～9月30日'!D80:AG80,'（別紙2-10）10月1日～10月31日'!D80:AH80,'（別紙2-11）11月1日～11月30日'!D80:AG80,D80:AH80)</f>
        <v>0</v>
      </c>
      <c r="AJ80" s="218" t="str">
        <f>IF(AP80="×","療養日数は15日以内になるようにしてください。",IF('（別紙2-15）3月1日～3月31日'!AV80="×","別紙1の4の要件を満たしていない場合は、療養日数が10日以内になるようにしてください。",""))</f>
        <v/>
      </c>
      <c r="AK80" s="233">
        <f t="shared" si="5"/>
        <v>0</v>
      </c>
      <c r="AL80" s="44"/>
      <c r="AN80" s="233" t="str">
        <f t="shared" si="6"/>
        <v/>
      </c>
      <c r="AP80" s="233" t="str">
        <f t="shared" si="7"/>
        <v/>
      </c>
    </row>
    <row r="81" spans="1:42" s="41" customFormat="1" ht="30" customHeight="1" x14ac:dyDescent="0.4">
      <c r="A81" s="55">
        <v>68</v>
      </c>
      <c r="B81" s="27" t="str">
        <f>IF('（別紙2-11）11月1日～11月30日'!B81="","",'（別紙2-11）11月1日～11月30日'!B81)</f>
        <v/>
      </c>
      <c r="C81" s="432"/>
      <c r="D81" s="314"/>
      <c r="E81" s="315"/>
      <c r="F81" s="316"/>
      <c r="G81" s="315"/>
      <c r="H81" s="316"/>
      <c r="I81" s="315"/>
      <c r="J81" s="316"/>
      <c r="K81" s="315"/>
      <c r="L81" s="316"/>
      <c r="M81" s="315"/>
      <c r="N81" s="316"/>
      <c r="O81" s="315"/>
      <c r="P81" s="316"/>
      <c r="Q81" s="315"/>
      <c r="R81" s="316"/>
      <c r="S81" s="315"/>
      <c r="T81" s="316"/>
      <c r="U81" s="315"/>
      <c r="V81" s="316"/>
      <c r="W81" s="315"/>
      <c r="X81" s="316"/>
      <c r="Y81" s="315"/>
      <c r="Z81" s="316"/>
      <c r="AA81" s="315"/>
      <c r="AB81" s="316"/>
      <c r="AC81" s="315"/>
      <c r="AD81" s="316"/>
      <c r="AE81" s="315"/>
      <c r="AF81" s="316"/>
      <c r="AG81" s="315"/>
      <c r="AH81" s="341"/>
      <c r="AI81" s="56">
        <f>SUM('（別紙2-6）6月1日～6月30日'!D81:AG81,'（別紙2-7）7月1日～7月31日'!D81:AH81,'（別紙2-8）8月1日～8月31日'!D81:AH81,'（別紙2-9）9月1日～9月30日'!D81:AG81,'（別紙2-10）10月1日～10月31日'!D81:AH81,'（別紙2-11）11月1日～11月30日'!D81:AG81,D81:AH81)</f>
        <v>0</v>
      </c>
      <c r="AJ81" s="218" t="str">
        <f>IF(AP81="×","療養日数は15日以内になるようにしてください。",IF('（別紙2-15）3月1日～3月31日'!AV81="×","別紙1の4の要件を満たしていない場合は、療養日数が10日以内になるようにしてください。",""))</f>
        <v/>
      </c>
      <c r="AK81" s="233">
        <f t="shared" si="5"/>
        <v>0</v>
      </c>
      <c r="AL81" s="44"/>
      <c r="AN81" s="233" t="str">
        <f t="shared" si="6"/>
        <v/>
      </c>
      <c r="AP81" s="233" t="str">
        <f t="shared" si="7"/>
        <v/>
      </c>
    </row>
    <row r="82" spans="1:42" s="41" customFormat="1" ht="30" customHeight="1" x14ac:dyDescent="0.4">
      <c r="A82" s="55">
        <v>69</v>
      </c>
      <c r="B82" s="27" t="str">
        <f>IF('（別紙2-11）11月1日～11月30日'!B82="","",'（別紙2-11）11月1日～11月30日'!B82)</f>
        <v/>
      </c>
      <c r="C82" s="432"/>
      <c r="D82" s="314"/>
      <c r="E82" s="315"/>
      <c r="F82" s="316"/>
      <c r="G82" s="315"/>
      <c r="H82" s="316"/>
      <c r="I82" s="315"/>
      <c r="J82" s="316"/>
      <c r="K82" s="315"/>
      <c r="L82" s="316"/>
      <c r="M82" s="315"/>
      <c r="N82" s="316"/>
      <c r="O82" s="315"/>
      <c r="P82" s="316"/>
      <c r="Q82" s="315"/>
      <c r="R82" s="316"/>
      <c r="S82" s="315"/>
      <c r="T82" s="316"/>
      <c r="U82" s="315"/>
      <c r="V82" s="316"/>
      <c r="W82" s="315"/>
      <c r="X82" s="316"/>
      <c r="Y82" s="315"/>
      <c r="Z82" s="316"/>
      <c r="AA82" s="315"/>
      <c r="AB82" s="316"/>
      <c r="AC82" s="315"/>
      <c r="AD82" s="316"/>
      <c r="AE82" s="315"/>
      <c r="AF82" s="316"/>
      <c r="AG82" s="315"/>
      <c r="AH82" s="341"/>
      <c r="AI82" s="56">
        <f>SUM('（別紙2-6）6月1日～6月30日'!D82:AG82,'（別紙2-7）7月1日～7月31日'!D82:AH82,'（別紙2-8）8月1日～8月31日'!D82:AH82,'（別紙2-9）9月1日～9月30日'!D82:AG82,'（別紙2-10）10月1日～10月31日'!D82:AH82,'（別紙2-11）11月1日～11月30日'!D82:AG82,D82:AH82)</f>
        <v>0</v>
      </c>
      <c r="AJ82" s="218" t="str">
        <f>IF(AP82="×","療養日数は15日以内になるようにしてください。",IF('（別紙2-15）3月1日～3月31日'!AV82="×","別紙1の4の要件を満たしていない場合は、療養日数が10日以内になるようにしてください。",""))</f>
        <v/>
      </c>
      <c r="AK82" s="233">
        <f t="shared" si="5"/>
        <v>0</v>
      </c>
      <c r="AL82" s="44"/>
      <c r="AN82" s="233" t="str">
        <f t="shared" si="6"/>
        <v/>
      </c>
      <c r="AP82" s="233" t="str">
        <f t="shared" si="7"/>
        <v/>
      </c>
    </row>
    <row r="83" spans="1:42" s="41" customFormat="1" ht="30" customHeight="1" thickBot="1" x14ac:dyDescent="0.45">
      <c r="A83" s="55">
        <v>70</v>
      </c>
      <c r="B83" s="106" t="str">
        <f>IF('（別紙2-11）11月1日～11月30日'!B83="","",'（別紙2-11）11月1日～11月30日'!B83)</f>
        <v/>
      </c>
      <c r="C83" s="433"/>
      <c r="D83" s="314"/>
      <c r="E83" s="315"/>
      <c r="F83" s="316"/>
      <c r="G83" s="315"/>
      <c r="H83" s="316"/>
      <c r="I83" s="315"/>
      <c r="J83" s="316"/>
      <c r="K83" s="315"/>
      <c r="L83" s="316"/>
      <c r="M83" s="315"/>
      <c r="N83" s="316"/>
      <c r="O83" s="315"/>
      <c r="P83" s="316"/>
      <c r="Q83" s="315"/>
      <c r="R83" s="316"/>
      <c r="S83" s="315"/>
      <c r="T83" s="316"/>
      <c r="U83" s="315"/>
      <c r="V83" s="316"/>
      <c r="W83" s="315"/>
      <c r="X83" s="316"/>
      <c r="Y83" s="315"/>
      <c r="Z83" s="316"/>
      <c r="AA83" s="315"/>
      <c r="AB83" s="316"/>
      <c r="AC83" s="315"/>
      <c r="AD83" s="316"/>
      <c r="AE83" s="315"/>
      <c r="AF83" s="316"/>
      <c r="AG83" s="315"/>
      <c r="AH83" s="341"/>
      <c r="AI83" s="56">
        <f>SUM('（別紙2-6）6月1日～6月30日'!D83:AG83,'（別紙2-7）7月1日～7月31日'!D83:AH83,'（別紙2-8）8月1日～8月31日'!D83:AH83,'（別紙2-9）9月1日～9月30日'!D83:AG83,'（別紙2-10）10月1日～10月31日'!D83:AH83,'（別紙2-11）11月1日～11月30日'!D83:AG83,D83:AH83)</f>
        <v>0</v>
      </c>
      <c r="AJ83" s="218" t="str">
        <f>IF(AP83="×","療養日数は15日以内になるようにしてください。",IF('（別紙2-15）3月1日～3月31日'!AV83="×","別紙1の4の要件を満たしていない場合は、療養日数が10日以内になるようにしてください。",""))</f>
        <v/>
      </c>
      <c r="AK83" s="233">
        <f t="shared" si="5"/>
        <v>0</v>
      </c>
      <c r="AL83" s="44"/>
      <c r="AN83" s="233" t="str">
        <f t="shared" si="6"/>
        <v/>
      </c>
      <c r="AP83" s="233" t="str">
        <f t="shared" si="7"/>
        <v/>
      </c>
    </row>
    <row r="84" spans="1:42" s="41" customFormat="1" ht="30" customHeight="1" x14ac:dyDescent="0.4">
      <c r="A84" s="99">
        <v>71</v>
      </c>
      <c r="B84" s="136" t="str">
        <f>IF('（別紙2-11）11月1日～11月30日'!B84="","",'（別紙2-11）11月1日～11月30日'!B84)</f>
        <v/>
      </c>
      <c r="C84" s="431"/>
      <c r="D84" s="334"/>
      <c r="E84" s="329"/>
      <c r="F84" s="330"/>
      <c r="G84" s="329"/>
      <c r="H84" s="330"/>
      <c r="I84" s="329"/>
      <c r="J84" s="330"/>
      <c r="K84" s="329"/>
      <c r="L84" s="330"/>
      <c r="M84" s="329"/>
      <c r="N84" s="330"/>
      <c r="O84" s="329"/>
      <c r="P84" s="330"/>
      <c r="Q84" s="329"/>
      <c r="R84" s="330"/>
      <c r="S84" s="329"/>
      <c r="T84" s="330"/>
      <c r="U84" s="329"/>
      <c r="V84" s="330"/>
      <c r="W84" s="329"/>
      <c r="X84" s="330"/>
      <c r="Y84" s="329"/>
      <c r="Z84" s="330"/>
      <c r="AA84" s="329"/>
      <c r="AB84" s="330"/>
      <c r="AC84" s="329"/>
      <c r="AD84" s="330"/>
      <c r="AE84" s="329"/>
      <c r="AF84" s="330"/>
      <c r="AG84" s="329"/>
      <c r="AH84" s="340"/>
      <c r="AI84" s="81">
        <f>SUM('（別紙2-6）6月1日～6月30日'!D84:AG84,'（別紙2-7）7月1日～7月31日'!D84:AH84,'（別紙2-8）8月1日～8月31日'!D84:AH84,'（別紙2-9）9月1日～9月30日'!D84:AG84,'（別紙2-10）10月1日～10月31日'!D84:AH84,'（別紙2-11）11月1日～11月30日'!D84:AG84,D84:AH84)</f>
        <v>0</v>
      </c>
      <c r="AJ84" s="218" t="str">
        <f>IF(AP84="×","療養日数は15日以内になるようにしてください。",IF('（別紙2-15）3月1日～3月31日'!AV84="×","別紙1の4の要件を満たしていない場合は、療養日数が10日以内になるようにしてください。",""))</f>
        <v/>
      </c>
      <c r="AK84" s="233">
        <f t="shared" si="5"/>
        <v>0</v>
      </c>
      <c r="AL84" s="44"/>
      <c r="AN84" s="233" t="str">
        <f t="shared" si="6"/>
        <v/>
      </c>
      <c r="AP84" s="233" t="str">
        <f t="shared" si="7"/>
        <v/>
      </c>
    </row>
    <row r="85" spans="1:42" s="41" customFormat="1" ht="30" customHeight="1" x14ac:dyDescent="0.4">
      <c r="A85" s="55">
        <v>72</v>
      </c>
      <c r="B85" s="27" t="str">
        <f>IF('（別紙2-11）11月1日～11月30日'!B85="","",'（別紙2-11）11月1日～11月30日'!B85)</f>
        <v/>
      </c>
      <c r="C85" s="432"/>
      <c r="D85" s="314"/>
      <c r="E85" s="315"/>
      <c r="F85" s="316"/>
      <c r="G85" s="315"/>
      <c r="H85" s="316"/>
      <c r="I85" s="315"/>
      <c r="J85" s="316"/>
      <c r="K85" s="315"/>
      <c r="L85" s="316"/>
      <c r="M85" s="315"/>
      <c r="N85" s="316"/>
      <c r="O85" s="315"/>
      <c r="P85" s="316"/>
      <c r="Q85" s="315"/>
      <c r="R85" s="316"/>
      <c r="S85" s="315"/>
      <c r="T85" s="316"/>
      <c r="U85" s="315"/>
      <c r="V85" s="316"/>
      <c r="W85" s="315"/>
      <c r="X85" s="316"/>
      <c r="Y85" s="315"/>
      <c r="Z85" s="316"/>
      <c r="AA85" s="315"/>
      <c r="AB85" s="316"/>
      <c r="AC85" s="315"/>
      <c r="AD85" s="316"/>
      <c r="AE85" s="315"/>
      <c r="AF85" s="316"/>
      <c r="AG85" s="315"/>
      <c r="AH85" s="341"/>
      <c r="AI85" s="56">
        <f>SUM('（別紙2-6）6月1日～6月30日'!D85:AG85,'（別紙2-7）7月1日～7月31日'!D85:AH85,'（別紙2-8）8月1日～8月31日'!D85:AH85,'（別紙2-9）9月1日～9月30日'!D85:AG85,'（別紙2-10）10月1日～10月31日'!D85:AH85,'（別紙2-11）11月1日～11月30日'!D85:AG85,D85:AH85)</f>
        <v>0</v>
      </c>
      <c r="AJ85" s="218" t="str">
        <f>IF(AP85="×","療養日数は15日以内になるようにしてください。",IF('（別紙2-15）3月1日～3月31日'!AV85="×","別紙1の4の要件を満たしていない場合は、療養日数が10日以内になるようにしてください。",""))</f>
        <v/>
      </c>
      <c r="AK85" s="233">
        <f t="shared" si="5"/>
        <v>0</v>
      </c>
      <c r="AL85" s="44"/>
      <c r="AN85" s="233" t="str">
        <f t="shared" si="6"/>
        <v/>
      </c>
      <c r="AP85" s="233" t="str">
        <f t="shared" si="7"/>
        <v/>
      </c>
    </row>
    <row r="86" spans="1:42" s="41" customFormat="1" ht="30" customHeight="1" x14ac:dyDescent="0.4">
      <c r="A86" s="55">
        <v>73</v>
      </c>
      <c r="B86" s="27" t="str">
        <f>IF('（別紙2-11）11月1日～11月30日'!B86="","",'（別紙2-11）11月1日～11月30日'!B86)</f>
        <v/>
      </c>
      <c r="C86" s="432"/>
      <c r="D86" s="314"/>
      <c r="E86" s="315"/>
      <c r="F86" s="316"/>
      <c r="G86" s="315"/>
      <c r="H86" s="316"/>
      <c r="I86" s="315"/>
      <c r="J86" s="316"/>
      <c r="K86" s="315"/>
      <c r="L86" s="316"/>
      <c r="M86" s="315"/>
      <c r="N86" s="316"/>
      <c r="O86" s="315"/>
      <c r="P86" s="316"/>
      <c r="Q86" s="315"/>
      <c r="R86" s="316"/>
      <c r="S86" s="315"/>
      <c r="T86" s="316"/>
      <c r="U86" s="315"/>
      <c r="V86" s="316"/>
      <c r="W86" s="315"/>
      <c r="X86" s="316"/>
      <c r="Y86" s="315"/>
      <c r="Z86" s="316"/>
      <c r="AA86" s="315"/>
      <c r="AB86" s="316"/>
      <c r="AC86" s="315"/>
      <c r="AD86" s="316"/>
      <c r="AE86" s="315"/>
      <c r="AF86" s="316"/>
      <c r="AG86" s="315"/>
      <c r="AH86" s="341"/>
      <c r="AI86" s="56">
        <f>SUM('（別紙2-6）6月1日～6月30日'!D86:AG86,'（別紙2-7）7月1日～7月31日'!D86:AH86,'（別紙2-8）8月1日～8月31日'!D86:AH86,'（別紙2-9）9月1日～9月30日'!D86:AG86,'（別紙2-10）10月1日～10月31日'!D86:AH86,'（別紙2-11）11月1日～11月30日'!D86:AG86,D86:AH86)</f>
        <v>0</v>
      </c>
      <c r="AJ86" s="218" t="str">
        <f>IF(AP86="×","療養日数は15日以内になるようにしてください。",IF('（別紙2-15）3月1日～3月31日'!AV86="×","別紙1の4の要件を満たしていない場合は、療養日数が10日以内になるようにしてください。",""))</f>
        <v/>
      </c>
      <c r="AK86" s="233">
        <f t="shared" si="5"/>
        <v>0</v>
      </c>
      <c r="AL86" s="44"/>
      <c r="AN86" s="233" t="str">
        <f t="shared" si="6"/>
        <v/>
      </c>
      <c r="AP86" s="233" t="str">
        <f t="shared" si="7"/>
        <v/>
      </c>
    </row>
    <row r="87" spans="1:42" s="41" customFormat="1" ht="30" customHeight="1" x14ac:dyDescent="0.4">
      <c r="A87" s="55">
        <v>74</v>
      </c>
      <c r="B87" s="27" t="str">
        <f>IF('（別紙2-11）11月1日～11月30日'!B87="","",'（別紙2-11）11月1日～11月30日'!B87)</f>
        <v/>
      </c>
      <c r="C87" s="432"/>
      <c r="D87" s="314"/>
      <c r="E87" s="315"/>
      <c r="F87" s="316"/>
      <c r="G87" s="315"/>
      <c r="H87" s="316"/>
      <c r="I87" s="315"/>
      <c r="J87" s="316"/>
      <c r="K87" s="315"/>
      <c r="L87" s="316"/>
      <c r="M87" s="315"/>
      <c r="N87" s="316"/>
      <c r="O87" s="315"/>
      <c r="P87" s="316"/>
      <c r="Q87" s="315"/>
      <c r="R87" s="316"/>
      <c r="S87" s="315"/>
      <c r="T87" s="316"/>
      <c r="U87" s="315"/>
      <c r="V87" s="316"/>
      <c r="W87" s="315"/>
      <c r="X87" s="316"/>
      <c r="Y87" s="315"/>
      <c r="Z87" s="316"/>
      <c r="AA87" s="315"/>
      <c r="AB87" s="316"/>
      <c r="AC87" s="315"/>
      <c r="AD87" s="316"/>
      <c r="AE87" s="315"/>
      <c r="AF87" s="316"/>
      <c r="AG87" s="315"/>
      <c r="AH87" s="341"/>
      <c r="AI87" s="56">
        <f>SUM('（別紙2-6）6月1日～6月30日'!D87:AG87,'（別紙2-7）7月1日～7月31日'!D87:AH87,'（別紙2-8）8月1日～8月31日'!D87:AH87,'（別紙2-9）9月1日～9月30日'!D87:AG87,'（別紙2-10）10月1日～10月31日'!D87:AH87,'（別紙2-11）11月1日～11月30日'!D87:AG87,D87:AH87)</f>
        <v>0</v>
      </c>
      <c r="AJ87" s="218" t="str">
        <f>IF(AP87="×","療養日数は15日以内になるようにしてください。",IF('（別紙2-15）3月1日～3月31日'!AV87="×","別紙1の4の要件を満たしていない場合は、療養日数が10日以内になるようにしてください。",""))</f>
        <v/>
      </c>
      <c r="AK87" s="233">
        <f t="shared" si="5"/>
        <v>0</v>
      </c>
      <c r="AL87" s="44"/>
      <c r="AN87" s="233" t="str">
        <f t="shared" si="6"/>
        <v/>
      </c>
      <c r="AP87" s="233" t="str">
        <f t="shared" si="7"/>
        <v/>
      </c>
    </row>
    <row r="88" spans="1:42" s="41" customFormat="1" ht="30" customHeight="1" thickBot="1" x14ac:dyDescent="0.45">
      <c r="A88" s="57">
        <v>75</v>
      </c>
      <c r="B88" s="106" t="str">
        <f>IF('（別紙2-11）11月1日～11月30日'!B88="","",'（別紙2-11）11月1日～11月30日'!B88)</f>
        <v/>
      </c>
      <c r="C88" s="433"/>
      <c r="D88" s="337"/>
      <c r="E88" s="325"/>
      <c r="F88" s="326"/>
      <c r="G88" s="325"/>
      <c r="H88" s="326"/>
      <c r="I88" s="325"/>
      <c r="J88" s="326"/>
      <c r="K88" s="325"/>
      <c r="L88" s="326"/>
      <c r="M88" s="325"/>
      <c r="N88" s="326"/>
      <c r="O88" s="325"/>
      <c r="P88" s="326"/>
      <c r="Q88" s="325"/>
      <c r="R88" s="326"/>
      <c r="S88" s="325"/>
      <c r="T88" s="326"/>
      <c r="U88" s="325"/>
      <c r="V88" s="326"/>
      <c r="W88" s="325"/>
      <c r="X88" s="326"/>
      <c r="Y88" s="325"/>
      <c r="Z88" s="326"/>
      <c r="AA88" s="325"/>
      <c r="AB88" s="326"/>
      <c r="AC88" s="325"/>
      <c r="AD88" s="326"/>
      <c r="AE88" s="325"/>
      <c r="AF88" s="326"/>
      <c r="AG88" s="325"/>
      <c r="AH88" s="342"/>
      <c r="AI88" s="58">
        <f>SUM('（別紙2-6）6月1日～6月30日'!D88:AG88,'（別紙2-7）7月1日～7月31日'!D88:AH88,'（別紙2-8）8月1日～8月31日'!D88:AH88,'（別紙2-9）9月1日～9月30日'!D88:AG88,'（別紙2-10）10月1日～10月31日'!D88:AH88,'（別紙2-11）11月1日～11月30日'!D88:AG88,D88:AH88)</f>
        <v>0</v>
      </c>
      <c r="AJ88" s="218" t="str">
        <f>IF(AP88="×","療養日数は15日以内になるようにしてください。",IF('（別紙2-15）3月1日～3月31日'!AV88="×","別紙1の4の要件を満たしていない場合は、療養日数が10日以内になるようにしてください。",""))</f>
        <v/>
      </c>
      <c r="AK88" s="233">
        <f t="shared" si="5"/>
        <v>0</v>
      </c>
      <c r="AL88" s="44"/>
      <c r="AN88" s="233" t="str">
        <f t="shared" si="6"/>
        <v/>
      </c>
      <c r="AP88" s="233" t="str">
        <f t="shared" si="7"/>
        <v/>
      </c>
    </row>
    <row r="89" spans="1:42" s="41" customFormat="1" ht="30" customHeight="1" x14ac:dyDescent="0.4">
      <c r="A89" s="91">
        <v>76</v>
      </c>
      <c r="B89" s="136" t="str">
        <f>IF('（別紙2-11）11月1日～11月30日'!B89="","",'（別紙2-11）11月1日～11月30日'!B89)</f>
        <v/>
      </c>
      <c r="C89" s="431"/>
      <c r="D89" s="332"/>
      <c r="E89" s="317"/>
      <c r="F89" s="333"/>
      <c r="G89" s="317"/>
      <c r="H89" s="333"/>
      <c r="I89" s="317"/>
      <c r="J89" s="333"/>
      <c r="K89" s="317"/>
      <c r="L89" s="333"/>
      <c r="M89" s="317"/>
      <c r="N89" s="333"/>
      <c r="O89" s="317"/>
      <c r="P89" s="333"/>
      <c r="Q89" s="317"/>
      <c r="R89" s="333"/>
      <c r="S89" s="317"/>
      <c r="T89" s="333"/>
      <c r="U89" s="317"/>
      <c r="V89" s="333"/>
      <c r="W89" s="317"/>
      <c r="X89" s="333"/>
      <c r="Y89" s="317"/>
      <c r="Z89" s="333"/>
      <c r="AA89" s="317"/>
      <c r="AB89" s="333"/>
      <c r="AC89" s="317"/>
      <c r="AD89" s="333"/>
      <c r="AE89" s="317"/>
      <c r="AF89" s="333"/>
      <c r="AG89" s="317"/>
      <c r="AH89" s="344"/>
      <c r="AI89" s="98">
        <f>SUM('（別紙2-6）6月1日～6月30日'!D89:AG89,'（別紙2-7）7月1日～7月31日'!D89:AH89,'（別紙2-8）8月1日～8月31日'!D89:AH89,'（別紙2-9）9月1日～9月30日'!D89:AG89,'（別紙2-10）10月1日～10月31日'!D89:AH89,'（別紙2-11）11月1日～11月30日'!D89:AG89,D89:AH89)</f>
        <v>0</v>
      </c>
      <c r="AJ89" s="218" t="str">
        <f>IF(AP89="×","療養日数は15日以内になるようにしてください。",IF('（別紙2-15）3月1日～3月31日'!AV89="×","別紙1の4の要件を満たしていない場合は、療養日数が10日以内になるようにしてください。",""))</f>
        <v/>
      </c>
      <c r="AK89" s="233">
        <f t="shared" si="5"/>
        <v>0</v>
      </c>
      <c r="AL89" s="44"/>
      <c r="AN89" s="233" t="str">
        <f t="shared" si="6"/>
        <v/>
      </c>
      <c r="AP89" s="233" t="str">
        <f t="shared" si="7"/>
        <v/>
      </c>
    </row>
    <row r="90" spans="1:42" s="41" customFormat="1" ht="30" customHeight="1" x14ac:dyDescent="0.4">
      <c r="A90" s="55">
        <v>77</v>
      </c>
      <c r="B90" s="27" t="str">
        <f>IF('（別紙2-11）11月1日～11月30日'!B90="","",'（別紙2-11）11月1日～11月30日'!B90)</f>
        <v/>
      </c>
      <c r="C90" s="432"/>
      <c r="D90" s="314"/>
      <c r="E90" s="315"/>
      <c r="F90" s="316"/>
      <c r="G90" s="315"/>
      <c r="H90" s="316"/>
      <c r="I90" s="315"/>
      <c r="J90" s="316"/>
      <c r="K90" s="315"/>
      <c r="L90" s="316"/>
      <c r="M90" s="315"/>
      <c r="N90" s="316"/>
      <c r="O90" s="315"/>
      <c r="P90" s="316"/>
      <c r="Q90" s="315"/>
      <c r="R90" s="316"/>
      <c r="S90" s="315"/>
      <c r="T90" s="316"/>
      <c r="U90" s="315"/>
      <c r="V90" s="316"/>
      <c r="W90" s="315"/>
      <c r="X90" s="316"/>
      <c r="Y90" s="315"/>
      <c r="Z90" s="316"/>
      <c r="AA90" s="315"/>
      <c r="AB90" s="316"/>
      <c r="AC90" s="315"/>
      <c r="AD90" s="316"/>
      <c r="AE90" s="315"/>
      <c r="AF90" s="316"/>
      <c r="AG90" s="315"/>
      <c r="AH90" s="341"/>
      <c r="AI90" s="56">
        <f>SUM('（別紙2-6）6月1日～6月30日'!D90:AG90,'（別紙2-7）7月1日～7月31日'!D90:AH90,'（別紙2-8）8月1日～8月31日'!D90:AH90,'（別紙2-9）9月1日～9月30日'!D90:AG90,'（別紙2-10）10月1日～10月31日'!D90:AH90,'（別紙2-11）11月1日～11月30日'!D90:AG90,D90:AH90)</f>
        <v>0</v>
      </c>
      <c r="AJ90" s="218" t="str">
        <f>IF(AP90="×","療養日数は15日以内になるようにしてください。",IF('（別紙2-15）3月1日～3月31日'!AV90="×","別紙1の4の要件を満たしていない場合は、療養日数が10日以内になるようにしてください。",""))</f>
        <v/>
      </c>
      <c r="AK90" s="233">
        <f t="shared" si="5"/>
        <v>0</v>
      </c>
      <c r="AL90" s="44"/>
      <c r="AN90" s="233" t="str">
        <f t="shared" si="6"/>
        <v/>
      </c>
      <c r="AP90" s="233" t="str">
        <f t="shared" si="7"/>
        <v/>
      </c>
    </row>
    <row r="91" spans="1:42" s="41" customFormat="1" ht="30" customHeight="1" x14ac:dyDescent="0.4">
      <c r="A91" s="55">
        <v>78</v>
      </c>
      <c r="B91" s="27" t="str">
        <f>IF('（別紙2-11）11月1日～11月30日'!B91="","",'（別紙2-11）11月1日～11月30日'!B91)</f>
        <v/>
      </c>
      <c r="C91" s="432"/>
      <c r="D91" s="314"/>
      <c r="E91" s="315"/>
      <c r="F91" s="316"/>
      <c r="G91" s="315"/>
      <c r="H91" s="316"/>
      <c r="I91" s="315"/>
      <c r="J91" s="316"/>
      <c r="K91" s="315"/>
      <c r="L91" s="316"/>
      <c r="M91" s="315"/>
      <c r="N91" s="316"/>
      <c r="O91" s="315"/>
      <c r="P91" s="316"/>
      <c r="Q91" s="315"/>
      <c r="R91" s="316"/>
      <c r="S91" s="315"/>
      <c r="T91" s="316"/>
      <c r="U91" s="315"/>
      <c r="V91" s="316"/>
      <c r="W91" s="315"/>
      <c r="X91" s="316"/>
      <c r="Y91" s="315"/>
      <c r="Z91" s="316"/>
      <c r="AA91" s="315"/>
      <c r="AB91" s="316"/>
      <c r="AC91" s="315"/>
      <c r="AD91" s="316"/>
      <c r="AE91" s="315"/>
      <c r="AF91" s="316"/>
      <c r="AG91" s="315"/>
      <c r="AH91" s="341"/>
      <c r="AI91" s="56">
        <f>SUM('（別紙2-6）6月1日～6月30日'!D91:AG91,'（別紙2-7）7月1日～7月31日'!D91:AH91,'（別紙2-8）8月1日～8月31日'!D91:AH91,'（別紙2-9）9月1日～9月30日'!D91:AG91,'（別紙2-10）10月1日～10月31日'!D91:AH91,'（別紙2-11）11月1日～11月30日'!D91:AG91,D91:AH91)</f>
        <v>0</v>
      </c>
      <c r="AJ91" s="218" t="str">
        <f>IF(AP91="×","療養日数は15日以内になるようにしてください。",IF('（別紙2-15）3月1日～3月31日'!AV91="×","別紙1の4の要件を満たしていない場合は、療養日数が10日以内になるようにしてください。",""))</f>
        <v/>
      </c>
      <c r="AK91" s="233">
        <f t="shared" si="5"/>
        <v>0</v>
      </c>
      <c r="AL91" s="44"/>
      <c r="AN91" s="233" t="str">
        <f t="shared" si="6"/>
        <v/>
      </c>
      <c r="AP91" s="233" t="str">
        <f t="shared" si="7"/>
        <v/>
      </c>
    </row>
    <row r="92" spans="1:42" s="41" customFormat="1" ht="30" customHeight="1" x14ac:dyDescent="0.4">
      <c r="A92" s="55">
        <v>79</v>
      </c>
      <c r="B92" s="27" t="str">
        <f>IF('（別紙2-11）11月1日～11月30日'!B92="","",'（別紙2-11）11月1日～11月30日'!B92)</f>
        <v/>
      </c>
      <c r="C92" s="432"/>
      <c r="D92" s="314"/>
      <c r="E92" s="315"/>
      <c r="F92" s="316"/>
      <c r="G92" s="315"/>
      <c r="H92" s="316"/>
      <c r="I92" s="315"/>
      <c r="J92" s="316"/>
      <c r="K92" s="315"/>
      <c r="L92" s="316"/>
      <c r="M92" s="315"/>
      <c r="N92" s="316"/>
      <c r="O92" s="315"/>
      <c r="P92" s="316"/>
      <c r="Q92" s="315"/>
      <c r="R92" s="316"/>
      <c r="S92" s="315"/>
      <c r="T92" s="316"/>
      <c r="U92" s="315"/>
      <c r="V92" s="316"/>
      <c r="W92" s="315"/>
      <c r="X92" s="316"/>
      <c r="Y92" s="315"/>
      <c r="Z92" s="316"/>
      <c r="AA92" s="315"/>
      <c r="AB92" s="316"/>
      <c r="AC92" s="315"/>
      <c r="AD92" s="316"/>
      <c r="AE92" s="315"/>
      <c r="AF92" s="316"/>
      <c r="AG92" s="315"/>
      <c r="AH92" s="341"/>
      <c r="AI92" s="56">
        <f>SUM('（別紙2-6）6月1日～6月30日'!D92:AG92,'（別紙2-7）7月1日～7月31日'!D92:AH92,'（別紙2-8）8月1日～8月31日'!D92:AH92,'（別紙2-9）9月1日～9月30日'!D92:AG92,'（別紙2-10）10月1日～10月31日'!D92:AH92,'（別紙2-11）11月1日～11月30日'!D92:AG92,D92:AH92)</f>
        <v>0</v>
      </c>
      <c r="AJ92" s="218" t="str">
        <f>IF(AP92="×","療養日数は15日以内になるようにしてください。",IF('（別紙2-15）3月1日～3月31日'!AV92="×","別紙1の4の要件を満たしていない場合は、療養日数が10日以内になるようにしてください。",""))</f>
        <v/>
      </c>
      <c r="AK92" s="233">
        <f t="shared" si="5"/>
        <v>0</v>
      </c>
      <c r="AL92" s="44"/>
      <c r="AN92" s="233" t="str">
        <f t="shared" si="6"/>
        <v/>
      </c>
      <c r="AP92" s="233" t="str">
        <f t="shared" si="7"/>
        <v/>
      </c>
    </row>
    <row r="93" spans="1:42" s="41" customFormat="1" ht="30" customHeight="1" thickBot="1" x14ac:dyDescent="0.45">
      <c r="A93" s="55">
        <v>80</v>
      </c>
      <c r="B93" s="106" t="str">
        <f>IF('（別紙2-11）11月1日～11月30日'!B93="","",'（別紙2-11）11月1日～11月30日'!B93)</f>
        <v/>
      </c>
      <c r="C93" s="433"/>
      <c r="D93" s="314"/>
      <c r="E93" s="315"/>
      <c r="F93" s="316"/>
      <c r="G93" s="315"/>
      <c r="H93" s="316"/>
      <c r="I93" s="315"/>
      <c r="J93" s="316"/>
      <c r="K93" s="315"/>
      <c r="L93" s="316"/>
      <c r="M93" s="315"/>
      <c r="N93" s="316"/>
      <c r="O93" s="315"/>
      <c r="P93" s="316"/>
      <c r="Q93" s="315"/>
      <c r="R93" s="316"/>
      <c r="S93" s="315"/>
      <c r="T93" s="316"/>
      <c r="U93" s="315"/>
      <c r="V93" s="316"/>
      <c r="W93" s="315"/>
      <c r="X93" s="316"/>
      <c r="Y93" s="315"/>
      <c r="Z93" s="316"/>
      <c r="AA93" s="315"/>
      <c r="AB93" s="316"/>
      <c r="AC93" s="315"/>
      <c r="AD93" s="316"/>
      <c r="AE93" s="315"/>
      <c r="AF93" s="316"/>
      <c r="AG93" s="315"/>
      <c r="AH93" s="341"/>
      <c r="AI93" s="56">
        <f>SUM('（別紙2-6）6月1日～6月30日'!D93:AG93,'（別紙2-7）7月1日～7月31日'!D93:AH93,'（別紙2-8）8月1日～8月31日'!D93:AH93,'（別紙2-9）9月1日～9月30日'!D93:AG93,'（別紙2-10）10月1日～10月31日'!D93:AH93,'（別紙2-11）11月1日～11月30日'!D93:AG93,D93:AH93)</f>
        <v>0</v>
      </c>
      <c r="AJ93" s="218" t="str">
        <f>IF(AP93="×","療養日数は15日以内になるようにしてください。",IF('（別紙2-15）3月1日～3月31日'!AV93="×","別紙1の4の要件を満たしていない場合は、療養日数が10日以内になるようにしてください。",""))</f>
        <v/>
      </c>
      <c r="AK93" s="233">
        <f t="shared" si="5"/>
        <v>0</v>
      </c>
      <c r="AL93" s="44"/>
      <c r="AN93" s="233" t="str">
        <f t="shared" si="6"/>
        <v/>
      </c>
      <c r="AP93" s="233" t="str">
        <f t="shared" si="7"/>
        <v/>
      </c>
    </row>
    <row r="94" spans="1:42" s="41" customFormat="1" ht="30" customHeight="1" x14ac:dyDescent="0.4">
      <c r="A94" s="99">
        <v>81</v>
      </c>
      <c r="B94" s="136" t="str">
        <f>IF('（別紙2-11）11月1日～11月30日'!B94="","",'（別紙2-11）11月1日～11月30日'!B94)</f>
        <v/>
      </c>
      <c r="C94" s="431"/>
      <c r="D94" s="334"/>
      <c r="E94" s="329"/>
      <c r="F94" s="330"/>
      <c r="G94" s="329"/>
      <c r="H94" s="330"/>
      <c r="I94" s="329"/>
      <c r="J94" s="330"/>
      <c r="K94" s="329"/>
      <c r="L94" s="330"/>
      <c r="M94" s="329"/>
      <c r="N94" s="330"/>
      <c r="O94" s="329"/>
      <c r="P94" s="330"/>
      <c r="Q94" s="329"/>
      <c r="R94" s="330"/>
      <c r="S94" s="329"/>
      <c r="T94" s="330"/>
      <c r="U94" s="329"/>
      <c r="V94" s="330"/>
      <c r="W94" s="329"/>
      <c r="X94" s="330"/>
      <c r="Y94" s="329"/>
      <c r="Z94" s="330"/>
      <c r="AA94" s="329"/>
      <c r="AB94" s="330"/>
      <c r="AC94" s="329"/>
      <c r="AD94" s="330"/>
      <c r="AE94" s="329"/>
      <c r="AF94" s="330"/>
      <c r="AG94" s="329"/>
      <c r="AH94" s="340"/>
      <c r="AI94" s="81">
        <f>SUM('（別紙2-6）6月1日～6月30日'!D94:AG94,'（別紙2-7）7月1日～7月31日'!D94:AH94,'（別紙2-8）8月1日～8月31日'!D94:AH94,'（別紙2-9）9月1日～9月30日'!D94:AG94,'（別紙2-10）10月1日～10月31日'!D94:AH94,'（別紙2-11）11月1日～11月30日'!D94:AG94,D94:AH94)</f>
        <v>0</v>
      </c>
      <c r="AJ94" s="218" t="str">
        <f>IF(AP94="×","療養日数は15日以内になるようにしてください。",IF('（別紙2-15）3月1日～3月31日'!AV94="×","別紙1の4の要件を満たしていない場合は、療養日数が10日以内になるようにしてください。",""))</f>
        <v/>
      </c>
      <c r="AK94" s="233">
        <f t="shared" si="5"/>
        <v>0</v>
      </c>
      <c r="AL94" s="44"/>
      <c r="AN94" s="233" t="str">
        <f t="shared" si="6"/>
        <v/>
      </c>
      <c r="AP94" s="233" t="str">
        <f t="shared" si="7"/>
        <v/>
      </c>
    </row>
    <row r="95" spans="1:42" s="41" customFormat="1" ht="30" customHeight="1" x14ac:dyDescent="0.4">
      <c r="A95" s="55">
        <v>82</v>
      </c>
      <c r="B95" s="27" t="str">
        <f>IF('（別紙2-11）11月1日～11月30日'!B95="","",'（別紙2-11）11月1日～11月30日'!B95)</f>
        <v/>
      </c>
      <c r="C95" s="432"/>
      <c r="D95" s="314"/>
      <c r="E95" s="315"/>
      <c r="F95" s="316"/>
      <c r="G95" s="315"/>
      <c r="H95" s="316"/>
      <c r="I95" s="315"/>
      <c r="J95" s="316"/>
      <c r="K95" s="315"/>
      <c r="L95" s="316"/>
      <c r="M95" s="315"/>
      <c r="N95" s="316"/>
      <c r="O95" s="315"/>
      <c r="P95" s="316"/>
      <c r="Q95" s="315"/>
      <c r="R95" s="316"/>
      <c r="S95" s="315"/>
      <c r="T95" s="316"/>
      <c r="U95" s="315"/>
      <c r="V95" s="316"/>
      <c r="W95" s="315"/>
      <c r="X95" s="316"/>
      <c r="Y95" s="315"/>
      <c r="Z95" s="316"/>
      <c r="AA95" s="315"/>
      <c r="AB95" s="316"/>
      <c r="AC95" s="315"/>
      <c r="AD95" s="316"/>
      <c r="AE95" s="315"/>
      <c r="AF95" s="316"/>
      <c r="AG95" s="315"/>
      <c r="AH95" s="341"/>
      <c r="AI95" s="56">
        <f>SUM('（別紙2-6）6月1日～6月30日'!D95:AG95,'（別紙2-7）7月1日～7月31日'!D95:AH95,'（別紙2-8）8月1日～8月31日'!D95:AH95,'（別紙2-9）9月1日～9月30日'!D95:AG95,'（別紙2-10）10月1日～10月31日'!D95:AH95,'（別紙2-11）11月1日～11月30日'!D95:AG95,D95:AH95)</f>
        <v>0</v>
      </c>
      <c r="AJ95" s="218" t="str">
        <f>IF(AP95="×","療養日数は15日以内になるようにしてください。",IF('（別紙2-15）3月1日～3月31日'!AV95="×","別紙1の4の要件を満たしていない場合は、療養日数が10日以内になるようにしてください。",""))</f>
        <v/>
      </c>
      <c r="AK95" s="233">
        <f t="shared" si="5"/>
        <v>0</v>
      </c>
      <c r="AL95" s="44"/>
      <c r="AN95" s="233" t="str">
        <f t="shared" si="6"/>
        <v/>
      </c>
      <c r="AP95" s="233" t="str">
        <f t="shared" si="7"/>
        <v/>
      </c>
    </row>
    <row r="96" spans="1:42" s="41" customFormat="1" ht="30" customHeight="1" x14ac:dyDescent="0.4">
      <c r="A96" s="55">
        <v>83</v>
      </c>
      <c r="B96" s="27" t="str">
        <f>IF('（別紙2-11）11月1日～11月30日'!B96="","",'（別紙2-11）11月1日～11月30日'!B96)</f>
        <v/>
      </c>
      <c r="C96" s="432"/>
      <c r="D96" s="314"/>
      <c r="E96" s="315"/>
      <c r="F96" s="316"/>
      <c r="G96" s="315"/>
      <c r="H96" s="316"/>
      <c r="I96" s="315"/>
      <c r="J96" s="316"/>
      <c r="K96" s="315"/>
      <c r="L96" s="316"/>
      <c r="M96" s="315"/>
      <c r="N96" s="316"/>
      <c r="O96" s="315"/>
      <c r="P96" s="316"/>
      <c r="Q96" s="315"/>
      <c r="R96" s="316"/>
      <c r="S96" s="315"/>
      <c r="T96" s="316"/>
      <c r="U96" s="315"/>
      <c r="V96" s="316"/>
      <c r="W96" s="315"/>
      <c r="X96" s="316"/>
      <c r="Y96" s="315"/>
      <c r="Z96" s="316"/>
      <c r="AA96" s="315"/>
      <c r="AB96" s="316"/>
      <c r="AC96" s="315"/>
      <c r="AD96" s="316"/>
      <c r="AE96" s="315"/>
      <c r="AF96" s="316"/>
      <c r="AG96" s="315"/>
      <c r="AH96" s="341"/>
      <c r="AI96" s="56">
        <f>SUM('（別紙2-6）6月1日～6月30日'!D96:AG96,'（別紙2-7）7月1日～7月31日'!D96:AH96,'（別紙2-8）8月1日～8月31日'!D96:AH96,'（別紙2-9）9月1日～9月30日'!D96:AG96,'（別紙2-10）10月1日～10月31日'!D96:AH96,'（別紙2-11）11月1日～11月30日'!D96:AG96,D96:AH96)</f>
        <v>0</v>
      </c>
      <c r="AJ96" s="218" t="str">
        <f>IF(AP96="×","療養日数は15日以内になるようにしてください。",IF('（別紙2-15）3月1日～3月31日'!AV96="×","別紙1の4の要件を満たしていない場合は、療養日数が10日以内になるようにしてください。",""))</f>
        <v/>
      </c>
      <c r="AK96" s="233">
        <f t="shared" si="5"/>
        <v>0</v>
      </c>
      <c r="AL96" s="44"/>
      <c r="AN96" s="233" t="str">
        <f t="shared" si="6"/>
        <v/>
      </c>
      <c r="AP96" s="233" t="str">
        <f t="shared" si="7"/>
        <v/>
      </c>
    </row>
    <row r="97" spans="1:42" s="41" customFormat="1" ht="30" customHeight="1" x14ac:dyDescent="0.4">
      <c r="A97" s="55">
        <v>84</v>
      </c>
      <c r="B97" s="27" t="str">
        <f>IF('（別紙2-11）11月1日～11月30日'!B97="","",'（別紙2-11）11月1日～11月30日'!B97)</f>
        <v/>
      </c>
      <c r="C97" s="432"/>
      <c r="D97" s="314"/>
      <c r="E97" s="315"/>
      <c r="F97" s="316"/>
      <c r="G97" s="315"/>
      <c r="H97" s="316"/>
      <c r="I97" s="315"/>
      <c r="J97" s="316"/>
      <c r="K97" s="315"/>
      <c r="L97" s="316"/>
      <c r="M97" s="315"/>
      <c r="N97" s="316"/>
      <c r="O97" s="315"/>
      <c r="P97" s="316"/>
      <c r="Q97" s="315"/>
      <c r="R97" s="316"/>
      <c r="S97" s="315"/>
      <c r="T97" s="316"/>
      <c r="U97" s="315"/>
      <c r="V97" s="316"/>
      <c r="W97" s="315"/>
      <c r="X97" s="316"/>
      <c r="Y97" s="315"/>
      <c r="Z97" s="316"/>
      <c r="AA97" s="315"/>
      <c r="AB97" s="316"/>
      <c r="AC97" s="315"/>
      <c r="AD97" s="316"/>
      <c r="AE97" s="315"/>
      <c r="AF97" s="316"/>
      <c r="AG97" s="315"/>
      <c r="AH97" s="341"/>
      <c r="AI97" s="56">
        <f>SUM('（別紙2-6）6月1日～6月30日'!D97:AG97,'（別紙2-7）7月1日～7月31日'!D97:AH97,'（別紙2-8）8月1日～8月31日'!D97:AH97,'（別紙2-9）9月1日～9月30日'!D97:AG97,'（別紙2-10）10月1日～10月31日'!D97:AH97,'（別紙2-11）11月1日～11月30日'!D97:AG97,D97:AH97)</f>
        <v>0</v>
      </c>
      <c r="AJ97" s="218" t="str">
        <f>IF(AP97="×","療養日数は15日以内になるようにしてください。",IF('（別紙2-15）3月1日～3月31日'!AV97="×","別紙1の4の要件を満たしていない場合は、療養日数が10日以内になるようにしてください。",""))</f>
        <v/>
      </c>
      <c r="AK97" s="233">
        <f t="shared" si="5"/>
        <v>0</v>
      </c>
      <c r="AL97" s="44"/>
      <c r="AN97" s="233" t="str">
        <f t="shared" si="6"/>
        <v/>
      </c>
      <c r="AP97" s="233" t="str">
        <f t="shared" si="7"/>
        <v/>
      </c>
    </row>
    <row r="98" spans="1:42" s="41" customFormat="1" ht="30" customHeight="1" thickBot="1" x14ac:dyDescent="0.45">
      <c r="A98" s="57">
        <v>85</v>
      </c>
      <c r="B98" s="106" t="str">
        <f>IF('（別紙2-11）11月1日～11月30日'!B98="","",'（別紙2-11）11月1日～11月30日'!B98)</f>
        <v/>
      </c>
      <c r="C98" s="433"/>
      <c r="D98" s="337"/>
      <c r="E98" s="325"/>
      <c r="F98" s="326"/>
      <c r="G98" s="325"/>
      <c r="H98" s="326"/>
      <c r="I98" s="325"/>
      <c r="J98" s="326"/>
      <c r="K98" s="325"/>
      <c r="L98" s="326"/>
      <c r="M98" s="325"/>
      <c r="N98" s="326"/>
      <c r="O98" s="325"/>
      <c r="P98" s="326"/>
      <c r="Q98" s="325"/>
      <c r="R98" s="326"/>
      <c r="S98" s="325"/>
      <c r="T98" s="326"/>
      <c r="U98" s="325"/>
      <c r="V98" s="326"/>
      <c r="W98" s="325"/>
      <c r="X98" s="326"/>
      <c r="Y98" s="325"/>
      <c r="Z98" s="326"/>
      <c r="AA98" s="325"/>
      <c r="AB98" s="326"/>
      <c r="AC98" s="325"/>
      <c r="AD98" s="326"/>
      <c r="AE98" s="325"/>
      <c r="AF98" s="326"/>
      <c r="AG98" s="325"/>
      <c r="AH98" s="342"/>
      <c r="AI98" s="58">
        <f>SUM('（別紙2-6）6月1日～6月30日'!D98:AG98,'（別紙2-7）7月1日～7月31日'!D98:AH98,'（別紙2-8）8月1日～8月31日'!D98:AH98,'（別紙2-9）9月1日～9月30日'!D98:AG98,'（別紙2-10）10月1日～10月31日'!D98:AH98,'（別紙2-11）11月1日～11月30日'!D98:AG98,D98:AH98)</f>
        <v>0</v>
      </c>
      <c r="AJ98" s="218" t="str">
        <f>IF(AP98="×","療養日数は15日以内になるようにしてください。",IF('（別紙2-15）3月1日～3月31日'!AV98="×","別紙1の4の要件を満たしていない場合は、療養日数が10日以内になるようにしてください。",""))</f>
        <v/>
      </c>
      <c r="AK98" s="233">
        <f t="shared" si="5"/>
        <v>0</v>
      </c>
      <c r="AL98" s="44"/>
      <c r="AN98" s="233" t="str">
        <f t="shared" si="6"/>
        <v/>
      </c>
      <c r="AP98" s="233" t="str">
        <f t="shared" si="7"/>
        <v/>
      </c>
    </row>
    <row r="99" spans="1:42" s="41" customFormat="1" ht="30" customHeight="1" x14ac:dyDescent="0.4">
      <c r="A99" s="91">
        <v>86</v>
      </c>
      <c r="B99" s="136" t="str">
        <f>IF('（別紙2-11）11月1日～11月30日'!B99="","",'（別紙2-11）11月1日～11月30日'!B99)</f>
        <v/>
      </c>
      <c r="C99" s="431"/>
      <c r="D99" s="332"/>
      <c r="E99" s="317"/>
      <c r="F99" s="333"/>
      <c r="G99" s="317"/>
      <c r="H99" s="333"/>
      <c r="I99" s="317"/>
      <c r="J99" s="333"/>
      <c r="K99" s="317"/>
      <c r="L99" s="333"/>
      <c r="M99" s="317"/>
      <c r="N99" s="333"/>
      <c r="O99" s="317"/>
      <c r="P99" s="333"/>
      <c r="Q99" s="317"/>
      <c r="R99" s="333"/>
      <c r="S99" s="317"/>
      <c r="T99" s="333"/>
      <c r="U99" s="317"/>
      <c r="V99" s="333"/>
      <c r="W99" s="317"/>
      <c r="X99" s="333"/>
      <c r="Y99" s="317"/>
      <c r="Z99" s="333"/>
      <c r="AA99" s="317"/>
      <c r="AB99" s="333"/>
      <c r="AC99" s="317"/>
      <c r="AD99" s="333"/>
      <c r="AE99" s="317"/>
      <c r="AF99" s="333"/>
      <c r="AG99" s="317"/>
      <c r="AH99" s="344"/>
      <c r="AI99" s="98">
        <f>SUM('（別紙2-6）6月1日～6月30日'!D99:AG99,'（別紙2-7）7月1日～7月31日'!D99:AH99,'（別紙2-8）8月1日～8月31日'!D99:AH99,'（別紙2-9）9月1日～9月30日'!D99:AG99,'（別紙2-10）10月1日～10月31日'!D99:AH99,'（別紙2-11）11月1日～11月30日'!D99:AG99,D99:AH99)</f>
        <v>0</v>
      </c>
      <c r="AJ99" s="218" t="str">
        <f>IF(AP99="×","療養日数は15日以内になるようにしてください。",IF('（別紙2-15）3月1日～3月31日'!AV99="×","別紙1の4の要件を満たしていない場合は、療養日数が10日以内になるようにしてください。",""))</f>
        <v/>
      </c>
      <c r="AK99" s="233">
        <f t="shared" si="5"/>
        <v>0</v>
      </c>
      <c r="AL99" s="44"/>
      <c r="AN99" s="233" t="str">
        <f t="shared" si="6"/>
        <v/>
      </c>
      <c r="AP99" s="233" t="str">
        <f t="shared" si="7"/>
        <v/>
      </c>
    </row>
    <row r="100" spans="1:42" s="41" customFormat="1" ht="30" customHeight="1" x14ac:dyDescent="0.4">
      <c r="A100" s="55">
        <v>87</v>
      </c>
      <c r="B100" s="27" t="str">
        <f>IF('（別紙2-11）11月1日～11月30日'!B100="","",'（別紙2-11）11月1日～11月30日'!B100)</f>
        <v/>
      </c>
      <c r="C100" s="432"/>
      <c r="D100" s="314"/>
      <c r="E100" s="315"/>
      <c r="F100" s="316"/>
      <c r="G100" s="315"/>
      <c r="H100" s="316"/>
      <c r="I100" s="315"/>
      <c r="J100" s="316"/>
      <c r="K100" s="315"/>
      <c r="L100" s="316"/>
      <c r="M100" s="315"/>
      <c r="N100" s="316"/>
      <c r="O100" s="315"/>
      <c r="P100" s="316"/>
      <c r="Q100" s="315"/>
      <c r="R100" s="316"/>
      <c r="S100" s="315"/>
      <c r="T100" s="316"/>
      <c r="U100" s="315"/>
      <c r="V100" s="316"/>
      <c r="W100" s="315"/>
      <c r="X100" s="316"/>
      <c r="Y100" s="315"/>
      <c r="Z100" s="316"/>
      <c r="AA100" s="315"/>
      <c r="AB100" s="316"/>
      <c r="AC100" s="315"/>
      <c r="AD100" s="316"/>
      <c r="AE100" s="315"/>
      <c r="AF100" s="316"/>
      <c r="AG100" s="315"/>
      <c r="AH100" s="341"/>
      <c r="AI100" s="56">
        <f>SUM('（別紙2-6）6月1日～6月30日'!D100:AG100,'（別紙2-7）7月1日～7月31日'!D100:AH100,'（別紙2-8）8月1日～8月31日'!D100:AH100,'（別紙2-9）9月1日～9月30日'!D100:AG100,'（別紙2-10）10月1日～10月31日'!D100:AH100,'（別紙2-11）11月1日～11月30日'!D100:AG100,D100:AH100)</f>
        <v>0</v>
      </c>
      <c r="AJ100" s="218" t="str">
        <f>IF(AP100="×","療養日数は15日以内になるようにしてください。",IF('（別紙2-15）3月1日～3月31日'!AV100="×","別紙1の4の要件を満たしていない場合は、療養日数が10日以内になるようにしてください。",""))</f>
        <v/>
      </c>
      <c r="AK100" s="233">
        <f t="shared" si="5"/>
        <v>0</v>
      </c>
      <c r="AL100" s="44"/>
      <c r="AN100" s="233" t="str">
        <f t="shared" si="6"/>
        <v/>
      </c>
      <c r="AP100" s="233" t="str">
        <f t="shared" si="7"/>
        <v/>
      </c>
    </row>
    <row r="101" spans="1:42" s="41" customFormat="1" ht="30" customHeight="1" x14ac:dyDescent="0.4">
      <c r="A101" s="55">
        <v>88</v>
      </c>
      <c r="B101" s="27" t="str">
        <f>IF('（別紙2-11）11月1日～11月30日'!B101="","",'（別紙2-11）11月1日～11月30日'!B101)</f>
        <v/>
      </c>
      <c r="C101" s="432"/>
      <c r="D101" s="314"/>
      <c r="E101" s="315"/>
      <c r="F101" s="316"/>
      <c r="G101" s="315"/>
      <c r="H101" s="316"/>
      <c r="I101" s="315"/>
      <c r="J101" s="316"/>
      <c r="K101" s="315"/>
      <c r="L101" s="316"/>
      <c r="M101" s="315"/>
      <c r="N101" s="316"/>
      <c r="O101" s="315"/>
      <c r="P101" s="316"/>
      <c r="Q101" s="315"/>
      <c r="R101" s="316"/>
      <c r="S101" s="315"/>
      <c r="T101" s="316"/>
      <c r="U101" s="315"/>
      <c r="V101" s="316"/>
      <c r="W101" s="315"/>
      <c r="X101" s="316"/>
      <c r="Y101" s="315"/>
      <c r="Z101" s="316"/>
      <c r="AA101" s="315"/>
      <c r="AB101" s="316"/>
      <c r="AC101" s="315"/>
      <c r="AD101" s="316"/>
      <c r="AE101" s="315"/>
      <c r="AF101" s="316"/>
      <c r="AG101" s="315"/>
      <c r="AH101" s="341"/>
      <c r="AI101" s="56">
        <f>SUM('（別紙2-6）6月1日～6月30日'!D101:AG101,'（別紙2-7）7月1日～7月31日'!D101:AH101,'（別紙2-8）8月1日～8月31日'!D101:AH101,'（別紙2-9）9月1日～9月30日'!D101:AG101,'（別紙2-10）10月1日～10月31日'!D101:AH101,'（別紙2-11）11月1日～11月30日'!D101:AG101,D101:AH101)</f>
        <v>0</v>
      </c>
      <c r="AJ101" s="218" t="str">
        <f>IF(AP101="×","療養日数は15日以内になるようにしてください。",IF('（別紙2-15）3月1日～3月31日'!AV101="×","別紙1の4の要件を満たしていない場合は、療養日数が10日以内になるようにしてください。",""))</f>
        <v/>
      </c>
      <c r="AK101" s="233">
        <f t="shared" si="5"/>
        <v>0</v>
      </c>
      <c r="AL101" s="44"/>
      <c r="AN101" s="233" t="str">
        <f t="shared" si="6"/>
        <v/>
      </c>
      <c r="AP101" s="233" t="str">
        <f t="shared" si="7"/>
        <v/>
      </c>
    </row>
    <row r="102" spans="1:42" s="41" customFormat="1" ht="30" customHeight="1" x14ac:dyDescent="0.4">
      <c r="A102" s="55">
        <v>89</v>
      </c>
      <c r="B102" s="27" t="str">
        <f>IF('（別紙2-11）11月1日～11月30日'!B102="","",'（別紙2-11）11月1日～11月30日'!B102)</f>
        <v/>
      </c>
      <c r="C102" s="432"/>
      <c r="D102" s="314"/>
      <c r="E102" s="315"/>
      <c r="F102" s="316"/>
      <c r="G102" s="315"/>
      <c r="H102" s="316"/>
      <c r="I102" s="315"/>
      <c r="J102" s="316"/>
      <c r="K102" s="315"/>
      <c r="L102" s="316"/>
      <c r="M102" s="315"/>
      <c r="N102" s="316"/>
      <c r="O102" s="315"/>
      <c r="P102" s="316"/>
      <c r="Q102" s="315"/>
      <c r="R102" s="316"/>
      <c r="S102" s="315"/>
      <c r="T102" s="316"/>
      <c r="U102" s="315"/>
      <c r="V102" s="316"/>
      <c r="W102" s="315"/>
      <c r="X102" s="316"/>
      <c r="Y102" s="315"/>
      <c r="Z102" s="316"/>
      <c r="AA102" s="315"/>
      <c r="AB102" s="316"/>
      <c r="AC102" s="315"/>
      <c r="AD102" s="316"/>
      <c r="AE102" s="315"/>
      <c r="AF102" s="316"/>
      <c r="AG102" s="315"/>
      <c r="AH102" s="341"/>
      <c r="AI102" s="56">
        <f>SUM('（別紙2-6）6月1日～6月30日'!D102:AG102,'（別紙2-7）7月1日～7月31日'!D102:AH102,'（別紙2-8）8月1日～8月31日'!D102:AH102,'（別紙2-9）9月1日～9月30日'!D102:AG102,'（別紙2-10）10月1日～10月31日'!D102:AH102,'（別紙2-11）11月1日～11月30日'!D102:AG102,D102:AH102)</f>
        <v>0</v>
      </c>
      <c r="AJ102" s="218" t="str">
        <f>IF(AP102="×","療養日数は15日以内になるようにしてください。",IF('（別紙2-15）3月1日～3月31日'!AV102="×","別紙1の4の要件を満たしていない場合は、療養日数が10日以内になるようにしてください。",""))</f>
        <v/>
      </c>
      <c r="AK102" s="233">
        <f t="shared" si="5"/>
        <v>0</v>
      </c>
      <c r="AL102" s="44"/>
      <c r="AN102" s="233" t="str">
        <f t="shared" si="6"/>
        <v/>
      </c>
      <c r="AP102" s="233" t="str">
        <f t="shared" si="7"/>
        <v/>
      </c>
    </row>
    <row r="103" spans="1:42" s="41" customFormat="1" ht="30" customHeight="1" thickBot="1" x14ac:dyDescent="0.45">
      <c r="A103" s="55">
        <v>90</v>
      </c>
      <c r="B103" s="106" t="str">
        <f>IF('（別紙2-11）11月1日～11月30日'!B103="","",'（別紙2-11）11月1日～11月30日'!B103)</f>
        <v/>
      </c>
      <c r="C103" s="433"/>
      <c r="D103" s="314"/>
      <c r="E103" s="315"/>
      <c r="F103" s="316"/>
      <c r="G103" s="315"/>
      <c r="H103" s="316"/>
      <c r="I103" s="315"/>
      <c r="J103" s="316"/>
      <c r="K103" s="315"/>
      <c r="L103" s="316"/>
      <c r="M103" s="315"/>
      <c r="N103" s="316"/>
      <c r="O103" s="315"/>
      <c r="P103" s="316"/>
      <c r="Q103" s="315"/>
      <c r="R103" s="316"/>
      <c r="S103" s="315"/>
      <c r="T103" s="316"/>
      <c r="U103" s="315"/>
      <c r="V103" s="316"/>
      <c r="W103" s="315"/>
      <c r="X103" s="316"/>
      <c r="Y103" s="315"/>
      <c r="Z103" s="316"/>
      <c r="AA103" s="315"/>
      <c r="AB103" s="316"/>
      <c r="AC103" s="315"/>
      <c r="AD103" s="316"/>
      <c r="AE103" s="315"/>
      <c r="AF103" s="316"/>
      <c r="AG103" s="315"/>
      <c r="AH103" s="341"/>
      <c r="AI103" s="56">
        <f>SUM('（別紙2-6）6月1日～6月30日'!D103:AG103,'（別紙2-7）7月1日～7月31日'!D103:AH103,'（別紙2-8）8月1日～8月31日'!D103:AH103,'（別紙2-9）9月1日～9月30日'!D103:AG103,'（別紙2-10）10月1日～10月31日'!D103:AH103,'（別紙2-11）11月1日～11月30日'!D103:AG103,D103:AH103)</f>
        <v>0</v>
      </c>
      <c r="AJ103" s="218" t="str">
        <f>IF(AP103="×","療養日数は15日以内になるようにしてください。",IF('（別紙2-15）3月1日～3月31日'!AV103="×","別紙1の4の要件を満たしていない場合は、療養日数が10日以内になるようにしてください。",""))</f>
        <v/>
      </c>
      <c r="AK103" s="233">
        <f t="shared" si="5"/>
        <v>0</v>
      </c>
      <c r="AL103" s="44"/>
      <c r="AN103" s="233" t="str">
        <f t="shared" si="6"/>
        <v/>
      </c>
      <c r="AP103" s="233" t="str">
        <f t="shared" si="7"/>
        <v/>
      </c>
    </row>
    <row r="104" spans="1:42" s="41" customFormat="1" ht="30" customHeight="1" x14ac:dyDescent="0.4">
      <c r="A104" s="99">
        <v>91</v>
      </c>
      <c r="B104" s="136" t="str">
        <f>IF('（別紙2-11）11月1日～11月30日'!B104="","",'（別紙2-11）11月1日～11月30日'!B104)</f>
        <v/>
      </c>
      <c r="C104" s="431"/>
      <c r="D104" s="334"/>
      <c r="E104" s="329"/>
      <c r="F104" s="330"/>
      <c r="G104" s="329"/>
      <c r="H104" s="330"/>
      <c r="I104" s="329"/>
      <c r="J104" s="330"/>
      <c r="K104" s="329"/>
      <c r="L104" s="330"/>
      <c r="M104" s="329"/>
      <c r="N104" s="330"/>
      <c r="O104" s="329"/>
      <c r="P104" s="330"/>
      <c r="Q104" s="329"/>
      <c r="R104" s="330"/>
      <c r="S104" s="329"/>
      <c r="T104" s="330"/>
      <c r="U104" s="329"/>
      <c r="V104" s="330"/>
      <c r="W104" s="329"/>
      <c r="X104" s="330"/>
      <c r="Y104" s="329"/>
      <c r="Z104" s="330"/>
      <c r="AA104" s="329"/>
      <c r="AB104" s="330"/>
      <c r="AC104" s="329"/>
      <c r="AD104" s="330"/>
      <c r="AE104" s="329"/>
      <c r="AF104" s="330"/>
      <c r="AG104" s="329"/>
      <c r="AH104" s="340"/>
      <c r="AI104" s="81">
        <f>SUM('（別紙2-6）6月1日～6月30日'!D104:AG104,'（別紙2-7）7月1日～7月31日'!D104:AH104,'（別紙2-8）8月1日～8月31日'!D104:AH104,'（別紙2-9）9月1日～9月30日'!D104:AG104,'（別紙2-10）10月1日～10月31日'!D104:AH104,'（別紙2-11）11月1日～11月30日'!D104:AG104,D104:AH104)</f>
        <v>0</v>
      </c>
      <c r="AJ104" s="218" t="str">
        <f>IF(AP104="×","療養日数は15日以内になるようにしてください。",IF('（別紙2-15）3月1日～3月31日'!AV104="×","別紙1の4の要件を満たしていない場合は、療養日数が10日以内になるようにしてください。",""))</f>
        <v/>
      </c>
      <c r="AK104" s="233">
        <f t="shared" si="5"/>
        <v>0</v>
      </c>
      <c r="AL104" s="44"/>
      <c r="AN104" s="233" t="str">
        <f t="shared" si="6"/>
        <v/>
      </c>
      <c r="AP104" s="233" t="str">
        <f t="shared" si="7"/>
        <v/>
      </c>
    </row>
    <row r="105" spans="1:42" s="41" customFormat="1" ht="30" customHeight="1" x14ac:dyDescent="0.4">
      <c r="A105" s="55">
        <v>92</v>
      </c>
      <c r="B105" s="27" t="str">
        <f>IF('（別紙2-11）11月1日～11月30日'!B105="","",'（別紙2-11）11月1日～11月30日'!B105)</f>
        <v/>
      </c>
      <c r="C105" s="432"/>
      <c r="D105" s="314"/>
      <c r="E105" s="315"/>
      <c r="F105" s="316"/>
      <c r="G105" s="315"/>
      <c r="H105" s="316"/>
      <c r="I105" s="315"/>
      <c r="J105" s="316"/>
      <c r="K105" s="315"/>
      <c r="L105" s="316"/>
      <c r="M105" s="315"/>
      <c r="N105" s="316"/>
      <c r="O105" s="315"/>
      <c r="P105" s="316"/>
      <c r="Q105" s="315"/>
      <c r="R105" s="316"/>
      <c r="S105" s="315"/>
      <c r="T105" s="316"/>
      <c r="U105" s="315"/>
      <c r="V105" s="316"/>
      <c r="W105" s="315"/>
      <c r="X105" s="316"/>
      <c r="Y105" s="315"/>
      <c r="Z105" s="316"/>
      <c r="AA105" s="315"/>
      <c r="AB105" s="316"/>
      <c r="AC105" s="315"/>
      <c r="AD105" s="316"/>
      <c r="AE105" s="315"/>
      <c r="AF105" s="316"/>
      <c r="AG105" s="315"/>
      <c r="AH105" s="341"/>
      <c r="AI105" s="56">
        <f>SUM('（別紙2-6）6月1日～6月30日'!D105:AG105,'（別紙2-7）7月1日～7月31日'!D105:AH105,'（別紙2-8）8月1日～8月31日'!D105:AH105,'（別紙2-9）9月1日～9月30日'!D105:AG105,'（別紙2-10）10月1日～10月31日'!D105:AH105,'（別紙2-11）11月1日～11月30日'!D105:AG105,D105:AH105)</f>
        <v>0</v>
      </c>
      <c r="AJ105" s="218" t="str">
        <f>IF(AP105="×","療養日数は15日以内になるようにしてください。",IF('（別紙2-15）3月1日～3月31日'!AV105="×","別紙1の4の要件を満たしていない場合は、療養日数が10日以内になるようにしてください。",""))</f>
        <v/>
      </c>
      <c r="AK105" s="233">
        <f t="shared" si="5"/>
        <v>0</v>
      </c>
      <c r="AL105" s="44"/>
      <c r="AN105" s="233" t="str">
        <f t="shared" si="6"/>
        <v/>
      </c>
      <c r="AP105" s="233" t="str">
        <f t="shared" si="7"/>
        <v/>
      </c>
    </row>
    <row r="106" spans="1:42" s="41" customFormat="1" ht="30" customHeight="1" x14ac:dyDescent="0.4">
      <c r="A106" s="55">
        <v>93</v>
      </c>
      <c r="B106" s="27" t="str">
        <f>IF('（別紙2-11）11月1日～11月30日'!B106="","",'（別紙2-11）11月1日～11月30日'!B106)</f>
        <v/>
      </c>
      <c r="C106" s="432"/>
      <c r="D106" s="314"/>
      <c r="E106" s="315"/>
      <c r="F106" s="316"/>
      <c r="G106" s="315"/>
      <c r="H106" s="316"/>
      <c r="I106" s="315"/>
      <c r="J106" s="316"/>
      <c r="K106" s="315"/>
      <c r="L106" s="316"/>
      <c r="M106" s="315"/>
      <c r="N106" s="316"/>
      <c r="O106" s="315"/>
      <c r="P106" s="316"/>
      <c r="Q106" s="315"/>
      <c r="R106" s="316"/>
      <c r="S106" s="315"/>
      <c r="T106" s="316"/>
      <c r="U106" s="315"/>
      <c r="V106" s="316"/>
      <c r="W106" s="315"/>
      <c r="X106" s="316"/>
      <c r="Y106" s="315"/>
      <c r="Z106" s="316"/>
      <c r="AA106" s="315"/>
      <c r="AB106" s="316"/>
      <c r="AC106" s="315"/>
      <c r="AD106" s="316"/>
      <c r="AE106" s="315"/>
      <c r="AF106" s="316"/>
      <c r="AG106" s="315"/>
      <c r="AH106" s="341"/>
      <c r="AI106" s="56">
        <f>SUM('（別紙2-6）6月1日～6月30日'!D106:AG106,'（別紙2-7）7月1日～7月31日'!D106:AH106,'（別紙2-8）8月1日～8月31日'!D106:AH106,'（別紙2-9）9月1日～9月30日'!D106:AG106,'（別紙2-10）10月1日～10月31日'!D106:AH106,'（別紙2-11）11月1日～11月30日'!D106:AG106,D106:AH106)</f>
        <v>0</v>
      </c>
      <c r="AJ106" s="218" t="str">
        <f>IF(AP106="×","療養日数は15日以内になるようにしてください。",IF('（別紙2-15）3月1日～3月31日'!AV106="×","別紙1の4の要件を満たしていない場合は、療養日数が10日以内になるようにしてください。",""))</f>
        <v/>
      </c>
      <c r="AK106" s="233">
        <f t="shared" si="5"/>
        <v>0</v>
      </c>
      <c r="AL106" s="44"/>
      <c r="AN106" s="233" t="str">
        <f t="shared" si="6"/>
        <v/>
      </c>
      <c r="AP106" s="233" t="str">
        <f t="shared" si="7"/>
        <v/>
      </c>
    </row>
    <row r="107" spans="1:42" s="41" customFormat="1" ht="30" customHeight="1" x14ac:dyDescent="0.4">
      <c r="A107" s="55">
        <v>94</v>
      </c>
      <c r="B107" s="27" t="str">
        <f>IF('（別紙2-11）11月1日～11月30日'!B107="","",'（別紙2-11）11月1日～11月30日'!B107)</f>
        <v/>
      </c>
      <c r="C107" s="432"/>
      <c r="D107" s="314"/>
      <c r="E107" s="315"/>
      <c r="F107" s="316"/>
      <c r="G107" s="315"/>
      <c r="H107" s="316"/>
      <c r="I107" s="315"/>
      <c r="J107" s="316"/>
      <c r="K107" s="315"/>
      <c r="L107" s="316"/>
      <c r="M107" s="315"/>
      <c r="N107" s="316"/>
      <c r="O107" s="315"/>
      <c r="P107" s="316"/>
      <c r="Q107" s="315"/>
      <c r="R107" s="316"/>
      <c r="S107" s="315"/>
      <c r="T107" s="316"/>
      <c r="U107" s="315"/>
      <c r="V107" s="316"/>
      <c r="W107" s="315"/>
      <c r="X107" s="316"/>
      <c r="Y107" s="315"/>
      <c r="Z107" s="316"/>
      <c r="AA107" s="315"/>
      <c r="AB107" s="316"/>
      <c r="AC107" s="315"/>
      <c r="AD107" s="316"/>
      <c r="AE107" s="315"/>
      <c r="AF107" s="316"/>
      <c r="AG107" s="315"/>
      <c r="AH107" s="341"/>
      <c r="AI107" s="56">
        <f>SUM('（別紙2-6）6月1日～6月30日'!D107:AG107,'（別紙2-7）7月1日～7月31日'!D107:AH107,'（別紙2-8）8月1日～8月31日'!D107:AH107,'（別紙2-9）9月1日～9月30日'!D107:AG107,'（別紙2-10）10月1日～10月31日'!D107:AH107,'（別紙2-11）11月1日～11月30日'!D107:AG107,D107:AH107)</f>
        <v>0</v>
      </c>
      <c r="AJ107" s="218" t="str">
        <f>IF(AP107="×","療養日数は15日以内になるようにしてください。",IF('（別紙2-15）3月1日～3月31日'!AV107="×","別紙1の4の要件を満たしていない場合は、療養日数が10日以内になるようにしてください。",""))</f>
        <v/>
      </c>
      <c r="AK107" s="233">
        <f t="shared" si="5"/>
        <v>0</v>
      </c>
      <c r="AL107" s="44"/>
      <c r="AN107" s="233" t="str">
        <f t="shared" si="6"/>
        <v/>
      </c>
      <c r="AP107" s="233" t="str">
        <f t="shared" si="7"/>
        <v/>
      </c>
    </row>
    <row r="108" spans="1:42" s="41" customFormat="1" ht="30" customHeight="1" thickBot="1" x14ac:dyDescent="0.45">
      <c r="A108" s="57">
        <v>95</v>
      </c>
      <c r="B108" s="106" t="str">
        <f>IF('（別紙2-11）11月1日～11月30日'!B108="","",'（別紙2-11）11月1日～11月30日'!B108)</f>
        <v/>
      </c>
      <c r="C108" s="433"/>
      <c r="D108" s="337"/>
      <c r="E108" s="325"/>
      <c r="F108" s="326"/>
      <c r="G108" s="325"/>
      <c r="H108" s="326"/>
      <c r="I108" s="325"/>
      <c r="J108" s="326"/>
      <c r="K108" s="325"/>
      <c r="L108" s="326"/>
      <c r="M108" s="325"/>
      <c r="N108" s="326"/>
      <c r="O108" s="325"/>
      <c r="P108" s="326"/>
      <c r="Q108" s="325"/>
      <c r="R108" s="326"/>
      <c r="S108" s="325"/>
      <c r="T108" s="326"/>
      <c r="U108" s="325"/>
      <c r="V108" s="326"/>
      <c r="W108" s="325"/>
      <c r="X108" s="326"/>
      <c r="Y108" s="325"/>
      <c r="Z108" s="326"/>
      <c r="AA108" s="325"/>
      <c r="AB108" s="326"/>
      <c r="AC108" s="325"/>
      <c r="AD108" s="326"/>
      <c r="AE108" s="325"/>
      <c r="AF108" s="326"/>
      <c r="AG108" s="325"/>
      <c r="AH108" s="342"/>
      <c r="AI108" s="58">
        <f>SUM('（別紙2-6）6月1日～6月30日'!D108:AG108,'（別紙2-7）7月1日～7月31日'!D108:AH108,'（別紙2-8）8月1日～8月31日'!D108:AH108,'（別紙2-9）9月1日～9月30日'!D108:AG108,'（別紙2-10）10月1日～10月31日'!D108:AH108,'（別紙2-11）11月1日～11月30日'!D108:AG108,D108:AH108)</f>
        <v>0</v>
      </c>
      <c r="AJ108" s="218" t="str">
        <f>IF(AP108="×","療養日数は15日以内になるようにしてください。",IF('（別紙2-15）3月1日～3月31日'!AV108="×","別紙1の4の要件を満たしていない場合は、療養日数が10日以内になるようにしてください。",""))</f>
        <v/>
      </c>
      <c r="AK108" s="233">
        <f t="shared" si="5"/>
        <v>0</v>
      </c>
      <c r="AL108" s="44"/>
      <c r="AN108" s="233" t="str">
        <f t="shared" si="6"/>
        <v/>
      </c>
      <c r="AP108" s="233" t="str">
        <f t="shared" si="7"/>
        <v/>
      </c>
    </row>
    <row r="109" spans="1:42" s="41" customFormat="1" ht="30" customHeight="1" x14ac:dyDescent="0.4">
      <c r="A109" s="91">
        <v>96</v>
      </c>
      <c r="B109" s="136" t="str">
        <f>IF('（別紙2-11）11月1日～11月30日'!B109="","",'（別紙2-11）11月1日～11月30日'!B109)</f>
        <v/>
      </c>
      <c r="C109" s="431"/>
      <c r="D109" s="332"/>
      <c r="E109" s="317"/>
      <c r="F109" s="333"/>
      <c r="G109" s="317"/>
      <c r="H109" s="333"/>
      <c r="I109" s="317"/>
      <c r="J109" s="333"/>
      <c r="K109" s="317"/>
      <c r="L109" s="333"/>
      <c r="M109" s="317"/>
      <c r="N109" s="333"/>
      <c r="O109" s="317"/>
      <c r="P109" s="333"/>
      <c r="Q109" s="317"/>
      <c r="R109" s="333"/>
      <c r="S109" s="317"/>
      <c r="T109" s="333"/>
      <c r="U109" s="317"/>
      <c r="V109" s="333"/>
      <c r="W109" s="317"/>
      <c r="X109" s="333"/>
      <c r="Y109" s="317"/>
      <c r="Z109" s="333"/>
      <c r="AA109" s="317"/>
      <c r="AB109" s="333"/>
      <c r="AC109" s="317"/>
      <c r="AD109" s="333"/>
      <c r="AE109" s="317"/>
      <c r="AF109" s="333"/>
      <c r="AG109" s="317"/>
      <c r="AH109" s="344"/>
      <c r="AI109" s="98">
        <f>SUM('（別紙2-6）6月1日～6月30日'!D109:AG109,'（別紙2-7）7月1日～7月31日'!D109:AH109,'（別紙2-8）8月1日～8月31日'!D109:AH109,'（別紙2-9）9月1日～9月30日'!D109:AG109,'（別紙2-10）10月1日～10月31日'!D109:AH109,'（別紙2-11）11月1日～11月30日'!D109:AG109,D109:AH109)</f>
        <v>0</v>
      </c>
      <c r="AJ109" s="218" t="str">
        <f>IF(AP109="×","療養日数は15日以内になるようにしてください。",IF('（別紙2-15）3月1日～3月31日'!AV109="×","別紙1の4の要件を満たしていない場合は、療養日数が10日以内になるようにしてください。",""))</f>
        <v/>
      </c>
      <c r="AK109" s="233">
        <f t="shared" si="5"/>
        <v>0</v>
      </c>
      <c r="AL109" s="44"/>
      <c r="AN109" s="233" t="str">
        <f t="shared" si="6"/>
        <v/>
      </c>
      <c r="AP109" s="233" t="str">
        <f t="shared" si="7"/>
        <v/>
      </c>
    </row>
    <row r="110" spans="1:42" s="41" customFormat="1" ht="30" customHeight="1" x14ac:dyDescent="0.4">
      <c r="A110" s="55">
        <v>97</v>
      </c>
      <c r="B110" s="27" t="str">
        <f>IF('（別紙2-11）11月1日～11月30日'!B110="","",'（別紙2-11）11月1日～11月30日'!B110)</f>
        <v/>
      </c>
      <c r="C110" s="432"/>
      <c r="D110" s="314"/>
      <c r="E110" s="315"/>
      <c r="F110" s="316"/>
      <c r="G110" s="315"/>
      <c r="H110" s="316"/>
      <c r="I110" s="315"/>
      <c r="J110" s="316"/>
      <c r="K110" s="315"/>
      <c r="L110" s="316"/>
      <c r="M110" s="315"/>
      <c r="N110" s="316"/>
      <c r="O110" s="315"/>
      <c r="P110" s="316"/>
      <c r="Q110" s="315"/>
      <c r="R110" s="316"/>
      <c r="S110" s="315"/>
      <c r="T110" s="316"/>
      <c r="U110" s="315"/>
      <c r="V110" s="316"/>
      <c r="W110" s="315"/>
      <c r="X110" s="316"/>
      <c r="Y110" s="315"/>
      <c r="Z110" s="316"/>
      <c r="AA110" s="315"/>
      <c r="AB110" s="316"/>
      <c r="AC110" s="315"/>
      <c r="AD110" s="316"/>
      <c r="AE110" s="315"/>
      <c r="AF110" s="316"/>
      <c r="AG110" s="315"/>
      <c r="AH110" s="341"/>
      <c r="AI110" s="56">
        <f>SUM('（別紙2-6）6月1日～6月30日'!D110:AG110,'（別紙2-7）7月1日～7月31日'!D110:AH110,'（別紙2-8）8月1日～8月31日'!D110:AH110,'（別紙2-9）9月1日～9月30日'!D110:AG110,'（別紙2-10）10月1日～10月31日'!D110:AH110,'（別紙2-11）11月1日～11月30日'!D110:AG110,D110:AH110)</f>
        <v>0</v>
      </c>
      <c r="AJ110" s="218" t="str">
        <f>IF(AP110="×","療養日数は15日以内になるようにしてください。",IF('（別紙2-15）3月1日～3月31日'!AV110="×","別紙1の4の要件を満たしていない場合は、療養日数が10日以内になるようにしてください。",""))</f>
        <v/>
      </c>
      <c r="AK110" s="233">
        <f t="shared" ref="AK110:AK141" si="8">MIN(SUM(D110:AH110),15)</f>
        <v>0</v>
      </c>
      <c r="AL110" s="44"/>
      <c r="AN110" s="233" t="str">
        <f t="shared" si="6"/>
        <v/>
      </c>
      <c r="AP110" s="233" t="str">
        <f t="shared" si="7"/>
        <v/>
      </c>
    </row>
    <row r="111" spans="1:42" s="41" customFormat="1" ht="30" customHeight="1" x14ac:dyDescent="0.4">
      <c r="A111" s="55">
        <v>98</v>
      </c>
      <c r="B111" s="27" t="str">
        <f>IF('（別紙2-11）11月1日～11月30日'!B111="","",'（別紙2-11）11月1日～11月30日'!B111)</f>
        <v/>
      </c>
      <c r="C111" s="432"/>
      <c r="D111" s="314"/>
      <c r="E111" s="315"/>
      <c r="F111" s="316"/>
      <c r="G111" s="315"/>
      <c r="H111" s="316"/>
      <c r="I111" s="315"/>
      <c r="J111" s="316"/>
      <c r="K111" s="315"/>
      <c r="L111" s="316"/>
      <c r="M111" s="315"/>
      <c r="N111" s="316"/>
      <c r="O111" s="315"/>
      <c r="P111" s="316"/>
      <c r="Q111" s="315"/>
      <c r="R111" s="316"/>
      <c r="S111" s="315"/>
      <c r="T111" s="316"/>
      <c r="U111" s="315"/>
      <c r="V111" s="316"/>
      <c r="W111" s="315"/>
      <c r="X111" s="316"/>
      <c r="Y111" s="315"/>
      <c r="Z111" s="316"/>
      <c r="AA111" s="315"/>
      <c r="AB111" s="316"/>
      <c r="AC111" s="315"/>
      <c r="AD111" s="316"/>
      <c r="AE111" s="315"/>
      <c r="AF111" s="316"/>
      <c r="AG111" s="315"/>
      <c r="AH111" s="341"/>
      <c r="AI111" s="56">
        <f>SUM('（別紙2-6）6月1日～6月30日'!D111:AG111,'（別紙2-7）7月1日～7月31日'!D111:AH111,'（別紙2-8）8月1日～8月31日'!D111:AH111,'（別紙2-9）9月1日～9月30日'!D111:AG111,'（別紙2-10）10月1日～10月31日'!D111:AH111,'（別紙2-11）11月1日～11月30日'!D111:AG111,D111:AH111)</f>
        <v>0</v>
      </c>
      <c r="AJ111" s="218" t="str">
        <f>IF(AP111="×","療養日数は15日以内になるようにしてください。",IF('（別紙2-15）3月1日～3月31日'!AV111="×","別紙1の4の要件を満たしていない場合は、療養日数が10日以内になるようにしてください。",""))</f>
        <v/>
      </c>
      <c r="AK111" s="233">
        <f t="shared" si="8"/>
        <v>0</v>
      </c>
      <c r="AL111" s="44"/>
      <c r="AN111" s="233" t="str">
        <f t="shared" si="6"/>
        <v/>
      </c>
      <c r="AP111" s="233" t="str">
        <f t="shared" si="7"/>
        <v/>
      </c>
    </row>
    <row r="112" spans="1:42" s="41" customFormat="1" ht="30" customHeight="1" x14ac:dyDescent="0.4">
      <c r="A112" s="55">
        <v>99</v>
      </c>
      <c r="B112" s="27" t="str">
        <f>IF('（別紙2-11）11月1日～11月30日'!B112="","",'（別紙2-11）11月1日～11月30日'!B112)</f>
        <v/>
      </c>
      <c r="C112" s="432"/>
      <c r="D112" s="314"/>
      <c r="E112" s="315"/>
      <c r="F112" s="316"/>
      <c r="G112" s="315"/>
      <c r="H112" s="316"/>
      <c r="I112" s="315"/>
      <c r="J112" s="316"/>
      <c r="K112" s="315"/>
      <c r="L112" s="316"/>
      <c r="M112" s="315"/>
      <c r="N112" s="316"/>
      <c r="O112" s="315"/>
      <c r="P112" s="316"/>
      <c r="Q112" s="315"/>
      <c r="R112" s="316"/>
      <c r="S112" s="315"/>
      <c r="T112" s="316"/>
      <c r="U112" s="315"/>
      <c r="V112" s="316"/>
      <c r="W112" s="315"/>
      <c r="X112" s="316"/>
      <c r="Y112" s="315"/>
      <c r="Z112" s="316"/>
      <c r="AA112" s="315"/>
      <c r="AB112" s="316"/>
      <c r="AC112" s="315"/>
      <c r="AD112" s="316"/>
      <c r="AE112" s="315"/>
      <c r="AF112" s="316"/>
      <c r="AG112" s="315"/>
      <c r="AH112" s="341"/>
      <c r="AI112" s="56">
        <f>SUM('（別紙2-6）6月1日～6月30日'!D112:AG112,'（別紙2-7）7月1日～7月31日'!D112:AH112,'（別紙2-8）8月1日～8月31日'!D112:AH112,'（別紙2-9）9月1日～9月30日'!D112:AG112,'（別紙2-10）10月1日～10月31日'!D112:AH112,'（別紙2-11）11月1日～11月30日'!D112:AG112,D112:AH112)</f>
        <v>0</v>
      </c>
      <c r="AJ112" s="218" t="str">
        <f>IF(AP112="×","療養日数は15日以内になるようにしてください。",IF('（別紙2-15）3月1日～3月31日'!AV112="×","別紙1の4の要件を満たしていない場合は、療養日数が10日以内になるようにしてください。",""))</f>
        <v/>
      </c>
      <c r="AK112" s="233">
        <f t="shared" si="8"/>
        <v>0</v>
      </c>
      <c r="AL112" s="44"/>
      <c r="AN112" s="233" t="str">
        <f t="shared" si="6"/>
        <v/>
      </c>
      <c r="AP112" s="233" t="str">
        <f t="shared" si="7"/>
        <v/>
      </c>
    </row>
    <row r="113" spans="1:42" s="41" customFormat="1" ht="30" customHeight="1" thickBot="1" x14ac:dyDescent="0.45">
      <c r="A113" s="55">
        <v>100</v>
      </c>
      <c r="B113" s="106" t="str">
        <f>IF('（別紙2-11）11月1日～11月30日'!B113="","",'（別紙2-11）11月1日～11月30日'!B113)</f>
        <v/>
      </c>
      <c r="C113" s="433"/>
      <c r="D113" s="314"/>
      <c r="E113" s="315"/>
      <c r="F113" s="316"/>
      <c r="G113" s="315"/>
      <c r="H113" s="316"/>
      <c r="I113" s="315"/>
      <c r="J113" s="316"/>
      <c r="K113" s="315"/>
      <c r="L113" s="316"/>
      <c r="M113" s="315"/>
      <c r="N113" s="316"/>
      <c r="O113" s="315"/>
      <c r="P113" s="316"/>
      <c r="Q113" s="315"/>
      <c r="R113" s="316"/>
      <c r="S113" s="315"/>
      <c r="T113" s="316"/>
      <c r="U113" s="315"/>
      <c r="V113" s="316"/>
      <c r="W113" s="315"/>
      <c r="X113" s="316"/>
      <c r="Y113" s="315"/>
      <c r="Z113" s="316"/>
      <c r="AA113" s="315"/>
      <c r="AB113" s="316"/>
      <c r="AC113" s="315"/>
      <c r="AD113" s="316"/>
      <c r="AE113" s="315"/>
      <c r="AF113" s="316"/>
      <c r="AG113" s="315"/>
      <c r="AH113" s="341"/>
      <c r="AI113" s="56">
        <f>SUM('（別紙2-6）6月1日～6月30日'!D113:AG113,'（別紙2-7）7月1日～7月31日'!D113:AH113,'（別紙2-8）8月1日～8月31日'!D113:AH113,'（別紙2-9）9月1日～9月30日'!D113:AG113,'（別紙2-10）10月1日～10月31日'!D113:AH113,'（別紙2-11）11月1日～11月30日'!D113:AG113,D113:AH113)</f>
        <v>0</v>
      </c>
      <c r="AJ113" s="218" t="str">
        <f>IF(AP113="×","療養日数は15日以内になるようにしてください。",IF('（別紙2-15）3月1日～3月31日'!AV113="×","別紙1の4の要件を満たしていない場合は、療養日数が10日以内になるようにしてください。",""))</f>
        <v/>
      </c>
      <c r="AK113" s="233">
        <f t="shared" si="8"/>
        <v>0</v>
      </c>
      <c r="AL113" s="44"/>
      <c r="AN113" s="233" t="str">
        <f t="shared" si="6"/>
        <v/>
      </c>
      <c r="AP113" s="233" t="str">
        <f t="shared" si="7"/>
        <v/>
      </c>
    </row>
    <row r="114" spans="1:42" s="41" customFormat="1" ht="30" customHeight="1" x14ac:dyDescent="0.4">
      <c r="A114" s="99">
        <v>101</v>
      </c>
      <c r="B114" s="136" t="str">
        <f>IF('（別紙2-11）11月1日～11月30日'!B114="","",'（別紙2-11）11月1日～11月30日'!B114)</f>
        <v/>
      </c>
      <c r="C114" s="431"/>
      <c r="D114" s="334"/>
      <c r="E114" s="329"/>
      <c r="F114" s="330"/>
      <c r="G114" s="329"/>
      <c r="H114" s="330"/>
      <c r="I114" s="329"/>
      <c r="J114" s="330"/>
      <c r="K114" s="329"/>
      <c r="L114" s="330"/>
      <c r="M114" s="329"/>
      <c r="N114" s="330"/>
      <c r="O114" s="329"/>
      <c r="P114" s="330"/>
      <c r="Q114" s="329"/>
      <c r="R114" s="330"/>
      <c r="S114" s="329"/>
      <c r="T114" s="330"/>
      <c r="U114" s="329"/>
      <c r="V114" s="330"/>
      <c r="W114" s="329"/>
      <c r="X114" s="330"/>
      <c r="Y114" s="329"/>
      <c r="Z114" s="330"/>
      <c r="AA114" s="329"/>
      <c r="AB114" s="330"/>
      <c r="AC114" s="329"/>
      <c r="AD114" s="330"/>
      <c r="AE114" s="329"/>
      <c r="AF114" s="330"/>
      <c r="AG114" s="329"/>
      <c r="AH114" s="340"/>
      <c r="AI114" s="81">
        <f>SUM('（別紙2-6）6月1日～6月30日'!D114:AG114,'（別紙2-7）7月1日～7月31日'!D114:AH114,'（別紙2-8）8月1日～8月31日'!D114:AH114,'（別紙2-9）9月1日～9月30日'!D114:AG114,'（別紙2-10）10月1日～10月31日'!D114:AH114,'（別紙2-11）11月1日～11月30日'!D114:AG114,D114:AH114)</f>
        <v>0</v>
      </c>
      <c r="AJ114" s="218" t="str">
        <f>IF(AP114="×","療養日数は15日以内になるようにしてください。",IF('（別紙2-15）3月1日～3月31日'!AV114="×","別紙1の4の要件を満たしていない場合は、療養日数が10日以内になるようにしてください。",""))</f>
        <v/>
      </c>
      <c r="AK114" s="233">
        <f t="shared" si="8"/>
        <v>0</v>
      </c>
      <c r="AL114" s="44"/>
      <c r="AN114" s="233" t="str">
        <f t="shared" si="6"/>
        <v/>
      </c>
      <c r="AP114" s="233" t="str">
        <f t="shared" si="7"/>
        <v/>
      </c>
    </row>
    <row r="115" spans="1:42" s="41" customFormat="1" ht="30" customHeight="1" x14ac:dyDescent="0.4">
      <c r="A115" s="55">
        <v>102</v>
      </c>
      <c r="B115" s="27" t="str">
        <f>IF('（別紙2-11）11月1日～11月30日'!B115="","",'（別紙2-11）11月1日～11月30日'!B115)</f>
        <v/>
      </c>
      <c r="C115" s="432"/>
      <c r="D115" s="314"/>
      <c r="E115" s="315"/>
      <c r="F115" s="316"/>
      <c r="G115" s="315"/>
      <c r="H115" s="316"/>
      <c r="I115" s="315"/>
      <c r="J115" s="316"/>
      <c r="K115" s="315"/>
      <c r="L115" s="316"/>
      <c r="M115" s="315"/>
      <c r="N115" s="316"/>
      <c r="O115" s="315"/>
      <c r="P115" s="316"/>
      <c r="Q115" s="315"/>
      <c r="R115" s="316"/>
      <c r="S115" s="315"/>
      <c r="T115" s="316"/>
      <c r="U115" s="315"/>
      <c r="V115" s="316"/>
      <c r="W115" s="315"/>
      <c r="X115" s="316"/>
      <c r="Y115" s="315"/>
      <c r="Z115" s="316"/>
      <c r="AA115" s="315"/>
      <c r="AB115" s="316"/>
      <c r="AC115" s="315"/>
      <c r="AD115" s="316"/>
      <c r="AE115" s="315"/>
      <c r="AF115" s="316"/>
      <c r="AG115" s="315"/>
      <c r="AH115" s="341"/>
      <c r="AI115" s="56">
        <f>SUM('（別紙2-6）6月1日～6月30日'!D115:AG115,'（別紙2-7）7月1日～7月31日'!D115:AH115,'（別紙2-8）8月1日～8月31日'!D115:AH115,'（別紙2-9）9月1日～9月30日'!D115:AG115,'（別紙2-10）10月1日～10月31日'!D115:AH115,'（別紙2-11）11月1日～11月30日'!D115:AG115,D115:AH115)</f>
        <v>0</v>
      </c>
      <c r="AJ115" s="218" t="str">
        <f>IF(AP115="×","療養日数は15日以内になるようにしてください。",IF('（別紙2-15）3月1日～3月31日'!AV115="×","別紙1の4の要件を満たしていない場合は、療養日数が10日以内になるようにしてください。",""))</f>
        <v/>
      </c>
      <c r="AK115" s="233">
        <f t="shared" si="8"/>
        <v>0</v>
      </c>
      <c r="AL115" s="44"/>
      <c r="AN115" s="233" t="str">
        <f t="shared" si="6"/>
        <v/>
      </c>
      <c r="AP115" s="233" t="str">
        <f t="shared" si="7"/>
        <v/>
      </c>
    </row>
    <row r="116" spans="1:42" s="41" customFormat="1" ht="30" customHeight="1" x14ac:dyDescent="0.4">
      <c r="A116" s="55">
        <v>103</v>
      </c>
      <c r="B116" s="27" t="str">
        <f>IF('（別紙2-11）11月1日～11月30日'!B116="","",'（別紙2-11）11月1日～11月30日'!B116)</f>
        <v/>
      </c>
      <c r="C116" s="432"/>
      <c r="D116" s="314"/>
      <c r="E116" s="315"/>
      <c r="F116" s="316"/>
      <c r="G116" s="315"/>
      <c r="H116" s="316"/>
      <c r="I116" s="315"/>
      <c r="J116" s="316"/>
      <c r="K116" s="315"/>
      <c r="L116" s="316"/>
      <c r="M116" s="315"/>
      <c r="N116" s="316"/>
      <c r="O116" s="315"/>
      <c r="P116" s="316"/>
      <c r="Q116" s="315"/>
      <c r="R116" s="316"/>
      <c r="S116" s="315"/>
      <c r="T116" s="316"/>
      <c r="U116" s="315"/>
      <c r="V116" s="316"/>
      <c r="W116" s="315"/>
      <c r="X116" s="316"/>
      <c r="Y116" s="315"/>
      <c r="Z116" s="316"/>
      <c r="AA116" s="315"/>
      <c r="AB116" s="316"/>
      <c r="AC116" s="315"/>
      <c r="AD116" s="316"/>
      <c r="AE116" s="315"/>
      <c r="AF116" s="316"/>
      <c r="AG116" s="315"/>
      <c r="AH116" s="341"/>
      <c r="AI116" s="56">
        <f>SUM('（別紙2-6）6月1日～6月30日'!D116:AG116,'（別紙2-7）7月1日～7月31日'!D116:AH116,'（別紙2-8）8月1日～8月31日'!D116:AH116,'（別紙2-9）9月1日～9月30日'!D116:AG116,'（別紙2-10）10月1日～10月31日'!D116:AH116,'（別紙2-11）11月1日～11月30日'!D116:AG116,D116:AH116)</f>
        <v>0</v>
      </c>
      <c r="AJ116" s="218" t="str">
        <f>IF(AP116="×","療養日数は15日以内になるようにしてください。",IF('（別紙2-15）3月1日～3月31日'!AV116="×","別紙1の4の要件を満たしていない場合は、療養日数が10日以内になるようにしてください。",""))</f>
        <v/>
      </c>
      <c r="AK116" s="233">
        <f t="shared" si="8"/>
        <v>0</v>
      </c>
      <c r="AL116" s="44"/>
      <c r="AN116" s="233" t="str">
        <f t="shared" si="6"/>
        <v/>
      </c>
      <c r="AP116" s="233" t="str">
        <f t="shared" si="7"/>
        <v/>
      </c>
    </row>
    <row r="117" spans="1:42" s="41" customFormat="1" ht="30" customHeight="1" x14ac:dyDescent="0.4">
      <c r="A117" s="55">
        <v>104</v>
      </c>
      <c r="B117" s="27" t="str">
        <f>IF('（別紙2-11）11月1日～11月30日'!B117="","",'（別紙2-11）11月1日～11月30日'!B117)</f>
        <v/>
      </c>
      <c r="C117" s="432"/>
      <c r="D117" s="314"/>
      <c r="E117" s="315"/>
      <c r="F117" s="316"/>
      <c r="G117" s="315"/>
      <c r="H117" s="316"/>
      <c r="I117" s="315"/>
      <c r="J117" s="316"/>
      <c r="K117" s="315"/>
      <c r="L117" s="316"/>
      <c r="M117" s="315"/>
      <c r="N117" s="316"/>
      <c r="O117" s="315"/>
      <c r="P117" s="316"/>
      <c r="Q117" s="315"/>
      <c r="R117" s="316"/>
      <c r="S117" s="315"/>
      <c r="T117" s="316"/>
      <c r="U117" s="315"/>
      <c r="V117" s="316"/>
      <c r="W117" s="315"/>
      <c r="X117" s="316"/>
      <c r="Y117" s="315"/>
      <c r="Z117" s="316"/>
      <c r="AA117" s="315"/>
      <c r="AB117" s="316"/>
      <c r="AC117" s="315"/>
      <c r="AD117" s="316"/>
      <c r="AE117" s="315"/>
      <c r="AF117" s="316"/>
      <c r="AG117" s="315"/>
      <c r="AH117" s="341"/>
      <c r="AI117" s="56">
        <f>SUM('（別紙2-6）6月1日～6月30日'!D117:AG117,'（別紙2-7）7月1日～7月31日'!D117:AH117,'（別紙2-8）8月1日～8月31日'!D117:AH117,'（別紙2-9）9月1日～9月30日'!D117:AG117,'（別紙2-10）10月1日～10月31日'!D117:AH117,'（別紙2-11）11月1日～11月30日'!D117:AG117,D117:AH117)</f>
        <v>0</v>
      </c>
      <c r="AJ117" s="218" t="str">
        <f>IF(AP117="×","療養日数は15日以内になるようにしてください。",IF('（別紙2-15）3月1日～3月31日'!AV117="×","別紙1の4の要件を満たしていない場合は、療養日数が10日以内になるようにしてください。",""))</f>
        <v/>
      </c>
      <c r="AK117" s="233">
        <f t="shared" si="8"/>
        <v>0</v>
      </c>
      <c r="AL117" s="44"/>
      <c r="AN117" s="233" t="str">
        <f t="shared" si="6"/>
        <v/>
      </c>
      <c r="AP117" s="233" t="str">
        <f t="shared" si="7"/>
        <v/>
      </c>
    </row>
    <row r="118" spans="1:42" s="41" customFormat="1" ht="30" customHeight="1" thickBot="1" x14ac:dyDescent="0.45">
      <c r="A118" s="57">
        <v>105</v>
      </c>
      <c r="B118" s="28" t="str">
        <f>IF('（別紙2-11）11月1日～11月30日'!B118="","",'（別紙2-11）11月1日～11月30日'!B118)</f>
        <v/>
      </c>
      <c r="C118" s="433"/>
      <c r="D118" s="337"/>
      <c r="E118" s="325"/>
      <c r="F118" s="326"/>
      <c r="G118" s="325"/>
      <c r="H118" s="326"/>
      <c r="I118" s="325"/>
      <c r="J118" s="326"/>
      <c r="K118" s="325"/>
      <c r="L118" s="326"/>
      <c r="M118" s="325"/>
      <c r="N118" s="326"/>
      <c r="O118" s="325"/>
      <c r="P118" s="326"/>
      <c r="Q118" s="325"/>
      <c r="R118" s="326"/>
      <c r="S118" s="325"/>
      <c r="T118" s="326"/>
      <c r="U118" s="325"/>
      <c r="V118" s="326"/>
      <c r="W118" s="325"/>
      <c r="X118" s="326"/>
      <c r="Y118" s="325"/>
      <c r="Z118" s="326"/>
      <c r="AA118" s="325"/>
      <c r="AB118" s="326"/>
      <c r="AC118" s="325"/>
      <c r="AD118" s="326"/>
      <c r="AE118" s="325"/>
      <c r="AF118" s="326"/>
      <c r="AG118" s="325"/>
      <c r="AH118" s="342"/>
      <c r="AI118" s="58">
        <f>SUM('（別紙2-6）6月1日～6月30日'!D118:AG118,'（別紙2-7）7月1日～7月31日'!D118:AH118,'（別紙2-8）8月1日～8月31日'!D118:AH118,'（別紙2-9）9月1日～9月30日'!D118:AG118,'（別紙2-10）10月1日～10月31日'!D118:AH118,'（別紙2-11）11月1日～11月30日'!D118:AG118,D118:AH118)</f>
        <v>0</v>
      </c>
      <c r="AJ118" s="218" t="str">
        <f>IF(AP118="×","療養日数は15日以内になるようにしてください。",IF('（別紙2-15）3月1日～3月31日'!AV118="×","別紙1の4の要件を満たしていない場合は、療養日数が10日以内になるようにしてください。",""))</f>
        <v/>
      </c>
      <c r="AK118" s="233">
        <f t="shared" si="8"/>
        <v>0</v>
      </c>
      <c r="AL118" s="44"/>
      <c r="AN118" s="233" t="str">
        <f t="shared" si="6"/>
        <v/>
      </c>
      <c r="AP118" s="233" t="str">
        <f t="shared" si="7"/>
        <v/>
      </c>
    </row>
    <row r="119" spans="1:42" s="41" customFormat="1" ht="30" customHeight="1" x14ac:dyDescent="0.4">
      <c r="A119" s="91">
        <v>106</v>
      </c>
      <c r="B119" s="27" t="str">
        <f>IF('（別紙2-11）11月1日～11月30日'!B119="","",'（別紙2-11）11月1日～11月30日'!B119)</f>
        <v/>
      </c>
      <c r="C119" s="431"/>
      <c r="D119" s="332"/>
      <c r="E119" s="317"/>
      <c r="F119" s="333"/>
      <c r="G119" s="317"/>
      <c r="H119" s="333"/>
      <c r="I119" s="317"/>
      <c r="J119" s="333"/>
      <c r="K119" s="317"/>
      <c r="L119" s="333"/>
      <c r="M119" s="317"/>
      <c r="N119" s="333"/>
      <c r="O119" s="317"/>
      <c r="P119" s="333"/>
      <c r="Q119" s="317"/>
      <c r="R119" s="333"/>
      <c r="S119" s="317"/>
      <c r="T119" s="333"/>
      <c r="U119" s="317"/>
      <c r="V119" s="333"/>
      <c r="W119" s="317"/>
      <c r="X119" s="333"/>
      <c r="Y119" s="317"/>
      <c r="Z119" s="333"/>
      <c r="AA119" s="317"/>
      <c r="AB119" s="333"/>
      <c r="AC119" s="317"/>
      <c r="AD119" s="333"/>
      <c r="AE119" s="317"/>
      <c r="AF119" s="333"/>
      <c r="AG119" s="317"/>
      <c r="AH119" s="344"/>
      <c r="AI119" s="98">
        <f>SUM('（別紙2-6）6月1日～6月30日'!D119:AG119,'（別紙2-7）7月1日～7月31日'!D119:AH119,'（別紙2-8）8月1日～8月31日'!D119:AH119,'（別紙2-9）9月1日～9月30日'!D119:AG119,'（別紙2-10）10月1日～10月31日'!D119:AH119,'（別紙2-11）11月1日～11月30日'!D119:AG119,D119:AH119)</f>
        <v>0</v>
      </c>
      <c r="AJ119" s="218" t="str">
        <f>IF(AP119="×","療養日数は15日以内になるようにしてください。",IF('（別紙2-15）3月1日～3月31日'!AV119="×","別紙1の4の要件を満たしていない場合は、療養日数が10日以内になるようにしてください。",""))</f>
        <v/>
      </c>
      <c r="AK119" s="233">
        <f t="shared" si="8"/>
        <v>0</v>
      </c>
      <c r="AL119" s="44"/>
      <c r="AN119" s="233" t="str">
        <f t="shared" si="6"/>
        <v/>
      </c>
      <c r="AP119" s="233" t="str">
        <f t="shared" si="7"/>
        <v/>
      </c>
    </row>
    <row r="120" spans="1:42" s="41" customFormat="1" ht="30" customHeight="1" x14ac:dyDescent="0.4">
      <c r="A120" s="55">
        <v>107</v>
      </c>
      <c r="B120" s="27" t="str">
        <f>IF('（別紙2-11）11月1日～11月30日'!B120="","",'（別紙2-11）11月1日～11月30日'!B120)</f>
        <v/>
      </c>
      <c r="C120" s="432"/>
      <c r="D120" s="314"/>
      <c r="E120" s="315"/>
      <c r="F120" s="316"/>
      <c r="G120" s="315"/>
      <c r="H120" s="316"/>
      <c r="I120" s="315"/>
      <c r="J120" s="316"/>
      <c r="K120" s="315"/>
      <c r="L120" s="316"/>
      <c r="M120" s="315"/>
      <c r="N120" s="316"/>
      <c r="O120" s="315"/>
      <c r="P120" s="316"/>
      <c r="Q120" s="315"/>
      <c r="R120" s="316"/>
      <c r="S120" s="315"/>
      <c r="T120" s="316"/>
      <c r="U120" s="315"/>
      <c r="V120" s="316"/>
      <c r="W120" s="315"/>
      <c r="X120" s="316"/>
      <c r="Y120" s="315"/>
      <c r="Z120" s="316"/>
      <c r="AA120" s="315"/>
      <c r="AB120" s="316"/>
      <c r="AC120" s="315"/>
      <c r="AD120" s="316"/>
      <c r="AE120" s="315"/>
      <c r="AF120" s="316"/>
      <c r="AG120" s="315"/>
      <c r="AH120" s="341"/>
      <c r="AI120" s="56">
        <f>SUM('（別紙2-6）6月1日～6月30日'!D120:AG120,'（別紙2-7）7月1日～7月31日'!D120:AH120,'（別紙2-8）8月1日～8月31日'!D120:AH120,'（別紙2-9）9月1日～9月30日'!D120:AG120,'（別紙2-10）10月1日～10月31日'!D120:AH120,'（別紙2-11）11月1日～11月30日'!D120:AG120,D120:AH120)</f>
        <v>0</v>
      </c>
      <c r="AJ120" s="218" t="str">
        <f>IF(AP120="×","療養日数は15日以内になるようにしてください。",IF('（別紙2-15）3月1日～3月31日'!AV120="×","別紙1の4の要件を満たしていない場合は、療養日数が10日以内になるようにしてください。",""))</f>
        <v/>
      </c>
      <c r="AK120" s="233">
        <f t="shared" si="8"/>
        <v>0</v>
      </c>
      <c r="AL120" s="44"/>
      <c r="AN120" s="233" t="str">
        <f t="shared" si="6"/>
        <v/>
      </c>
      <c r="AP120" s="233" t="str">
        <f t="shared" si="7"/>
        <v/>
      </c>
    </row>
    <row r="121" spans="1:42" s="41" customFormat="1" ht="30" customHeight="1" x14ac:dyDescent="0.4">
      <c r="A121" s="55">
        <v>108</v>
      </c>
      <c r="B121" s="27" t="str">
        <f>IF('（別紙2-11）11月1日～11月30日'!B121="","",'（別紙2-11）11月1日～11月30日'!B121)</f>
        <v/>
      </c>
      <c r="C121" s="432"/>
      <c r="D121" s="314"/>
      <c r="E121" s="315"/>
      <c r="F121" s="316"/>
      <c r="G121" s="315"/>
      <c r="H121" s="316"/>
      <c r="I121" s="315"/>
      <c r="J121" s="316"/>
      <c r="K121" s="315"/>
      <c r="L121" s="316"/>
      <c r="M121" s="315"/>
      <c r="N121" s="316"/>
      <c r="O121" s="315"/>
      <c r="P121" s="316"/>
      <c r="Q121" s="315"/>
      <c r="R121" s="316"/>
      <c r="S121" s="315"/>
      <c r="T121" s="316"/>
      <c r="U121" s="315"/>
      <c r="V121" s="316"/>
      <c r="W121" s="315"/>
      <c r="X121" s="316"/>
      <c r="Y121" s="315"/>
      <c r="Z121" s="316"/>
      <c r="AA121" s="315"/>
      <c r="AB121" s="316"/>
      <c r="AC121" s="315"/>
      <c r="AD121" s="316"/>
      <c r="AE121" s="315"/>
      <c r="AF121" s="316"/>
      <c r="AG121" s="315"/>
      <c r="AH121" s="341"/>
      <c r="AI121" s="56">
        <f>SUM('（別紙2-6）6月1日～6月30日'!D121:AG121,'（別紙2-7）7月1日～7月31日'!D121:AH121,'（別紙2-8）8月1日～8月31日'!D121:AH121,'（別紙2-9）9月1日～9月30日'!D121:AG121,'（別紙2-10）10月1日～10月31日'!D121:AH121,'（別紙2-11）11月1日～11月30日'!D121:AG121,D121:AH121)</f>
        <v>0</v>
      </c>
      <c r="AJ121" s="218" t="str">
        <f>IF(AP121="×","療養日数は15日以内になるようにしてください。",IF('（別紙2-15）3月1日～3月31日'!AV121="×","別紙1の4の要件を満たしていない場合は、療養日数が10日以内になるようにしてください。",""))</f>
        <v/>
      </c>
      <c r="AK121" s="233">
        <f t="shared" si="8"/>
        <v>0</v>
      </c>
      <c r="AL121" s="44"/>
      <c r="AN121" s="233" t="str">
        <f t="shared" si="6"/>
        <v/>
      </c>
      <c r="AP121" s="233" t="str">
        <f t="shared" si="7"/>
        <v/>
      </c>
    </row>
    <row r="122" spans="1:42" s="41" customFormat="1" ht="30" customHeight="1" x14ac:dyDescent="0.4">
      <c r="A122" s="55">
        <v>109</v>
      </c>
      <c r="B122" s="27" t="str">
        <f>IF('（別紙2-11）11月1日～11月30日'!B122="","",'（別紙2-11）11月1日～11月30日'!B122)</f>
        <v/>
      </c>
      <c r="C122" s="432"/>
      <c r="D122" s="314"/>
      <c r="E122" s="315"/>
      <c r="F122" s="316"/>
      <c r="G122" s="315"/>
      <c r="H122" s="316"/>
      <c r="I122" s="315"/>
      <c r="J122" s="316"/>
      <c r="K122" s="315"/>
      <c r="L122" s="316"/>
      <c r="M122" s="315"/>
      <c r="N122" s="316"/>
      <c r="O122" s="315"/>
      <c r="P122" s="316"/>
      <c r="Q122" s="315"/>
      <c r="R122" s="316"/>
      <c r="S122" s="315"/>
      <c r="T122" s="316"/>
      <c r="U122" s="315"/>
      <c r="V122" s="316"/>
      <c r="W122" s="315"/>
      <c r="X122" s="316"/>
      <c r="Y122" s="315"/>
      <c r="Z122" s="316"/>
      <c r="AA122" s="315"/>
      <c r="AB122" s="316"/>
      <c r="AC122" s="315"/>
      <c r="AD122" s="316"/>
      <c r="AE122" s="315"/>
      <c r="AF122" s="316"/>
      <c r="AG122" s="315"/>
      <c r="AH122" s="341"/>
      <c r="AI122" s="56">
        <f>SUM('（別紙2-6）6月1日～6月30日'!D122:AG122,'（別紙2-7）7月1日～7月31日'!D122:AH122,'（別紙2-8）8月1日～8月31日'!D122:AH122,'（別紙2-9）9月1日～9月30日'!D122:AG122,'（別紙2-10）10月1日～10月31日'!D122:AH122,'（別紙2-11）11月1日～11月30日'!D122:AG122,D122:AH122)</f>
        <v>0</v>
      </c>
      <c r="AJ122" s="218" t="str">
        <f>IF(AP122="×","療養日数は15日以内になるようにしてください。",IF('（別紙2-15）3月1日～3月31日'!AV122="×","別紙1の4の要件を満たしていない場合は、療養日数が10日以内になるようにしてください。",""))</f>
        <v/>
      </c>
      <c r="AK122" s="233">
        <f t="shared" si="8"/>
        <v>0</v>
      </c>
      <c r="AL122" s="44"/>
      <c r="AN122" s="233" t="str">
        <f t="shared" si="6"/>
        <v/>
      </c>
      <c r="AP122" s="233" t="str">
        <f t="shared" si="7"/>
        <v/>
      </c>
    </row>
    <row r="123" spans="1:42" s="41" customFormat="1" ht="30" customHeight="1" thickBot="1" x14ac:dyDescent="0.45">
      <c r="A123" s="55">
        <v>110</v>
      </c>
      <c r="B123" s="106" t="str">
        <f>IF('（別紙2-11）11月1日～11月30日'!B123="","",'（別紙2-11）11月1日～11月30日'!B123)</f>
        <v/>
      </c>
      <c r="C123" s="433"/>
      <c r="D123" s="314"/>
      <c r="E123" s="315"/>
      <c r="F123" s="316"/>
      <c r="G123" s="315"/>
      <c r="H123" s="316"/>
      <c r="I123" s="315"/>
      <c r="J123" s="316"/>
      <c r="K123" s="315"/>
      <c r="L123" s="316"/>
      <c r="M123" s="315"/>
      <c r="N123" s="316"/>
      <c r="O123" s="315"/>
      <c r="P123" s="316"/>
      <c r="Q123" s="315"/>
      <c r="R123" s="316"/>
      <c r="S123" s="315"/>
      <c r="T123" s="316"/>
      <c r="U123" s="315"/>
      <c r="V123" s="316"/>
      <c r="W123" s="315"/>
      <c r="X123" s="316"/>
      <c r="Y123" s="315"/>
      <c r="Z123" s="316"/>
      <c r="AA123" s="315"/>
      <c r="AB123" s="316"/>
      <c r="AC123" s="315"/>
      <c r="AD123" s="316"/>
      <c r="AE123" s="315"/>
      <c r="AF123" s="316"/>
      <c r="AG123" s="315"/>
      <c r="AH123" s="341"/>
      <c r="AI123" s="56">
        <f>SUM('（別紙2-6）6月1日～6月30日'!D123:AG123,'（別紙2-7）7月1日～7月31日'!D123:AH123,'（別紙2-8）8月1日～8月31日'!D123:AH123,'（別紙2-9）9月1日～9月30日'!D123:AG123,'（別紙2-10）10月1日～10月31日'!D123:AH123,'（別紙2-11）11月1日～11月30日'!D123:AG123,D123:AH123)</f>
        <v>0</v>
      </c>
      <c r="AJ123" s="218" t="str">
        <f>IF(AP123="×","療養日数は15日以内になるようにしてください。",IF('（別紙2-15）3月1日～3月31日'!AV123="×","別紙1の4の要件を満たしていない場合は、療養日数が10日以内になるようにしてください。",""))</f>
        <v/>
      </c>
      <c r="AK123" s="233">
        <f t="shared" si="8"/>
        <v>0</v>
      </c>
      <c r="AL123" s="44"/>
      <c r="AN123" s="233" t="str">
        <f t="shared" si="6"/>
        <v/>
      </c>
      <c r="AP123" s="233" t="str">
        <f t="shared" si="7"/>
        <v/>
      </c>
    </row>
    <row r="124" spans="1:42" s="41" customFormat="1" ht="30" customHeight="1" x14ac:dyDescent="0.4">
      <c r="A124" s="99">
        <v>111</v>
      </c>
      <c r="B124" s="136" t="str">
        <f>IF('（別紙2-11）11月1日～11月30日'!B124="","",'（別紙2-11）11月1日～11月30日'!B124)</f>
        <v/>
      </c>
      <c r="C124" s="431"/>
      <c r="D124" s="334"/>
      <c r="E124" s="329"/>
      <c r="F124" s="330"/>
      <c r="G124" s="329"/>
      <c r="H124" s="330"/>
      <c r="I124" s="329"/>
      <c r="J124" s="330"/>
      <c r="K124" s="329"/>
      <c r="L124" s="330"/>
      <c r="M124" s="329"/>
      <c r="N124" s="330"/>
      <c r="O124" s="329"/>
      <c r="P124" s="330"/>
      <c r="Q124" s="329"/>
      <c r="R124" s="330"/>
      <c r="S124" s="329"/>
      <c r="T124" s="330"/>
      <c r="U124" s="329"/>
      <c r="V124" s="330"/>
      <c r="W124" s="329"/>
      <c r="X124" s="330"/>
      <c r="Y124" s="329"/>
      <c r="Z124" s="330"/>
      <c r="AA124" s="329"/>
      <c r="AB124" s="330"/>
      <c r="AC124" s="329"/>
      <c r="AD124" s="330"/>
      <c r="AE124" s="329"/>
      <c r="AF124" s="330"/>
      <c r="AG124" s="329"/>
      <c r="AH124" s="340"/>
      <c r="AI124" s="81">
        <f>SUM('（別紙2-6）6月1日～6月30日'!D124:AG124,'（別紙2-7）7月1日～7月31日'!D124:AH124,'（別紙2-8）8月1日～8月31日'!D124:AH124,'（別紙2-9）9月1日～9月30日'!D124:AG124,'（別紙2-10）10月1日～10月31日'!D124:AH124,'（別紙2-11）11月1日～11月30日'!D124:AG124,D124:AH124)</f>
        <v>0</v>
      </c>
      <c r="AJ124" s="218" t="str">
        <f>IF(AP124="×","療養日数は15日以内になるようにしてください。",IF('（別紙2-15）3月1日～3月31日'!AV124="×","別紙1の4の要件を満たしていない場合は、療養日数が10日以内になるようにしてください。",""))</f>
        <v/>
      </c>
      <c r="AK124" s="233">
        <f t="shared" si="8"/>
        <v>0</v>
      </c>
      <c r="AL124" s="44"/>
      <c r="AN124" s="233" t="str">
        <f t="shared" si="6"/>
        <v/>
      </c>
      <c r="AP124" s="233" t="str">
        <f t="shared" si="7"/>
        <v/>
      </c>
    </row>
    <row r="125" spans="1:42" s="41" customFormat="1" ht="30" customHeight="1" x14ac:dyDescent="0.4">
      <c r="A125" s="55">
        <v>112</v>
      </c>
      <c r="B125" s="27" t="str">
        <f>IF('（別紙2-11）11月1日～11月30日'!B125="","",'（別紙2-11）11月1日～11月30日'!B125)</f>
        <v/>
      </c>
      <c r="C125" s="432"/>
      <c r="D125" s="314"/>
      <c r="E125" s="315"/>
      <c r="F125" s="316"/>
      <c r="G125" s="315"/>
      <c r="H125" s="316"/>
      <c r="I125" s="315"/>
      <c r="J125" s="316"/>
      <c r="K125" s="315"/>
      <c r="L125" s="316"/>
      <c r="M125" s="315"/>
      <c r="N125" s="316"/>
      <c r="O125" s="315"/>
      <c r="P125" s="316"/>
      <c r="Q125" s="315"/>
      <c r="R125" s="316"/>
      <c r="S125" s="315"/>
      <c r="T125" s="316"/>
      <c r="U125" s="315"/>
      <c r="V125" s="316"/>
      <c r="W125" s="315"/>
      <c r="X125" s="316"/>
      <c r="Y125" s="315"/>
      <c r="Z125" s="316"/>
      <c r="AA125" s="315"/>
      <c r="AB125" s="316"/>
      <c r="AC125" s="315"/>
      <c r="AD125" s="316"/>
      <c r="AE125" s="315"/>
      <c r="AF125" s="316"/>
      <c r="AG125" s="315"/>
      <c r="AH125" s="341"/>
      <c r="AI125" s="56">
        <f>SUM('（別紙2-6）6月1日～6月30日'!D125:AG125,'（別紙2-7）7月1日～7月31日'!D125:AH125,'（別紙2-8）8月1日～8月31日'!D125:AH125,'（別紙2-9）9月1日～9月30日'!D125:AG125,'（別紙2-10）10月1日～10月31日'!D125:AH125,'（別紙2-11）11月1日～11月30日'!D125:AG125,D125:AH125)</f>
        <v>0</v>
      </c>
      <c r="AJ125" s="218" t="str">
        <f>IF(AP125="×","療養日数は15日以内になるようにしてください。",IF('（別紙2-15）3月1日～3月31日'!AV125="×","別紙1の4の要件を満たしていない場合は、療養日数が10日以内になるようにしてください。",""))</f>
        <v/>
      </c>
      <c r="AK125" s="233">
        <f t="shared" si="8"/>
        <v>0</v>
      </c>
      <c r="AL125" s="44"/>
      <c r="AN125" s="233" t="str">
        <f t="shared" si="6"/>
        <v/>
      </c>
      <c r="AP125" s="233" t="str">
        <f t="shared" si="7"/>
        <v/>
      </c>
    </row>
    <row r="126" spans="1:42" s="41" customFormat="1" ht="30" customHeight="1" x14ac:dyDescent="0.4">
      <c r="A126" s="55">
        <v>113</v>
      </c>
      <c r="B126" s="27" t="str">
        <f>IF('（別紙2-11）11月1日～11月30日'!B126="","",'（別紙2-11）11月1日～11月30日'!B126)</f>
        <v/>
      </c>
      <c r="C126" s="432"/>
      <c r="D126" s="314"/>
      <c r="E126" s="315"/>
      <c r="F126" s="316"/>
      <c r="G126" s="315"/>
      <c r="H126" s="316"/>
      <c r="I126" s="315"/>
      <c r="J126" s="316"/>
      <c r="K126" s="315"/>
      <c r="L126" s="316"/>
      <c r="M126" s="315"/>
      <c r="N126" s="316"/>
      <c r="O126" s="315"/>
      <c r="P126" s="316"/>
      <c r="Q126" s="315"/>
      <c r="R126" s="316"/>
      <c r="S126" s="315"/>
      <c r="T126" s="316"/>
      <c r="U126" s="315"/>
      <c r="V126" s="316"/>
      <c r="W126" s="315"/>
      <c r="X126" s="316"/>
      <c r="Y126" s="315"/>
      <c r="Z126" s="316"/>
      <c r="AA126" s="315"/>
      <c r="AB126" s="316"/>
      <c r="AC126" s="315"/>
      <c r="AD126" s="316"/>
      <c r="AE126" s="315"/>
      <c r="AF126" s="316"/>
      <c r="AG126" s="315"/>
      <c r="AH126" s="341"/>
      <c r="AI126" s="56">
        <f>SUM('（別紙2-6）6月1日～6月30日'!D126:AG126,'（別紙2-7）7月1日～7月31日'!D126:AH126,'（別紙2-8）8月1日～8月31日'!D126:AH126,'（別紙2-9）9月1日～9月30日'!D126:AG126,'（別紙2-10）10月1日～10月31日'!D126:AH126,'（別紙2-11）11月1日～11月30日'!D126:AG126,D126:AH126)</f>
        <v>0</v>
      </c>
      <c r="AJ126" s="218" t="str">
        <f>IF(AP126="×","療養日数は15日以内になるようにしてください。",IF('（別紙2-15）3月1日～3月31日'!AV126="×","別紙1の4の要件を満たしていない場合は、療養日数が10日以内になるようにしてください。",""))</f>
        <v/>
      </c>
      <c r="AK126" s="233">
        <f t="shared" si="8"/>
        <v>0</v>
      </c>
      <c r="AL126" s="44"/>
      <c r="AN126" s="233" t="str">
        <f t="shared" si="6"/>
        <v/>
      </c>
      <c r="AP126" s="233" t="str">
        <f t="shared" si="7"/>
        <v/>
      </c>
    </row>
    <row r="127" spans="1:42" s="41" customFormat="1" ht="30" customHeight="1" x14ac:dyDescent="0.4">
      <c r="A127" s="55">
        <v>114</v>
      </c>
      <c r="B127" s="27" t="str">
        <f>IF('（別紙2-11）11月1日～11月30日'!B127="","",'（別紙2-11）11月1日～11月30日'!B127)</f>
        <v/>
      </c>
      <c r="C127" s="432"/>
      <c r="D127" s="314"/>
      <c r="E127" s="315"/>
      <c r="F127" s="316"/>
      <c r="G127" s="315"/>
      <c r="H127" s="316"/>
      <c r="I127" s="315"/>
      <c r="J127" s="316"/>
      <c r="K127" s="315"/>
      <c r="L127" s="316"/>
      <c r="M127" s="315"/>
      <c r="N127" s="316"/>
      <c r="O127" s="315"/>
      <c r="P127" s="316"/>
      <c r="Q127" s="315"/>
      <c r="R127" s="316"/>
      <c r="S127" s="315"/>
      <c r="T127" s="316"/>
      <c r="U127" s="315"/>
      <c r="V127" s="316"/>
      <c r="W127" s="315"/>
      <c r="X127" s="316"/>
      <c r="Y127" s="315"/>
      <c r="Z127" s="316"/>
      <c r="AA127" s="315"/>
      <c r="AB127" s="316"/>
      <c r="AC127" s="315"/>
      <c r="AD127" s="316"/>
      <c r="AE127" s="315"/>
      <c r="AF127" s="316"/>
      <c r="AG127" s="315"/>
      <c r="AH127" s="341"/>
      <c r="AI127" s="56">
        <f>SUM('（別紙2-6）6月1日～6月30日'!D127:AG127,'（別紙2-7）7月1日～7月31日'!D127:AH127,'（別紙2-8）8月1日～8月31日'!D127:AH127,'（別紙2-9）9月1日～9月30日'!D127:AG127,'（別紙2-10）10月1日～10月31日'!D127:AH127,'（別紙2-11）11月1日～11月30日'!D127:AG127,D127:AH127)</f>
        <v>0</v>
      </c>
      <c r="AJ127" s="218" t="str">
        <f>IF(AP127="×","療養日数は15日以内になるようにしてください。",IF('（別紙2-15）3月1日～3月31日'!AV127="×","別紙1の4の要件を満たしていない場合は、療養日数が10日以内になるようにしてください。",""))</f>
        <v/>
      </c>
      <c r="AK127" s="233">
        <f t="shared" si="8"/>
        <v>0</v>
      </c>
      <c r="AL127" s="44"/>
      <c r="AN127" s="233" t="str">
        <f t="shared" si="6"/>
        <v/>
      </c>
      <c r="AP127" s="233" t="str">
        <f t="shared" si="7"/>
        <v/>
      </c>
    </row>
    <row r="128" spans="1:42" s="41" customFormat="1" ht="30" customHeight="1" thickBot="1" x14ac:dyDescent="0.45">
      <c r="A128" s="57">
        <v>115</v>
      </c>
      <c r="B128" s="106" t="str">
        <f>IF('（別紙2-11）11月1日～11月30日'!B128="","",'（別紙2-11）11月1日～11月30日'!B128)</f>
        <v/>
      </c>
      <c r="C128" s="433"/>
      <c r="D128" s="337"/>
      <c r="E128" s="325"/>
      <c r="F128" s="326"/>
      <c r="G128" s="325"/>
      <c r="H128" s="326"/>
      <c r="I128" s="325"/>
      <c r="J128" s="326"/>
      <c r="K128" s="325"/>
      <c r="L128" s="326"/>
      <c r="M128" s="325"/>
      <c r="N128" s="326"/>
      <c r="O128" s="325"/>
      <c r="P128" s="326"/>
      <c r="Q128" s="325"/>
      <c r="R128" s="326"/>
      <c r="S128" s="325"/>
      <c r="T128" s="326"/>
      <c r="U128" s="325"/>
      <c r="V128" s="326"/>
      <c r="W128" s="325"/>
      <c r="X128" s="326"/>
      <c r="Y128" s="325"/>
      <c r="Z128" s="326"/>
      <c r="AA128" s="325"/>
      <c r="AB128" s="326"/>
      <c r="AC128" s="325"/>
      <c r="AD128" s="326"/>
      <c r="AE128" s="325"/>
      <c r="AF128" s="326"/>
      <c r="AG128" s="325"/>
      <c r="AH128" s="342"/>
      <c r="AI128" s="58">
        <f>SUM('（別紙2-6）6月1日～6月30日'!D128:AG128,'（別紙2-7）7月1日～7月31日'!D128:AH128,'（別紙2-8）8月1日～8月31日'!D128:AH128,'（別紙2-9）9月1日～9月30日'!D128:AG128,'（別紙2-10）10月1日～10月31日'!D128:AH128,'（別紙2-11）11月1日～11月30日'!D128:AG128,D128:AH128)</f>
        <v>0</v>
      </c>
      <c r="AJ128" s="218" t="str">
        <f>IF(AP128="×","療養日数は15日以内になるようにしてください。",IF('（別紙2-15）3月1日～3月31日'!AV128="×","別紙1の4の要件を満たしていない場合は、療養日数が10日以内になるようにしてください。",""))</f>
        <v/>
      </c>
      <c r="AK128" s="233">
        <f t="shared" si="8"/>
        <v>0</v>
      </c>
      <c r="AL128" s="44"/>
      <c r="AN128" s="233" t="str">
        <f t="shared" si="6"/>
        <v/>
      </c>
      <c r="AP128" s="233" t="str">
        <f t="shared" si="7"/>
        <v/>
      </c>
    </row>
    <row r="129" spans="1:42" s="41" customFormat="1" ht="30" customHeight="1" x14ac:dyDescent="0.4">
      <c r="A129" s="91">
        <v>116</v>
      </c>
      <c r="B129" s="136" t="str">
        <f>IF('（別紙2-11）11月1日～11月30日'!B129="","",'（別紙2-11）11月1日～11月30日'!B129)</f>
        <v/>
      </c>
      <c r="C129" s="431"/>
      <c r="D129" s="332"/>
      <c r="E129" s="317"/>
      <c r="F129" s="333"/>
      <c r="G129" s="317"/>
      <c r="H129" s="333"/>
      <c r="I129" s="317"/>
      <c r="J129" s="333"/>
      <c r="K129" s="317"/>
      <c r="L129" s="333"/>
      <c r="M129" s="317"/>
      <c r="N129" s="333"/>
      <c r="O129" s="317"/>
      <c r="P129" s="333"/>
      <c r="Q129" s="317"/>
      <c r="R129" s="333"/>
      <c r="S129" s="317"/>
      <c r="T129" s="333"/>
      <c r="U129" s="317"/>
      <c r="V129" s="333"/>
      <c r="W129" s="317"/>
      <c r="X129" s="333"/>
      <c r="Y129" s="317"/>
      <c r="Z129" s="333"/>
      <c r="AA129" s="317"/>
      <c r="AB129" s="333"/>
      <c r="AC129" s="317"/>
      <c r="AD129" s="333"/>
      <c r="AE129" s="317"/>
      <c r="AF129" s="333"/>
      <c r="AG129" s="317"/>
      <c r="AH129" s="344"/>
      <c r="AI129" s="98">
        <f>SUM('（別紙2-6）6月1日～6月30日'!D129:AG129,'（別紙2-7）7月1日～7月31日'!D129:AH129,'（別紙2-8）8月1日～8月31日'!D129:AH129,'（別紙2-9）9月1日～9月30日'!D129:AG129,'（別紙2-10）10月1日～10月31日'!D129:AH129,'（別紙2-11）11月1日～11月30日'!D129:AG129,D129:AH129)</f>
        <v>0</v>
      </c>
      <c r="AJ129" s="218" t="str">
        <f>IF(AP129="×","療養日数は15日以内になるようにしてください。",IF('（別紙2-15）3月1日～3月31日'!AV129="×","別紙1の4の要件を満たしていない場合は、療養日数が10日以内になるようにしてください。",""))</f>
        <v/>
      </c>
      <c r="AK129" s="233">
        <f t="shared" si="8"/>
        <v>0</v>
      </c>
      <c r="AL129" s="44"/>
      <c r="AN129" s="233" t="str">
        <f t="shared" si="6"/>
        <v/>
      </c>
      <c r="AP129" s="233" t="str">
        <f t="shared" si="7"/>
        <v/>
      </c>
    </row>
    <row r="130" spans="1:42" s="41" customFormat="1" ht="30" customHeight="1" x14ac:dyDescent="0.4">
      <c r="A130" s="55">
        <v>117</v>
      </c>
      <c r="B130" s="27" t="str">
        <f>IF('（別紙2-11）11月1日～11月30日'!B130="","",'（別紙2-11）11月1日～11月30日'!B130)</f>
        <v/>
      </c>
      <c r="C130" s="432"/>
      <c r="D130" s="314"/>
      <c r="E130" s="315"/>
      <c r="F130" s="316"/>
      <c r="G130" s="315"/>
      <c r="H130" s="316"/>
      <c r="I130" s="315"/>
      <c r="J130" s="316"/>
      <c r="K130" s="315"/>
      <c r="L130" s="316"/>
      <c r="M130" s="315"/>
      <c r="N130" s="316"/>
      <c r="O130" s="315"/>
      <c r="P130" s="316"/>
      <c r="Q130" s="315"/>
      <c r="R130" s="316"/>
      <c r="S130" s="315"/>
      <c r="T130" s="316"/>
      <c r="U130" s="315"/>
      <c r="V130" s="316"/>
      <c r="W130" s="315"/>
      <c r="X130" s="316"/>
      <c r="Y130" s="315"/>
      <c r="Z130" s="316"/>
      <c r="AA130" s="315"/>
      <c r="AB130" s="316"/>
      <c r="AC130" s="315"/>
      <c r="AD130" s="316"/>
      <c r="AE130" s="315"/>
      <c r="AF130" s="316"/>
      <c r="AG130" s="315"/>
      <c r="AH130" s="341"/>
      <c r="AI130" s="56">
        <f>SUM('（別紙2-6）6月1日～6月30日'!D130:AG130,'（別紙2-7）7月1日～7月31日'!D130:AH130,'（別紙2-8）8月1日～8月31日'!D130:AH130,'（別紙2-9）9月1日～9月30日'!D130:AG130,'（別紙2-10）10月1日～10月31日'!D130:AH130,'（別紙2-11）11月1日～11月30日'!D130:AG130,D130:AH130)</f>
        <v>0</v>
      </c>
      <c r="AJ130" s="218" t="str">
        <f>IF(AP130="×","療養日数は15日以内になるようにしてください。",IF('（別紙2-15）3月1日～3月31日'!AV130="×","別紙1の4の要件を満たしていない場合は、療養日数が10日以内になるようにしてください。",""))</f>
        <v/>
      </c>
      <c r="AK130" s="233">
        <f t="shared" si="8"/>
        <v>0</v>
      </c>
      <c r="AL130" s="44"/>
      <c r="AN130" s="233" t="str">
        <f t="shared" si="6"/>
        <v/>
      </c>
      <c r="AP130" s="233" t="str">
        <f t="shared" si="7"/>
        <v/>
      </c>
    </row>
    <row r="131" spans="1:42" s="41" customFormat="1" ht="30" customHeight="1" x14ac:dyDescent="0.4">
      <c r="A131" s="55">
        <v>118</v>
      </c>
      <c r="B131" s="27" t="str">
        <f>IF('（別紙2-11）11月1日～11月30日'!B131="","",'（別紙2-11）11月1日～11月30日'!B131)</f>
        <v/>
      </c>
      <c r="C131" s="432"/>
      <c r="D131" s="314"/>
      <c r="E131" s="315"/>
      <c r="F131" s="316"/>
      <c r="G131" s="315"/>
      <c r="H131" s="316"/>
      <c r="I131" s="315"/>
      <c r="J131" s="316"/>
      <c r="K131" s="315"/>
      <c r="L131" s="316"/>
      <c r="M131" s="315"/>
      <c r="N131" s="316"/>
      <c r="O131" s="315"/>
      <c r="P131" s="316"/>
      <c r="Q131" s="315"/>
      <c r="R131" s="316"/>
      <c r="S131" s="315"/>
      <c r="T131" s="316"/>
      <c r="U131" s="315"/>
      <c r="V131" s="316"/>
      <c r="W131" s="315"/>
      <c r="X131" s="316"/>
      <c r="Y131" s="315"/>
      <c r="Z131" s="316"/>
      <c r="AA131" s="315"/>
      <c r="AB131" s="316"/>
      <c r="AC131" s="315"/>
      <c r="AD131" s="316"/>
      <c r="AE131" s="315"/>
      <c r="AF131" s="316"/>
      <c r="AG131" s="315"/>
      <c r="AH131" s="341"/>
      <c r="AI131" s="56">
        <f>SUM('（別紙2-6）6月1日～6月30日'!D131:AG131,'（別紙2-7）7月1日～7月31日'!D131:AH131,'（別紙2-8）8月1日～8月31日'!D131:AH131,'（別紙2-9）9月1日～9月30日'!D131:AG131,'（別紙2-10）10月1日～10月31日'!D131:AH131,'（別紙2-11）11月1日～11月30日'!D131:AG131,D131:AH131)</f>
        <v>0</v>
      </c>
      <c r="AJ131" s="218" t="str">
        <f>IF(AP131="×","療養日数は15日以内になるようにしてください。",IF('（別紙2-15）3月1日～3月31日'!AV131="×","別紙1の4の要件を満たしていない場合は、療養日数が10日以内になるようにしてください。",""))</f>
        <v/>
      </c>
      <c r="AK131" s="233">
        <f t="shared" si="8"/>
        <v>0</v>
      </c>
      <c r="AL131" s="44"/>
      <c r="AN131" s="233" t="str">
        <f t="shared" si="6"/>
        <v/>
      </c>
      <c r="AP131" s="233" t="str">
        <f t="shared" si="7"/>
        <v/>
      </c>
    </row>
    <row r="132" spans="1:42" s="41" customFormat="1" ht="30" customHeight="1" x14ac:dyDescent="0.4">
      <c r="A132" s="55">
        <v>119</v>
      </c>
      <c r="B132" s="27" t="str">
        <f>IF('（別紙2-11）11月1日～11月30日'!B132="","",'（別紙2-11）11月1日～11月30日'!B132)</f>
        <v/>
      </c>
      <c r="C132" s="432"/>
      <c r="D132" s="314"/>
      <c r="E132" s="315"/>
      <c r="F132" s="316"/>
      <c r="G132" s="315"/>
      <c r="H132" s="316"/>
      <c r="I132" s="315"/>
      <c r="J132" s="316"/>
      <c r="K132" s="315"/>
      <c r="L132" s="316"/>
      <c r="M132" s="315"/>
      <c r="N132" s="316"/>
      <c r="O132" s="315"/>
      <c r="P132" s="316"/>
      <c r="Q132" s="315"/>
      <c r="R132" s="316"/>
      <c r="S132" s="315"/>
      <c r="T132" s="316"/>
      <c r="U132" s="315"/>
      <c r="V132" s="316"/>
      <c r="W132" s="315"/>
      <c r="X132" s="316"/>
      <c r="Y132" s="315"/>
      <c r="Z132" s="316"/>
      <c r="AA132" s="315"/>
      <c r="AB132" s="316"/>
      <c r="AC132" s="315"/>
      <c r="AD132" s="316"/>
      <c r="AE132" s="315"/>
      <c r="AF132" s="316"/>
      <c r="AG132" s="315"/>
      <c r="AH132" s="341"/>
      <c r="AI132" s="56">
        <f>SUM('（別紙2-6）6月1日～6月30日'!D132:AG132,'（別紙2-7）7月1日～7月31日'!D132:AH132,'（別紙2-8）8月1日～8月31日'!D132:AH132,'（別紙2-9）9月1日～9月30日'!D132:AG132,'（別紙2-10）10月1日～10月31日'!D132:AH132,'（別紙2-11）11月1日～11月30日'!D132:AG132,D132:AH132)</f>
        <v>0</v>
      </c>
      <c r="AJ132" s="218" t="str">
        <f>IF(AP132="×","療養日数は15日以内になるようにしてください。",IF('（別紙2-15）3月1日～3月31日'!AV132="×","別紙1の4の要件を満たしていない場合は、療養日数が10日以内になるようにしてください。",""))</f>
        <v/>
      </c>
      <c r="AK132" s="233">
        <f t="shared" si="8"/>
        <v>0</v>
      </c>
      <c r="AL132" s="44"/>
      <c r="AN132" s="233" t="str">
        <f t="shared" si="6"/>
        <v/>
      </c>
      <c r="AP132" s="233" t="str">
        <f t="shared" si="7"/>
        <v/>
      </c>
    </row>
    <row r="133" spans="1:42" s="41" customFormat="1" ht="30" customHeight="1" thickBot="1" x14ac:dyDescent="0.45">
      <c r="A133" s="55">
        <v>120</v>
      </c>
      <c r="B133" s="106" t="str">
        <f>IF('（別紙2-11）11月1日～11月30日'!B133="","",'（別紙2-11）11月1日～11月30日'!B133)</f>
        <v/>
      </c>
      <c r="C133" s="433"/>
      <c r="D133" s="314"/>
      <c r="E133" s="315"/>
      <c r="F133" s="316"/>
      <c r="G133" s="315"/>
      <c r="H133" s="316"/>
      <c r="I133" s="315"/>
      <c r="J133" s="316"/>
      <c r="K133" s="315"/>
      <c r="L133" s="316"/>
      <c r="M133" s="315"/>
      <c r="N133" s="316"/>
      <c r="O133" s="315"/>
      <c r="P133" s="316"/>
      <c r="Q133" s="315"/>
      <c r="R133" s="316"/>
      <c r="S133" s="315"/>
      <c r="T133" s="316"/>
      <c r="U133" s="315"/>
      <c r="V133" s="316"/>
      <c r="W133" s="315"/>
      <c r="X133" s="316"/>
      <c r="Y133" s="315"/>
      <c r="Z133" s="316"/>
      <c r="AA133" s="315"/>
      <c r="AB133" s="316"/>
      <c r="AC133" s="315"/>
      <c r="AD133" s="316"/>
      <c r="AE133" s="315"/>
      <c r="AF133" s="316"/>
      <c r="AG133" s="315"/>
      <c r="AH133" s="341"/>
      <c r="AI133" s="56">
        <f>SUM('（別紙2-6）6月1日～6月30日'!D133:AG133,'（別紙2-7）7月1日～7月31日'!D133:AH133,'（別紙2-8）8月1日～8月31日'!D133:AH133,'（別紙2-9）9月1日～9月30日'!D133:AG133,'（別紙2-10）10月1日～10月31日'!D133:AH133,'（別紙2-11）11月1日～11月30日'!D133:AG133,D133:AH133)</f>
        <v>0</v>
      </c>
      <c r="AJ133" s="218" t="str">
        <f>IF(AP133="×","療養日数は15日以内になるようにしてください。",IF('（別紙2-15）3月1日～3月31日'!AV133="×","別紙1の4の要件を満たしていない場合は、療養日数が10日以内になるようにしてください。",""))</f>
        <v/>
      </c>
      <c r="AK133" s="233">
        <f t="shared" si="8"/>
        <v>0</v>
      </c>
      <c r="AL133" s="44"/>
      <c r="AN133" s="233" t="str">
        <f t="shared" si="6"/>
        <v/>
      </c>
      <c r="AP133" s="233" t="str">
        <f t="shared" si="7"/>
        <v/>
      </c>
    </row>
    <row r="134" spans="1:42" s="41" customFormat="1" ht="30" customHeight="1" x14ac:dyDescent="0.4">
      <c r="A134" s="99">
        <v>121</v>
      </c>
      <c r="B134" s="136" t="str">
        <f>IF('（別紙2-11）11月1日～11月30日'!B134="","",'（別紙2-11）11月1日～11月30日'!B134)</f>
        <v/>
      </c>
      <c r="C134" s="431"/>
      <c r="D134" s="334"/>
      <c r="E134" s="329"/>
      <c r="F134" s="330"/>
      <c r="G134" s="329"/>
      <c r="H134" s="330"/>
      <c r="I134" s="329"/>
      <c r="J134" s="330"/>
      <c r="K134" s="329"/>
      <c r="L134" s="330"/>
      <c r="M134" s="329"/>
      <c r="N134" s="330"/>
      <c r="O134" s="329"/>
      <c r="P134" s="330"/>
      <c r="Q134" s="329"/>
      <c r="R134" s="330"/>
      <c r="S134" s="329"/>
      <c r="T134" s="330"/>
      <c r="U134" s="329"/>
      <c r="V134" s="330"/>
      <c r="W134" s="329"/>
      <c r="X134" s="330"/>
      <c r="Y134" s="329"/>
      <c r="Z134" s="330"/>
      <c r="AA134" s="329"/>
      <c r="AB134" s="330"/>
      <c r="AC134" s="329"/>
      <c r="AD134" s="330"/>
      <c r="AE134" s="329"/>
      <c r="AF134" s="330"/>
      <c r="AG134" s="329"/>
      <c r="AH134" s="340"/>
      <c r="AI134" s="81">
        <f>SUM('（別紙2-6）6月1日～6月30日'!D134:AG134,'（別紙2-7）7月1日～7月31日'!D134:AH134,'（別紙2-8）8月1日～8月31日'!D134:AH134,'（別紙2-9）9月1日～9月30日'!D134:AG134,'（別紙2-10）10月1日～10月31日'!D134:AH134,'（別紙2-11）11月1日～11月30日'!D134:AG134,D134:AH134)</f>
        <v>0</v>
      </c>
      <c r="AJ134" s="218" t="str">
        <f>IF(AP134="×","療養日数は15日以内になるようにしてください。",IF('（別紙2-15）3月1日～3月31日'!AV134="×","別紙1の4の要件を満たしていない場合は、療養日数が10日以内になるようにしてください。",""))</f>
        <v/>
      </c>
      <c r="AK134" s="233">
        <f t="shared" si="8"/>
        <v>0</v>
      </c>
      <c r="AL134" s="44"/>
      <c r="AN134" s="233" t="str">
        <f t="shared" si="6"/>
        <v/>
      </c>
      <c r="AP134" s="233" t="str">
        <f t="shared" si="7"/>
        <v/>
      </c>
    </row>
    <row r="135" spans="1:42" s="41" customFormat="1" ht="30" customHeight="1" x14ac:dyDescent="0.4">
      <c r="A135" s="55">
        <v>122</v>
      </c>
      <c r="B135" s="27" t="str">
        <f>IF('（別紙2-11）11月1日～11月30日'!B135="","",'（別紙2-11）11月1日～11月30日'!B135)</f>
        <v/>
      </c>
      <c r="C135" s="432"/>
      <c r="D135" s="314"/>
      <c r="E135" s="315"/>
      <c r="F135" s="316"/>
      <c r="G135" s="315"/>
      <c r="H135" s="316"/>
      <c r="I135" s="315"/>
      <c r="J135" s="316"/>
      <c r="K135" s="315"/>
      <c r="L135" s="316"/>
      <c r="M135" s="315"/>
      <c r="N135" s="316"/>
      <c r="O135" s="315"/>
      <c r="P135" s="316"/>
      <c r="Q135" s="315"/>
      <c r="R135" s="316"/>
      <c r="S135" s="315"/>
      <c r="T135" s="316"/>
      <c r="U135" s="315"/>
      <c r="V135" s="316"/>
      <c r="W135" s="315"/>
      <c r="X135" s="316"/>
      <c r="Y135" s="315"/>
      <c r="Z135" s="316"/>
      <c r="AA135" s="315"/>
      <c r="AB135" s="316"/>
      <c r="AC135" s="315"/>
      <c r="AD135" s="316"/>
      <c r="AE135" s="315"/>
      <c r="AF135" s="316"/>
      <c r="AG135" s="315"/>
      <c r="AH135" s="341"/>
      <c r="AI135" s="56">
        <f>SUM('（別紙2-6）6月1日～6月30日'!D135:AG135,'（別紙2-7）7月1日～7月31日'!D135:AH135,'（別紙2-8）8月1日～8月31日'!D135:AH135,'（別紙2-9）9月1日～9月30日'!D135:AG135,'（別紙2-10）10月1日～10月31日'!D135:AH135,'（別紙2-11）11月1日～11月30日'!D135:AG135,D135:AH135)</f>
        <v>0</v>
      </c>
      <c r="AJ135" s="218" t="str">
        <f>IF(AP135="×","療養日数は15日以内になるようにしてください。",IF('（別紙2-15）3月1日～3月31日'!AV135="×","別紙1の4の要件を満たしていない場合は、療養日数が10日以内になるようにしてください。",""))</f>
        <v/>
      </c>
      <c r="AK135" s="233">
        <f t="shared" si="8"/>
        <v>0</v>
      </c>
      <c r="AL135" s="44"/>
      <c r="AN135" s="233" t="str">
        <f t="shared" si="6"/>
        <v/>
      </c>
      <c r="AP135" s="233" t="str">
        <f t="shared" si="7"/>
        <v/>
      </c>
    </row>
    <row r="136" spans="1:42" s="41" customFormat="1" ht="30" customHeight="1" x14ac:dyDescent="0.4">
      <c r="A136" s="55">
        <v>123</v>
      </c>
      <c r="B136" s="27" t="str">
        <f>IF('（別紙2-11）11月1日～11月30日'!B136="","",'（別紙2-11）11月1日～11月30日'!B136)</f>
        <v/>
      </c>
      <c r="C136" s="432"/>
      <c r="D136" s="314"/>
      <c r="E136" s="315"/>
      <c r="F136" s="316"/>
      <c r="G136" s="315"/>
      <c r="H136" s="316"/>
      <c r="I136" s="315"/>
      <c r="J136" s="316"/>
      <c r="K136" s="315"/>
      <c r="L136" s="316"/>
      <c r="M136" s="315"/>
      <c r="N136" s="316"/>
      <c r="O136" s="315"/>
      <c r="P136" s="316"/>
      <c r="Q136" s="315"/>
      <c r="R136" s="316"/>
      <c r="S136" s="315"/>
      <c r="T136" s="316"/>
      <c r="U136" s="315"/>
      <c r="V136" s="316"/>
      <c r="W136" s="315"/>
      <c r="X136" s="316"/>
      <c r="Y136" s="315"/>
      <c r="Z136" s="316"/>
      <c r="AA136" s="315"/>
      <c r="AB136" s="316"/>
      <c r="AC136" s="315"/>
      <c r="AD136" s="316"/>
      <c r="AE136" s="315"/>
      <c r="AF136" s="316"/>
      <c r="AG136" s="315"/>
      <c r="AH136" s="341"/>
      <c r="AI136" s="56">
        <f>SUM('（別紙2-6）6月1日～6月30日'!D136:AG136,'（別紙2-7）7月1日～7月31日'!D136:AH136,'（別紙2-8）8月1日～8月31日'!D136:AH136,'（別紙2-9）9月1日～9月30日'!D136:AG136,'（別紙2-10）10月1日～10月31日'!D136:AH136,'（別紙2-11）11月1日～11月30日'!D136:AG136,D136:AH136)</f>
        <v>0</v>
      </c>
      <c r="AJ136" s="218" t="str">
        <f>IF(AP136="×","療養日数は15日以内になるようにしてください。",IF('（別紙2-15）3月1日～3月31日'!AV136="×","別紙1の4の要件を満たしていない場合は、療養日数が10日以内になるようにしてください。",""))</f>
        <v/>
      </c>
      <c r="AK136" s="233">
        <f t="shared" si="8"/>
        <v>0</v>
      </c>
      <c r="AL136" s="44"/>
      <c r="AN136" s="233" t="str">
        <f t="shared" si="6"/>
        <v/>
      </c>
      <c r="AP136" s="233" t="str">
        <f t="shared" si="7"/>
        <v/>
      </c>
    </row>
    <row r="137" spans="1:42" s="41" customFormat="1" ht="30" customHeight="1" x14ac:dyDescent="0.4">
      <c r="A137" s="55">
        <v>124</v>
      </c>
      <c r="B137" s="27" t="str">
        <f>IF('（別紙2-11）11月1日～11月30日'!B137="","",'（別紙2-11）11月1日～11月30日'!B137)</f>
        <v/>
      </c>
      <c r="C137" s="432"/>
      <c r="D137" s="314"/>
      <c r="E137" s="315"/>
      <c r="F137" s="316"/>
      <c r="G137" s="315"/>
      <c r="H137" s="316"/>
      <c r="I137" s="315"/>
      <c r="J137" s="316"/>
      <c r="K137" s="315"/>
      <c r="L137" s="316"/>
      <c r="M137" s="315"/>
      <c r="N137" s="316"/>
      <c r="O137" s="315"/>
      <c r="P137" s="316"/>
      <c r="Q137" s="315"/>
      <c r="R137" s="316"/>
      <c r="S137" s="315"/>
      <c r="T137" s="316"/>
      <c r="U137" s="315"/>
      <c r="V137" s="316"/>
      <c r="W137" s="315"/>
      <c r="X137" s="316"/>
      <c r="Y137" s="315"/>
      <c r="Z137" s="316"/>
      <c r="AA137" s="315"/>
      <c r="AB137" s="316"/>
      <c r="AC137" s="315"/>
      <c r="AD137" s="316"/>
      <c r="AE137" s="315"/>
      <c r="AF137" s="316"/>
      <c r="AG137" s="315"/>
      <c r="AH137" s="341"/>
      <c r="AI137" s="56">
        <f>SUM('（別紙2-6）6月1日～6月30日'!D137:AG137,'（別紙2-7）7月1日～7月31日'!D137:AH137,'（別紙2-8）8月1日～8月31日'!D137:AH137,'（別紙2-9）9月1日～9月30日'!D137:AG137,'（別紙2-10）10月1日～10月31日'!D137:AH137,'（別紙2-11）11月1日～11月30日'!D137:AG137,D137:AH137)</f>
        <v>0</v>
      </c>
      <c r="AJ137" s="218" t="str">
        <f>IF(AP137="×","療養日数は15日以内になるようにしてください。",IF('（別紙2-15）3月1日～3月31日'!AV137="×","別紙1の4の要件を満たしていない場合は、療養日数が10日以内になるようにしてください。",""))</f>
        <v/>
      </c>
      <c r="AK137" s="233">
        <f t="shared" si="8"/>
        <v>0</v>
      </c>
      <c r="AL137" s="44"/>
      <c r="AN137" s="233" t="str">
        <f t="shared" si="6"/>
        <v/>
      </c>
      <c r="AP137" s="233" t="str">
        <f t="shared" si="7"/>
        <v/>
      </c>
    </row>
    <row r="138" spans="1:42" s="41" customFormat="1" ht="30" customHeight="1" thickBot="1" x14ac:dyDescent="0.45">
      <c r="A138" s="57">
        <v>125</v>
      </c>
      <c r="B138" s="106" t="str">
        <f>IF('（別紙2-11）11月1日～11月30日'!B138="","",'（別紙2-11）11月1日～11月30日'!B138)</f>
        <v/>
      </c>
      <c r="C138" s="433"/>
      <c r="D138" s="337"/>
      <c r="E138" s="325"/>
      <c r="F138" s="326"/>
      <c r="G138" s="325"/>
      <c r="H138" s="326"/>
      <c r="I138" s="325"/>
      <c r="J138" s="326"/>
      <c r="K138" s="325"/>
      <c r="L138" s="326"/>
      <c r="M138" s="325"/>
      <c r="N138" s="326"/>
      <c r="O138" s="325"/>
      <c r="P138" s="326"/>
      <c r="Q138" s="325"/>
      <c r="R138" s="326"/>
      <c r="S138" s="325"/>
      <c r="T138" s="326"/>
      <c r="U138" s="325"/>
      <c r="V138" s="326"/>
      <c r="W138" s="325"/>
      <c r="X138" s="326"/>
      <c r="Y138" s="325"/>
      <c r="Z138" s="326"/>
      <c r="AA138" s="325"/>
      <c r="AB138" s="326"/>
      <c r="AC138" s="325"/>
      <c r="AD138" s="326"/>
      <c r="AE138" s="325"/>
      <c r="AF138" s="326"/>
      <c r="AG138" s="325"/>
      <c r="AH138" s="342"/>
      <c r="AI138" s="58">
        <f>SUM('（別紙2-6）6月1日～6月30日'!D138:AG138,'（別紙2-7）7月1日～7月31日'!D138:AH138,'（別紙2-8）8月1日～8月31日'!D138:AH138,'（別紙2-9）9月1日～9月30日'!D138:AG138,'（別紙2-10）10月1日～10月31日'!D138:AH138,'（別紙2-11）11月1日～11月30日'!D138:AG138,D138:AH138)</f>
        <v>0</v>
      </c>
      <c r="AJ138" s="218" t="str">
        <f>IF(AP138="×","療養日数は15日以内になるようにしてください。",IF('（別紙2-15）3月1日～3月31日'!AV138="×","別紙1の4の要件を満たしていない場合は、療養日数が10日以内になるようにしてください。",""))</f>
        <v/>
      </c>
      <c r="AK138" s="233">
        <f t="shared" si="8"/>
        <v>0</v>
      </c>
      <c r="AL138" s="44"/>
      <c r="AN138" s="233" t="str">
        <f t="shared" si="6"/>
        <v/>
      </c>
      <c r="AP138" s="233" t="str">
        <f t="shared" si="7"/>
        <v/>
      </c>
    </row>
    <row r="139" spans="1:42" s="41" customFormat="1" ht="30" customHeight="1" x14ac:dyDescent="0.4">
      <c r="A139" s="91">
        <v>126</v>
      </c>
      <c r="B139" s="136" t="str">
        <f>IF('（別紙2-11）11月1日～11月30日'!B139="","",'（別紙2-11）11月1日～11月30日'!B139)</f>
        <v/>
      </c>
      <c r="C139" s="431"/>
      <c r="D139" s="332"/>
      <c r="E139" s="317"/>
      <c r="F139" s="333"/>
      <c r="G139" s="317"/>
      <c r="H139" s="333"/>
      <c r="I139" s="317"/>
      <c r="J139" s="333"/>
      <c r="K139" s="317"/>
      <c r="L139" s="333"/>
      <c r="M139" s="317"/>
      <c r="N139" s="333"/>
      <c r="O139" s="317"/>
      <c r="P139" s="333"/>
      <c r="Q139" s="317"/>
      <c r="R139" s="333"/>
      <c r="S139" s="317"/>
      <c r="T139" s="333"/>
      <c r="U139" s="317"/>
      <c r="V139" s="333"/>
      <c r="W139" s="317"/>
      <c r="X139" s="333"/>
      <c r="Y139" s="317"/>
      <c r="Z139" s="333"/>
      <c r="AA139" s="317"/>
      <c r="AB139" s="333"/>
      <c r="AC139" s="317"/>
      <c r="AD139" s="333"/>
      <c r="AE139" s="317"/>
      <c r="AF139" s="333"/>
      <c r="AG139" s="317"/>
      <c r="AH139" s="344"/>
      <c r="AI139" s="98">
        <f>SUM('（別紙2-6）6月1日～6月30日'!D139:AG139,'（別紙2-7）7月1日～7月31日'!D139:AH139,'（別紙2-8）8月1日～8月31日'!D139:AH139,'（別紙2-9）9月1日～9月30日'!D139:AG139,'（別紙2-10）10月1日～10月31日'!D139:AH139,'（別紙2-11）11月1日～11月30日'!D139:AG139,D139:AH139)</f>
        <v>0</v>
      </c>
      <c r="AJ139" s="218" t="str">
        <f>IF(AP139="×","療養日数は15日以内になるようにしてください。",IF('（別紙2-15）3月1日～3月31日'!AV139="×","別紙1の4の要件を満たしていない場合は、療養日数が10日以内になるようにしてください。",""))</f>
        <v/>
      </c>
      <c r="AK139" s="233">
        <f t="shared" si="8"/>
        <v>0</v>
      </c>
      <c r="AL139" s="44"/>
      <c r="AN139" s="233" t="str">
        <f t="shared" si="6"/>
        <v/>
      </c>
      <c r="AP139" s="233" t="str">
        <f t="shared" si="7"/>
        <v/>
      </c>
    </row>
    <row r="140" spans="1:42" s="41" customFormat="1" ht="30" customHeight="1" x14ac:dyDescent="0.4">
      <c r="A140" s="55">
        <v>127</v>
      </c>
      <c r="B140" s="27" t="str">
        <f>IF('（別紙2-11）11月1日～11月30日'!B140="","",'（別紙2-11）11月1日～11月30日'!B140)</f>
        <v/>
      </c>
      <c r="C140" s="432"/>
      <c r="D140" s="314"/>
      <c r="E140" s="315"/>
      <c r="F140" s="316"/>
      <c r="G140" s="315"/>
      <c r="H140" s="316"/>
      <c r="I140" s="315"/>
      <c r="J140" s="316"/>
      <c r="K140" s="315"/>
      <c r="L140" s="316"/>
      <c r="M140" s="315"/>
      <c r="N140" s="316"/>
      <c r="O140" s="315"/>
      <c r="P140" s="316"/>
      <c r="Q140" s="315"/>
      <c r="R140" s="316"/>
      <c r="S140" s="315"/>
      <c r="T140" s="316"/>
      <c r="U140" s="315"/>
      <c r="V140" s="316"/>
      <c r="W140" s="315"/>
      <c r="X140" s="316"/>
      <c r="Y140" s="315"/>
      <c r="Z140" s="316"/>
      <c r="AA140" s="315"/>
      <c r="AB140" s="316"/>
      <c r="AC140" s="315"/>
      <c r="AD140" s="316"/>
      <c r="AE140" s="315"/>
      <c r="AF140" s="316"/>
      <c r="AG140" s="315"/>
      <c r="AH140" s="341"/>
      <c r="AI140" s="56">
        <f>SUM('（別紙2-6）6月1日～6月30日'!D140:AG140,'（別紙2-7）7月1日～7月31日'!D140:AH140,'（別紙2-8）8月1日～8月31日'!D140:AH140,'（別紙2-9）9月1日～9月30日'!D140:AG140,'（別紙2-10）10月1日～10月31日'!D140:AH140,'（別紙2-11）11月1日～11月30日'!D140:AG140,D140:AH140)</f>
        <v>0</v>
      </c>
      <c r="AJ140" s="218" t="str">
        <f>IF(AP140="×","療養日数は15日以内になるようにしてください。",IF('（別紙2-15）3月1日～3月31日'!AV140="×","別紙1の4の要件を満たしていない場合は、療養日数が10日以内になるようにしてください。",""))</f>
        <v/>
      </c>
      <c r="AK140" s="233">
        <f t="shared" si="8"/>
        <v>0</v>
      </c>
      <c r="AL140" s="44"/>
      <c r="AN140" s="233" t="str">
        <f t="shared" si="6"/>
        <v/>
      </c>
      <c r="AP140" s="233" t="str">
        <f t="shared" si="7"/>
        <v/>
      </c>
    </row>
    <row r="141" spans="1:42" s="41" customFormat="1" ht="30" customHeight="1" x14ac:dyDescent="0.4">
      <c r="A141" s="55">
        <v>128</v>
      </c>
      <c r="B141" s="27" t="str">
        <f>IF('（別紙2-11）11月1日～11月30日'!B141="","",'（別紙2-11）11月1日～11月30日'!B141)</f>
        <v/>
      </c>
      <c r="C141" s="432"/>
      <c r="D141" s="314"/>
      <c r="E141" s="315"/>
      <c r="F141" s="316"/>
      <c r="G141" s="315"/>
      <c r="H141" s="316"/>
      <c r="I141" s="315"/>
      <c r="J141" s="316"/>
      <c r="K141" s="315"/>
      <c r="L141" s="316"/>
      <c r="M141" s="315"/>
      <c r="N141" s="316"/>
      <c r="O141" s="315"/>
      <c r="P141" s="316"/>
      <c r="Q141" s="315"/>
      <c r="R141" s="316"/>
      <c r="S141" s="315"/>
      <c r="T141" s="316"/>
      <c r="U141" s="315"/>
      <c r="V141" s="316"/>
      <c r="W141" s="315"/>
      <c r="X141" s="316"/>
      <c r="Y141" s="315"/>
      <c r="Z141" s="316"/>
      <c r="AA141" s="315"/>
      <c r="AB141" s="316"/>
      <c r="AC141" s="315"/>
      <c r="AD141" s="316"/>
      <c r="AE141" s="315"/>
      <c r="AF141" s="316"/>
      <c r="AG141" s="315"/>
      <c r="AH141" s="341"/>
      <c r="AI141" s="56">
        <f>SUM('（別紙2-6）6月1日～6月30日'!D141:AG141,'（別紙2-7）7月1日～7月31日'!D141:AH141,'（別紙2-8）8月1日～8月31日'!D141:AH141,'（別紙2-9）9月1日～9月30日'!D141:AG141,'（別紙2-10）10月1日～10月31日'!D141:AH141,'（別紙2-11）11月1日～11月30日'!D141:AG141,D141:AH141)</f>
        <v>0</v>
      </c>
      <c r="AJ141" s="218" t="str">
        <f>IF(AP141="×","療養日数は15日以内になるようにしてください。",IF('（別紙2-15）3月1日～3月31日'!AV141="×","別紙1の4の要件を満たしていない場合は、療養日数が10日以内になるようにしてください。",""))</f>
        <v/>
      </c>
      <c r="AK141" s="233">
        <f t="shared" si="8"/>
        <v>0</v>
      </c>
      <c r="AL141" s="44"/>
      <c r="AN141" s="233" t="str">
        <f t="shared" si="6"/>
        <v/>
      </c>
      <c r="AP141" s="233" t="str">
        <f t="shared" si="7"/>
        <v/>
      </c>
    </row>
    <row r="142" spans="1:42" s="41" customFormat="1" ht="30" customHeight="1" x14ac:dyDescent="0.4">
      <c r="A142" s="55">
        <v>129</v>
      </c>
      <c r="B142" s="27" t="str">
        <f>IF('（別紙2-11）11月1日～11月30日'!B142="","",'（別紙2-11）11月1日～11月30日'!B142)</f>
        <v/>
      </c>
      <c r="C142" s="432"/>
      <c r="D142" s="314"/>
      <c r="E142" s="315"/>
      <c r="F142" s="316"/>
      <c r="G142" s="315"/>
      <c r="H142" s="316"/>
      <c r="I142" s="315"/>
      <c r="J142" s="316"/>
      <c r="K142" s="315"/>
      <c r="L142" s="316"/>
      <c r="M142" s="315"/>
      <c r="N142" s="316"/>
      <c r="O142" s="315"/>
      <c r="P142" s="316"/>
      <c r="Q142" s="315"/>
      <c r="R142" s="316"/>
      <c r="S142" s="315"/>
      <c r="T142" s="316"/>
      <c r="U142" s="315"/>
      <c r="V142" s="316"/>
      <c r="W142" s="315"/>
      <c r="X142" s="316"/>
      <c r="Y142" s="315"/>
      <c r="Z142" s="316"/>
      <c r="AA142" s="315"/>
      <c r="AB142" s="316"/>
      <c r="AC142" s="315"/>
      <c r="AD142" s="316"/>
      <c r="AE142" s="315"/>
      <c r="AF142" s="316"/>
      <c r="AG142" s="315"/>
      <c r="AH142" s="341"/>
      <c r="AI142" s="56">
        <f>SUM('（別紙2-6）6月1日～6月30日'!D142:AG142,'（別紙2-7）7月1日～7月31日'!D142:AH142,'（別紙2-8）8月1日～8月31日'!D142:AH142,'（別紙2-9）9月1日～9月30日'!D142:AG142,'（別紙2-10）10月1日～10月31日'!D142:AH142,'（別紙2-11）11月1日～11月30日'!D142:AG142,D142:AH142)</f>
        <v>0</v>
      </c>
      <c r="AJ142" s="218" t="str">
        <f>IF(AP142="×","療養日数は15日以内になるようにしてください。",IF('（別紙2-15）3月1日～3月31日'!AV142="×","別紙1の4の要件を満たしていない場合は、療養日数が10日以内になるようにしてください。",""))</f>
        <v/>
      </c>
      <c r="AK142" s="233">
        <f t="shared" ref="AK142:AK163" si="9">MIN(SUM(D142:AH142),15)</f>
        <v>0</v>
      </c>
      <c r="AL142" s="44"/>
      <c r="AN142" s="233" t="str">
        <f t="shared" ref="AN142:AN163" si="10">IF(AND(B142="",AI142&gt;0),1,"")</f>
        <v/>
      </c>
      <c r="AP142" s="233" t="str">
        <f t="shared" si="7"/>
        <v/>
      </c>
    </row>
    <row r="143" spans="1:42" s="41" customFormat="1" ht="30" customHeight="1" thickBot="1" x14ac:dyDescent="0.45">
      <c r="A143" s="55">
        <v>130</v>
      </c>
      <c r="B143" s="106" t="str">
        <f>IF('（別紙2-11）11月1日～11月30日'!B143="","",'（別紙2-11）11月1日～11月30日'!B143)</f>
        <v/>
      </c>
      <c r="C143" s="433"/>
      <c r="D143" s="314"/>
      <c r="E143" s="315"/>
      <c r="F143" s="316"/>
      <c r="G143" s="315"/>
      <c r="H143" s="316"/>
      <c r="I143" s="315"/>
      <c r="J143" s="316"/>
      <c r="K143" s="315"/>
      <c r="L143" s="316"/>
      <c r="M143" s="315"/>
      <c r="N143" s="316"/>
      <c r="O143" s="315"/>
      <c r="P143" s="316"/>
      <c r="Q143" s="315"/>
      <c r="R143" s="316"/>
      <c r="S143" s="315"/>
      <c r="T143" s="316"/>
      <c r="U143" s="315"/>
      <c r="V143" s="316"/>
      <c r="W143" s="315"/>
      <c r="X143" s="316"/>
      <c r="Y143" s="315"/>
      <c r="Z143" s="316"/>
      <c r="AA143" s="315"/>
      <c r="AB143" s="316"/>
      <c r="AC143" s="315"/>
      <c r="AD143" s="316"/>
      <c r="AE143" s="315"/>
      <c r="AF143" s="316"/>
      <c r="AG143" s="315"/>
      <c r="AH143" s="341"/>
      <c r="AI143" s="56">
        <f>SUM('（別紙2-6）6月1日～6月30日'!D143:AG143,'（別紙2-7）7月1日～7月31日'!D143:AH143,'（別紙2-8）8月1日～8月31日'!D143:AH143,'（別紙2-9）9月1日～9月30日'!D143:AG143,'（別紙2-10）10月1日～10月31日'!D143:AH143,'（別紙2-11）11月1日～11月30日'!D143:AG143,D143:AH143)</f>
        <v>0</v>
      </c>
      <c r="AJ143" s="218" t="str">
        <f>IF(AP143="×","療養日数は15日以内になるようにしてください。",IF('（別紙2-15）3月1日～3月31日'!AV143="×","別紙1の4の要件を満たしていない場合は、療養日数が10日以内になるようにしてください。",""))</f>
        <v/>
      </c>
      <c r="AK143" s="233">
        <f t="shared" si="9"/>
        <v>0</v>
      </c>
      <c r="AL143" s="44"/>
      <c r="AN143" s="233" t="str">
        <f t="shared" si="10"/>
        <v/>
      </c>
      <c r="AP143" s="233" t="str">
        <f t="shared" ref="AP143:AP163" si="11">IF(AI143&gt;15,"×","")</f>
        <v/>
      </c>
    </row>
    <row r="144" spans="1:42" s="41" customFormat="1" ht="30" customHeight="1" x14ac:dyDescent="0.4">
      <c r="A144" s="99">
        <v>131</v>
      </c>
      <c r="B144" s="136" t="str">
        <f>IF('（別紙2-11）11月1日～11月30日'!B144="","",'（別紙2-11）11月1日～11月30日'!B144)</f>
        <v/>
      </c>
      <c r="C144" s="431"/>
      <c r="D144" s="334"/>
      <c r="E144" s="329"/>
      <c r="F144" s="330"/>
      <c r="G144" s="329"/>
      <c r="H144" s="330"/>
      <c r="I144" s="329"/>
      <c r="J144" s="330"/>
      <c r="K144" s="329"/>
      <c r="L144" s="330"/>
      <c r="M144" s="329"/>
      <c r="N144" s="330"/>
      <c r="O144" s="329"/>
      <c r="P144" s="330"/>
      <c r="Q144" s="329"/>
      <c r="R144" s="330"/>
      <c r="S144" s="329"/>
      <c r="T144" s="330"/>
      <c r="U144" s="329"/>
      <c r="V144" s="330"/>
      <c r="W144" s="329"/>
      <c r="X144" s="330"/>
      <c r="Y144" s="329"/>
      <c r="Z144" s="330"/>
      <c r="AA144" s="329"/>
      <c r="AB144" s="330"/>
      <c r="AC144" s="329"/>
      <c r="AD144" s="330"/>
      <c r="AE144" s="329"/>
      <c r="AF144" s="330"/>
      <c r="AG144" s="329"/>
      <c r="AH144" s="340"/>
      <c r="AI144" s="81">
        <f>SUM('（別紙2-6）6月1日～6月30日'!D144:AG144,'（別紙2-7）7月1日～7月31日'!D144:AH144,'（別紙2-8）8月1日～8月31日'!D144:AH144,'（別紙2-9）9月1日～9月30日'!D144:AG144,'（別紙2-10）10月1日～10月31日'!D144:AH144,'（別紙2-11）11月1日～11月30日'!D144:AG144,D144:AH144)</f>
        <v>0</v>
      </c>
      <c r="AJ144" s="218" t="str">
        <f>IF(AP144="×","療養日数は15日以内になるようにしてください。",IF('（別紙2-15）3月1日～3月31日'!AV144="×","別紙1の4の要件を満たしていない場合は、療養日数が10日以内になるようにしてください。",""))</f>
        <v/>
      </c>
      <c r="AK144" s="233">
        <f t="shared" si="9"/>
        <v>0</v>
      </c>
      <c r="AL144" s="44"/>
      <c r="AN144" s="233" t="str">
        <f t="shared" si="10"/>
        <v/>
      </c>
      <c r="AP144" s="233" t="str">
        <f t="shared" si="11"/>
        <v/>
      </c>
    </row>
    <row r="145" spans="1:42" s="41" customFormat="1" ht="30" customHeight="1" x14ac:dyDescent="0.4">
      <c r="A145" s="55">
        <v>132</v>
      </c>
      <c r="B145" s="27" t="str">
        <f>IF('（別紙2-11）11月1日～11月30日'!B145="","",'（別紙2-11）11月1日～11月30日'!B145)</f>
        <v/>
      </c>
      <c r="C145" s="432"/>
      <c r="D145" s="314"/>
      <c r="E145" s="315"/>
      <c r="F145" s="316"/>
      <c r="G145" s="315"/>
      <c r="H145" s="316"/>
      <c r="I145" s="315"/>
      <c r="J145" s="316"/>
      <c r="K145" s="315"/>
      <c r="L145" s="316"/>
      <c r="M145" s="315"/>
      <c r="N145" s="316"/>
      <c r="O145" s="315"/>
      <c r="P145" s="316"/>
      <c r="Q145" s="315"/>
      <c r="R145" s="316"/>
      <c r="S145" s="315"/>
      <c r="T145" s="316"/>
      <c r="U145" s="315"/>
      <c r="V145" s="316"/>
      <c r="W145" s="315"/>
      <c r="X145" s="316"/>
      <c r="Y145" s="315"/>
      <c r="Z145" s="316"/>
      <c r="AA145" s="315"/>
      <c r="AB145" s="316"/>
      <c r="AC145" s="315"/>
      <c r="AD145" s="316"/>
      <c r="AE145" s="315"/>
      <c r="AF145" s="316"/>
      <c r="AG145" s="315"/>
      <c r="AH145" s="341"/>
      <c r="AI145" s="56">
        <f>SUM('（別紙2-6）6月1日～6月30日'!D145:AG145,'（別紙2-7）7月1日～7月31日'!D145:AH145,'（別紙2-8）8月1日～8月31日'!D145:AH145,'（別紙2-9）9月1日～9月30日'!D145:AG145,'（別紙2-10）10月1日～10月31日'!D145:AH145,'（別紙2-11）11月1日～11月30日'!D145:AG145,D145:AH145)</f>
        <v>0</v>
      </c>
      <c r="AJ145" s="218" t="str">
        <f>IF(AP145="×","療養日数は15日以内になるようにしてください。",IF('（別紙2-15）3月1日～3月31日'!AV145="×","別紙1の4の要件を満たしていない場合は、療養日数が10日以内になるようにしてください。",""))</f>
        <v/>
      </c>
      <c r="AK145" s="233">
        <f t="shared" si="9"/>
        <v>0</v>
      </c>
      <c r="AL145" s="44"/>
      <c r="AN145" s="233" t="str">
        <f t="shared" si="10"/>
        <v/>
      </c>
      <c r="AP145" s="233" t="str">
        <f t="shared" si="11"/>
        <v/>
      </c>
    </row>
    <row r="146" spans="1:42" s="41" customFormat="1" ht="30" customHeight="1" x14ac:dyDescent="0.4">
      <c r="A146" s="55">
        <v>133</v>
      </c>
      <c r="B146" s="27" t="str">
        <f>IF('（別紙2-11）11月1日～11月30日'!B146="","",'（別紙2-11）11月1日～11月30日'!B146)</f>
        <v/>
      </c>
      <c r="C146" s="432"/>
      <c r="D146" s="314"/>
      <c r="E146" s="315"/>
      <c r="F146" s="316"/>
      <c r="G146" s="315"/>
      <c r="H146" s="316"/>
      <c r="I146" s="315"/>
      <c r="J146" s="316"/>
      <c r="K146" s="315"/>
      <c r="L146" s="316"/>
      <c r="M146" s="315"/>
      <c r="N146" s="316"/>
      <c r="O146" s="315"/>
      <c r="P146" s="316"/>
      <c r="Q146" s="315"/>
      <c r="R146" s="316"/>
      <c r="S146" s="315"/>
      <c r="T146" s="316"/>
      <c r="U146" s="315"/>
      <c r="V146" s="316"/>
      <c r="W146" s="315"/>
      <c r="X146" s="316"/>
      <c r="Y146" s="315"/>
      <c r="Z146" s="316"/>
      <c r="AA146" s="315"/>
      <c r="AB146" s="316"/>
      <c r="AC146" s="315"/>
      <c r="AD146" s="316"/>
      <c r="AE146" s="315"/>
      <c r="AF146" s="316"/>
      <c r="AG146" s="315"/>
      <c r="AH146" s="341"/>
      <c r="AI146" s="56">
        <f>SUM('（別紙2-6）6月1日～6月30日'!D146:AG146,'（別紙2-7）7月1日～7月31日'!D146:AH146,'（別紙2-8）8月1日～8月31日'!D146:AH146,'（別紙2-9）9月1日～9月30日'!D146:AG146,'（別紙2-10）10月1日～10月31日'!D146:AH146,'（別紙2-11）11月1日～11月30日'!D146:AG146,D146:AH146)</f>
        <v>0</v>
      </c>
      <c r="AJ146" s="218" t="str">
        <f>IF(AP146="×","療養日数は15日以内になるようにしてください。",IF('（別紙2-15）3月1日～3月31日'!AV146="×","別紙1の4の要件を満たしていない場合は、療養日数が10日以内になるようにしてください。",""))</f>
        <v/>
      </c>
      <c r="AK146" s="233">
        <f t="shared" si="9"/>
        <v>0</v>
      </c>
      <c r="AL146" s="44"/>
      <c r="AN146" s="233" t="str">
        <f t="shared" si="10"/>
        <v/>
      </c>
      <c r="AP146" s="233" t="str">
        <f t="shared" si="11"/>
        <v/>
      </c>
    </row>
    <row r="147" spans="1:42" s="41" customFormat="1" ht="30" customHeight="1" x14ac:dyDescent="0.4">
      <c r="A147" s="55">
        <v>134</v>
      </c>
      <c r="B147" s="27" t="str">
        <f>IF('（別紙2-11）11月1日～11月30日'!B147="","",'（別紙2-11）11月1日～11月30日'!B147)</f>
        <v/>
      </c>
      <c r="C147" s="432"/>
      <c r="D147" s="314"/>
      <c r="E147" s="315"/>
      <c r="F147" s="316"/>
      <c r="G147" s="315"/>
      <c r="H147" s="316"/>
      <c r="I147" s="315"/>
      <c r="J147" s="316"/>
      <c r="K147" s="315"/>
      <c r="L147" s="316"/>
      <c r="M147" s="315"/>
      <c r="N147" s="316"/>
      <c r="O147" s="315"/>
      <c r="P147" s="316"/>
      <c r="Q147" s="315"/>
      <c r="R147" s="316"/>
      <c r="S147" s="315"/>
      <c r="T147" s="316"/>
      <c r="U147" s="315"/>
      <c r="V147" s="316"/>
      <c r="W147" s="315"/>
      <c r="X147" s="316"/>
      <c r="Y147" s="315"/>
      <c r="Z147" s="316"/>
      <c r="AA147" s="315"/>
      <c r="AB147" s="316"/>
      <c r="AC147" s="315"/>
      <c r="AD147" s="316"/>
      <c r="AE147" s="315"/>
      <c r="AF147" s="316"/>
      <c r="AG147" s="315"/>
      <c r="AH147" s="341"/>
      <c r="AI147" s="56">
        <f>SUM('（別紙2-6）6月1日～6月30日'!D147:AG147,'（別紙2-7）7月1日～7月31日'!D147:AH147,'（別紙2-8）8月1日～8月31日'!D147:AH147,'（別紙2-9）9月1日～9月30日'!D147:AG147,'（別紙2-10）10月1日～10月31日'!D147:AH147,'（別紙2-11）11月1日～11月30日'!D147:AG147,D147:AH147)</f>
        <v>0</v>
      </c>
      <c r="AJ147" s="218" t="str">
        <f>IF(AP147="×","療養日数は15日以内になるようにしてください。",IF('（別紙2-15）3月1日～3月31日'!AV147="×","別紙1の4の要件を満たしていない場合は、療養日数が10日以内になるようにしてください。",""))</f>
        <v/>
      </c>
      <c r="AK147" s="233">
        <f t="shared" si="9"/>
        <v>0</v>
      </c>
      <c r="AL147" s="44"/>
      <c r="AN147" s="233" t="str">
        <f t="shared" si="10"/>
        <v/>
      </c>
      <c r="AP147" s="233" t="str">
        <f t="shared" si="11"/>
        <v/>
      </c>
    </row>
    <row r="148" spans="1:42" s="41" customFormat="1" ht="30" customHeight="1" thickBot="1" x14ac:dyDescent="0.45">
      <c r="A148" s="57">
        <v>135</v>
      </c>
      <c r="B148" s="106" t="str">
        <f>IF('（別紙2-11）11月1日～11月30日'!B148="","",'（別紙2-11）11月1日～11月30日'!B148)</f>
        <v/>
      </c>
      <c r="C148" s="433"/>
      <c r="D148" s="337"/>
      <c r="E148" s="325"/>
      <c r="F148" s="326"/>
      <c r="G148" s="325"/>
      <c r="H148" s="326"/>
      <c r="I148" s="325"/>
      <c r="J148" s="326"/>
      <c r="K148" s="325"/>
      <c r="L148" s="326"/>
      <c r="M148" s="325"/>
      <c r="N148" s="326"/>
      <c r="O148" s="325"/>
      <c r="P148" s="326"/>
      <c r="Q148" s="325"/>
      <c r="R148" s="326"/>
      <c r="S148" s="325"/>
      <c r="T148" s="326"/>
      <c r="U148" s="325"/>
      <c r="V148" s="326"/>
      <c r="W148" s="325"/>
      <c r="X148" s="326"/>
      <c r="Y148" s="325"/>
      <c r="Z148" s="326"/>
      <c r="AA148" s="325"/>
      <c r="AB148" s="326"/>
      <c r="AC148" s="325"/>
      <c r="AD148" s="326"/>
      <c r="AE148" s="325"/>
      <c r="AF148" s="326"/>
      <c r="AG148" s="325"/>
      <c r="AH148" s="342"/>
      <c r="AI148" s="58">
        <f>SUM('（別紙2-6）6月1日～6月30日'!D148:AG148,'（別紙2-7）7月1日～7月31日'!D148:AH148,'（別紙2-8）8月1日～8月31日'!D148:AH148,'（別紙2-9）9月1日～9月30日'!D148:AG148,'（別紙2-10）10月1日～10月31日'!D148:AH148,'（別紙2-11）11月1日～11月30日'!D148:AG148,D148:AH148)</f>
        <v>0</v>
      </c>
      <c r="AJ148" s="218" t="str">
        <f>IF(AP148="×","療養日数は15日以内になるようにしてください。",IF('（別紙2-15）3月1日～3月31日'!AV148="×","別紙1の4の要件を満たしていない場合は、療養日数が10日以内になるようにしてください。",""))</f>
        <v/>
      </c>
      <c r="AK148" s="233">
        <f t="shared" si="9"/>
        <v>0</v>
      </c>
      <c r="AL148" s="44"/>
      <c r="AN148" s="233" t="str">
        <f t="shared" si="10"/>
        <v/>
      </c>
      <c r="AP148" s="233" t="str">
        <f t="shared" si="11"/>
        <v/>
      </c>
    </row>
    <row r="149" spans="1:42" s="41" customFormat="1" ht="30" customHeight="1" x14ac:dyDescent="0.4">
      <c r="A149" s="91">
        <v>136</v>
      </c>
      <c r="B149" s="136" t="str">
        <f>IF('（別紙2-11）11月1日～11月30日'!B149="","",'（別紙2-11）11月1日～11月30日'!B149)</f>
        <v/>
      </c>
      <c r="C149" s="431"/>
      <c r="D149" s="332"/>
      <c r="E149" s="317"/>
      <c r="F149" s="333"/>
      <c r="G149" s="317"/>
      <c r="H149" s="333"/>
      <c r="I149" s="317"/>
      <c r="J149" s="333"/>
      <c r="K149" s="317"/>
      <c r="L149" s="333"/>
      <c r="M149" s="317"/>
      <c r="N149" s="333"/>
      <c r="O149" s="317"/>
      <c r="P149" s="333"/>
      <c r="Q149" s="317"/>
      <c r="R149" s="333"/>
      <c r="S149" s="317"/>
      <c r="T149" s="333"/>
      <c r="U149" s="317"/>
      <c r="V149" s="333"/>
      <c r="W149" s="317"/>
      <c r="X149" s="333"/>
      <c r="Y149" s="317"/>
      <c r="Z149" s="333"/>
      <c r="AA149" s="317"/>
      <c r="AB149" s="333"/>
      <c r="AC149" s="317"/>
      <c r="AD149" s="333"/>
      <c r="AE149" s="317"/>
      <c r="AF149" s="333"/>
      <c r="AG149" s="317"/>
      <c r="AH149" s="344"/>
      <c r="AI149" s="98">
        <f>SUM('（別紙2-6）6月1日～6月30日'!D149:AG149,'（別紙2-7）7月1日～7月31日'!D149:AH149,'（別紙2-8）8月1日～8月31日'!D149:AH149,'（別紙2-9）9月1日～9月30日'!D149:AG149,'（別紙2-10）10月1日～10月31日'!D149:AH149,'（別紙2-11）11月1日～11月30日'!D149:AG149,D149:AH149)</f>
        <v>0</v>
      </c>
      <c r="AJ149" s="218" t="str">
        <f>IF(AP149="×","療養日数は15日以内になるようにしてください。",IF('（別紙2-15）3月1日～3月31日'!AV149="×","別紙1の4の要件を満たしていない場合は、療養日数が10日以内になるようにしてください。",""))</f>
        <v/>
      </c>
      <c r="AK149" s="233">
        <f t="shared" si="9"/>
        <v>0</v>
      </c>
      <c r="AL149" s="44"/>
      <c r="AN149" s="233" t="str">
        <f t="shared" si="10"/>
        <v/>
      </c>
      <c r="AP149" s="233" t="str">
        <f t="shared" si="11"/>
        <v/>
      </c>
    </row>
    <row r="150" spans="1:42" s="41" customFormat="1" ht="30" customHeight="1" x14ac:dyDescent="0.4">
      <c r="A150" s="55">
        <v>137</v>
      </c>
      <c r="B150" s="27" t="str">
        <f>IF('（別紙2-11）11月1日～11月30日'!B150="","",'（別紙2-11）11月1日～11月30日'!B150)</f>
        <v/>
      </c>
      <c r="C150" s="432"/>
      <c r="D150" s="314"/>
      <c r="E150" s="315"/>
      <c r="F150" s="316"/>
      <c r="G150" s="315"/>
      <c r="H150" s="316"/>
      <c r="I150" s="315"/>
      <c r="J150" s="316"/>
      <c r="K150" s="315"/>
      <c r="L150" s="316"/>
      <c r="M150" s="315"/>
      <c r="N150" s="316"/>
      <c r="O150" s="315"/>
      <c r="P150" s="316"/>
      <c r="Q150" s="315"/>
      <c r="R150" s="316"/>
      <c r="S150" s="315"/>
      <c r="T150" s="316"/>
      <c r="U150" s="315"/>
      <c r="V150" s="316"/>
      <c r="W150" s="315"/>
      <c r="X150" s="316"/>
      <c r="Y150" s="315"/>
      <c r="Z150" s="316"/>
      <c r="AA150" s="315"/>
      <c r="AB150" s="316"/>
      <c r="AC150" s="315"/>
      <c r="AD150" s="316"/>
      <c r="AE150" s="315"/>
      <c r="AF150" s="316"/>
      <c r="AG150" s="315"/>
      <c r="AH150" s="341"/>
      <c r="AI150" s="56">
        <f>SUM('（別紙2-6）6月1日～6月30日'!D150:AG150,'（別紙2-7）7月1日～7月31日'!D150:AH150,'（別紙2-8）8月1日～8月31日'!D150:AH150,'（別紙2-9）9月1日～9月30日'!D150:AG150,'（別紙2-10）10月1日～10月31日'!D150:AH150,'（別紙2-11）11月1日～11月30日'!D150:AG150,D150:AH150)</f>
        <v>0</v>
      </c>
      <c r="AJ150" s="218" t="str">
        <f>IF(AP150="×","療養日数は15日以内になるようにしてください。",IF('（別紙2-15）3月1日～3月31日'!AV150="×","別紙1の4の要件を満たしていない場合は、療養日数が10日以内になるようにしてください。",""))</f>
        <v/>
      </c>
      <c r="AK150" s="233">
        <f t="shared" si="9"/>
        <v>0</v>
      </c>
      <c r="AL150" s="44"/>
      <c r="AN150" s="233" t="str">
        <f t="shared" si="10"/>
        <v/>
      </c>
      <c r="AP150" s="233" t="str">
        <f t="shared" si="11"/>
        <v/>
      </c>
    </row>
    <row r="151" spans="1:42" s="41" customFormat="1" ht="30" customHeight="1" x14ac:dyDescent="0.4">
      <c r="A151" s="55">
        <v>138</v>
      </c>
      <c r="B151" s="27" t="str">
        <f>IF('（別紙2-11）11月1日～11月30日'!B151="","",'（別紙2-11）11月1日～11月30日'!B151)</f>
        <v/>
      </c>
      <c r="C151" s="432"/>
      <c r="D151" s="314"/>
      <c r="E151" s="315"/>
      <c r="F151" s="316"/>
      <c r="G151" s="315"/>
      <c r="H151" s="316"/>
      <c r="I151" s="315"/>
      <c r="J151" s="316"/>
      <c r="K151" s="315"/>
      <c r="L151" s="316"/>
      <c r="M151" s="315"/>
      <c r="N151" s="316"/>
      <c r="O151" s="315"/>
      <c r="P151" s="316"/>
      <c r="Q151" s="315"/>
      <c r="R151" s="316"/>
      <c r="S151" s="315"/>
      <c r="T151" s="316"/>
      <c r="U151" s="315"/>
      <c r="V151" s="316"/>
      <c r="W151" s="315"/>
      <c r="X151" s="316"/>
      <c r="Y151" s="315"/>
      <c r="Z151" s="316"/>
      <c r="AA151" s="315"/>
      <c r="AB151" s="316"/>
      <c r="AC151" s="315"/>
      <c r="AD151" s="316"/>
      <c r="AE151" s="315"/>
      <c r="AF151" s="316"/>
      <c r="AG151" s="315"/>
      <c r="AH151" s="341"/>
      <c r="AI151" s="56">
        <f>SUM('（別紙2-6）6月1日～6月30日'!D151:AG151,'（別紙2-7）7月1日～7月31日'!D151:AH151,'（別紙2-8）8月1日～8月31日'!D151:AH151,'（別紙2-9）9月1日～9月30日'!D151:AG151,'（別紙2-10）10月1日～10月31日'!D151:AH151,'（別紙2-11）11月1日～11月30日'!D151:AG151,D151:AH151)</f>
        <v>0</v>
      </c>
      <c r="AJ151" s="218" t="str">
        <f>IF(AP151="×","療養日数は15日以内になるようにしてください。",IF('（別紙2-15）3月1日～3月31日'!AV151="×","別紙1の4の要件を満たしていない場合は、療養日数が10日以内になるようにしてください。",""))</f>
        <v/>
      </c>
      <c r="AK151" s="233">
        <f t="shared" si="9"/>
        <v>0</v>
      </c>
      <c r="AL151" s="44"/>
      <c r="AN151" s="233" t="str">
        <f t="shared" si="10"/>
        <v/>
      </c>
      <c r="AP151" s="233" t="str">
        <f t="shared" si="11"/>
        <v/>
      </c>
    </row>
    <row r="152" spans="1:42" s="41" customFormat="1" ht="30" customHeight="1" x14ac:dyDescent="0.4">
      <c r="A152" s="55">
        <v>139</v>
      </c>
      <c r="B152" s="27" t="str">
        <f>IF('（別紙2-11）11月1日～11月30日'!B152="","",'（別紙2-11）11月1日～11月30日'!B152)</f>
        <v/>
      </c>
      <c r="C152" s="432"/>
      <c r="D152" s="314"/>
      <c r="E152" s="315"/>
      <c r="F152" s="316"/>
      <c r="G152" s="315"/>
      <c r="H152" s="316"/>
      <c r="I152" s="315"/>
      <c r="J152" s="316"/>
      <c r="K152" s="315"/>
      <c r="L152" s="316"/>
      <c r="M152" s="315"/>
      <c r="N152" s="316"/>
      <c r="O152" s="315"/>
      <c r="P152" s="316"/>
      <c r="Q152" s="315"/>
      <c r="R152" s="316"/>
      <c r="S152" s="315"/>
      <c r="T152" s="316"/>
      <c r="U152" s="315"/>
      <c r="V152" s="316"/>
      <c r="W152" s="315"/>
      <c r="X152" s="316"/>
      <c r="Y152" s="315"/>
      <c r="Z152" s="316"/>
      <c r="AA152" s="315"/>
      <c r="AB152" s="316"/>
      <c r="AC152" s="315"/>
      <c r="AD152" s="316"/>
      <c r="AE152" s="315"/>
      <c r="AF152" s="316"/>
      <c r="AG152" s="315"/>
      <c r="AH152" s="341"/>
      <c r="AI152" s="56">
        <f>SUM('（別紙2-6）6月1日～6月30日'!D152:AG152,'（別紙2-7）7月1日～7月31日'!D152:AH152,'（別紙2-8）8月1日～8月31日'!D152:AH152,'（別紙2-9）9月1日～9月30日'!D152:AG152,'（別紙2-10）10月1日～10月31日'!D152:AH152,'（別紙2-11）11月1日～11月30日'!D152:AG152,D152:AH152)</f>
        <v>0</v>
      </c>
      <c r="AJ152" s="218" t="str">
        <f>IF(AP152="×","療養日数は15日以内になるようにしてください。",IF('（別紙2-15）3月1日～3月31日'!AV152="×","別紙1の4の要件を満たしていない場合は、療養日数が10日以内になるようにしてください。",""))</f>
        <v/>
      </c>
      <c r="AK152" s="233">
        <f t="shared" si="9"/>
        <v>0</v>
      </c>
      <c r="AL152" s="44"/>
      <c r="AN152" s="233" t="str">
        <f t="shared" si="10"/>
        <v/>
      </c>
      <c r="AP152" s="233" t="str">
        <f t="shared" si="11"/>
        <v/>
      </c>
    </row>
    <row r="153" spans="1:42" s="41" customFormat="1" ht="30" customHeight="1" thickBot="1" x14ac:dyDescent="0.45">
      <c r="A153" s="55">
        <v>140</v>
      </c>
      <c r="B153" s="106" t="str">
        <f>IF('（別紙2-11）11月1日～11月30日'!B153="","",'（別紙2-11）11月1日～11月30日'!B153)</f>
        <v/>
      </c>
      <c r="C153" s="433"/>
      <c r="D153" s="314"/>
      <c r="E153" s="315"/>
      <c r="F153" s="316"/>
      <c r="G153" s="315"/>
      <c r="H153" s="316"/>
      <c r="I153" s="315"/>
      <c r="J153" s="316"/>
      <c r="K153" s="315"/>
      <c r="L153" s="316"/>
      <c r="M153" s="315"/>
      <c r="N153" s="316"/>
      <c r="O153" s="315"/>
      <c r="P153" s="316"/>
      <c r="Q153" s="315"/>
      <c r="R153" s="316"/>
      <c r="S153" s="315"/>
      <c r="T153" s="316"/>
      <c r="U153" s="315"/>
      <c r="V153" s="316"/>
      <c r="W153" s="315"/>
      <c r="X153" s="316"/>
      <c r="Y153" s="315"/>
      <c r="Z153" s="316"/>
      <c r="AA153" s="315"/>
      <c r="AB153" s="316"/>
      <c r="AC153" s="315"/>
      <c r="AD153" s="316"/>
      <c r="AE153" s="315"/>
      <c r="AF153" s="316"/>
      <c r="AG153" s="315"/>
      <c r="AH153" s="341"/>
      <c r="AI153" s="56">
        <f>SUM('（別紙2-6）6月1日～6月30日'!D153:AG153,'（別紙2-7）7月1日～7月31日'!D153:AH153,'（別紙2-8）8月1日～8月31日'!D153:AH153,'（別紙2-9）9月1日～9月30日'!D153:AG153,'（別紙2-10）10月1日～10月31日'!D153:AH153,'（別紙2-11）11月1日～11月30日'!D153:AG153,D153:AH153)</f>
        <v>0</v>
      </c>
      <c r="AJ153" s="218" t="str">
        <f>IF(AP153="×","療養日数は15日以内になるようにしてください。",IF('（別紙2-15）3月1日～3月31日'!AV153="×","別紙1の4の要件を満たしていない場合は、療養日数が10日以内になるようにしてください。",""))</f>
        <v/>
      </c>
      <c r="AK153" s="233">
        <f t="shared" si="9"/>
        <v>0</v>
      </c>
      <c r="AL153" s="44"/>
      <c r="AN153" s="233" t="str">
        <f t="shared" si="10"/>
        <v/>
      </c>
      <c r="AP153" s="233" t="str">
        <f t="shared" si="11"/>
        <v/>
      </c>
    </row>
    <row r="154" spans="1:42" s="41" customFormat="1" ht="30" customHeight="1" x14ac:dyDescent="0.4">
      <c r="A154" s="99">
        <v>141</v>
      </c>
      <c r="B154" s="136" t="str">
        <f>IF('（別紙2-11）11月1日～11月30日'!B154="","",'（別紙2-11）11月1日～11月30日'!B154)</f>
        <v/>
      </c>
      <c r="C154" s="431"/>
      <c r="D154" s="334"/>
      <c r="E154" s="329"/>
      <c r="F154" s="330"/>
      <c r="G154" s="329"/>
      <c r="H154" s="330"/>
      <c r="I154" s="329"/>
      <c r="J154" s="330"/>
      <c r="K154" s="329"/>
      <c r="L154" s="330"/>
      <c r="M154" s="329"/>
      <c r="N154" s="330"/>
      <c r="O154" s="329"/>
      <c r="P154" s="330"/>
      <c r="Q154" s="329"/>
      <c r="R154" s="330"/>
      <c r="S154" s="329"/>
      <c r="T154" s="330"/>
      <c r="U154" s="329"/>
      <c r="V154" s="330"/>
      <c r="W154" s="329"/>
      <c r="X154" s="330"/>
      <c r="Y154" s="329"/>
      <c r="Z154" s="330"/>
      <c r="AA154" s="329"/>
      <c r="AB154" s="330"/>
      <c r="AC154" s="329"/>
      <c r="AD154" s="330"/>
      <c r="AE154" s="329"/>
      <c r="AF154" s="330"/>
      <c r="AG154" s="329"/>
      <c r="AH154" s="340"/>
      <c r="AI154" s="81">
        <f>SUM('（別紙2-6）6月1日～6月30日'!D154:AG154,'（別紙2-7）7月1日～7月31日'!D154:AH154,'（別紙2-8）8月1日～8月31日'!D154:AH154,'（別紙2-9）9月1日～9月30日'!D154:AG154,'（別紙2-10）10月1日～10月31日'!D154:AH154,'（別紙2-11）11月1日～11月30日'!D154:AG154,D154:AH154)</f>
        <v>0</v>
      </c>
      <c r="AJ154" s="218" t="str">
        <f>IF(AP154="×","療養日数は15日以内になるようにしてください。",IF('（別紙2-15）3月1日～3月31日'!AV154="×","別紙1の4の要件を満たしていない場合は、療養日数が10日以内になるようにしてください。",""))</f>
        <v/>
      </c>
      <c r="AK154" s="233">
        <f t="shared" si="9"/>
        <v>0</v>
      </c>
      <c r="AL154" s="44"/>
      <c r="AN154" s="233" t="str">
        <f t="shared" si="10"/>
        <v/>
      </c>
      <c r="AP154" s="233" t="str">
        <f t="shared" si="11"/>
        <v/>
      </c>
    </row>
    <row r="155" spans="1:42" s="41" customFormat="1" ht="30" customHeight="1" x14ac:dyDescent="0.4">
      <c r="A155" s="55">
        <v>142</v>
      </c>
      <c r="B155" s="27" t="str">
        <f>IF('（別紙2-11）11月1日～11月30日'!B155="","",'（別紙2-11）11月1日～11月30日'!B155)</f>
        <v/>
      </c>
      <c r="C155" s="432"/>
      <c r="D155" s="314"/>
      <c r="E155" s="315"/>
      <c r="F155" s="316"/>
      <c r="G155" s="315"/>
      <c r="H155" s="316"/>
      <c r="I155" s="315"/>
      <c r="J155" s="316"/>
      <c r="K155" s="315"/>
      <c r="L155" s="316"/>
      <c r="M155" s="315"/>
      <c r="N155" s="316"/>
      <c r="O155" s="315"/>
      <c r="P155" s="316"/>
      <c r="Q155" s="315"/>
      <c r="R155" s="316"/>
      <c r="S155" s="315"/>
      <c r="T155" s="316"/>
      <c r="U155" s="315"/>
      <c r="V155" s="316"/>
      <c r="W155" s="315"/>
      <c r="X155" s="316"/>
      <c r="Y155" s="315"/>
      <c r="Z155" s="316"/>
      <c r="AA155" s="315"/>
      <c r="AB155" s="316"/>
      <c r="AC155" s="315"/>
      <c r="AD155" s="316"/>
      <c r="AE155" s="315"/>
      <c r="AF155" s="316"/>
      <c r="AG155" s="315"/>
      <c r="AH155" s="341"/>
      <c r="AI155" s="56">
        <f>SUM('（別紙2-6）6月1日～6月30日'!D155:AG155,'（別紙2-7）7月1日～7月31日'!D155:AH155,'（別紙2-8）8月1日～8月31日'!D155:AH155,'（別紙2-9）9月1日～9月30日'!D155:AG155,'（別紙2-10）10月1日～10月31日'!D155:AH155,'（別紙2-11）11月1日～11月30日'!D155:AG155,D155:AH155)</f>
        <v>0</v>
      </c>
      <c r="AJ155" s="218" t="str">
        <f>IF(AP155="×","療養日数は15日以内になるようにしてください。",IF('（別紙2-15）3月1日～3月31日'!AV155="×","別紙1の4の要件を満たしていない場合は、療養日数が10日以内になるようにしてください。",""))</f>
        <v/>
      </c>
      <c r="AK155" s="233">
        <f t="shared" si="9"/>
        <v>0</v>
      </c>
      <c r="AL155" s="44"/>
      <c r="AN155" s="233" t="str">
        <f t="shared" si="10"/>
        <v/>
      </c>
      <c r="AP155" s="233" t="str">
        <f t="shared" si="11"/>
        <v/>
      </c>
    </row>
    <row r="156" spans="1:42" s="41" customFormat="1" ht="30" customHeight="1" x14ac:dyDescent="0.4">
      <c r="A156" s="55">
        <v>143</v>
      </c>
      <c r="B156" s="27" t="str">
        <f>IF('（別紙2-11）11月1日～11月30日'!B156="","",'（別紙2-11）11月1日～11月30日'!B156)</f>
        <v/>
      </c>
      <c r="C156" s="432"/>
      <c r="D156" s="314"/>
      <c r="E156" s="315"/>
      <c r="F156" s="316"/>
      <c r="G156" s="315"/>
      <c r="H156" s="316"/>
      <c r="I156" s="315"/>
      <c r="J156" s="316"/>
      <c r="K156" s="315"/>
      <c r="L156" s="316"/>
      <c r="M156" s="315"/>
      <c r="N156" s="316"/>
      <c r="O156" s="315"/>
      <c r="P156" s="316"/>
      <c r="Q156" s="315"/>
      <c r="R156" s="316"/>
      <c r="S156" s="315"/>
      <c r="T156" s="316"/>
      <c r="U156" s="315"/>
      <c r="V156" s="316"/>
      <c r="W156" s="315"/>
      <c r="X156" s="316"/>
      <c r="Y156" s="315"/>
      <c r="Z156" s="316"/>
      <c r="AA156" s="315"/>
      <c r="AB156" s="316"/>
      <c r="AC156" s="315"/>
      <c r="AD156" s="316"/>
      <c r="AE156" s="315"/>
      <c r="AF156" s="316"/>
      <c r="AG156" s="315"/>
      <c r="AH156" s="341"/>
      <c r="AI156" s="56">
        <f>SUM('（別紙2-6）6月1日～6月30日'!D156:AG156,'（別紙2-7）7月1日～7月31日'!D156:AH156,'（別紙2-8）8月1日～8月31日'!D156:AH156,'（別紙2-9）9月1日～9月30日'!D156:AG156,'（別紙2-10）10月1日～10月31日'!D156:AH156,'（別紙2-11）11月1日～11月30日'!D156:AG156,D156:AH156)</f>
        <v>0</v>
      </c>
      <c r="AJ156" s="218" t="str">
        <f>IF(AP156="×","療養日数は15日以内になるようにしてください。",IF('（別紙2-15）3月1日～3月31日'!AV156="×","別紙1の4の要件を満たしていない場合は、療養日数が10日以内になるようにしてください。",""))</f>
        <v/>
      </c>
      <c r="AK156" s="233">
        <f t="shared" si="9"/>
        <v>0</v>
      </c>
      <c r="AL156" s="44"/>
      <c r="AN156" s="233" t="str">
        <f t="shared" si="10"/>
        <v/>
      </c>
      <c r="AP156" s="233" t="str">
        <f t="shared" si="11"/>
        <v/>
      </c>
    </row>
    <row r="157" spans="1:42" s="41" customFormat="1" ht="30" customHeight="1" x14ac:dyDescent="0.4">
      <c r="A157" s="55">
        <v>144</v>
      </c>
      <c r="B157" s="27" t="str">
        <f>IF('（別紙2-11）11月1日～11月30日'!B157="","",'（別紙2-11）11月1日～11月30日'!B157)</f>
        <v/>
      </c>
      <c r="C157" s="432"/>
      <c r="D157" s="314"/>
      <c r="E157" s="315"/>
      <c r="F157" s="316"/>
      <c r="G157" s="315"/>
      <c r="H157" s="316"/>
      <c r="I157" s="315"/>
      <c r="J157" s="316"/>
      <c r="K157" s="315"/>
      <c r="L157" s="316"/>
      <c r="M157" s="315"/>
      <c r="N157" s="316"/>
      <c r="O157" s="315"/>
      <c r="P157" s="316"/>
      <c r="Q157" s="315"/>
      <c r="R157" s="316"/>
      <c r="S157" s="315"/>
      <c r="T157" s="316"/>
      <c r="U157" s="315"/>
      <c r="V157" s="316"/>
      <c r="W157" s="315"/>
      <c r="X157" s="316"/>
      <c r="Y157" s="315"/>
      <c r="Z157" s="316"/>
      <c r="AA157" s="315"/>
      <c r="AB157" s="316"/>
      <c r="AC157" s="315"/>
      <c r="AD157" s="316"/>
      <c r="AE157" s="315"/>
      <c r="AF157" s="316"/>
      <c r="AG157" s="315"/>
      <c r="AH157" s="341"/>
      <c r="AI157" s="56">
        <f>SUM('（別紙2-6）6月1日～6月30日'!D157:AG157,'（別紙2-7）7月1日～7月31日'!D157:AH157,'（別紙2-8）8月1日～8月31日'!D157:AH157,'（別紙2-9）9月1日～9月30日'!D157:AG157,'（別紙2-10）10月1日～10月31日'!D157:AH157,'（別紙2-11）11月1日～11月30日'!D157:AG157,D157:AH157)</f>
        <v>0</v>
      </c>
      <c r="AJ157" s="218" t="str">
        <f>IF(AP157="×","療養日数は15日以内になるようにしてください。",IF('（別紙2-15）3月1日～3月31日'!AV157="×","別紙1の4の要件を満たしていない場合は、療養日数が10日以内になるようにしてください。",""))</f>
        <v/>
      </c>
      <c r="AK157" s="233">
        <f t="shared" si="9"/>
        <v>0</v>
      </c>
      <c r="AL157" s="44"/>
      <c r="AN157" s="233" t="str">
        <f t="shared" si="10"/>
        <v/>
      </c>
      <c r="AP157" s="233" t="str">
        <f t="shared" si="11"/>
        <v/>
      </c>
    </row>
    <row r="158" spans="1:42" s="41" customFormat="1" ht="30" customHeight="1" thickBot="1" x14ac:dyDescent="0.45">
      <c r="A158" s="57">
        <v>145</v>
      </c>
      <c r="B158" s="28" t="str">
        <f>IF('（別紙2-11）11月1日～11月30日'!B158="","",'（別紙2-11）11月1日～11月30日'!B158)</f>
        <v/>
      </c>
      <c r="C158" s="433"/>
      <c r="D158" s="337"/>
      <c r="E158" s="325"/>
      <c r="F158" s="326"/>
      <c r="G158" s="325"/>
      <c r="H158" s="326"/>
      <c r="I158" s="325"/>
      <c r="J158" s="326"/>
      <c r="K158" s="325"/>
      <c r="L158" s="326"/>
      <c r="M158" s="325"/>
      <c r="N158" s="326"/>
      <c r="O158" s="325"/>
      <c r="P158" s="326"/>
      <c r="Q158" s="325"/>
      <c r="R158" s="326"/>
      <c r="S158" s="325"/>
      <c r="T158" s="326"/>
      <c r="U158" s="325"/>
      <c r="V158" s="326"/>
      <c r="W158" s="325"/>
      <c r="X158" s="326"/>
      <c r="Y158" s="325"/>
      <c r="Z158" s="326"/>
      <c r="AA158" s="325"/>
      <c r="AB158" s="326"/>
      <c r="AC158" s="325"/>
      <c r="AD158" s="326"/>
      <c r="AE158" s="325"/>
      <c r="AF158" s="326"/>
      <c r="AG158" s="325"/>
      <c r="AH158" s="342"/>
      <c r="AI158" s="58">
        <f>SUM('（別紙2-6）6月1日～6月30日'!D158:AG158,'（別紙2-7）7月1日～7月31日'!D158:AH158,'（別紙2-8）8月1日～8月31日'!D158:AH158,'（別紙2-9）9月1日～9月30日'!D158:AG158,'（別紙2-10）10月1日～10月31日'!D158:AH158,'（別紙2-11）11月1日～11月30日'!D158:AG158,D158:AH158)</f>
        <v>0</v>
      </c>
      <c r="AJ158" s="218" t="str">
        <f>IF(AP158="×","療養日数は15日以内になるようにしてください。",IF('（別紙2-15）3月1日～3月31日'!AV158="×","別紙1の4の要件を満たしていない場合は、療養日数が10日以内になるようにしてください。",""))</f>
        <v/>
      </c>
      <c r="AK158" s="233">
        <f t="shared" si="9"/>
        <v>0</v>
      </c>
      <c r="AL158" s="44"/>
      <c r="AN158" s="233" t="str">
        <f t="shared" si="10"/>
        <v/>
      </c>
      <c r="AP158" s="233" t="str">
        <f t="shared" si="11"/>
        <v/>
      </c>
    </row>
    <row r="159" spans="1:42" s="41" customFormat="1" ht="30" customHeight="1" x14ac:dyDescent="0.4">
      <c r="A159" s="99">
        <v>146</v>
      </c>
      <c r="B159" s="136" t="str">
        <f>IF('（別紙2-11）11月1日～11月30日'!B159="","",'（別紙2-11）11月1日～11月30日'!B159)</f>
        <v/>
      </c>
      <c r="C159" s="431"/>
      <c r="D159" s="332"/>
      <c r="E159" s="317"/>
      <c r="F159" s="333"/>
      <c r="G159" s="317"/>
      <c r="H159" s="333"/>
      <c r="I159" s="317"/>
      <c r="J159" s="333"/>
      <c r="K159" s="317"/>
      <c r="L159" s="333"/>
      <c r="M159" s="317"/>
      <c r="N159" s="333"/>
      <c r="O159" s="317"/>
      <c r="P159" s="333"/>
      <c r="Q159" s="317"/>
      <c r="R159" s="333"/>
      <c r="S159" s="317"/>
      <c r="T159" s="333"/>
      <c r="U159" s="317"/>
      <c r="V159" s="333"/>
      <c r="W159" s="317"/>
      <c r="X159" s="333"/>
      <c r="Y159" s="317"/>
      <c r="Z159" s="333"/>
      <c r="AA159" s="317"/>
      <c r="AB159" s="333"/>
      <c r="AC159" s="317"/>
      <c r="AD159" s="333"/>
      <c r="AE159" s="317"/>
      <c r="AF159" s="333"/>
      <c r="AG159" s="317"/>
      <c r="AH159" s="344"/>
      <c r="AI159" s="98">
        <f>SUM('（別紙2-6）6月1日～6月30日'!D159:AG159,'（別紙2-7）7月1日～7月31日'!D159:AH159,'（別紙2-8）8月1日～8月31日'!D159:AH159,'（別紙2-9）9月1日～9月30日'!D159:AG159,'（別紙2-10）10月1日～10月31日'!D159:AH159,'（別紙2-11）11月1日～11月30日'!D159:AG159,D159:AH159)</f>
        <v>0</v>
      </c>
      <c r="AJ159" s="218" t="str">
        <f>IF(AP159="×","療養日数は15日以内になるようにしてください。",IF('（別紙2-15）3月1日～3月31日'!AV159="×","別紙1の4の要件を満たしていない場合は、療養日数が10日以内になるようにしてください。",""))</f>
        <v/>
      </c>
      <c r="AK159" s="233">
        <f t="shared" si="9"/>
        <v>0</v>
      </c>
      <c r="AL159" s="44"/>
      <c r="AN159" s="233" t="str">
        <f t="shared" si="10"/>
        <v/>
      </c>
      <c r="AP159" s="233" t="str">
        <f t="shared" si="11"/>
        <v/>
      </c>
    </row>
    <row r="160" spans="1:42" s="41" customFormat="1" ht="30" customHeight="1" x14ac:dyDescent="0.4">
      <c r="A160" s="55">
        <v>147</v>
      </c>
      <c r="B160" s="27" t="str">
        <f>IF('（別紙2-11）11月1日～11月30日'!B160="","",'（別紙2-11）11月1日～11月30日'!B160)</f>
        <v/>
      </c>
      <c r="C160" s="432"/>
      <c r="D160" s="314"/>
      <c r="E160" s="315"/>
      <c r="F160" s="316"/>
      <c r="G160" s="315"/>
      <c r="H160" s="316"/>
      <c r="I160" s="315"/>
      <c r="J160" s="316"/>
      <c r="K160" s="315"/>
      <c r="L160" s="316"/>
      <c r="M160" s="315"/>
      <c r="N160" s="316"/>
      <c r="O160" s="315"/>
      <c r="P160" s="316"/>
      <c r="Q160" s="315"/>
      <c r="R160" s="316"/>
      <c r="S160" s="315"/>
      <c r="T160" s="316"/>
      <c r="U160" s="315"/>
      <c r="V160" s="316"/>
      <c r="W160" s="315"/>
      <c r="X160" s="316"/>
      <c r="Y160" s="315"/>
      <c r="Z160" s="316"/>
      <c r="AA160" s="315"/>
      <c r="AB160" s="316"/>
      <c r="AC160" s="315"/>
      <c r="AD160" s="316"/>
      <c r="AE160" s="315"/>
      <c r="AF160" s="316"/>
      <c r="AG160" s="315"/>
      <c r="AH160" s="341"/>
      <c r="AI160" s="56">
        <f>SUM('（別紙2-6）6月1日～6月30日'!D160:AG160,'（別紙2-7）7月1日～7月31日'!D160:AH160,'（別紙2-8）8月1日～8月31日'!D160:AH160,'（別紙2-9）9月1日～9月30日'!D160:AG160,'（別紙2-10）10月1日～10月31日'!D160:AH160,'（別紙2-11）11月1日～11月30日'!D160:AG160,D160:AH160)</f>
        <v>0</v>
      </c>
      <c r="AJ160" s="218" t="str">
        <f>IF(AP160="×","療養日数は15日以内になるようにしてください。",IF('（別紙2-15）3月1日～3月31日'!AV160="×","別紙1の4の要件を満たしていない場合は、療養日数が10日以内になるようにしてください。",""))</f>
        <v/>
      </c>
      <c r="AK160" s="233">
        <f t="shared" si="9"/>
        <v>0</v>
      </c>
      <c r="AL160" s="44"/>
      <c r="AN160" s="233" t="str">
        <f t="shared" si="10"/>
        <v/>
      </c>
      <c r="AP160" s="233" t="str">
        <f t="shared" si="11"/>
        <v/>
      </c>
    </row>
    <row r="161" spans="1:42" s="41" customFormat="1" ht="30" customHeight="1" x14ac:dyDescent="0.4">
      <c r="A161" s="55">
        <v>148</v>
      </c>
      <c r="B161" s="27" t="str">
        <f>IF('（別紙2-11）11月1日～11月30日'!B161="","",'（別紙2-11）11月1日～11月30日'!B161)</f>
        <v/>
      </c>
      <c r="C161" s="432"/>
      <c r="D161" s="314"/>
      <c r="E161" s="315"/>
      <c r="F161" s="316"/>
      <c r="G161" s="315"/>
      <c r="H161" s="316"/>
      <c r="I161" s="315"/>
      <c r="J161" s="316"/>
      <c r="K161" s="315"/>
      <c r="L161" s="316"/>
      <c r="M161" s="315"/>
      <c r="N161" s="316"/>
      <c r="O161" s="315"/>
      <c r="P161" s="316"/>
      <c r="Q161" s="315"/>
      <c r="R161" s="316"/>
      <c r="S161" s="315"/>
      <c r="T161" s="316"/>
      <c r="U161" s="315"/>
      <c r="V161" s="316"/>
      <c r="W161" s="315"/>
      <c r="X161" s="316"/>
      <c r="Y161" s="315"/>
      <c r="Z161" s="316"/>
      <c r="AA161" s="315"/>
      <c r="AB161" s="316"/>
      <c r="AC161" s="315"/>
      <c r="AD161" s="316"/>
      <c r="AE161" s="315"/>
      <c r="AF161" s="316"/>
      <c r="AG161" s="315"/>
      <c r="AH161" s="341"/>
      <c r="AI161" s="56">
        <f>SUM('（別紙2-6）6月1日～6月30日'!D161:AG161,'（別紙2-7）7月1日～7月31日'!D161:AH161,'（別紙2-8）8月1日～8月31日'!D161:AH161,'（別紙2-9）9月1日～9月30日'!D161:AG161,'（別紙2-10）10月1日～10月31日'!D161:AH161,'（別紙2-11）11月1日～11月30日'!D161:AG161,D161:AH161)</f>
        <v>0</v>
      </c>
      <c r="AJ161" s="218" t="str">
        <f>IF(AP161="×","療養日数は15日以内になるようにしてください。",IF('（別紙2-15）3月1日～3月31日'!AV161="×","別紙1の4の要件を満たしていない場合は、療養日数が10日以内になるようにしてください。",""))</f>
        <v/>
      </c>
      <c r="AK161" s="233">
        <f t="shared" si="9"/>
        <v>0</v>
      </c>
      <c r="AL161" s="44"/>
      <c r="AN161" s="233" t="str">
        <f t="shared" si="10"/>
        <v/>
      </c>
      <c r="AP161" s="233" t="str">
        <f t="shared" si="11"/>
        <v/>
      </c>
    </row>
    <row r="162" spans="1:42" s="41" customFormat="1" ht="30" customHeight="1" x14ac:dyDescent="0.4">
      <c r="A162" s="55">
        <v>149</v>
      </c>
      <c r="B162" s="27" t="str">
        <f>IF('（別紙2-11）11月1日～11月30日'!B162="","",'（別紙2-11）11月1日～11月30日'!B162)</f>
        <v/>
      </c>
      <c r="C162" s="432"/>
      <c r="D162" s="314"/>
      <c r="E162" s="315"/>
      <c r="F162" s="316"/>
      <c r="G162" s="315"/>
      <c r="H162" s="316"/>
      <c r="I162" s="315"/>
      <c r="J162" s="316"/>
      <c r="K162" s="315"/>
      <c r="L162" s="316"/>
      <c r="M162" s="315"/>
      <c r="N162" s="316"/>
      <c r="O162" s="315"/>
      <c r="P162" s="316"/>
      <c r="Q162" s="315"/>
      <c r="R162" s="316"/>
      <c r="S162" s="315"/>
      <c r="T162" s="316"/>
      <c r="U162" s="315"/>
      <c r="V162" s="316"/>
      <c r="W162" s="315"/>
      <c r="X162" s="316"/>
      <c r="Y162" s="315"/>
      <c r="Z162" s="316"/>
      <c r="AA162" s="315"/>
      <c r="AB162" s="316"/>
      <c r="AC162" s="315"/>
      <c r="AD162" s="316"/>
      <c r="AE162" s="315"/>
      <c r="AF162" s="316"/>
      <c r="AG162" s="315"/>
      <c r="AH162" s="341"/>
      <c r="AI162" s="56">
        <f>SUM('（別紙2-6）6月1日～6月30日'!D162:AG162,'（別紙2-7）7月1日～7月31日'!D162:AH162,'（別紙2-8）8月1日～8月31日'!D162:AH162,'（別紙2-9）9月1日～9月30日'!D162:AG162,'（別紙2-10）10月1日～10月31日'!D162:AH162,'（別紙2-11）11月1日～11月30日'!D162:AG162,D162:AH162)</f>
        <v>0</v>
      </c>
      <c r="AJ162" s="218" t="str">
        <f>IF(AP162="×","療養日数は15日以内になるようにしてください。",IF('（別紙2-15）3月1日～3月31日'!AV162="×","別紙1の4の要件を満たしていない場合は、療養日数が10日以内になるようにしてください。",""))</f>
        <v/>
      </c>
      <c r="AK162" s="233">
        <f t="shared" si="9"/>
        <v>0</v>
      </c>
      <c r="AL162" s="44"/>
      <c r="AN162" s="233" t="str">
        <f t="shared" si="10"/>
        <v/>
      </c>
      <c r="AP162" s="233" t="str">
        <f t="shared" si="11"/>
        <v/>
      </c>
    </row>
    <row r="163" spans="1:42" s="41" customFormat="1" ht="30" customHeight="1" thickBot="1" x14ac:dyDescent="0.45">
      <c r="A163" s="57">
        <v>150</v>
      </c>
      <c r="B163" s="186" t="str">
        <f>IF('（別紙2-11）11月1日～11月30日'!B163="","",'（別紙2-11）11月1日～11月30日'!B163)</f>
        <v/>
      </c>
      <c r="C163" s="433"/>
      <c r="D163" s="337"/>
      <c r="E163" s="325"/>
      <c r="F163" s="326"/>
      <c r="G163" s="325"/>
      <c r="H163" s="326"/>
      <c r="I163" s="325"/>
      <c r="J163" s="326"/>
      <c r="K163" s="325"/>
      <c r="L163" s="326"/>
      <c r="M163" s="325"/>
      <c r="N163" s="326"/>
      <c r="O163" s="325"/>
      <c r="P163" s="326"/>
      <c r="Q163" s="325"/>
      <c r="R163" s="326"/>
      <c r="S163" s="325"/>
      <c r="T163" s="326"/>
      <c r="U163" s="325"/>
      <c r="V163" s="326"/>
      <c r="W163" s="325"/>
      <c r="X163" s="326"/>
      <c r="Y163" s="325"/>
      <c r="Z163" s="326"/>
      <c r="AA163" s="325"/>
      <c r="AB163" s="326"/>
      <c r="AC163" s="325"/>
      <c r="AD163" s="326"/>
      <c r="AE163" s="325"/>
      <c r="AF163" s="326"/>
      <c r="AG163" s="325"/>
      <c r="AH163" s="342"/>
      <c r="AI163" s="58">
        <f>SUM('（別紙2-6）6月1日～6月30日'!D163:AG163,'（別紙2-7）7月1日～7月31日'!D163:AH163,'（別紙2-8）8月1日～8月31日'!D163:AH163,'（別紙2-9）9月1日～9月30日'!D163:AG163,'（別紙2-10）10月1日～10月31日'!D163:AH163,'（別紙2-11）11月1日～11月30日'!D163:AG163,D163:AH163)</f>
        <v>0</v>
      </c>
      <c r="AJ163" s="218" t="str">
        <f>IF(AP163="×","療養日数は15日以内になるようにしてください。",IF('（別紙2-15）3月1日～3月31日'!AV163="×","別紙1の4の要件を満たしていない場合は、療養日数が10日以内になるようにしてください。",""))</f>
        <v/>
      </c>
      <c r="AK163" s="235">
        <f t="shared" si="9"/>
        <v>0</v>
      </c>
      <c r="AL163" s="44"/>
      <c r="AM163" s="41" t="s">
        <v>57</v>
      </c>
      <c r="AN163" s="235" t="str">
        <f t="shared" si="10"/>
        <v/>
      </c>
      <c r="AP163" s="235" t="str">
        <f t="shared" si="11"/>
        <v/>
      </c>
    </row>
    <row r="164" spans="1:42" ht="30" hidden="1" customHeight="1" thickBot="1" x14ac:dyDescent="0.3">
      <c r="A164" s="45"/>
      <c r="B164" s="45"/>
      <c r="C164" s="45"/>
      <c r="D164" s="45">
        <f t="shared" ref="D164:AH164" si="12">D13</f>
        <v>0</v>
      </c>
      <c r="E164" s="45">
        <f t="shared" si="12"/>
        <v>0</v>
      </c>
      <c r="F164" s="45">
        <f t="shared" si="12"/>
        <v>0</v>
      </c>
      <c r="G164" s="45">
        <f t="shared" si="12"/>
        <v>0</v>
      </c>
      <c r="H164" s="45">
        <f t="shared" si="12"/>
        <v>0</v>
      </c>
      <c r="I164" s="45">
        <f t="shared" si="12"/>
        <v>0</v>
      </c>
      <c r="J164" s="45">
        <f t="shared" si="12"/>
        <v>0</v>
      </c>
      <c r="K164" s="45">
        <f t="shared" si="12"/>
        <v>0</v>
      </c>
      <c r="L164" s="45">
        <f t="shared" si="12"/>
        <v>0</v>
      </c>
      <c r="M164" s="45">
        <f t="shared" si="12"/>
        <v>0</v>
      </c>
      <c r="N164" s="45">
        <f t="shared" si="12"/>
        <v>0</v>
      </c>
      <c r="O164" s="45">
        <f t="shared" si="12"/>
        <v>0</v>
      </c>
      <c r="P164" s="45">
        <f t="shared" si="12"/>
        <v>0</v>
      </c>
      <c r="Q164" s="45">
        <f t="shared" si="12"/>
        <v>0</v>
      </c>
      <c r="R164" s="45">
        <f t="shared" si="12"/>
        <v>0</v>
      </c>
      <c r="S164" s="45">
        <f t="shared" si="12"/>
        <v>0</v>
      </c>
      <c r="T164" s="45">
        <f t="shared" si="12"/>
        <v>0</v>
      </c>
      <c r="U164" s="45">
        <f t="shared" si="12"/>
        <v>0</v>
      </c>
      <c r="V164" s="45">
        <f t="shared" si="12"/>
        <v>0</v>
      </c>
      <c r="W164" s="45">
        <f t="shared" si="12"/>
        <v>0</v>
      </c>
      <c r="X164" s="45">
        <f t="shared" si="12"/>
        <v>0</v>
      </c>
      <c r="Y164" s="45">
        <f t="shared" si="12"/>
        <v>0</v>
      </c>
      <c r="Z164" s="45">
        <f t="shared" si="12"/>
        <v>0</v>
      </c>
      <c r="AA164" s="45">
        <f t="shared" si="12"/>
        <v>0</v>
      </c>
      <c r="AB164" s="45">
        <f t="shared" si="12"/>
        <v>0</v>
      </c>
      <c r="AC164" s="45">
        <f t="shared" si="12"/>
        <v>0</v>
      </c>
      <c r="AD164" s="45">
        <f t="shared" si="12"/>
        <v>0</v>
      </c>
      <c r="AE164" s="45">
        <f t="shared" si="12"/>
        <v>0</v>
      </c>
      <c r="AF164" s="45">
        <f t="shared" si="12"/>
        <v>0</v>
      </c>
      <c r="AG164" s="45">
        <f t="shared" si="12"/>
        <v>0</v>
      </c>
      <c r="AH164" s="45">
        <f t="shared" si="12"/>
        <v>0</v>
      </c>
      <c r="AI164" s="45"/>
      <c r="AK164" s="46">
        <f>SUM(AK14:AK163)</f>
        <v>0</v>
      </c>
      <c r="AL164" s="46" t="str">
        <f>IF(H5=AK4,AI165,IF(H5=AK5,AI166,"規模を選択してください"))</f>
        <v>規模を選択してください</v>
      </c>
      <c r="AM164" s="46">
        <f>AI167</f>
        <v>0</v>
      </c>
      <c r="AN164" s="34">
        <f>SUM(AN14:AN163)</f>
        <v>0</v>
      </c>
    </row>
    <row r="165" spans="1:42" ht="30" hidden="1" customHeight="1" x14ac:dyDescent="0.25">
      <c r="B165" s="45" t="s">
        <v>4</v>
      </c>
      <c r="C165" s="45"/>
      <c r="D165" s="45">
        <f>IF(D164&gt;=5,D164,0)</f>
        <v>0</v>
      </c>
      <c r="E165" s="45">
        <f t="shared" ref="E165:AH165" si="13">IF(E164&gt;=5,E164,0)</f>
        <v>0</v>
      </c>
      <c r="F165" s="45">
        <f t="shared" si="13"/>
        <v>0</v>
      </c>
      <c r="G165" s="45">
        <f t="shared" si="13"/>
        <v>0</v>
      </c>
      <c r="H165" s="45">
        <f t="shared" si="13"/>
        <v>0</v>
      </c>
      <c r="I165" s="45">
        <f t="shared" si="13"/>
        <v>0</v>
      </c>
      <c r="J165" s="45">
        <f t="shared" si="13"/>
        <v>0</v>
      </c>
      <c r="K165" s="45">
        <f t="shared" si="13"/>
        <v>0</v>
      </c>
      <c r="L165" s="45">
        <f t="shared" si="13"/>
        <v>0</v>
      </c>
      <c r="M165" s="45">
        <f t="shared" si="13"/>
        <v>0</v>
      </c>
      <c r="N165" s="45">
        <f t="shared" si="13"/>
        <v>0</v>
      </c>
      <c r="O165" s="45">
        <f t="shared" si="13"/>
        <v>0</v>
      </c>
      <c r="P165" s="45">
        <f t="shared" si="13"/>
        <v>0</v>
      </c>
      <c r="Q165" s="45">
        <f t="shared" si="13"/>
        <v>0</v>
      </c>
      <c r="R165" s="45">
        <f t="shared" si="13"/>
        <v>0</v>
      </c>
      <c r="S165" s="45">
        <f t="shared" si="13"/>
        <v>0</v>
      </c>
      <c r="T165" s="45">
        <f t="shared" si="13"/>
        <v>0</v>
      </c>
      <c r="U165" s="45">
        <f t="shared" si="13"/>
        <v>0</v>
      </c>
      <c r="V165" s="45">
        <f t="shared" si="13"/>
        <v>0</v>
      </c>
      <c r="W165" s="45">
        <f t="shared" si="13"/>
        <v>0</v>
      </c>
      <c r="X165" s="45">
        <f t="shared" si="13"/>
        <v>0</v>
      </c>
      <c r="Y165" s="45">
        <f t="shared" si="13"/>
        <v>0</v>
      </c>
      <c r="Z165" s="45">
        <f t="shared" si="13"/>
        <v>0</v>
      </c>
      <c r="AA165" s="45">
        <f t="shared" si="13"/>
        <v>0</v>
      </c>
      <c r="AB165" s="45">
        <f t="shared" si="13"/>
        <v>0</v>
      </c>
      <c r="AC165" s="45">
        <f t="shared" si="13"/>
        <v>0</v>
      </c>
      <c r="AD165" s="45">
        <f t="shared" si="13"/>
        <v>0</v>
      </c>
      <c r="AE165" s="45">
        <f t="shared" si="13"/>
        <v>0</v>
      </c>
      <c r="AF165" s="45">
        <f t="shared" si="13"/>
        <v>0</v>
      </c>
      <c r="AG165" s="45">
        <f t="shared" si="13"/>
        <v>0</v>
      </c>
      <c r="AH165" s="45">
        <f t="shared" si="13"/>
        <v>0</v>
      </c>
      <c r="AI165" s="45">
        <f>SUM(D165:AH165)</f>
        <v>0</v>
      </c>
      <c r="AK165" s="48">
        <f>COUNTIF(AJ14:AJ163,"")</f>
        <v>150</v>
      </c>
      <c r="AM165" s="48"/>
    </row>
    <row r="166" spans="1:42" ht="30" hidden="1" customHeight="1" thickBot="1" x14ac:dyDescent="0.3">
      <c r="B166" s="45" t="s">
        <v>12</v>
      </c>
      <c r="C166" s="45"/>
      <c r="D166" s="45">
        <f>IF(D164&gt;=2,D164,0)</f>
        <v>0</v>
      </c>
      <c r="E166" s="45">
        <f t="shared" ref="E166:AH166" si="14">IF(E164&gt;=2,E164,0)</f>
        <v>0</v>
      </c>
      <c r="F166" s="45">
        <f t="shared" si="14"/>
        <v>0</v>
      </c>
      <c r="G166" s="45">
        <f t="shared" si="14"/>
        <v>0</v>
      </c>
      <c r="H166" s="45">
        <f t="shared" si="14"/>
        <v>0</v>
      </c>
      <c r="I166" s="45">
        <f t="shared" si="14"/>
        <v>0</v>
      </c>
      <c r="J166" s="45">
        <f t="shared" si="14"/>
        <v>0</v>
      </c>
      <c r="K166" s="45">
        <f t="shared" si="14"/>
        <v>0</v>
      </c>
      <c r="L166" s="45">
        <f t="shared" si="14"/>
        <v>0</v>
      </c>
      <c r="M166" s="45">
        <f t="shared" si="14"/>
        <v>0</v>
      </c>
      <c r="N166" s="45">
        <f t="shared" si="14"/>
        <v>0</v>
      </c>
      <c r="O166" s="45">
        <f t="shared" si="14"/>
        <v>0</v>
      </c>
      <c r="P166" s="45">
        <f t="shared" si="14"/>
        <v>0</v>
      </c>
      <c r="Q166" s="45">
        <f t="shared" si="14"/>
        <v>0</v>
      </c>
      <c r="R166" s="45">
        <f t="shared" si="14"/>
        <v>0</v>
      </c>
      <c r="S166" s="45">
        <f t="shared" si="14"/>
        <v>0</v>
      </c>
      <c r="T166" s="45">
        <f t="shared" si="14"/>
        <v>0</v>
      </c>
      <c r="U166" s="45">
        <f t="shared" si="14"/>
        <v>0</v>
      </c>
      <c r="V166" s="45">
        <f t="shared" si="14"/>
        <v>0</v>
      </c>
      <c r="W166" s="45">
        <f t="shared" si="14"/>
        <v>0</v>
      </c>
      <c r="X166" s="45">
        <f t="shared" si="14"/>
        <v>0</v>
      </c>
      <c r="Y166" s="45">
        <f t="shared" si="14"/>
        <v>0</v>
      </c>
      <c r="Z166" s="45">
        <f t="shared" si="14"/>
        <v>0</v>
      </c>
      <c r="AA166" s="45">
        <f t="shared" si="14"/>
        <v>0</v>
      </c>
      <c r="AB166" s="45">
        <f t="shared" si="14"/>
        <v>0</v>
      </c>
      <c r="AC166" s="45">
        <f t="shared" si="14"/>
        <v>0</v>
      </c>
      <c r="AD166" s="45">
        <f t="shared" si="14"/>
        <v>0</v>
      </c>
      <c r="AE166" s="45">
        <f t="shared" si="14"/>
        <v>0</v>
      </c>
      <c r="AF166" s="45">
        <f t="shared" si="14"/>
        <v>0</v>
      </c>
      <c r="AG166" s="45">
        <f t="shared" si="14"/>
        <v>0</v>
      </c>
      <c r="AH166" s="45">
        <f t="shared" si="14"/>
        <v>0</v>
      </c>
      <c r="AI166" s="45">
        <f>SUM(D166:AH166)</f>
        <v>0</v>
      </c>
    </row>
    <row r="167" spans="1:42" ht="29.25" hidden="1" customHeight="1" x14ac:dyDescent="0.25">
      <c r="B167" s="135" t="s">
        <v>57</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f>IF(COUNTIF('（別紙１）チェックリスト'!$B$28:$C$30,"○")&gt;0,AC164,0)</f>
        <v>0</v>
      </c>
      <c r="AD167" s="45">
        <f>IF(COUNTIF('（別紙１）チェックリスト'!$B$28:$C$30,"○")&gt;0,AD164,0)</f>
        <v>0</v>
      </c>
      <c r="AE167" s="45">
        <f>IF(COUNTIF('（別紙１）チェックリスト'!$B$28:$C$30,"○")&gt;0,AE164,0)</f>
        <v>0</v>
      </c>
      <c r="AF167" s="45">
        <f>IF(COUNTIF('（別紙１）チェックリスト'!$B$28:$C$30,"○")&gt;0,AF164,0)</f>
        <v>0</v>
      </c>
      <c r="AG167" s="45">
        <f>IF(COUNTIF('（別紙１）チェックリスト'!$B$28:$C$30,"○")&gt;0,AG164,0)</f>
        <v>0</v>
      </c>
      <c r="AH167" s="45">
        <f>IF(COUNTIF('（別紙１）チェックリスト'!$B$28:$C$30,"○")&gt;0,AH164,0)</f>
        <v>0</v>
      </c>
      <c r="AI167" s="45">
        <f>SUM(D167:AH167)</f>
        <v>0</v>
      </c>
    </row>
    <row r="168" spans="1:42" ht="29.25" customHeight="1" x14ac:dyDescent="0.25"/>
    <row r="169" spans="1:42" ht="29.25" customHeight="1" x14ac:dyDescent="0.25"/>
    <row r="170" spans="1:42" ht="29.25" customHeight="1" x14ac:dyDescent="0.25"/>
  </sheetData>
  <sheetProtection algorithmName="SHA-512" hashValue="IJsn/3s08DJUtoeKEtn9vj41qUDtzHawmk0GZzwjzWli4tdo1kvx02dpumO+LM/J4BE9pH4AubxAtn18A+r7eQ==" saltValue="2Lk87Ltmj+JcXAgp2VOQ3w==" spinCount="100000" sheet="1" objects="1" scenarios="1"/>
  <mergeCells count="43">
    <mergeCell ref="C7:D7"/>
    <mergeCell ref="E7:G7"/>
    <mergeCell ref="H7:I7"/>
    <mergeCell ref="J7:K7"/>
    <mergeCell ref="L7:N7"/>
    <mergeCell ref="C2:R2"/>
    <mergeCell ref="C3:R3"/>
    <mergeCell ref="B5:G5"/>
    <mergeCell ref="H5:R5"/>
    <mergeCell ref="C49:C53"/>
    <mergeCell ref="A9:AI9"/>
    <mergeCell ref="AI10:AI11"/>
    <mergeCell ref="A12:AI12"/>
    <mergeCell ref="C14:C18"/>
    <mergeCell ref="C19:C23"/>
    <mergeCell ref="C24:C28"/>
    <mergeCell ref="C29:C33"/>
    <mergeCell ref="C34:C38"/>
    <mergeCell ref="C39:C43"/>
    <mergeCell ref="C44:C48"/>
    <mergeCell ref="Q7:R7"/>
    <mergeCell ref="C109:C113"/>
    <mergeCell ref="C54:C58"/>
    <mergeCell ref="C59:C63"/>
    <mergeCell ref="C64:C68"/>
    <mergeCell ref="C69:C73"/>
    <mergeCell ref="C74:C78"/>
    <mergeCell ref="C79:C83"/>
    <mergeCell ref="C84:C88"/>
    <mergeCell ref="C89:C93"/>
    <mergeCell ref="C94:C98"/>
    <mergeCell ref="C99:C103"/>
    <mergeCell ref="C104:C108"/>
    <mergeCell ref="C144:C148"/>
    <mergeCell ref="C149:C153"/>
    <mergeCell ref="C154:C158"/>
    <mergeCell ref="C159:C163"/>
    <mergeCell ref="C114:C118"/>
    <mergeCell ref="C119:C123"/>
    <mergeCell ref="C124:C128"/>
    <mergeCell ref="C129:C133"/>
    <mergeCell ref="C134:C138"/>
    <mergeCell ref="C139:C143"/>
  </mergeCells>
  <phoneticPr fontId="1"/>
  <conditionalFormatting sqref="H6:O6">
    <cfRule type="expression" dxfId="33" priority="8">
      <formula>$H$6&lt;&gt;""</formula>
    </cfRule>
  </conditionalFormatting>
  <conditionalFormatting sqref="AC8:AI8">
    <cfRule type="expression" dxfId="32" priority="6">
      <formula>$AI$8&lt;&gt;""</formula>
    </cfRule>
  </conditionalFormatting>
  <conditionalFormatting sqref="D14:AH163">
    <cfRule type="expression" dxfId="31" priority="3">
      <formula>$AJ14&lt;&gt;""</formula>
    </cfRule>
    <cfRule type="cellIs" dxfId="30" priority="5" operator="equal">
      <formula>1</formula>
    </cfRule>
  </conditionalFormatting>
  <conditionalFormatting sqref="V7:AI7">
    <cfRule type="expression" dxfId="29" priority="4">
      <formula>$AI$7&lt;&gt;""</formula>
    </cfRule>
  </conditionalFormatting>
  <conditionalFormatting sqref="AC6:AI6">
    <cfRule type="expression" dxfId="28" priority="2">
      <formula>$AI$6&lt;&gt;""</formula>
    </cfRule>
  </conditionalFormatting>
  <dataValidations count="3">
    <dataValidation allowBlank="1" showInputMessage="1" showErrorMessage="1" promptTitle="利用者名は別紙2-1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 id="{ADA009EF-CDB3-4068-A51E-1124D32A8DA5}">
            <xm:f>'（別紙2-15）3月1日～3月31日'!$AV14="×"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27.5" style="33" customWidth="1"/>
    <col min="3" max="3" width="8.75" style="33" customWidth="1"/>
    <col min="4" max="34" width="5" style="34" customWidth="1"/>
    <col min="35" max="35" width="5" style="49" customWidth="1"/>
    <col min="36" max="36" width="83.875" style="34" bestFit="1" customWidth="1"/>
    <col min="37" max="37" width="9" style="34" hidden="1" customWidth="1"/>
    <col min="38" max="38" width="19.625" style="34" hidden="1" customWidth="1"/>
    <col min="39" max="39" width="11.125" style="34" hidden="1" customWidth="1"/>
    <col min="40" max="43" width="9" style="34" hidden="1" customWidth="1"/>
    <col min="44" max="16384" width="9" style="34"/>
  </cols>
  <sheetData>
    <row r="1" spans="1:44" ht="29.25" customHeight="1" thickBot="1" x14ac:dyDescent="0.3">
      <c r="AI1" s="35" t="s">
        <v>95</v>
      </c>
    </row>
    <row r="2" spans="1:44"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4"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4"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4"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17" t="str">
        <f>IF(AN164=0,"","利用者名は別紙2-11に入力してください。")</f>
        <v/>
      </c>
      <c r="AK5" s="34" t="s">
        <v>12</v>
      </c>
      <c r="AN5" s="34">
        <v>200</v>
      </c>
      <c r="AO5" s="34">
        <v>2</v>
      </c>
    </row>
    <row r="6" spans="1:44"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227"/>
      <c r="AD6" s="227"/>
      <c r="AE6" s="227"/>
      <c r="AF6" s="227"/>
      <c r="AG6" s="227"/>
      <c r="AH6" s="228"/>
      <c r="AI6" s="229" t="str">
        <f>IF(COUNTIF(AP14:AP163,"×")&gt;0,"療養日数は15日以内になるようにしてください。","")</f>
        <v/>
      </c>
    </row>
    <row r="7" spans="1:44"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AI7" s="226" t="str">
        <f>IF(COUNTIF('（別紙2-15）3月1日～3月31日'!$AV$14:$AV$163,"×")&gt;0,"別紙1の4の要件を満たしていない場合は、療養日数が10日以内になるようにしてください。","")</f>
        <v/>
      </c>
    </row>
    <row r="8" spans="1:44" s="40" customFormat="1" ht="30" customHeight="1" thickBot="1" x14ac:dyDescent="0.3">
      <c r="A8" s="38"/>
      <c r="B8" s="38"/>
      <c r="C8" s="38"/>
      <c r="D8" s="206"/>
      <c r="E8" s="39"/>
      <c r="F8" s="39"/>
      <c r="G8" s="39"/>
      <c r="H8" s="39"/>
      <c r="I8" s="39"/>
      <c r="J8" s="39"/>
      <c r="K8" s="39"/>
      <c r="L8" s="39"/>
      <c r="M8" s="39"/>
      <c r="N8" s="39"/>
      <c r="O8" s="39"/>
      <c r="P8" s="39"/>
      <c r="Q8" s="39"/>
      <c r="R8" s="39"/>
      <c r="S8" s="39"/>
      <c r="T8" s="39"/>
      <c r="U8" s="247"/>
      <c r="V8" s="247"/>
      <c r="W8" s="247"/>
      <c r="X8" s="247"/>
      <c r="Y8" s="247"/>
      <c r="Z8" s="247"/>
      <c r="AA8" s="247"/>
      <c r="AB8" s="247"/>
      <c r="AC8" s="247"/>
      <c r="AD8" s="247"/>
      <c r="AE8" s="247"/>
      <c r="AF8" s="247"/>
      <c r="AG8" s="247"/>
      <c r="AH8" s="247"/>
      <c r="AI8" s="230" t="str">
        <f>IF(COUNTIF(AQ14:AQ163,"×")&gt;0,"無症状者（検体採取日が令和5年1月1日以降）の療養日数は7日以内になるようにしてください。","")</f>
        <v/>
      </c>
    </row>
    <row r="9" spans="1:44" ht="30" customHeight="1" thickTop="1" thickBot="1" x14ac:dyDescent="0.35">
      <c r="A9" s="487" t="s">
        <v>46</v>
      </c>
      <c r="B9" s="487"/>
      <c r="C9" s="487"/>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row>
    <row r="10" spans="1:44" s="41" customFormat="1" ht="30" customHeight="1" x14ac:dyDescent="0.4">
      <c r="A10" s="62"/>
      <c r="B10" s="63"/>
      <c r="C10" s="64" t="s">
        <v>15</v>
      </c>
      <c r="D10" s="65">
        <v>1</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4" s="41" customFormat="1" ht="30" customHeight="1" thickBot="1" x14ac:dyDescent="0.45">
      <c r="A11" s="69"/>
      <c r="B11" s="70"/>
      <c r="C11" s="192"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217"/>
      <c r="AM11" s="217"/>
    </row>
    <row r="12" spans="1:44" s="41" customFormat="1" ht="30" customHeight="1" thickBot="1" x14ac:dyDescent="0.35">
      <c r="A12" s="436" t="s">
        <v>122</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4" ht="30" customHeight="1" thickBot="1" x14ac:dyDescent="0.3">
      <c r="A13" s="75" t="s">
        <v>16</v>
      </c>
      <c r="B13" s="76" t="s">
        <v>44</v>
      </c>
      <c r="C13" s="207" t="s">
        <v>105</v>
      </c>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c r="AN13" s="34" t="s">
        <v>109</v>
      </c>
      <c r="AP13" s="34" t="s">
        <v>106</v>
      </c>
      <c r="AQ13" s="231" t="s">
        <v>107</v>
      </c>
      <c r="AR13" s="231"/>
    </row>
    <row r="14" spans="1:44" s="41" customFormat="1" ht="30" customHeight="1" thickTop="1" x14ac:dyDescent="0.25">
      <c r="A14" s="82">
        <v>1</v>
      </c>
      <c r="B14" s="201" t="str">
        <f>IF('（別紙2-11）11月1日～11月30日'!B14="","",'（別紙2-11）11月1日～11月30日'!B14)</f>
        <v/>
      </c>
      <c r="C14" s="248"/>
      <c r="D14" s="280"/>
      <c r="E14" s="298"/>
      <c r="F14" s="287"/>
      <c r="G14" s="298"/>
      <c r="H14" s="287"/>
      <c r="I14" s="269"/>
      <c r="J14" s="287"/>
      <c r="K14" s="269"/>
      <c r="L14" s="287"/>
      <c r="M14" s="269"/>
      <c r="N14" s="287"/>
      <c r="O14" s="269"/>
      <c r="P14" s="287"/>
      <c r="Q14" s="269"/>
      <c r="R14" s="287"/>
      <c r="S14" s="269"/>
      <c r="T14" s="287"/>
      <c r="U14" s="269"/>
      <c r="V14" s="287"/>
      <c r="W14" s="269"/>
      <c r="X14" s="287"/>
      <c r="Y14" s="269"/>
      <c r="Z14" s="287"/>
      <c r="AA14" s="269"/>
      <c r="AB14" s="287"/>
      <c r="AC14" s="269"/>
      <c r="AD14" s="287"/>
      <c r="AE14" s="269"/>
      <c r="AF14" s="299"/>
      <c r="AG14" s="270"/>
      <c r="AH14" s="294"/>
      <c r="AI14" s="83">
        <f>SUM('（別紙2-6）6月1日～6月30日'!D14:AG14,'（別紙2-7）7月1日～7月31日'!D14:AH14,'（別紙2-8）8月1日～8月31日'!D14:AH14,'（別紙2-9）9月1日～9月30日'!D14:AG14,'（別紙2-10）10月1日～10月31日'!D14:AH14,'（別紙2-11）11月1日～11月30日'!D14:AG14,'（別紙2-12）12月1日～12月31日'!D14:AH14,D14:AH14)</f>
        <v>0</v>
      </c>
      <c r="AJ14" s="43" t="str">
        <f>IF(AP14="×","療養日数は15日以内になるようにしてください。",IF(AQ14="×","無症状者（検体採取日が令和5年1月1日以降）の療養日数は7日以内になるようにしてください。",IF('（別紙2-15）3月1日～3月31日'!AV14="×","別紙1の4の要件を満たしていない場合は、療養日数が10日以内になるようにしてください。","")))</f>
        <v/>
      </c>
      <c r="AK14" s="232">
        <f t="shared" ref="AK14:AK45" si="1">MIN(SUM(D14:AH14),15)</f>
        <v>0</v>
      </c>
      <c r="AN14" s="232" t="str">
        <f t="shared" ref="AN14:AN77" si="2">IF(AND(B14="",AI14&gt;0),1,"")</f>
        <v/>
      </c>
      <c r="AP14" s="236" t="str">
        <f>IF(AI14&gt;15,"×","")</f>
        <v/>
      </c>
      <c r="AQ14" s="237" t="str">
        <f>IF(SUM(COUNTIF('（別紙2-13）1月1日～1月31日'!C14,"○"),COUNTIF('（別紙2-14）2月1日～2月28日'!C14,"○"),COUNTIF('（別紙2-15）3月1日～3月31日'!C14,"○"))&gt;0,IF('（別紙2-12）12月1日～12月31日'!AI14=0,IF(SUM('（別紙2-13）1月1日～1月31日'!D14:AH14)&gt;7,"×","○"),""),"")</f>
        <v/>
      </c>
      <c r="AR14" s="231"/>
    </row>
    <row r="15" spans="1:44" s="41" customFormat="1" ht="30" customHeight="1" x14ac:dyDescent="0.25">
      <c r="A15" s="53">
        <v>2</v>
      </c>
      <c r="B15" s="201" t="str">
        <f>IF('（別紙2-11）11月1日～11月30日'!B15="","",'（別紙2-11）11月1日～11月30日'!B15)</f>
        <v/>
      </c>
      <c r="C15" s="249"/>
      <c r="D15" s="281"/>
      <c r="E15" s="300"/>
      <c r="F15" s="288"/>
      <c r="G15" s="300"/>
      <c r="H15" s="288"/>
      <c r="I15" s="271"/>
      <c r="J15" s="288"/>
      <c r="K15" s="271"/>
      <c r="L15" s="288"/>
      <c r="M15" s="271"/>
      <c r="N15" s="288"/>
      <c r="O15" s="271"/>
      <c r="P15" s="288"/>
      <c r="Q15" s="271"/>
      <c r="R15" s="288"/>
      <c r="S15" s="271"/>
      <c r="T15" s="288"/>
      <c r="U15" s="271"/>
      <c r="V15" s="288"/>
      <c r="W15" s="271"/>
      <c r="X15" s="288"/>
      <c r="Y15" s="271"/>
      <c r="Z15" s="288"/>
      <c r="AA15" s="271"/>
      <c r="AB15" s="288"/>
      <c r="AC15" s="271"/>
      <c r="AD15" s="288"/>
      <c r="AE15" s="271"/>
      <c r="AF15" s="301"/>
      <c r="AG15" s="272"/>
      <c r="AH15" s="295"/>
      <c r="AI15" s="54">
        <f>SUM('（別紙2-6）6月1日～6月30日'!D15:AG15,'（別紙2-7）7月1日～7月31日'!D15:AH15,'（別紙2-8）8月1日～8月31日'!D15:AH15,'（別紙2-9）9月1日～9月30日'!D15:AG15,'（別紙2-10）10月1日～10月31日'!D15:AH15,'（別紙2-11）11月1日～11月30日'!D15:AG15,'（別紙2-12）12月1日～12月31日'!D15:AH15,D15:AH15)</f>
        <v>0</v>
      </c>
      <c r="AJ15" s="218" t="str">
        <f>IF(AP15="×","療養日数は15日以内になるようにしてください。",IF(AQ15="×","無症状者（検体採取日が令和5年1月1日以降）の療養日数は7日以内になるようにしてください。",IF('（別紙2-15）3月1日～3月31日'!AV15="×","別紙1の4の要件を満たしていない場合は、療養日数が10日以内になるようにしてください。","")))</f>
        <v/>
      </c>
      <c r="AK15" s="233">
        <f t="shared" si="1"/>
        <v>0</v>
      </c>
      <c r="AN15" s="233" t="str">
        <f t="shared" si="2"/>
        <v/>
      </c>
      <c r="AP15" s="238" t="str">
        <f t="shared" ref="AP15:AP78" si="3">IF(AI15&gt;15,"×","")</f>
        <v/>
      </c>
      <c r="AQ15" s="239" t="str">
        <f>IF(SUM(COUNTIF('（別紙2-13）1月1日～1月31日'!C15,"○"),COUNTIF('（別紙2-14）2月1日～2月28日'!C15,"○"),COUNTIF('（別紙2-15）3月1日～3月31日'!C15,"○"))&gt;0,IF('（別紙2-12）12月1日～12月31日'!AI15=0,IF(SUM('（別紙2-13）1月1日～1月31日'!D15:AH15)&gt;7,"×","○"),""),"")</f>
        <v/>
      </c>
      <c r="AR15" s="231"/>
    </row>
    <row r="16" spans="1:44" s="41" customFormat="1" ht="30" customHeight="1" x14ac:dyDescent="0.25">
      <c r="A16" s="53">
        <v>3</v>
      </c>
      <c r="B16" s="201" t="str">
        <f>IF('（別紙2-11）11月1日～11月30日'!B16="","",'（別紙2-11）11月1日～11月30日'!B16)</f>
        <v/>
      </c>
      <c r="C16" s="249"/>
      <c r="D16" s="281"/>
      <c r="E16" s="300"/>
      <c r="F16" s="288"/>
      <c r="G16" s="300"/>
      <c r="H16" s="288"/>
      <c r="I16" s="271"/>
      <c r="J16" s="288"/>
      <c r="K16" s="271"/>
      <c r="L16" s="288"/>
      <c r="M16" s="271"/>
      <c r="N16" s="288"/>
      <c r="O16" s="271"/>
      <c r="P16" s="288"/>
      <c r="Q16" s="271"/>
      <c r="R16" s="288"/>
      <c r="S16" s="271"/>
      <c r="T16" s="288"/>
      <c r="U16" s="271"/>
      <c r="V16" s="288"/>
      <c r="W16" s="271"/>
      <c r="X16" s="288"/>
      <c r="Y16" s="271"/>
      <c r="Z16" s="288"/>
      <c r="AA16" s="271"/>
      <c r="AB16" s="288"/>
      <c r="AC16" s="271"/>
      <c r="AD16" s="288"/>
      <c r="AE16" s="271"/>
      <c r="AF16" s="301"/>
      <c r="AG16" s="272"/>
      <c r="AH16" s="295"/>
      <c r="AI16" s="54">
        <f>SUM('（別紙2-6）6月1日～6月30日'!D16:AG16,'（別紙2-7）7月1日～7月31日'!D16:AH16,'（別紙2-8）8月1日～8月31日'!D16:AH16,'（別紙2-9）9月1日～9月30日'!D16:AG16,'（別紙2-10）10月1日～10月31日'!D16:AH16,'（別紙2-11）11月1日～11月30日'!D16:AG16,'（別紙2-12）12月1日～12月31日'!D16:AH16,D16:AH16)</f>
        <v>0</v>
      </c>
      <c r="AJ16" s="218" t="str">
        <f>IF(AP16="×","療養日数は15日以内になるようにしてください。",IF(AQ16="×","無症状者（検体採取日が令和5年1月1日以降）の療養日数は7日以内になるようにしてください。",IF('（別紙2-15）3月1日～3月31日'!AV16="×","別紙1の4の要件を満たしていない場合は、療養日数が10日以内になるようにしてください。","")))</f>
        <v/>
      </c>
      <c r="AK16" s="233">
        <f t="shared" si="1"/>
        <v>0</v>
      </c>
      <c r="AN16" s="233" t="str">
        <f t="shared" si="2"/>
        <v/>
      </c>
      <c r="AP16" s="238" t="str">
        <f t="shared" si="3"/>
        <v/>
      </c>
      <c r="AQ16" s="239" t="str">
        <f>IF(SUM(COUNTIF('（別紙2-13）1月1日～1月31日'!C16,"○"),COUNTIF('（別紙2-14）2月1日～2月28日'!C16,"○"),COUNTIF('（別紙2-15）3月1日～3月31日'!C16,"○"))&gt;0,IF('（別紙2-12）12月1日～12月31日'!AI16=0,IF(SUM('（別紙2-13）1月1日～1月31日'!D16:AH16)&gt;7,"×","○"),""),"")</f>
        <v/>
      </c>
      <c r="AR16" s="231"/>
    </row>
    <row r="17" spans="1:44" s="41" customFormat="1" ht="30" customHeight="1" x14ac:dyDescent="0.25">
      <c r="A17" s="53">
        <v>4</v>
      </c>
      <c r="B17" s="201" t="str">
        <f>IF('（別紙2-11）11月1日～11月30日'!B17="","",'（別紙2-11）11月1日～11月30日'!B17)</f>
        <v/>
      </c>
      <c r="C17" s="249"/>
      <c r="D17" s="281"/>
      <c r="E17" s="300"/>
      <c r="F17" s="288"/>
      <c r="G17" s="300"/>
      <c r="H17" s="288"/>
      <c r="I17" s="271"/>
      <c r="J17" s="288"/>
      <c r="K17" s="271"/>
      <c r="L17" s="288"/>
      <c r="M17" s="271"/>
      <c r="N17" s="288"/>
      <c r="O17" s="271"/>
      <c r="P17" s="288"/>
      <c r="Q17" s="271"/>
      <c r="R17" s="288"/>
      <c r="S17" s="271"/>
      <c r="T17" s="288"/>
      <c r="U17" s="271"/>
      <c r="V17" s="288"/>
      <c r="W17" s="271"/>
      <c r="X17" s="288"/>
      <c r="Y17" s="271"/>
      <c r="Z17" s="288"/>
      <c r="AA17" s="271"/>
      <c r="AB17" s="288"/>
      <c r="AC17" s="271"/>
      <c r="AD17" s="288"/>
      <c r="AE17" s="271"/>
      <c r="AF17" s="301"/>
      <c r="AG17" s="272"/>
      <c r="AH17" s="295"/>
      <c r="AI17" s="54">
        <f>SUM('（別紙2-6）6月1日～6月30日'!D17:AG17,'（別紙2-7）7月1日～7月31日'!D17:AH17,'（別紙2-8）8月1日～8月31日'!D17:AH17,'（別紙2-9）9月1日～9月30日'!D17:AG17,'（別紙2-10）10月1日～10月31日'!D17:AH17,'（別紙2-11）11月1日～11月30日'!D17:AG17,'（別紙2-12）12月1日～12月31日'!D17:AH17,D17:AH17)</f>
        <v>0</v>
      </c>
      <c r="AJ17" s="218" t="str">
        <f>IF(AP17="×","療養日数は15日以内になるようにしてください。",IF(AQ17="×","無症状者（検体採取日が令和5年1月1日以降）の療養日数は7日以内になるようにしてください。",IF('（別紙2-15）3月1日～3月31日'!AV17="×","別紙1の4の要件を満たしていない場合は、療養日数が10日以内になるようにしてください。","")))</f>
        <v/>
      </c>
      <c r="AK17" s="233">
        <f t="shared" si="1"/>
        <v>0</v>
      </c>
      <c r="AN17" s="233" t="str">
        <f t="shared" si="2"/>
        <v/>
      </c>
      <c r="AP17" s="238" t="str">
        <f t="shared" si="3"/>
        <v/>
      </c>
      <c r="AQ17" s="239" t="str">
        <f>IF(SUM(COUNTIF('（別紙2-13）1月1日～1月31日'!C17,"○"),COUNTIF('（別紙2-14）2月1日～2月28日'!C17,"○"),COUNTIF('（別紙2-15）3月1日～3月31日'!C17,"○"))&gt;0,IF('（別紙2-12）12月1日～12月31日'!AI17=0,IF(SUM('（別紙2-13）1月1日～1月31日'!D17:AH17)&gt;7,"×","○"),""),"")</f>
        <v/>
      </c>
      <c r="AR17" s="231"/>
    </row>
    <row r="18" spans="1:44" s="41" customFormat="1" ht="30" customHeight="1" thickBot="1" x14ac:dyDescent="0.3">
      <c r="A18" s="57">
        <v>5</v>
      </c>
      <c r="B18" s="202" t="str">
        <f>IF('（別紙2-11）11月1日～11月30日'!B18="","",'（別紙2-11）11月1日～11月30日'!B18)</f>
        <v/>
      </c>
      <c r="C18" s="250"/>
      <c r="D18" s="282"/>
      <c r="E18" s="302"/>
      <c r="F18" s="289"/>
      <c r="G18" s="302"/>
      <c r="H18" s="289"/>
      <c r="I18" s="273"/>
      <c r="J18" s="289"/>
      <c r="K18" s="273"/>
      <c r="L18" s="289"/>
      <c r="M18" s="273"/>
      <c r="N18" s="289"/>
      <c r="O18" s="273"/>
      <c r="P18" s="289"/>
      <c r="Q18" s="273"/>
      <c r="R18" s="289"/>
      <c r="S18" s="273"/>
      <c r="T18" s="289"/>
      <c r="U18" s="273"/>
      <c r="V18" s="289"/>
      <c r="W18" s="273"/>
      <c r="X18" s="289"/>
      <c r="Y18" s="273"/>
      <c r="Z18" s="289"/>
      <c r="AA18" s="273"/>
      <c r="AB18" s="289"/>
      <c r="AC18" s="273"/>
      <c r="AD18" s="289"/>
      <c r="AE18" s="273"/>
      <c r="AF18" s="303"/>
      <c r="AG18" s="274"/>
      <c r="AH18" s="296"/>
      <c r="AI18" s="58">
        <f>SUM('（別紙2-6）6月1日～6月30日'!D18:AG18,'（別紙2-7）7月1日～7月31日'!D18:AH18,'（別紙2-8）8月1日～8月31日'!D18:AH18,'（別紙2-9）9月1日～9月30日'!D18:AG18,'（別紙2-10）10月1日～10月31日'!D18:AH18,'（別紙2-11）11月1日～11月30日'!D18:AG18,'（別紙2-12）12月1日～12月31日'!D18:AH18,D18:AH18)</f>
        <v>0</v>
      </c>
      <c r="AJ18" s="218" t="str">
        <f>IF(AP18="×","療養日数は15日以内になるようにしてください。",IF(AQ18="×","無症状者（検体採取日が令和5年1月1日以降）の療養日数は7日以内になるようにしてください。",IF('（別紙2-15）3月1日～3月31日'!AV18="×","別紙1の4の要件を満たしていない場合は、療養日数が10日以内になるようにしてください。","")))</f>
        <v/>
      </c>
      <c r="AK18" s="233">
        <f t="shared" si="1"/>
        <v>0</v>
      </c>
      <c r="AN18" s="233" t="str">
        <f t="shared" si="2"/>
        <v/>
      </c>
      <c r="AP18" s="238" t="str">
        <f t="shared" si="3"/>
        <v/>
      </c>
      <c r="AQ18" s="239" t="str">
        <f>IF(SUM(COUNTIF('（別紙2-13）1月1日～1月31日'!C18,"○"),COUNTIF('（別紙2-14）2月1日～2月28日'!C18,"○"),COUNTIF('（別紙2-15）3月1日～3月31日'!C18,"○"))&gt;0,IF('（別紙2-12）12月1日～12月31日'!AI18=0,IF(SUM('（別紙2-13）1月1日～1月31日'!D18:AH18)&gt;7,"×","○"),""),"")</f>
        <v/>
      </c>
      <c r="AR18" s="231"/>
    </row>
    <row r="19" spans="1:44" s="41" customFormat="1" ht="30" customHeight="1" x14ac:dyDescent="0.25">
      <c r="A19" s="82">
        <v>6</v>
      </c>
      <c r="B19" s="203" t="str">
        <f>IF('（別紙2-11）11月1日～11月30日'!B19="","",'（別紙2-11）11月1日～11月30日'!B19)</f>
        <v/>
      </c>
      <c r="C19" s="251"/>
      <c r="D19" s="280"/>
      <c r="E19" s="298"/>
      <c r="F19" s="287"/>
      <c r="G19" s="298"/>
      <c r="H19" s="287"/>
      <c r="I19" s="269"/>
      <c r="J19" s="287"/>
      <c r="K19" s="269"/>
      <c r="L19" s="287"/>
      <c r="M19" s="269"/>
      <c r="N19" s="287"/>
      <c r="O19" s="269"/>
      <c r="P19" s="287"/>
      <c r="Q19" s="269"/>
      <c r="R19" s="287"/>
      <c r="S19" s="269"/>
      <c r="T19" s="287"/>
      <c r="U19" s="269"/>
      <c r="V19" s="287"/>
      <c r="W19" s="269"/>
      <c r="X19" s="287"/>
      <c r="Y19" s="269"/>
      <c r="Z19" s="287"/>
      <c r="AA19" s="269"/>
      <c r="AB19" s="287"/>
      <c r="AC19" s="269"/>
      <c r="AD19" s="287"/>
      <c r="AE19" s="269"/>
      <c r="AF19" s="299"/>
      <c r="AG19" s="270"/>
      <c r="AH19" s="294"/>
      <c r="AI19" s="84">
        <f>SUM('（別紙2-6）6月1日～6月30日'!D19:AG19,'（別紙2-7）7月1日～7月31日'!D19:AH19,'（別紙2-8）8月1日～8月31日'!D19:AH19,'（別紙2-9）9月1日～9月30日'!D19:AG19,'（別紙2-10）10月1日～10月31日'!D19:AH19,'（別紙2-11）11月1日～11月30日'!D19:AG19,'（別紙2-12）12月1日～12月31日'!D19:AH19,D19:AH19)</f>
        <v>0</v>
      </c>
      <c r="AJ19" s="218" t="str">
        <f>IF(AP19="×","療養日数は15日以内になるようにしてください。",IF(AQ19="×","無症状者（検体採取日が令和5年1月1日以降）の療養日数は7日以内になるようにしてください。",IF('（別紙2-15）3月1日～3月31日'!AV19="×","別紙1の4の要件を満たしていない場合は、療養日数が10日以内になるようにしてください。","")))</f>
        <v/>
      </c>
      <c r="AK19" s="233">
        <f t="shared" si="1"/>
        <v>0</v>
      </c>
      <c r="AN19" s="233" t="str">
        <f t="shared" si="2"/>
        <v/>
      </c>
      <c r="AP19" s="238" t="str">
        <f t="shared" si="3"/>
        <v/>
      </c>
      <c r="AQ19" s="239" t="str">
        <f>IF(SUM(COUNTIF('（別紙2-13）1月1日～1月31日'!C19,"○"),COUNTIF('（別紙2-14）2月1日～2月28日'!C19,"○"),COUNTIF('（別紙2-15）3月1日～3月31日'!C19,"○"))&gt;0,IF('（別紙2-12）12月1日～12月31日'!AI19=0,IF(SUM('（別紙2-13）1月1日～1月31日'!D19:AH19)&gt;7,"×","○"),""),"")</f>
        <v/>
      </c>
      <c r="AR19" s="231"/>
    </row>
    <row r="20" spans="1:44" s="41" customFormat="1" ht="30" customHeight="1" x14ac:dyDescent="0.25">
      <c r="A20" s="53">
        <v>7</v>
      </c>
      <c r="B20" s="201" t="str">
        <f>IF('（別紙2-11）11月1日～11月30日'!B20="","",'（別紙2-11）11月1日～11月30日'!B20)</f>
        <v/>
      </c>
      <c r="C20" s="249"/>
      <c r="D20" s="281"/>
      <c r="E20" s="300"/>
      <c r="F20" s="288"/>
      <c r="G20" s="300"/>
      <c r="H20" s="288"/>
      <c r="I20" s="271"/>
      <c r="J20" s="288"/>
      <c r="K20" s="271"/>
      <c r="L20" s="288"/>
      <c r="M20" s="271"/>
      <c r="N20" s="288"/>
      <c r="O20" s="271"/>
      <c r="P20" s="288"/>
      <c r="Q20" s="271"/>
      <c r="R20" s="288"/>
      <c r="S20" s="271"/>
      <c r="T20" s="288"/>
      <c r="U20" s="271"/>
      <c r="V20" s="288"/>
      <c r="W20" s="271"/>
      <c r="X20" s="288"/>
      <c r="Y20" s="271"/>
      <c r="Z20" s="288"/>
      <c r="AA20" s="271"/>
      <c r="AB20" s="288"/>
      <c r="AC20" s="271"/>
      <c r="AD20" s="288"/>
      <c r="AE20" s="271"/>
      <c r="AF20" s="301"/>
      <c r="AG20" s="272"/>
      <c r="AH20" s="295"/>
      <c r="AI20" s="54">
        <f>SUM('（別紙2-6）6月1日～6月30日'!D20:AG20,'（別紙2-7）7月1日～7月31日'!D20:AH20,'（別紙2-8）8月1日～8月31日'!D20:AH20,'（別紙2-9）9月1日～9月30日'!D20:AG20,'（別紙2-10）10月1日～10月31日'!D20:AH20,'（別紙2-11）11月1日～11月30日'!D20:AG20,'（別紙2-12）12月1日～12月31日'!D20:AH20,D20:AH20)</f>
        <v>0</v>
      </c>
      <c r="AJ20" s="218" t="str">
        <f>IF(AP20="×","療養日数は15日以内になるようにしてください。",IF(AQ20="×","無症状者（検体採取日が令和5年1月1日以降）の療養日数は7日以内になるようにしてください。",IF('（別紙2-15）3月1日～3月31日'!AV20="×","別紙1の4の要件を満たしていない場合は、療養日数が10日以内になるようにしてください。","")))</f>
        <v/>
      </c>
      <c r="AK20" s="233">
        <f t="shared" si="1"/>
        <v>0</v>
      </c>
      <c r="AN20" s="233" t="str">
        <f t="shared" si="2"/>
        <v/>
      </c>
      <c r="AP20" s="238" t="str">
        <f t="shared" si="3"/>
        <v/>
      </c>
      <c r="AQ20" s="239" t="str">
        <f>IF(SUM(COUNTIF('（別紙2-13）1月1日～1月31日'!C20,"○"),COUNTIF('（別紙2-14）2月1日～2月28日'!C20,"○"),COUNTIF('（別紙2-15）3月1日～3月31日'!C20,"○"))&gt;0,IF('（別紙2-12）12月1日～12月31日'!AI20=0,IF(SUM('（別紙2-13）1月1日～1月31日'!D20:AH20)&gt;7,"×","○"),""),"")</f>
        <v/>
      </c>
      <c r="AR20" s="231"/>
    </row>
    <row r="21" spans="1:44" s="41" customFormat="1" ht="30" customHeight="1" x14ac:dyDescent="0.25">
      <c r="A21" s="53">
        <v>8</v>
      </c>
      <c r="B21" s="201" t="str">
        <f>IF('（別紙2-11）11月1日～11月30日'!B21="","",'（別紙2-11）11月1日～11月30日'!B21)</f>
        <v/>
      </c>
      <c r="C21" s="249"/>
      <c r="D21" s="281"/>
      <c r="E21" s="300"/>
      <c r="F21" s="288"/>
      <c r="G21" s="300"/>
      <c r="H21" s="288"/>
      <c r="I21" s="271"/>
      <c r="J21" s="288"/>
      <c r="K21" s="271"/>
      <c r="L21" s="288"/>
      <c r="M21" s="271"/>
      <c r="N21" s="288"/>
      <c r="O21" s="271"/>
      <c r="P21" s="288"/>
      <c r="Q21" s="271"/>
      <c r="R21" s="288"/>
      <c r="S21" s="271"/>
      <c r="T21" s="288"/>
      <c r="U21" s="271"/>
      <c r="V21" s="288"/>
      <c r="W21" s="271"/>
      <c r="X21" s="288"/>
      <c r="Y21" s="271"/>
      <c r="Z21" s="288"/>
      <c r="AA21" s="271"/>
      <c r="AB21" s="288"/>
      <c r="AC21" s="271"/>
      <c r="AD21" s="288"/>
      <c r="AE21" s="271"/>
      <c r="AF21" s="301"/>
      <c r="AG21" s="272"/>
      <c r="AH21" s="295"/>
      <c r="AI21" s="54">
        <f>SUM('（別紙2-6）6月1日～6月30日'!D21:AG21,'（別紙2-7）7月1日～7月31日'!D21:AH21,'（別紙2-8）8月1日～8月31日'!D21:AH21,'（別紙2-9）9月1日～9月30日'!D21:AG21,'（別紙2-10）10月1日～10月31日'!D21:AH21,'（別紙2-11）11月1日～11月30日'!D21:AG21,'（別紙2-12）12月1日～12月31日'!D21:AH21,D21:AH21)</f>
        <v>0</v>
      </c>
      <c r="AJ21" s="218" t="str">
        <f>IF(AP21="×","療養日数は15日以内になるようにしてください。",IF(AQ21="×","無症状者（検体採取日が令和5年1月1日以降）の療養日数は7日以内になるようにしてください。",IF('（別紙2-15）3月1日～3月31日'!AV21="×","別紙1の4の要件を満たしていない場合は、療養日数が10日以内になるようにしてください。","")))</f>
        <v/>
      </c>
      <c r="AK21" s="233">
        <f t="shared" si="1"/>
        <v>0</v>
      </c>
      <c r="AN21" s="233" t="str">
        <f t="shared" si="2"/>
        <v/>
      </c>
      <c r="AP21" s="238" t="str">
        <f t="shared" si="3"/>
        <v/>
      </c>
      <c r="AQ21" s="239" t="str">
        <f>IF(SUM(COUNTIF('（別紙2-13）1月1日～1月31日'!C21,"○"),COUNTIF('（別紙2-14）2月1日～2月28日'!C21,"○"),COUNTIF('（別紙2-15）3月1日～3月31日'!C21,"○"))&gt;0,IF('（別紙2-12）12月1日～12月31日'!AI21=0,IF(SUM('（別紙2-13）1月1日～1月31日'!D21:AH21)&gt;7,"×","○"),""),"")</f>
        <v/>
      </c>
      <c r="AR21" s="231"/>
    </row>
    <row r="22" spans="1:44" s="41" customFormat="1" ht="30" customHeight="1" x14ac:dyDescent="0.25">
      <c r="A22" s="53">
        <v>9</v>
      </c>
      <c r="B22" s="201" t="str">
        <f>IF('（別紙2-11）11月1日～11月30日'!B22="","",'（別紙2-11）11月1日～11月30日'!B22)</f>
        <v/>
      </c>
      <c r="C22" s="249"/>
      <c r="D22" s="281"/>
      <c r="E22" s="300"/>
      <c r="F22" s="288"/>
      <c r="G22" s="300"/>
      <c r="H22" s="288"/>
      <c r="I22" s="271"/>
      <c r="J22" s="288"/>
      <c r="K22" s="271"/>
      <c r="L22" s="288"/>
      <c r="M22" s="271"/>
      <c r="N22" s="288"/>
      <c r="O22" s="271"/>
      <c r="P22" s="288"/>
      <c r="Q22" s="271"/>
      <c r="R22" s="288"/>
      <c r="S22" s="271"/>
      <c r="T22" s="288"/>
      <c r="U22" s="271"/>
      <c r="V22" s="288"/>
      <c r="W22" s="271"/>
      <c r="X22" s="288"/>
      <c r="Y22" s="271"/>
      <c r="Z22" s="288"/>
      <c r="AA22" s="271"/>
      <c r="AB22" s="288"/>
      <c r="AC22" s="271"/>
      <c r="AD22" s="288"/>
      <c r="AE22" s="271"/>
      <c r="AF22" s="301"/>
      <c r="AG22" s="272"/>
      <c r="AH22" s="295"/>
      <c r="AI22" s="54">
        <f>SUM('（別紙2-6）6月1日～6月30日'!D22:AG22,'（別紙2-7）7月1日～7月31日'!D22:AH22,'（別紙2-8）8月1日～8月31日'!D22:AH22,'（別紙2-9）9月1日～9月30日'!D22:AG22,'（別紙2-10）10月1日～10月31日'!D22:AH22,'（別紙2-11）11月1日～11月30日'!D22:AG22,'（別紙2-12）12月1日～12月31日'!D22:AH22,D22:AH22)</f>
        <v>0</v>
      </c>
      <c r="AJ22" s="218" t="str">
        <f>IF(AP22="×","療養日数は15日以内になるようにしてください。",IF(AQ22="×","無症状者（検体採取日が令和5年1月1日以降）の療養日数は7日以内になるようにしてください。",IF('（別紙2-15）3月1日～3月31日'!AV22="×","別紙1の4の要件を満たしていない場合は、療養日数が10日以内になるようにしてください。","")))</f>
        <v/>
      </c>
      <c r="AK22" s="233">
        <f t="shared" si="1"/>
        <v>0</v>
      </c>
      <c r="AN22" s="233" t="str">
        <f t="shared" si="2"/>
        <v/>
      </c>
      <c r="AP22" s="238" t="str">
        <f t="shared" si="3"/>
        <v/>
      </c>
      <c r="AQ22" s="239" t="str">
        <f>IF(SUM(COUNTIF('（別紙2-13）1月1日～1月31日'!C22,"○"),COUNTIF('（別紙2-14）2月1日～2月28日'!C22,"○"),COUNTIF('（別紙2-15）3月1日～3月31日'!C22,"○"))&gt;0,IF('（別紙2-12）12月1日～12月31日'!AI22=0,IF(SUM('（別紙2-13）1月1日～1月31日'!D22:AH22)&gt;7,"×","○"),""),"")</f>
        <v/>
      </c>
      <c r="AR22" s="231"/>
    </row>
    <row r="23" spans="1:44" s="41" customFormat="1" ht="30" customHeight="1" thickBot="1" x14ac:dyDescent="0.3">
      <c r="A23" s="57">
        <v>10</v>
      </c>
      <c r="B23" s="202" t="str">
        <f>IF('（別紙2-11）11月1日～11月30日'!B23="","",'（別紙2-11）11月1日～11月30日'!B23)</f>
        <v/>
      </c>
      <c r="C23" s="250"/>
      <c r="D23" s="282"/>
      <c r="E23" s="302"/>
      <c r="F23" s="289"/>
      <c r="G23" s="302"/>
      <c r="H23" s="289"/>
      <c r="I23" s="273"/>
      <c r="J23" s="289"/>
      <c r="K23" s="273"/>
      <c r="L23" s="289"/>
      <c r="M23" s="273"/>
      <c r="N23" s="289"/>
      <c r="O23" s="273"/>
      <c r="P23" s="289"/>
      <c r="Q23" s="273"/>
      <c r="R23" s="289"/>
      <c r="S23" s="273"/>
      <c r="T23" s="289"/>
      <c r="U23" s="273"/>
      <c r="V23" s="289"/>
      <c r="W23" s="273"/>
      <c r="X23" s="289"/>
      <c r="Y23" s="273"/>
      <c r="Z23" s="289"/>
      <c r="AA23" s="273"/>
      <c r="AB23" s="289"/>
      <c r="AC23" s="273"/>
      <c r="AD23" s="289"/>
      <c r="AE23" s="273"/>
      <c r="AF23" s="303"/>
      <c r="AG23" s="274"/>
      <c r="AH23" s="296"/>
      <c r="AI23" s="58">
        <f>SUM('（別紙2-6）6月1日～6月30日'!D23:AG23,'（別紙2-7）7月1日～7月31日'!D23:AH23,'（別紙2-8）8月1日～8月31日'!D23:AH23,'（別紙2-9）9月1日～9月30日'!D23:AG23,'（別紙2-10）10月1日～10月31日'!D23:AH23,'（別紙2-11）11月1日～11月30日'!D23:AG23,'（別紙2-12）12月1日～12月31日'!D23:AH23,D23:AH23)</f>
        <v>0</v>
      </c>
      <c r="AJ23" s="218" t="str">
        <f>IF(AP23="×","療養日数は15日以内になるようにしてください。",IF(AQ23="×","無症状者（検体採取日が令和5年1月1日以降）の療養日数は7日以内になるようにしてください。",IF('（別紙2-15）3月1日～3月31日'!AV23="×","別紙1の4の要件を満たしていない場合は、療養日数が10日以内になるようにしてください。","")))</f>
        <v/>
      </c>
      <c r="AK23" s="233">
        <f t="shared" si="1"/>
        <v>0</v>
      </c>
      <c r="AN23" s="233" t="str">
        <f t="shared" si="2"/>
        <v/>
      </c>
      <c r="AP23" s="238" t="str">
        <f t="shared" si="3"/>
        <v/>
      </c>
      <c r="AQ23" s="239" t="str">
        <f>IF(SUM(COUNTIF('（別紙2-13）1月1日～1月31日'!C23,"○"),COUNTIF('（別紙2-14）2月1日～2月28日'!C23,"○"),COUNTIF('（別紙2-15）3月1日～3月31日'!C23,"○"))&gt;0,IF('（別紙2-12）12月1日～12月31日'!AI23=0,IF(SUM('（別紙2-13）1月1日～1月31日'!D23:AH23)&gt;7,"×","○"),""),"")</f>
        <v/>
      </c>
      <c r="AR23" s="231"/>
    </row>
    <row r="24" spans="1:44" s="41" customFormat="1" ht="30" customHeight="1" x14ac:dyDescent="0.25">
      <c r="A24" s="82">
        <v>11</v>
      </c>
      <c r="B24" s="203" t="str">
        <f>IF('（別紙2-11）11月1日～11月30日'!B24="","",'（別紙2-11）11月1日～11月30日'!B24)</f>
        <v/>
      </c>
      <c r="C24" s="251"/>
      <c r="D24" s="280"/>
      <c r="E24" s="298"/>
      <c r="F24" s="287"/>
      <c r="G24" s="298"/>
      <c r="H24" s="287"/>
      <c r="I24" s="269"/>
      <c r="J24" s="287"/>
      <c r="K24" s="269"/>
      <c r="L24" s="287"/>
      <c r="M24" s="269"/>
      <c r="N24" s="287"/>
      <c r="O24" s="269"/>
      <c r="P24" s="287"/>
      <c r="Q24" s="269"/>
      <c r="R24" s="287"/>
      <c r="S24" s="269"/>
      <c r="T24" s="287"/>
      <c r="U24" s="269"/>
      <c r="V24" s="287"/>
      <c r="W24" s="269"/>
      <c r="X24" s="287"/>
      <c r="Y24" s="269"/>
      <c r="Z24" s="287"/>
      <c r="AA24" s="269"/>
      <c r="AB24" s="287"/>
      <c r="AC24" s="269"/>
      <c r="AD24" s="287"/>
      <c r="AE24" s="269"/>
      <c r="AF24" s="299"/>
      <c r="AG24" s="270"/>
      <c r="AH24" s="294"/>
      <c r="AI24" s="84">
        <f>SUM('（別紙2-6）6月1日～6月30日'!D24:AG24,'（別紙2-7）7月1日～7月31日'!D24:AH24,'（別紙2-8）8月1日～8月31日'!D24:AH24,'（別紙2-9）9月1日～9月30日'!D24:AG24,'（別紙2-10）10月1日～10月31日'!D24:AH24,'（別紙2-11）11月1日～11月30日'!D24:AG24,'（別紙2-12）12月1日～12月31日'!D24:AH24,D24:AH24)</f>
        <v>0</v>
      </c>
      <c r="AJ24" s="218" t="str">
        <f>IF(AP24="×","療養日数は15日以内になるようにしてください。",IF(AQ24="×","無症状者（検体採取日が令和5年1月1日以降）の療養日数は7日以内になるようにしてください。",IF('（別紙2-15）3月1日～3月31日'!AV24="×","別紙1の4の要件を満たしていない場合は、療養日数が10日以内になるようにしてください。","")))</f>
        <v/>
      </c>
      <c r="AK24" s="233">
        <f t="shared" si="1"/>
        <v>0</v>
      </c>
      <c r="AN24" s="233" t="str">
        <f t="shared" si="2"/>
        <v/>
      </c>
      <c r="AP24" s="238" t="str">
        <f t="shared" si="3"/>
        <v/>
      </c>
      <c r="AQ24" s="239" t="str">
        <f>IF(SUM(COUNTIF('（別紙2-13）1月1日～1月31日'!C24,"○"),COUNTIF('（別紙2-14）2月1日～2月28日'!C24,"○"),COUNTIF('（別紙2-15）3月1日～3月31日'!C24,"○"))&gt;0,IF('（別紙2-12）12月1日～12月31日'!AI24=0,IF(SUM('（別紙2-13）1月1日～1月31日'!D24:AH24)&gt;7,"×","○"),""),"")</f>
        <v/>
      </c>
      <c r="AR24" s="231"/>
    </row>
    <row r="25" spans="1:44" s="41" customFormat="1" ht="30" customHeight="1" x14ac:dyDescent="0.25">
      <c r="A25" s="53">
        <v>12</v>
      </c>
      <c r="B25" s="201" t="str">
        <f>IF('（別紙2-11）11月1日～11月30日'!B25="","",'（別紙2-11）11月1日～11月30日'!B25)</f>
        <v/>
      </c>
      <c r="C25" s="249"/>
      <c r="D25" s="281"/>
      <c r="E25" s="300"/>
      <c r="F25" s="288"/>
      <c r="G25" s="300"/>
      <c r="H25" s="288"/>
      <c r="I25" s="271"/>
      <c r="J25" s="288"/>
      <c r="K25" s="271"/>
      <c r="L25" s="288"/>
      <c r="M25" s="271"/>
      <c r="N25" s="288"/>
      <c r="O25" s="271"/>
      <c r="P25" s="288"/>
      <c r="Q25" s="271"/>
      <c r="R25" s="288"/>
      <c r="S25" s="271"/>
      <c r="T25" s="288"/>
      <c r="U25" s="271"/>
      <c r="V25" s="288"/>
      <c r="W25" s="271"/>
      <c r="X25" s="288"/>
      <c r="Y25" s="271"/>
      <c r="Z25" s="288"/>
      <c r="AA25" s="271"/>
      <c r="AB25" s="288"/>
      <c r="AC25" s="271"/>
      <c r="AD25" s="288"/>
      <c r="AE25" s="271"/>
      <c r="AF25" s="301"/>
      <c r="AG25" s="272"/>
      <c r="AH25" s="295"/>
      <c r="AI25" s="54">
        <f>SUM('（別紙2-6）6月1日～6月30日'!D25:AG25,'（別紙2-7）7月1日～7月31日'!D25:AH25,'（別紙2-8）8月1日～8月31日'!D25:AH25,'（別紙2-9）9月1日～9月30日'!D25:AG25,'（別紙2-10）10月1日～10月31日'!D25:AH25,'（別紙2-11）11月1日～11月30日'!D25:AG25,'（別紙2-12）12月1日～12月31日'!D25:AH25,D25:AH25)</f>
        <v>0</v>
      </c>
      <c r="AJ25" s="218" t="str">
        <f>IF(AP25="×","療養日数は15日以内になるようにしてください。",IF(AQ25="×","無症状者（検体採取日が令和5年1月1日以降）の療養日数は7日以内になるようにしてください。",IF('（別紙2-15）3月1日～3月31日'!AV25="×","別紙1の4の要件を満たしていない場合は、療養日数が10日以内になるようにしてください。","")))</f>
        <v/>
      </c>
      <c r="AK25" s="233">
        <f t="shared" si="1"/>
        <v>0</v>
      </c>
      <c r="AN25" s="233" t="str">
        <f t="shared" si="2"/>
        <v/>
      </c>
      <c r="AP25" s="238" t="str">
        <f t="shared" si="3"/>
        <v/>
      </c>
      <c r="AQ25" s="239" t="str">
        <f>IF(SUM(COUNTIF('（別紙2-13）1月1日～1月31日'!C25,"○"),COUNTIF('（別紙2-14）2月1日～2月28日'!C25,"○"),COUNTIF('（別紙2-15）3月1日～3月31日'!C25,"○"))&gt;0,IF('（別紙2-12）12月1日～12月31日'!AI25=0,IF(SUM('（別紙2-13）1月1日～1月31日'!D25:AH25)&gt;7,"×","○"),""),"")</f>
        <v/>
      </c>
      <c r="AR25" s="231"/>
    </row>
    <row r="26" spans="1:44" s="41" customFormat="1" ht="30" customHeight="1" x14ac:dyDescent="0.25">
      <c r="A26" s="53">
        <v>13</v>
      </c>
      <c r="B26" s="201" t="str">
        <f>IF('（別紙2-11）11月1日～11月30日'!B26="","",'（別紙2-11）11月1日～11月30日'!B26)</f>
        <v/>
      </c>
      <c r="C26" s="249"/>
      <c r="D26" s="281"/>
      <c r="E26" s="300"/>
      <c r="F26" s="288"/>
      <c r="G26" s="300"/>
      <c r="H26" s="288"/>
      <c r="I26" s="271"/>
      <c r="J26" s="288"/>
      <c r="K26" s="271"/>
      <c r="L26" s="288"/>
      <c r="M26" s="271"/>
      <c r="N26" s="288"/>
      <c r="O26" s="271"/>
      <c r="P26" s="288"/>
      <c r="Q26" s="271"/>
      <c r="R26" s="288"/>
      <c r="S26" s="271"/>
      <c r="T26" s="288"/>
      <c r="U26" s="271"/>
      <c r="V26" s="288"/>
      <c r="W26" s="271"/>
      <c r="X26" s="288"/>
      <c r="Y26" s="271"/>
      <c r="Z26" s="288"/>
      <c r="AA26" s="271"/>
      <c r="AB26" s="288"/>
      <c r="AC26" s="271"/>
      <c r="AD26" s="288"/>
      <c r="AE26" s="271"/>
      <c r="AF26" s="301"/>
      <c r="AG26" s="272"/>
      <c r="AH26" s="295"/>
      <c r="AI26" s="54">
        <f>SUM('（別紙2-6）6月1日～6月30日'!D26:AG26,'（別紙2-7）7月1日～7月31日'!D26:AH26,'（別紙2-8）8月1日～8月31日'!D26:AH26,'（別紙2-9）9月1日～9月30日'!D26:AG26,'（別紙2-10）10月1日～10月31日'!D26:AH26,'（別紙2-11）11月1日～11月30日'!D26:AG26,'（別紙2-12）12月1日～12月31日'!D26:AH26,D26:AH26)</f>
        <v>0</v>
      </c>
      <c r="AJ26" s="218" t="str">
        <f>IF(AP26="×","療養日数は15日以内になるようにしてください。",IF(AQ26="×","無症状者（検体採取日が令和5年1月1日以降）の療養日数は7日以内になるようにしてください。",IF('（別紙2-15）3月1日～3月31日'!AV26="×","別紙1の4の要件を満たしていない場合は、療養日数が10日以内になるようにしてください。","")))</f>
        <v/>
      </c>
      <c r="AK26" s="233">
        <f t="shared" si="1"/>
        <v>0</v>
      </c>
      <c r="AN26" s="233" t="str">
        <f t="shared" si="2"/>
        <v/>
      </c>
      <c r="AP26" s="238" t="str">
        <f t="shared" si="3"/>
        <v/>
      </c>
      <c r="AQ26" s="239" t="str">
        <f>IF(SUM(COUNTIF('（別紙2-13）1月1日～1月31日'!C26,"○"),COUNTIF('（別紙2-14）2月1日～2月28日'!C26,"○"),COUNTIF('（別紙2-15）3月1日～3月31日'!C26,"○"))&gt;0,IF('（別紙2-12）12月1日～12月31日'!AI26=0,IF(SUM('（別紙2-13）1月1日～1月31日'!D26:AH26)&gt;7,"×","○"),""),"")</f>
        <v/>
      </c>
      <c r="AR26" s="231"/>
    </row>
    <row r="27" spans="1:44" s="41" customFormat="1" ht="30" customHeight="1" x14ac:dyDescent="0.25">
      <c r="A27" s="53">
        <v>14</v>
      </c>
      <c r="B27" s="201" t="str">
        <f>IF('（別紙2-11）11月1日～11月30日'!B27="","",'（別紙2-11）11月1日～11月30日'!B27)</f>
        <v/>
      </c>
      <c r="C27" s="249"/>
      <c r="D27" s="281"/>
      <c r="E27" s="300"/>
      <c r="F27" s="288"/>
      <c r="G27" s="300"/>
      <c r="H27" s="288"/>
      <c r="I27" s="271"/>
      <c r="J27" s="288"/>
      <c r="K27" s="271"/>
      <c r="L27" s="288"/>
      <c r="M27" s="271"/>
      <c r="N27" s="288"/>
      <c r="O27" s="271"/>
      <c r="P27" s="288"/>
      <c r="Q27" s="271"/>
      <c r="R27" s="288"/>
      <c r="S27" s="271"/>
      <c r="T27" s="288"/>
      <c r="U27" s="271"/>
      <c r="V27" s="288"/>
      <c r="W27" s="271"/>
      <c r="X27" s="288"/>
      <c r="Y27" s="271"/>
      <c r="Z27" s="288"/>
      <c r="AA27" s="271"/>
      <c r="AB27" s="288"/>
      <c r="AC27" s="271"/>
      <c r="AD27" s="288"/>
      <c r="AE27" s="271"/>
      <c r="AF27" s="301"/>
      <c r="AG27" s="272"/>
      <c r="AH27" s="295"/>
      <c r="AI27" s="54">
        <f>SUM('（別紙2-6）6月1日～6月30日'!D27:AG27,'（別紙2-7）7月1日～7月31日'!D27:AH27,'（別紙2-8）8月1日～8月31日'!D27:AH27,'（別紙2-9）9月1日～9月30日'!D27:AG27,'（別紙2-10）10月1日～10月31日'!D27:AH27,'（別紙2-11）11月1日～11月30日'!D27:AG27,'（別紙2-12）12月1日～12月31日'!D27:AH27,D27:AH27)</f>
        <v>0</v>
      </c>
      <c r="AJ27" s="218" t="str">
        <f>IF(AP27="×","療養日数は15日以内になるようにしてください。",IF(AQ27="×","無症状者（検体採取日が令和5年1月1日以降）の療養日数は7日以内になるようにしてください。",IF('（別紙2-15）3月1日～3月31日'!AV27="×","別紙1の4の要件を満たしていない場合は、療養日数が10日以内になるようにしてください。","")))</f>
        <v/>
      </c>
      <c r="AK27" s="233">
        <f t="shared" si="1"/>
        <v>0</v>
      </c>
      <c r="AN27" s="233" t="str">
        <f t="shared" si="2"/>
        <v/>
      </c>
      <c r="AP27" s="238" t="str">
        <f t="shared" si="3"/>
        <v/>
      </c>
      <c r="AQ27" s="239" t="str">
        <f>IF(SUM(COUNTIF('（別紙2-13）1月1日～1月31日'!C27,"○"),COUNTIF('（別紙2-14）2月1日～2月28日'!C27,"○"),COUNTIF('（別紙2-15）3月1日～3月31日'!C27,"○"))&gt;0,IF('（別紙2-12）12月1日～12月31日'!AI27=0,IF(SUM('（別紙2-13）1月1日～1月31日'!D27:AH27)&gt;7,"×","○"),""),"")</f>
        <v/>
      </c>
      <c r="AR27" s="231"/>
    </row>
    <row r="28" spans="1:44" s="41" customFormat="1" ht="30" customHeight="1" thickBot="1" x14ac:dyDescent="0.3">
      <c r="A28" s="57">
        <v>15</v>
      </c>
      <c r="B28" s="202" t="str">
        <f>IF('（別紙2-11）11月1日～11月30日'!B28="","",'（別紙2-11）11月1日～11月30日'!B28)</f>
        <v/>
      </c>
      <c r="C28" s="250"/>
      <c r="D28" s="282"/>
      <c r="E28" s="302"/>
      <c r="F28" s="289"/>
      <c r="G28" s="302"/>
      <c r="H28" s="289"/>
      <c r="I28" s="273"/>
      <c r="J28" s="289"/>
      <c r="K28" s="273"/>
      <c r="L28" s="289"/>
      <c r="M28" s="273"/>
      <c r="N28" s="289"/>
      <c r="O28" s="273"/>
      <c r="P28" s="289"/>
      <c r="Q28" s="273"/>
      <c r="R28" s="289"/>
      <c r="S28" s="273"/>
      <c r="T28" s="289"/>
      <c r="U28" s="273"/>
      <c r="V28" s="289"/>
      <c r="W28" s="273"/>
      <c r="X28" s="289"/>
      <c r="Y28" s="273"/>
      <c r="Z28" s="289"/>
      <c r="AA28" s="273"/>
      <c r="AB28" s="289"/>
      <c r="AC28" s="273"/>
      <c r="AD28" s="289"/>
      <c r="AE28" s="273"/>
      <c r="AF28" s="303"/>
      <c r="AG28" s="274"/>
      <c r="AH28" s="296"/>
      <c r="AI28" s="58">
        <f>SUM('（別紙2-6）6月1日～6月30日'!D28:AG28,'（別紙2-7）7月1日～7月31日'!D28:AH28,'（別紙2-8）8月1日～8月31日'!D28:AH28,'（別紙2-9）9月1日～9月30日'!D28:AG28,'（別紙2-10）10月1日～10月31日'!D28:AH28,'（別紙2-11）11月1日～11月30日'!D28:AG28,'（別紙2-12）12月1日～12月31日'!D28:AH28,D28:AH28)</f>
        <v>0</v>
      </c>
      <c r="AJ28" s="218" t="str">
        <f>IF(AP28="×","療養日数は15日以内になるようにしてください。",IF(AQ28="×","無症状者（検体採取日が令和5年1月1日以降）の療養日数は7日以内になるようにしてください。",IF('（別紙2-15）3月1日～3月31日'!AV28="×","別紙1の4の要件を満たしていない場合は、療養日数が10日以内になるようにしてください。","")))</f>
        <v/>
      </c>
      <c r="AK28" s="233">
        <f t="shared" si="1"/>
        <v>0</v>
      </c>
      <c r="AN28" s="233" t="str">
        <f t="shared" si="2"/>
        <v/>
      </c>
      <c r="AP28" s="238" t="str">
        <f t="shared" si="3"/>
        <v/>
      </c>
      <c r="AQ28" s="239" t="str">
        <f>IF(SUM(COUNTIF('（別紙2-13）1月1日～1月31日'!C28,"○"),COUNTIF('（別紙2-14）2月1日～2月28日'!C28,"○"),COUNTIF('（別紙2-15）3月1日～3月31日'!C28,"○"))&gt;0,IF('（別紙2-12）12月1日～12月31日'!AI28=0,IF(SUM('（別紙2-13）1月1日～1月31日'!D28:AH28)&gt;7,"×","○"),""),"")</f>
        <v/>
      </c>
      <c r="AR28" s="231"/>
    </row>
    <row r="29" spans="1:44" s="41" customFormat="1" ht="30" customHeight="1" x14ac:dyDescent="0.25">
      <c r="A29" s="82">
        <v>16</v>
      </c>
      <c r="B29" s="203" t="str">
        <f>IF('（別紙2-11）11月1日～11月30日'!B29="","",'（別紙2-11）11月1日～11月30日'!B29)</f>
        <v/>
      </c>
      <c r="C29" s="251"/>
      <c r="D29" s="280"/>
      <c r="E29" s="298"/>
      <c r="F29" s="287"/>
      <c r="G29" s="298"/>
      <c r="H29" s="287"/>
      <c r="I29" s="269"/>
      <c r="J29" s="287"/>
      <c r="K29" s="269"/>
      <c r="L29" s="287"/>
      <c r="M29" s="269"/>
      <c r="N29" s="287"/>
      <c r="O29" s="269"/>
      <c r="P29" s="287"/>
      <c r="Q29" s="269"/>
      <c r="R29" s="287"/>
      <c r="S29" s="269"/>
      <c r="T29" s="287"/>
      <c r="U29" s="269"/>
      <c r="V29" s="287"/>
      <c r="W29" s="269"/>
      <c r="X29" s="287"/>
      <c r="Y29" s="269"/>
      <c r="Z29" s="287"/>
      <c r="AA29" s="269"/>
      <c r="AB29" s="287"/>
      <c r="AC29" s="269"/>
      <c r="AD29" s="287"/>
      <c r="AE29" s="269"/>
      <c r="AF29" s="299"/>
      <c r="AG29" s="270"/>
      <c r="AH29" s="294"/>
      <c r="AI29" s="84">
        <f>SUM('（別紙2-6）6月1日～6月30日'!D29:AG29,'（別紙2-7）7月1日～7月31日'!D29:AH29,'（別紙2-8）8月1日～8月31日'!D29:AH29,'（別紙2-9）9月1日～9月30日'!D29:AG29,'（別紙2-10）10月1日～10月31日'!D29:AH29,'（別紙2-11）11月1日～11月30日'!D29:AG29,'（別紙2-12）12月1日～12月31日'!D29:AH29,D29:AH29)</f>
        <v>0</v>
      </c>
      <c r="AJ29" s="218" t="str">
        <f>IF(AP29="×","療養日数は15日以内になるようにしてください。",IF(AQ29="×","無症状者（検体採取日が令和5年1月1日以降）の療養日数は7日以内になるようにしてください。",IF('（別紙2-15）3月1日～3月31日'!AV29="×","別紙1の4の要件を満たしていない場合は、療養日数が10日以内になるようにしてください。","")))</f>
        <v/>
      </c>
      <c r="AK29" s="233">
        <f t="shared" si="1"/>
        <v>0</v>
      </c>
      <c r="AN29" s="233" t="str">
        <f t="shared" si="2"/>
        <v/>
      </c>
      <c r="AP29" s="238" t="str">
        <f t="shared" si="3"/>
        <v/>
      </c>
      <c r="AQ29" s="239" t="str">
        <f>IF(SUM(COUNTIF('（別紙2-13）1月1日～1月31日'!C29,"○"),COUNTIF('（別紙2-14）2月1日～2月28日'!C29,"○"),COUNTIF('（別紙2-15）3月1日～3月31日'!C29,"○"))&gt;0,IF('（別紙2-12）12月1日～12月31日'!AI29=0,IF(SUM('（別紙2-13）1月1日～1月31日'!D29:AH29)&gt;7,"×","○"),""),"")</f>
        <v/>
      </c>
      <c r="AR29" s="231"/>
    </row>
    <row r="30" spans="1:44" s="41" customFormat="1" ht="30" customHeight="1" x14ac:dyDescent="0.25">
      <c r="A30" s="53">
        <v>17</v>
      </c>
      <c r="B30" s="201" t="str">
        <f>IF('（別紙2-11）11月1日～11月30日'!B30="","",'（別紙2-11）11月1日～11月30日'!B30)</f>
        <v/>
      </c>
      <c r="C30" s="249"/>
      <c r="D30" s="281"/>
      <c r="E30" s="300"/>
      <c r="F30" s="288"/>
      <c r="G30" s="300"/>
      <c r="H30" s="288"/>
      <c r="I30" s="271"/>
      <c r="J30" s="288"/>
      <c r="K30" s="271"/>
      <c r="L30" s="288"/>
      <c r="M30" s="271"/>
      <c r="N30" s="288"/>
      <c r="O30" s="271"/>
      <c r="P30" s="288"/>
      <c r="Q30" s="271"/>
      <c r="R30" s="288"/>
      <c r="S30" s="271"/>
      <c r="T30" s="288"/>
      <c r="U30" s="271"/>
      <c r="V30" s="288"/>
      <c r="W30" s="271"/>
      <c r="X30" s="288"/>
      <c r="Y30" s="271"/>
      <c r="Z30" s="288"/>
      <c r="AA30" s="271"/>
      <c r="AB30" s="288"/>
      <c r="AC30" s="271"/>
      <c r="AD30" s="288"/>
      <c r="AE30" s="271"/>
      <c r="AF30" s="301"/>
      <c r="AG30" s="272"/>
      <c r="AH30" s="295"/>
      <c r="AI30" s="54">
        <f>SUM('（別紙2-6）6月1日～6月30日'!D30:AG30,'（別紙2-7）7月1日～7月31日'!D30:AH30,'（別紙2-8）8月1日～8月31日'!D30:AH30,'（別紙2-9）9月1日～9月30日'!D30:AG30,'（別紙2-10）10月1日～10月31日'!D30:AH30,'（別紙2-11）11月1日～11月30日'!D30:AG30,'（別紙2-12）12月1日～12月31日'!D30:AH30,D30:AH30)</f>
        <v>0</v>
      </c>
      <c r="AJ30" s="218" t="str">
        <f>IF(AP30="×","療養日数は15日以内になるようにしてください。",IF(AQ30="×","無症状者（検体採取日が令和5年1月1日以降）の療養日数は7日以内になるようにしてください。",IF('（別紙2-15）3月1日～3月31日'!AV30="×","別紙1の4の要件を満たしていない場合は、療養日数が10日以内になるようにしてください。","")))</f>
        <v/>
      </c>
      <c r="AK30" s="233">
        <f t="shared" si="1"/>
        <v>0</v>
      </c>
      <c r="AN30" s="233" t="str">
        <f t="shared" si="2"/>
        <v/>
      </c>
      <c r="AP30" s="238" t="str">
        <f t="shared" si="3"/>
        <v/>
      </c>
      <c r="AQ30" s="239" t="str">
        <f>IF(SUM(COUNTIF('（別紙2-13）1月1日～1月31日'!C30,"○"),COUNTIF('（別紙2-14）2月1日～2月28日'!C30,"○"),COUNTIF('（別紙2-15）3月1日～3月31日'!C30,"○"))&gt;0,IF('（別紙2-12）12月1日～12月31日'!AI30=0,IF(SUM('（別紙2-13）1月1日～1月31日'!D30:AH30)&gt;7,"×","○"),""),"")</f>
        <v/>
      </c>
      <c r="AR30" s="231"/>
    </row>
    <row r="31" spans="1:44" s="41" customFormat="1" ht="30" customHeight="1" x14ac:dyDescent="0.25">
      <c r="A31" s="53">
        <v>18</v>
      </c>
      <c r="B31" s="201" t="str">
        <f>IF('（別紙2-11）11月1日～11月30日'!B31="","",'（別紙2-11）11月1日～11月30日'!B31)</f>
        <v/>
      </c>
      <c r="C31" s="249"/>
      <c r="D31" s="281"/>
      <c r="E31" s="300"/>
      <c r="F31" s="288"/>
      <c r="G31" s="300"/>
      <c r="H31" s="288"/>
      <c r="I31" s="271"/>
      <c r="J31" s="288"/>
      <c r="K31" s="271"/>
      <c r="L31" s="288"/>
      <c r="M31" s="271"/>
      <c r="N31" s="288"/>
      <c r="O31" s="271"/>
      <c r="P31" s="288"/>
      <c r="Q31" s="271"/>
      <c r="R31" s="288"/>
      <c r="S31" s="271"/>
      <c r="T31" s="288"/>
      <c r="U31" s="271"/>
      <c r="V31" s="288"/>
      <c r="W31" s="271"/>
      <c r="X31" s="288"/>
      <c r="Y31" s="271"/>
      <c r="Z31" s="288"/>
      <c r="AA31" s="271"/>
      <c r="AB31" s="288"/>
      <c r="AC31" s="271"/>
      <c r="AD31" s="288"/>
      <c r="AE31" s="271"/>
      <c r="AF31" s="301"/>
      <c r="AG31" s="272"/>
      <c r="AH31" s="295"/>
      <c r="AI31" s="54">
        <f>SUM('（別紙2-6）6月1日～6月30日'!D31:AG31,'（別紙2-7）7月1日～7月31日'!D31:AH31,'（別紙2-8）8月1日～8月31日'!D31:AH31,'（別紙2-9）9月1日～9月30日'!D31:AG31,'（別紙2-10）10月1日～10月31日'!D31:AH31,'（別紙2-11）11月1日～11月30日'!D31:AG31,'（別紙2-12）12月1日～12月31日'!D31:AH31,D31:AH31)</f>
        <v>0</v>
      </c>
      <c r="AJ31" s="218" t="str">
        <f>IF(AP31="×","療養日数は15日以内になるようにしてください。",IF(AQ31="×","無症状者（検体採取日が令和5年1月1日以降）の療養日数は7日以内になるようにしてください。",IF('（別紙2-15）3月1日～3月31日'!AV31="×","別紙1の4の要件を満たしていない場合は、療養日数が10日以内になるようにしてください。","")))</f>
        <v/>
      </c>
      <c r="AK31" s="233">
        <f t="shared" si="1"/>
        <v>0</v>
      </c>
      <c r="AN31" s="233" t="str">
        <f t="shared" si="2"/>
        <v/>
      </c>
      <c r="AP31" s="238" t="str">
        <f t="shared" si="3"/>
        <v/>
      </c>
      <c r="AQ31" s="239" t="str">
        <f>IF(SUM(COUNTIF('（別紙2-13）1月1日～1月31日'!C31,"○"),COUNTIF('（別紙2-14）2月1日～2月28日'!C31,"○"),COUNTIF('（別紙2-15）3月1日～3月31日'!C31,"○"))&gt;0,IF('（別紙2-12）12月1日～12月31日'!AI31=0,IF(SUM('（別紙2-13）1月1日～1月31日'!D31:AH31)&gt;7,"×","○"),""),"")</f>
        <v/>
      </c>
      <c r="AR31" s="231"/>
    </row>
    <row r="32" spans="1:44" s="41" customFormat="1" ht="30" customHeight="1" x14ac:dyDescent="0.25">
      <c r="A32" s="53">
        <v>19</v>
      </c>
      <c r="B32" s="201" t="str">
        <f>IF('（別紙2-11）11月1日～11月30日'!B32="","",'（別紙2-11）11月1日～11月30日'!B32)</f>
        <v/>
      </c>
      <c r="C32" s="249"/>
      <c r="D32" s="281"/>
      <c r="E32" s="300"/>
      <c r="F32" s="288"/>
      <c r="G32" s="300"/>
      <c r="H32" s="288"/>
      <c r="I32" s="271"/>
      <c r="J32" s="288"/>
      <c r="K32" s="271"/>
      <c r="L32" s="288"/>
      <c r="M32" s="271"/>
      <c r="N32" s="288"/>
      <c r="O32" s="271"/>
      <c r="P32" s="288"/>
      <c r="Q32" s="271"/>
      <c r="R32" s="288"/>
      <c r="S32" s="271"/>
      <c r="T32" s="288"/>
      <c r="U32" s="271"/>
      <c r="V32" s="288"/>
      <c r="W32" s="271"/>
      <c r="X32" s="288"/>
      <c r="Y32" s="271"/>
      <c r="Z32" s="288"/>
      <c r="AA32" s="271"/>
      <c r="AB32" s="288"/>
      <c r="AC32" s="271"/>
      <c r="AD32" s="288"/>
      <c r="AE32" s="271"/>
      <c r="AF32" s="301"/>
      <c r="AG32" s="272"/>
      <c r="AH32" s="295"/>
      <c r="AI32" s="54">
        <f>SUM('（別紙2-6）6月1日～6月30日'!D32:AG32,'（別紙2-7）7月1日～7月31日'!D32:AH32,'（別紙2-8）8月1日～8月31日'!D32:AH32,'（別紙2-9）9月1日～9月30日'!D32:AG32,'（別紙2-10）10月1日～10月31日'!D32:AH32,'（別紙2-11）11月1日～11月30日'!D32:AG32,'（別紙2-12）12月1日～12月31日'!D32:AH32,D32:AH32)</f>
        <v>0</v>
      </c>
      <c r="AJ32" s="218" t="str">
        <f>IF(AP32="×","療養日数は15日以内になるようにしてください。",IF(AQ32="×","無症状者（検体採取日が令和5年1月1日以降）の療養日数は7日以内になるようにしてください。",IF('（別紙2-15）3月1日～3月31日'!AV32="×","別紙1の4の要件を満たしていない場合は、療養日数が10日以内になるようにしてください。","")))</f>
        <v/>
      </c>
      <c r="AK32" s="233">
        <f t="shared" si="1"/>
        <v>0</v>
      </c>
      <c r="AN32" s="233" t="str">
        <f t="shared" si="2"/>
        <v/>
      </c>
      <c r="AP32" s="238" t="str">
        <f t="shared" si="3"/>
        <v/>
      </c>
      <c r="AQ32" s="239" t="str">
        <f>IF(SUM(COUNTIF('（別紙2-13）1月1日～1月31日'!C32,"○"),COUNTIF('（別紙2-14）2月1日～2月28日'!C32,"○"),COUNTIF('（別紙2-15）3月1日～3月31日'!C32,"○"))&gt;0,IF('（別紙2-12）12月1日～12月31日'!AI32=0,IF(SUM('（別紙2-13）1月1日～1月31日'!D32:AH32)&gt;7,"×","○"),""),"")</f>
        <v/>
      </c>
      <c r="AR32" s="231"/>
    </row>
    <row r="33" spans="1:44" s="41" customFormat="1" ht="30" customHeight="1" thickBot="1" x14ac:dyDescent="0.3">
      <c r="A33" s="57">
        <v>20</v>
      </c>
      <c r="B33" s="202" t="str">
        <f>IF('（別紙2-11）11月1日～11月30日'!B33="","",'（別紙2-11）11月1日～11月30日'!B33)</f>
        <v/>
      </c>
      <c r="C33" s="250"/>
      <c r="D33" s="282"/>
      <c r="E33" s="302"/>
      <c r="F33" s="289"/>
      <c r="G33" s="302"/>
      <c r="H33" s="289"/>
      <c r="I33" s="273"/>
      <c r="J33" s="289"/>
      <c r="K33" s="273"/>
      <c r="L33" s="289"/>
      <c r="M33" s="273"/>
      <c r="N33" s="289"/>
      <c r="O33" s="273"/>
      <c r="P33" s="289"/>
      <c r="Q33" s="273"/>
      <c r="R33" s="289"/>
      <c r="S33" s="273"/>
      <c r="T33" s="289"/>
      <c r="U33" s="273"/>
      <c r="V33" s="289"/>
      <c r="W33" s="273"/>
      <c r="X33" s="289"/>
      <c r="Y33" s="273"/>
      <c r="Z33" s="289"/>
      <c r="AA33" s="273"/>
      <c r="AB33" s="289"/>
      <c r="AC33" s="273"/>
      <c r="AD33" s="289"/>
      <c r="AE33" s="273"/>
      <c r="AF33" s="303"/>
      <c r="AG33" s="274"/>
      <c r="AH33" s="296"/>
      <c r="AI33" s="58">
        <f>SUM('（別紙2-6）6月1日～6月30日'!D33:AG33,'（別紙2-7）7月1日～7月31日'!D33:AH33,'（別紙2-8）8月1日～8月31日'!D33:AH33,'（別紙2-9）9月1日～9月30日'!D33:AG33,'（別紙2-10）10月1日～10月31日'!D33:AH33,'（別紙2-11）11月1日～11月30日'!D33:AG33,'（別紙2-12）12月1日～12月31日'!D33:AH33,D33:AH33)</f>
        <v>0</v>
      </c>
      <c r="AJ33" s="218" t="str">
        <f>IF(AP33="×","療養日数は15日以内になるようにしてください。",IF(AQ33="×","無症状者（検体採取日が令和5年1月1日以降）の療養日数は7日以内になるようにしてください。",IF('（別紙2-15）3月1日～3月31日'!AV33="×","別紙1の4の要件を満たしていない場合は、療養日数が10日以内になるようにしてください。","")))</f>
        <v/>
      </c>
      <c r="AK33" s="233">
        <f t="shared" si="1"/>
        <v>0</v>
      </c>
      <c r="AN33" s="233" t="str">
        <f t="shared" si="2"/>
        <v/>
      </c>
      <c r="AP33" s="238" t="str">
        <f t="shared" si="3"/>
        <v/>
      </c>
      <c r="AQ33" s="239" t="str">
        <f>IF(SUM(COUNTIF('（別紙2-13）1月1日～1月31日'!C33,"○"),COUNTIF('（別紙2-14）2月1日～2月28日'!C33,"○"),COUNTIF('（別紙2-15）3月1日～3月31日'!C33,"○"))&gt;0,IF('（別紙2-12）12月1日～12月31日'!AI33=0,IF(SUM('（別紙2-13）1月1日～1月31日'!D33:AH33)&gt;7,"×","○"),""),"")</f>
        <v/>
      </c>
      <c r="AR33" s="231"/>
    </row>
    <row r="34" spans="1:44" s="41" customFormat="1" ht="30" customHeight="1" x14ac:dyDescent="0.25">
      <c r="A34" s="82">
        <v>21</v>
      </c>
      <c r="B34" s="203" t="str">
        <f>IF('（別紙2-11）11月1日～11月30日'!B34="","",'（別紙2-11）11月1日～11月30日'!B34)</f>
        <v/>
      </c>
      <c r="C34" s="251"/>
      <c r="D34" s="280"/>
      <c r="E34" s="298"/>
      <c r="F34" s="287"/>
      <c r="G34" s="298"/>
      <c r="H34" s="287"/>
      <c r="I34" s="269"/>
      <c r="J34" s="287"/>
      <c r="K34" s="269"/>
      <c r="L34" s="287"/>
      <c r="M34" s="269"/>
      <c r="N34" s="287"/>
      <c r="O34" s="269"/>
      <c r="P34" s="287"/>
      <c r="Q34" s="269"/>
      <c r="R34" s="287"/>
      <c r="S34" s="269"/>
      <c r="T34" s="287"/>
      <c r="U34" s="269"/>
      <c r="V34" s="287"/>
      <c r="W34" s="269"/>
      <c r="X34" s="287"/>
      <c r="Y34" s="269"/>
      <c r="Z34" s="287"/>
      <c r="AA34" s="269"/>
      <c r="AB34" s="287"/>
      <c r="AC34" s="269"/>
      <c r="AD34" s="287"/>
      <c r="AE34" s="269"/>
      <c r="AF34" s="299"/>
      <c r="AG34" s="270"/>
      <c r="AH34" s="294"/>
      <c r="AI34" s="84">
        <f>SUM('（別紙2-6）6月1日～6月30日'!D34:AG34,'（別紙2-7）7月1日～7月31日'!D34:AH34,'（別紙2-8）8月1日～8月31日'!D34:AH34,'（別紙2-9）9月1日～9月30日'!D34:AG34,'（別紙2-10）10月1日～10月31日'!D34:AH34,'（別紙2-11）11月1日～11月30日'!D34:AG34,'（別紙2-12）12月1日～12月31日'!D34:AH34,D34:AH34)</f>
        <v>0</v>
      </c>
      <c r="AJ34" s="218" t="str">
        <f>IF(AP34="×","療養日数は15日以内になるようにしてください。",IF(AQ34="×","無症状者（検体採取日が令和5年1月1日以降）の療養日数は7日以内になるようにしてください。",IF('（別紙2-15）3月1日～3月31日'!AV34="×","別紙1の4の要件を満たしていない場合は、療養日数が10日以内になるようにしてください。","")))</f>
        <v/>
      </c>
      <c r="AK34" s="233">
        <f t="shared" si="1"/>
        <v>0</v>
      </c>
      <c r="AN34" s="233" t="str">
        <f t="shared" si="2"/>
        <v/>
      </c>
      <c r="AP34" s="238" t="str">
        <f t="shared" si="3"/>
        <v/>
      </c>
      <c r="AQ34" s="239" t="str">
        <f>IF(SUM(COUNTIF('（別紙2-13）1月1日～1月31日'!C34,"○"),COUNTIF('（別紙2-14）2月1日～2月28日'!C34,"○"),COUNTIF('（別紙2-15）3月1日～3月31日'!C34,"○"))&gt;0,IF('（別紙2-12）12月1日～12月31日'!AI34=0,IF(SUM('（別紙2-13）1月1日～1月31日'!D34:AH34)&gt;7,"×","○"),""),"")</f>
        <v/>
      </c>
      <c r="AR34" s="231"/>
    </row>
    <row r="35" spans="1:44" s="41" customFormat="1" ht="30" customHeight="1" x14ac:dyDescent="0.25">
      <c r="A35" s="53">
        <v>22</v>
      </c>
      <c r="B35" s="201" t="str">
        <f>IF('（別紙2-11）11月1日～11月30日'!B35="","",'（別紙2-11）11月1日～11月30日'!B35)</f>
        <v/>
      </c>
      <c r="C35" s="249"/>
      <c r="D35" s="281"/>
      <c r="E35" s="300"/>
      <c r="F35" s="288"/>
      <c r="G35" s="300"/>
      <c r="H35" s="288"/>
      <c r="I35" s="271"/>
      <c r="J35" s="288"/>
      <c r="K35" s="271"/>
      <c r="L35" s="288"/>
      <c r="M35" s="271"/>
      <c r="N35" s="288"/>
      <c r="O35" s="271"/>
      <c r="P35" s="288"/>
      <c r="Q35" s="271"/>
      <c r="R35" s="288"/>
      <c r="S35" s="271"/>
      <c r="T35" s="288"/>
      <c r="U35" s="271"/>
      <c r="V35" s="288"/>
      <c r="W35" s="271"/>
      <c r="X35" s="288"/>
      <c r="Y35" s="271"/>
      <c r="Z35" s="288"/>
      <c r="AA35" s="271"/>
      <c r="AB35" s="288"/>
      <c r="AC35" s="271"/>
      <c r="AD35" s="288"/>
      <c r="AE35" s="271"/>
      <c r="AF35" s="301"/>
      <c r="AG35" s="272"/>
      <c r="AH35" s="295"/>
      <c r="AI35" s="54">
        <f>SUM('（別紙2-6）6月1日～6月30日'!D35:AG35,'（別紙2-7）7月1日～7月31日'!D35:AH35,'（別紙2-8）8月1日～8月31日'!D35:AH35,'（別紙2-9）9月1日～9月30日'!D35:AG35,'（別紙2-10）10月1日～10月31日'!D35:AH35,'（別紙2-11）11月1日～11月30日'!D35:AG35,'（別紙2-12）12月1日～12月31日'!D35:AH35,D35:AH35)</f>
        <v>0</v>
      </c>
      <c r="AJ35" s="218" t="str">
        <f>IF(AP35="×","療養日数は15日以内になるようにしてください。",IF(AQ35="×","無症状者（検体採取日が令和5年1月1日以降）の療養日数は7日以内になるようにしてください。",IF('（別紙2-15）3月1日～3月31日'!AV35="×","別紙1の4の要件を満たしていない場合は、療養日数が10日以内になるようにしてください。","")))</f>
        <v/>
      </c>
      <c r="AK35" s="233">
        <f t="shared" si="1"/>
        <v>0</v>
      </c>
      <c r="AN35" s="233" t="str">
        <f t="shared" si="2"/>
        <v/>
      </c>
      <c r="AP35" s="238" t="str">
        <f t="shared" si="3"/>
        <v/>
      </c>
      <c r="AQ35" s="239" t="str">
        <f>IF(SUM(COUNTIF('（別紙2-13）1月1日～1月31日'!C35,"○"),COUNTIF('（別紙2-14）2月1日～2月28日'!C35,"○"),COUNTIF('（別紙2-15）3月1日～3月31日'!C35,"○"))&gt;0,IF('（別紙2-12）12月1日～12月31日'!AI35=0,IF(SUM('（別紙2-13）1月1日～1月31日'!D35:AH35)&gt;7,"×","○"),""),"")</f>
        <v/>
      </c>
      <c r="AR35" s="231"/>
    </row>
    <row r="36" spans="1:44" s="41" customFormat="1" ht="30" customHeight="1" x14ac:dyDescent="0.25">
      <c r="A36" s="53">
        <v>23</v>
      </c>
      <c r="B36" s="201" t="str">
        <f>IF('（別紙2-11）11月1日～11月30日'!B36="","",'（別紙2-11）11月1日～11月30日'!B36)</f>
        <v/>
      </c>
      <c r="C36" s="249"/>
      <c r="D36" s="281"/>
      <c r="E36" s="300"/>
      <c r="F36" s="288"/>
      <c r="G36" s="300"/>
      <c r="H36" s="288"/>
      <c r="I36" s="271"/>
      <c r="J36" s="288"/>
      <c r="K36" s="271"/>
      <c r="L36" s="288"/>
      <c r="M36" s="271"/>
      <c r="N36" s="288"/>
      <c r="O36" s="271"/>
      <c r="P36" s="288"/>
      <c r="Q36" s="271"/>
      <c r="R36" s="288"/>
      <c r="S36" s="271"/>
      <c r="T36" s="288"/>
      <c r="U36" s="271"/>
      <c r="V36" s="288"/>
      <c r="W36" s="271"/>
      <c r="X36" s="288"/>
      <c r="Y36" s="271"/>
      <c r="Z36" s="288"/>
      <c r="AA36" s="271"/>
      <c r="AB36" s="288"/>
      <c r="AC36" s="271"/>
      <c r="AD36" s="288"/>
      <c r="AE36" s="271"/>
      <c r="AF36" s="301"/>
      <c r="AG36" s="272"/>
      <c r="AH36" s="295"/>
      <c r="AI36" s="54">
        <f>SUM('（別紙2-6）6月1日～6月30日'!D36:AG36,'（別紙2-7）7月1日～7月31日'!D36:AH36,'（別紙2-8）8月1日～8月31日'!D36:AH36,'（別紙2-9）9月1日～9月30日'!D36:AG36,'（別紙2-10）10月1日～10月31日'!D36:AH36,'（別紙2-11）11月1日～11月30日'!D36:AG36,'（別紙2-12）12月1日～12月31日'!D36:AH36,D36:AH36)</f>
        <v>0</v>
      </c>
      <c r="AJ36" s="218" t="str">
        <f>IF(AP36="×","療養日数は15日以内になるようにしてください。",IF(AQ36="×","無症状者（検体採取日が令和5年1月1日以降）の療養日数は7日以内になるようにしてください。",IF('（別紙2-15）3月1日～3月31日'!AV36="×","別紙1の4の要件を満たしていない場合は、療養日数が10日以内になるようにしてください。","")))</f>
        <v/>
      </c>
      <c r="AK36" s="233">
        <f t="shared" si="1"/>
        <v>0</v>
      </c>
      <c r="AN36" s="233" t="str">
        <f t="shared" si="2"/>
        <v/>
      </c>
      <c r="AP36" s="238" t="str">
        <f t="shared" si="3"/>
        <v/>
      </c>
      <c r="AQ36" s="239" t="str">
        <f>IF(SUM(COUNTIF('（別紙2-13）1月1日～1月31日'!C36,"○"),COUNTIF('（別紙2-14）2月1日～2月28日'!C36,"○"),COUNTIF('（別紙2-15）3月1日～3月31日'!C36,"○"))&gt;0,IF('（別紙2-12）12月1日～12月31日'!AI36=0,IF(SUM('（別紙2-13）1月1日～1月31日'!D36:AH36)&gt;7,"×","○"),""),"")</f>
        <v/>
      </c>
      <c r="AR36" s="231"/>
    </row>
    <row r="37" spans="1:44" s="41" customFormat="1" ht="30" customHeight="1" x14ac:dyDescent="0.25">
      <c r="A37" s="53">
        <v>24</v>
      </c>
      <c r="B37" s="201" t="str">
        <f>IF('（別紙2-11）11月1日～11月30日'!B37="","",'（別紙2-11）11月1日～11月30日'!B37)</f>
        <v/>
      </c>
      <c r="C37" s="249"/>
      <c r="D37" s="281"/>
      <c r="E37" s="300"/>
      <c r="F37" s="288"/>
      <c r="G37" s="300"/>
      <c r="H37" s="288"/>
      <c r="I37" s="271"/>
      <c r="J37" s="288"/>
      <c r="K37" s="271"/>
      <c r="L37" s="288"/>
      <c r="M37" s="271"/>
      <c r="N37" s="288"/>
      <c r="O37" s="271"/>
      <c r="P37" s="288"/>
      <c r="Q37" s="271"/>
      <c r="R37" s="288"/>
      <c r="S37" s="271"/>
      <c r="T37" s="288"/>
      <c r="U37" s="271"/>
      <c r="V37" s="288"/>
      <c r="W37" s="271"/>
      <c r="X37" s="288"/>
      <c r="Y37" s="271"/>
      <c r="Z37" s="288"/>
      <c r="AA37" s="271"/>
      <c r="AB37" s="288"/>
      <c r="AC37" s="271"/>
      <c r="AD37" s="288"/>
      <c r="AE37" s="271"/>
      <c r="AF37" s="301"/>
      <c r="AG37" s="272"/>
      <c r="AH37" s="295"/>
      <c r="AI37" s="54">
        <f>SUM('（別紙2-6）6月1日～6月30日'!D37:AG37,'（別紙2-7）7月1日～7月31日'!D37:AH37,'（別紙2-8）8月1日～8月31日'!D37:AH37,'（別紙2-9）9月1日～9月30日'!D37:AG37,'（別紙2-10）10月1日～10月31日'!D37:AH37,'（別紙2-11）11月1日～11月30日'!D37:AG37,'（別紙2-12）12月1日～12月31日'!D37:AH37,D37:AH37)</f>
        <v>0</v>
      </c>
      <c r="AJ37" s="218" t="str">
        <f>IF(AP37="×","療養日数は15日以内になるようにしてください。",IF(AQ37="×","無症状者（検体採取日が令和5年1月1日以降）の療養日数は7日以内になるようにしてください。",IF('（別紙2-15）3月1日～3月31日'!AV37="×","別紙1の4の要件を満たしていない場合は、療養日数が10日以内になるようにしてください。","")))</f>
        <v/>
      </c>
      <c r="AK37" s="233">
        <f t="shared" si="1"/>
        <v>0</v>
      </c>
      <c r="AN37" s="233" t="str">
        <f t="shared" si="2"/>
        <v/>
      </c>
      <c r="AP37" s="238" t="str">
        <f t="shared" si="3"/>
        <v/>
      </c>
      <c r="AQ37" s="239" t="str">
        <f>IF(SUM(COUNTIF('（別紙2-13）1月1日～1月31日'!C37,"○"),COUNTIF('（別紙2-14）2月1日～2月28日'!C37,"○"),COUNTIF('（別紙2-15）3月1日～3月31日'!C37,"○"))&gt;0,IF('（別紙2-12）12月1日～12月31日'!AI37=0,IF(SUM('（別紙2-13）1月1日～1月31日'!D37:AH37)&gt;7,"×","○"),""),"")</f>
        <v/>
      </c>
      <c r="AR37" s="231"/>
    </row>
    <row r="38" spans="1:44" ht="30" customHeight="1" thickBot="1" x14ac:dyDescent="0.3">
      <c r="A38" s="57">
        <v>25</v>
      </c>
      <c r="B38" s="202" t="str">
        <f>IF('（別紙2-11）11月1日～11月30日'!B38="","",'（別紙2-11）11月1日～11月30日'!B38)</f>
        <v/>
      </c>
      <c r="C38" s="250"/>
      <c r="D38" s="282"/>
      <c r="E38" s="302"/>
      <c r="F38" s="289"/>
      <c r="G38" s="302"/>
      <c r="H38" s="289"/>
      <c r="I38" s="273"/>
      <c r="J38" s="289"/>
      <c r="K38" s="273"/>
      <c r="L38" s="289"/>
      <c r="M38" s="273"/>
      <c r="N38" s="289"/>
      <c r="O38" s="273"/>
      <c r="P38" s="289"/>
      <c r="Q38" s="273"/>
      <c r="R38" s="289"/>
      <c r="S38" s="273"/>
      <c r="T38" s="289"/>
      <c r="U38" s="273"/>
      <c r="V38" s="289"/>
      <c r="W38" s="273"/>
      <c r="X38" s="289"/>
      <c r="Y38" s="273"/>
      <c r="Z38" s="289"/>
      <c r="AA38" s="273"/>
      <c r="AB38" s="289"/>
      <c r="AC38" s="273"/>
      <c r="AD38" s="289"/>
      <c r="AE38" s="273"/>
      <c r="AF38" s="303"/>
      <c r="AG38" s="274"/>
      <c r="AH38" s="296"/>
      <c r="AI38" s="58">
        <f>SUM('（別紙2-6）6月1日～6月30日'!D38:AG38,'（別紙2-7）7月1日～7月31日'!D38:AH38,'（別紙2-8）8月1日～8月31日'!D38:AH38,'（別紙2-9）9月1日～9月30日'!D38:AG38,'（別紙2-10）10月1日～10月31日'!D38:AH38,'（別紙2-11）11月1日～11月30日'!D38:AG38,'（別紙2-12）12月1日～12月31日'!D38:AH38,D38:AH38)</f>
        <v>0</v>
      </c>
      <c r="AJ38" s="218" t="str">
        <f>IF(AP38="×","療養日数は15日以内になるようにしてください。",IF(AQ38="×","無症状者（検体採取日が令和5年1月1日以降）の療養日数は7日以内になるようにしてください。",IF('（別紙2-15）3月1日～3月31日'!AV38="×","別紙1の4の要件を満たしていない場合は、療養日数が10日以内になるようにしてください。","")))</f>
        <v/>
      </c>
      <c r="AK38" s="233">
        <f t="shared" si="1"/>
        <v>0</v>
      </c>
      <c r="AM38" s="41"/>
      <c r="AN38" s="234" t="str">
        <f t="shared" si="2"/>
        <v/>
      </c>
      <c r="AP38" s="240" t="str">
        <f t="shared" si="3"/>
        <v/>
      </c>
      <c r="AQ38" s="241" t="str">
        <f>IF(SUM(COUNTIF('（別紙2-13）1月1日～1月31日'!C38,"○"),COUNTIF('（別紙2-14）2月1日～2月28日'!C38,"○"),COUNTIF('（別紙2-15）3月1日～3月31日'!C38,"○"))&gt;0,IF('（別紙2-12）12月1日～12月31日'!AI38=0,IF(SUM('（別紙2-13）1月1日～1月31日'!D38:AH38)&gt;7,"×","○"),""),"")</f>
        <v/>
      </c>
      <c r="AR38" s="231"/>
    </row>
    <row r="39" spans="1:44" ht="30" customHeight="1" x14ac:dyDescent="0.25">
      <c r="A39" s="51">
        <v>26</v>
      </c>
      <c r="B39" s="203" t="str">
        <f>IF('（別紙2-11）11月1日～11月30日'!B39="","",'（別紙2-11）11月1日～11月30日'!B39)</f>
        <v/>
      </c>
      <c r="C39" s="251"/>
      <c r="D39" s="283"/>
      <c r="E39" s="275"/>
      <c r="F39" s="290"/>
      <c r="G39" s="275"/>
      <c r="H39" s="290"/>
      <c r="I39" s="275"/>
      <c r="J39" s="290"/>
      <c r="K39" s="275"/>
      <c r="L39" s="290"/>
      <c r="M39" s="275"/>
      <c r="N39" s="290"/>
      <c r="O39" s="275"/>
      <c r="P39" s="290"/>
      <c r="Q39" s="275"/>
      <c r="R39" s="290"/>
      <c r="S39" s="275"/>
      <c r="T39" s="290"/>
      <c r="U39" s="275"/>
      <c r="V39" s="290"/>
      <c r="W39" s="275"/>
      <c r="X39" s="290"/>
      <c r="Y39" s="275"/>
      <c r="Z39" s="290"/>
      <c r="AA39" s="275"/>
      <c r="AB39" s="290"/>
      <c r="AC39" s="275"/>
      <c r="AD39" s="290"/>
      <c r="AE39" s="275"/>
      <c r="AF39" s="299"/>
      <c r="AG39" s="270"/>
      <c r="AH39" s="294"/>
      <c r="AI39" s="52">
        <f>SUM('（別紙2-6）6月1日～6月30日'!D39:AG39,'（別紙2-7）7月1日～7月31日'!D39:AH39,'（別紙2-8）8月1日～8月31日'!D39:AH39,'（別紙2-9）9月1日～9月30日'!D39:AG39,'（別紙2-10）10月1日～10月31日'!D39:AH39,'（別紙2-11）11月1日～11月30日'!D39:AG39,'（別紙2-12）12月1日～12月31日'!D39:AH39,D39:AH39)</f>
        <v>0</v>
      </c>
      <c r="AJ39" s="218" t="str">
        <f>IF(AP39="×","療養日数は15日以内になるようにしてください。",IF(AQ39="×","無症状者（検体採取日が令和5年1月1日以降）の療養日数は7日以内になるようにしてください。",IF('（別紙2-15）3月1日～3月31日'!AV39="×","別紙1の4の要件を満たしていない場合は、療養日数が10日以内になるようにしてください。","")))</f>
        <v/>
      </c>
      <c r="AK39" s="233">
        <f t="shared" si="1"/>
        <v>0</v>
      </c>
      <c r="AM39" s="41"/>
      <c r="AN39" s="234" t="str">
        <f t="shared" si="2"/>
        <v/>
      </c>
      <c r="AP39" s="240" t="str">
        <f t="shared" si="3"/>
        <v/>
      </c>
      <c r="AQ39" s="241" t="str">
        <f>IF(SUM(COUNTIF('（別紙2-13）1月1日～1月31日'!C39,"○"),COUNTIF('（別紙2-14）2月1日～2月28日'!C39,"○"),COUNTIF('（別紙2-15）3月1日～3月31日'!C39,"○"))&gt;0,IF('（別紙2-12）12月1日～12月31日'!AI39=0,IF(SUM('（別紙2-13）1月1日～1月31日'!D39:AH39)&gt;7,"×","○"),""),"")</f>
        <v/>
      </c>
      <c r="AR39" s="231"/>
    </row>
    <row r="40" spans="1:44" ht="30" customHeight="1" x14ac:dyDescent="0.25">
      <c r="A40" s="53">
        <v>27</v>
      </c>
      <c r="B40" s="201" t="str">
        <f>IF('（別紙2-11）11月1日～11月30日'!B40="","",'（別紙2-11）11月1日～11月30日'!B40)</f>
        <v/>
      </c>
      <c r="C40" s="249"/>
      <c r="D40" s="281"/>
      <c r="E40" s="300"/>
      <c r="F40" s="288"/>
      <c r="G40" s="300"/>
      <c r="H40" s="288"/>
      <c r="I40" s="271"/>
      <c r="J40" s="288"/>
      <c r="K40" s="271"/>
      <c r="L40" s="288"/>
      <c r="M40" s="271"/>
      <c r="N40" s="288"/>
      <c r="O40" s="271"/>
      <c r="P40" s="288"/>
      <c r="Q40" s="271"/>
      <c r="R40" s="288"/>
      <c r="S40" s="271"/>
      <c r="T40" s="288"/>
      <c r="U40" s="271"/>
      <c r="V40" s="288"/>
      <c r="W40" s="271"/>
      <c r="X40" s="288"/>
      <c r="Y40" s="271"/>
      <c r="Z40" s="288"/>
      <c r="AA40" s="271"/>
      <c r="AB40" s="288"/>
      <c r="AC40" s="271"/>
      <c r="AD40" s="288"/>
      <c r="AE40" s="271"/>
      <c r="AF40" s="301"/>
      <c r="AG40" s="272"/>
      <c r="AH40" s="295"/>
      <c r="AI40" s="54">
        <f>SUM('（別紙2-6）6月1日～6月30日'!D40:AG40,'（別紙2-7）7月1日～7月31日'!D40:AH40,'（別紙2-8）8月1日～8月31日'!D40:AH40,'（別紙2-9）9月1日～9月30日'!D40:AG40,'（別紙2-10）10月1日～10月31日'!D40:AH40,'（別紙2-11）11月1日～11月30日'!D40:AG40,'（別紙2-12）12月1日～12月31日'!D40:AH40,D40:AH40)</f>
        <v>0</v>
      </c>
      <c r="AJ40" s="218" t="str">
        <f>IF(AP40="×","療養日数は15日以内になるようにしてください。",IF(AQ40="×","無症状者（検体採取日が令和5年1月1日以降）の療養日数は7日以内になるようにしてください。",IF('（別紙2-15）3月1日～3月31日'!AV40="×","別紙1の4の要件を満たしていない場合は、療養日数が10日以内になるようにしてください。","")))</f>
        <v/>
      </c>
      <c r="AK40" s="233">
        <f t="shared" si="1"/>
        <v>0</v>
      </c>
      <c r="AM40" s="41"/>
      <c r="AN40" s="234" t="str">
        <f t="shared" si="2"/>
        <v/>
      </c>
      <c r="AP40" s="240" t="str">
        <f t="shared" si="3"/>
        <v/>
      </c>
      <c r="AQ40" s="241" t="str">
        <f>IF(SUM(COUNTIF('（別紙2-13）1月1日～1月31日'!C40,"○"),COUNTIF('（別紙2-14）2月1日～2月28日'!C40,"○"),COUNTIF('（別紙2-15）3月1日～3月31日'!C40,"○"))&gt;0,IF('（別紙2-12）12月1日～12月31日'!AI40=0,IF(SUM('（別紙2-13）1月1日～1月31日'!D40:AH40)&gt;7,"×","○"),""),"")</f>
        <v/>
      </c>
      <c r="AR40" s="231"/>
    </row>
    <row r="41" spans="1:44" ht="30" customHeight="1" x14ac:dyDescent="0.25">
      <c r="A41" s="53">
        <v>28</v>
      </c>
      <c r="B41" s="201" t="str">
        <f>IF('（別紙2-11）11月1日～11月30日'!B41="","",'（別紙2-11）11月1日～11月30日'!B41)</f>
        <v/>
      </c>
      <c r="C41" s="249"/>
      <c r="D41" s="281"/>
      <c r="E41" s="300"/>
      <c r="F41" s="288"/>
      <c r="G41" s="300"/>
      <c r="H41" s="288"/>
      <c r="I41" s="271"/>
      <c r="J41" s="288"/>
      <c r="K41" s="271"/>
      <c r="L41" s="288"/>
      <c r="M41" s="271"/>
      <c r="N41" s="288"/>
      <c r="O41" s="271"/>
      <c r="P41" s="288"/>
      <c r="Q41" s="271"/>
      <c r="R41" s="288"/>
      <c r="S41" s="271"/>
      <c r="T41" s="288"/>
      <c r="U41" s="271"/>
      <c r="V41" s="288"/>
      <c r="W41" s="271"/>
      <c r="X41" s="288"/>
      <c r="Y41" s="271"/>
      <c r="Z41" s="288"/>
      <c r="AA41" s="271"/>
      <c r="AB41" s="288"/>
      <c r="AC41" s="271"/>
      <c r="AD41" s="288"/>
      <c r="AE41" s="271"/>
      <c r="AF41" s="301"/>
      <c r="AG41" s="272"/>
      <c r="AH41" s="295"/>
      <c r="AI41" s="54">
        <f>SUM('（別紙2-6）6月1日～6月30日'!D41:AG41,'（別紙2-7）7月1日～7月31日'!D41:AH41,'（別紙2-8）8月1日～8月31日'!D41:AH41,'（別紙2-9）9月1日～9月30日'!D41:AG41,'（別紙2-10）10月1日～10月31日'!D41:AH41,'（別紙2-11）11月1日～11月30日'!D41:AG41,'（別紙2-12）12月1日～12月31日'!D41:AH41,D41:AH41)</f>
        <v>0</v>
      </c>
      <c r="AJ41" s="218" t="str">
        <f>IF(AP41="×","療養日数は15日以内になるようにしてください。",IF(AQ41="×","無症状者（検体採取日が令和5年1月1日以降）の療養日数は7日以内になるようにしてください。",IF('（別紙2-15）3月1日～3月31日'!AV41="×","別紙1の4の要件を満たしていない場合は、療養日数が10日以内になるようにしてください。","")))</f>
        <v/>
      </c>
      <c r="AK41" s="233">
        <f t="shared" si="1"/>
        <v>0</v>
      </c>
      <c r="AM41" s="41"/>
      <c r="AN41" s="234" t="str">
        <f t="shared" si="2"/>
        <v/>
      </c>
      <c r="AP41" s="240" t="str">
        <f t="shared" si="3"/>
        <v/>
      </c>
      <c r="AQ41" s="241" t="str">
        <f>IF(SUM(COUNTIF('（別紙2-13）1月1日～1月31日'!C41,"○"),COUNTIF('（別紙2-14）2月1日～2月28日'!C41,"○"),COUNTIF('（別紙2-15）3月1日～3月31日'!C41,"○"))&gt;0,IF('（別紙2-12）12月1日～12月31日'!AI41=0,IF(SUM('（別紙2-13）1月1日～1月31日'!D41:AH41)&gt;7,"×","○"),""),"")</f>
        <v/>
      </c>
      <c r="AR41" s="231"/>
    </row>
    <row r="42" spans="1:44" s="41" customFormat="1" ht="30" customHeight="1" x14ac:dyDescent="0.25">
      <c r="A42" s="53">
        <v>29</v>
      </c>
      <c r="B42" s="201" t="str">
        <f>IF('（別紙2-11）11月1日～11月30日'!B42="","",'（別紙2-11）11月1日～11月30日'!B42)</f>
        <v/>
      </c>
      <c r="C42" s="249"/>
      <c r="D42" s="281"/>
      <c r="E42" s="300"/>
      <c r="F42" s="288"/>
      <c r="G42" s="300"/>
      <c r="H42" s="288"/>
      <c r="I42" s="271"/>
      <c r="J42" s="288"/>
      <c r="K42" s="271"/>
      <c r="L42" s="288"/>
      <c r="M42" s="271"/>
      <c r="N42" s="288"/>
      <c r="O42" s="271"/>
      <c r="P42" s="288"/>
      <c r="Q42" s="271"/>
      <c r="R42" s="288"/>
      <c r="S42" s="271"/>
      <c r="T42" s="288"/>
      <c r="U42" s="271"/>
      <c r="V42" s="288"/>
      <c r="W42" s="271"/>
      <c r="X42" s="288"/>
      <c r="Y42" s="271"/>
      <c r="Z42" s="288"/>
      <c r="AA42" s="271"/>
      <c r="AB42" s="288"/>
      <c r="AC42" s="271"/>
      <c r="AD42" s="288"/>
      <c r="AE42" s="271"/>
      <c r="AF42" s="301"/>
      <c r="AG42" s="272"/>
      <c r="AH42" s="295"/>
      <c r="AI42" s="54">
        <f>SUM('（別紙2-6）6月1日～6月30日'!D42:AG42,'（別紙2-7）7月1日～7月31日'!D42:AH42,'（別紙2-8）8月1日～8月31日'!D42:AH42,'（別紙2-9）9月1日～9月30日'!D42:AG42,'（別紙2-10）10月1日～10月31日'!D42:AH42,'（別紙2-11）11月1日～11月30日'!D42:AG42,'（別紙2-12）12月1日～12月31日'!D42:AH42,D42:AH42)</f>
        <v>0</v>
      </c>
      <c r="AJ42" s="218" t="str">
        <f>IF(AP42="×","療養日数は15日以内になるようにしてください。",IF(AQ42="×","無症状者（検体採取日が令和5年1月1日以降）の療養日数は7日以内になるようにしてください。",IF('（別紙2-15）3月1日～3月31日'!AV42="×","別紙1の4の要件を満たしていない場合は、療養日数が10日以内になるようにしてください。","")))</f>
        <v/>
      </c>
      <c r="AK42" s="233">
        <f t="shared" si="1"/>
        <v>0</v>
      </c>
      <c r="AL42" s="44"/>
      <c r="AN42" s="233" t="str">
        <f t="shared" si="2"/>
        <v/>
      </c>
      <c r="AP42" s="238" t="str">
        <f t="shared" si="3"/>
        <v/>
      </c>
      <c r="AQ42" s="239" t="str">
        <f>IF(SUM(COUNTIF('（別紙2-13）1月1日～1月31日'!C42,"○"),COUNTIF('（別紙2-14）2月1日～2月28日'!C42,"○"),COUNTIF('（別紙2-15）3月1日～3月31日'!C42,"○"))&gt;0,IF('（別紙2-12）12月1日～12月31日'!AI42=0,IF(SUM('（別紙2-13）1月1日～1月31日'!D42:AH42)&gt;7,"×","○"),""),"")</f>
        <v/>
      </c>
      <c r="AR42" s="231"/>
    </row>
    <row r="43" spans="1:44" s="41" customFormat="1" ht="30" customHeight="1" thickBot="1" x14ac:dyDescent="0.3">
      <c r="A43" s="55">
        <v>30</v>
      </c>
      <c r="B43" s="202" t="str">
        <f>IF('（別紙2-11）11月1日～11月30日'!B43="","",'（別紙2-11）11月1日～11月30日'!B43)</f>
        <v/>
      </c>
      <c r="C43" s="250"/>
      <c r="D43" s="284"/>
      <c r="E43" s="304"/>
      <c r="F43" s="291"/>
      <c r="G43" s="304"/>
      <c r="H43" s="291"/>
      <c r="I43" s="276"/>
      <c r="J43" s="291"/>
      <c r="K43" s="276"/>
      <c r="L43" s="291"/>
      <c r="M43" s="276"/>
      <c r="N43" s="291"/>
      <c r="O43" s="276"/>
      <c r="P43" s="291"/>
      <c r="Q43" s="276"/>
      <c r="R43" s="291"/>
      <c r="S43" s="276"/>
      <c r="T43" s="291"/>
      <c r="U43" s="276"/>
      <c r="V43" s="291"/>
      <c r="W43" s="276"/>
      <c r="X43" s="291"/>
      <c r="Y43" s="276"/>
      <c r="Z43" s="291"/>
      <c r="AA43" s="276"/>
      <c r="AB43" s="291"/>
      <c r="AC43" s="276"/>
      <c r="AD43" s="291"/>
      <c r="AE43" s="276"/>
      <c r="AF43" s="303"/>
      <c r="AG43" s="274"/>
      <c r="AH43" s="296"/>
      <c r="AI43" s="56">
        <f>SUM('（別紙2-6）6月1日～6月30日'!D43:AG43,'（別紙2-7）7月1日～7月31日'!D43:AH43,'（別紙2-8）8月1日～8月31日'!D43:AH43,'（別紙2-9）9月1日～9月30日'!D43:AG43,'（別紙2-10）10月1日～10月31日'!D43:AH43,'（別紙2-11）11月1日～11月30日'!D43:AG43,'（別紙2-12）12月1日～12月31日'!D43:AH43,D43:AH43)</f>
        <v>0</v>
      </c>
      <c r="AJ43" s="218" t="str">
        <f>IF(AP43="×","療養日数は15日以内になるようにしてください。",IF(AQ43="×","無症状者（検体採取日が令和5年1月1日以降）の療養日数は7日以内になるようにしてください。",IF('（別紙2-15）3月1日～3月31日'!AV43="×","別紙1の4の要件を満たしていない場合は、療養日数が10日以内になるようにしてください。","")))</f>
        <v/>
      </c>
      <c r="AK43" s="233">
        <f t="shared" si="1"/>
        <v>0</v>
      </c>
      <c r="AL43" s="44"/>
      <c r="AN43" s="233" t="str">
        <f t="shared" si="2"/>
        <v/>
      </c>
      <c r="AP43" s="238" t="str">
        <f t="shared" si="3"/>
        <v/>
      </c>
      <c r="AQ43" s="239" t="str">
        <f>IF(SUM(COUNTIF('（別紙2-13）1月1日～1月31日'!C43,"○"),COUNTIF('（別紙2-14）2月1日～2月28日'!C43,"○"),COUNTIF('（別紙2-15）3月1日～3月31日'!C43,"○"))&gt;0,IF('（別紙2-12）12月1日～12月31日'!AI43=0,IF(SUM('（別紙2-13）1月1日～1月31日'!D43:AH43)&gt;7,"×","○"),""),"")</f>
        <v/>
      </c>
      <c r="AR43" s="231"/>
    </row>
    <row r="44" spans="1:44" s="41" customFormat="1" ht="30" customHeight="1" x14ac:dyDescent="0.25">
      <c r="A44" s="99">
        <v>31</v>
      </c>
      <c r="B44" s="203" t="str">
        <f>IF('（別紙2-11）11月1日～11月30日'!B44="","",'（別紙2-11）11月1日～11月30日'!B44)</f>
        <v/>
      </c>
      <c r="C44" s="251"/>
      <c r="D44" s="285"/>
      <c r="E44" s="305"/>
      <c r="F44" s="292"/>
      <c r="G44" s="305"/>
      <c r="H44" s="292"/>
      <c r="I44" s="277"/>
      <c r="J44" s="292"/>
      <c r="K44" s="277"/>
      <c r="L44" s="292"/>
      <c r="M44" s="277"/>
      <c r="N44" s="292"/>
      <c r="O44" s="277"/>
      <c r="P44" s="292"/>
      <c r="Q44" s="277"/>
      <c r="R44" s="292"/>
      <c r="S44" s="277"/>
      <c r="T44" s="292"/>
      <c r="U44" s="277"/>
      <c r="V44" s="292"/>
      <c r="W44" s="277"/>
      <c r="X44" s="292"/>
      <c r="Y44" s="277"/>
      <c r="Z44" s="292"/>
      <c r="AA44" s="277"/>
      <c r="AB44" s="292"/>
      <c r="AC44" s="277"/>
      <c r="AD44" s="292"/>
      <c r="AE44" s="277"/>
      <c r="AF44" s="299"/>
      <c r="AG44" s="270"/>
      <c r="AH44" s="294"/>
      <c r="AI44" s="81">
        <f>SUM('（別紙2-6）6月1日～6月30日'!D44:AG44,'（別紙2-7）7月1日～7月31日'!D44:AH44,'（別紙2-8）8月1日～8月31日'!D44:AH44,'（別紙2-9）9月1日～9月30日'!D44:AG44,'（別紙2-10）10月1日～10月31日'!D44:AH44,'（別紙2-11）11月1日～11月30日'!D44:AG44,'（別紙2-12）12月1日～12月31日'!D44:AH44,D44:AH44)</f>
        <v>0</v>
      </c>
      <c r="AJ44" s="218" t="str">
        <f>IF(AP44="×","療養日数は15日以内になるようにしてください。",IF(AQ44="×","無症状者（検体採取日が令和5年1月1日以降）の療養日数は7日以内になるようにしてください。",IF('（別紙2-15）3月1日～3月31日'!AV44="×","別紙1の4の要件を満たしていない場合は、療養日数が10日以内になるようにしてください。","")))</f>
        <v/>
      </c>
      <c r="AK44" s="233">
        <f t="shared" si="1"/>
        <v>0</v>
      </c>
      <c r="AL44" s="44"/>
      <c r="AN44" s="233" t="str">
        <f t="shared" si="2"/>
        <v/>
      </c>
      <c r="AP44" s="238" t="str">
        <f t="shared" si="3"/>
        <v/>
      </c>
      <c r="AQ44" s="239" t="str">
        <f>IF(SUM(COUNTIF('（別紙2-13）1月1日～1月31日'!C44,"○"),COUNTIF('（別紙2-14）2月1日～2月28日'!C44,"○"),COUNTIF('（別紙2-15）3月1日～3月31日'!C44,"○"))&gt;0,IF('（別紙2-12）12月1日～12月31日'!AI44=0,IF(SUM('（別紙2-13）1月1日～1月31日'!D44:AH44)&gt;7,"×","○"),""),"")</f>
        <v/>
      </c>
      <c r="AR44" s="231"/>
    </row>
    <row r="45" spans="1:44" s="41" customFormat="1" ht="30" customHeight="1" x14ac:dyDescent="0.25">
      <c r="A45" s="55">
        <v>32</v>
      </c>
      <c r="B45" s="201" t="str">
        <f>IF('（別紙2-11）11月1日～11月30日'!B45="","",'（別紙2-11）11月1日～11月30日'!B45)</f>
        <v/>
      </c>
      <c r="C45" s="249"/>
      <c r="D45" s="284"/>
      <c r="E45" s="304"/>
      <c r="F45" s="291"/>
      <c r="G45" s="304"/>
      <c r="H45" s="291"/>
      <c r="I45" s="276"/>
      <c r="J45" s="291"/>
      <c r="K45" s="276"/>
      <c r="L45" s="291"/>
      <c r="M45" s="276"/>
      <c r="N45" s="291"/>
      <c r="O45" s="276"/>
      <c r="P45" s="291"/>
      <c r="Q45" s="276"/>
      <c r="R45" s="291"/>
      <c r="S45" s="276"/>
      <c r="T45" s="291"/>
      <c r="U45" s="276"/>
      <c r="V45" s="291"/>
      <c r="W45" s="276"/>
      <c r="X45" s="291"/>
      <c r="Y45" s="276"/>
      <c r="Z45" s="291"/>
      <c r="AA45" s="276"/>
      <c r="AB45" s="291"/>
      <c r="AC45" s="276"/>
      <c r="AD45" s="291"/>
      <c r="AE45" s="276"/>
      <c r="AF45" s="301"/>
      <c r="AG45" s="272"/>
      <c r="AH45" s="295"/>
      <c r="AI45" s="56">
        <f>SUM('（別紙2-6）6月1日～6月30日'!D45:AG45,'（別紙2-7）7月1日～7月31日'!D45:AH45,'（別紙2-8）8月1日～8月31日'!D45:AH45,'（別紙2-9）9月1日～9月30日'!D45:AG45,'（別紙2-10）10月1日～10月31日'!D45:AH45,'（別紙2-11）11月1日～11月30日'!D45:AG45,'（別紙2-12）12月1日～12月31日'!D45:AH45,D45:AH45)</f>
        <v>0</v>
      </c>
      <c r="AJ45" s="218" t="str">
        <f>IF(AP45="×","療養日数は15日以内になるようにしてください。",IF(AQ45="×","無症状者（検体採取日が令和5年1月1日以降）の療養日数は7日以内になるようにしてください。",IF('（別紙2-15）3月1日～3月31日'!AV45="×","別紙1の4の要件を満たしていない場合は、療養日数が10日以内になるようにしてください。","")))</f>
        <v/>
      </c>
      <c r="AK45" s="233">
        <f t="shared" si="1"/>
        <v>0</v>
      </c>
      <c r="AL45" s="44"/>
      <c r="AN45" s="233" t="str">
        <f t="shared" si="2"/>
        <v/>
      </c>
      <c r="AP45" s="238" t="str">
        <f t="shared" si="3"/>
        <v/>
      </c>
      <c r="AQ45" s="239" t="str">
        <f>IF(SUM(COUNTIF('（別紙2-13）1月1日～1月31日'!C45,"○"),COUNTIF('（別紙2-14）2月1日～2月28日'!C45,"○"),COUNTIF('（別紙2-15）3月1日～3月31日'!C45,"○"))&gt;0,IF('（別紙2-12）12月1日～12月31日'!AI45=0,IF(SUM('（別紙2-13）1月1日～1月31日'!D45:AH45)&gt;7,"×","○"),""),"")</f>
        <v/>
      </c>
      <c r="AR45" s="231"/>
    </row>
    <row r="46" spans="1:44" s="41" customFormat="1" ht="30" customHeight="1" x14ac:dyDescent="0.25">
      <c r="A46" s="55">
        <v>33</v>
      </c>
      <c r="B46" s="201" t="str">
        <f>IF('（別紙2-11）11月1日～11月30日'!B46="","",'（別紙2-11）11月1日～11月30日'!B46)</f>
        <v/>
      </c>
      <c r="C46" s="249"/>
      <c r="D46" s="284"/>
      <c r="E46" s="304"/>
      <c r="F46" s="291"/>
      <c r="G46" s="304"/>
      <c r="H46" s="291"/>
      <c r="I46" s="276"/>
      <c r="J46" s="291"/>
      <c r="K46" s="276"/>
      <c r="L46" s="291"/>
      <c r="M46" s="276"/>
      <c r="N46" s="291"/>
      <c r="O46" s="276"/>
      <c r="P46" s="291"/>
      <c r="Q46" s="276"/>
      <c r="R46" s="291"/>
      <c r="S46" s="276"/>
      <c r="T46" s="291"/>
      <c r="U46" s="276"/>
      <c r="V46" s="291"/>
      <c r="W46" s="276"/>
      <c r="X46" s="291"/>
      <c r="Y46" s="276"/>
      <c r="Z46" s="291"/>
      <c r="AA46" s="276"/>
      <c r="AB46" s="291"/>
      <c r="AC46" s="276"/>
      <c r="AD46" s="291"/>
      <c r="AE46" s="276"/>
      <c r="AF46" s="301"/>
      <c r="AG46" s="272"/>
      <c r="AH46" s="295"/>
      <c r="AI46" s="56">
        <f>SUM('（別紙2-6）6月1日～6月30日'!D46:AG46,'（別紙2-7）7月1日～7月31日'!D46:AH46,'（別紙2-8）8月1日～8月31日'!D46:AH46,'（別紙2-9）9月1日～9月30日'!D46:AG46,'（別紙2-10）10月1日～10月31日'!D46:AH46,'（別紙2-11）11月1日～11月30日'!D46:AG46,'（別紙2-12）12月1日～12月31日'!D46:AH46,D46:AH46)</f>
        <v>0</v>
      </c>
      <c r="AJ46" s="218" t="str">
        <f>IF(AP46="×","療養日数は15日以内になるようにしてください。",IF(AQ46="×","無症状者（検体採取日が令和5年1月1日以降）の療養日数は7日以内になるようにしてください。",IF('（別紙2-15）3月1日～3月31日'!AV46="×","別紙1の4の要件を満たしていない場合は、療養日数が10日以内になるようにしてください。","")))</f>
        <v/>
      </c>
      <c r="AK46" s="233">
        <f t="shared" ref="AK46:AK77" si="4">MIN(SUM(D46:AH46),15)</f>
        <v>0</v>
      </c>
      <c r="AL46" s="44"/>
      <c r="AN46" s="233" t="str">
        <f t="shared" si="2"/>
        <v/>
      </c>
      <c r="AP46" s="238" t="str">
        <f t="shared" si="3"/>
        <v/>
      </c>
      <c r="AQ46" s="239" t="str">
        <f>IF(SUM(COUNTIF('（別紙2-13）1月1日～1月31日'!C46,"○"),COUNTIF('（別紙2-14）2月1日～2月28日'!C46,"○"),COUNTIF('（別紙2-15）3月1日～3月31日'!C46,"○"))&gt;0,IF('（別紙2-12）12月1日～12月31日'!AI46=0,IF(SUM('（別紙2-13）1月1日～1月31日'!D46:AH46)&gt;7,"×","○"),""),"")</f>
        <v/>
      </c>
      <c r="AR46" s="231"/>
    </row>
    <row r="47" spans="1:44" s="41" customFormat="1" ht="30" customHeight="1" x14ac:dyDescent="0.25">
      <c r="A47" s="55">
        <v>34</v>
      </c>
      <c r="B47" s="201" t="str">
        <f>IF('（別紙2-11）11月1日～11月30日'!B47="","",'（別紙2-11）11月1日～11月30日'!B47)</f>
        <v/>
      </c>
      <c r="C47" s="249"/>
      <c r="D47" s="284"/>
      <c r="E47" s="304"/>
      <c r="F47" s="291"/>
      <c r="G47" s="304"/>
      <c r="H47" s="291"/>
      <c r="I47" s="276"/>
      <c r="J47" s="291"/>
      <c r="K47" s="276"/>
      <c r="L47" s="291"/>
      <c r="M47" s="276"/>
      <c r="N47" s="291"/>
      <c r="O47" s="276"/>
      <c r="P47" s="291"/>
      <c r="Q47" s="276"/>
      <c r="R47" s="291"/>
      <c r="S47" s="276"/>
      <c r="T47" s="291"/>
      <c r="U47" s="276"/>
      <c r="V47" s="291"/>
      <c r="W47" s="276"/>
      <c r="X47" s="291"/>
      <c r="Y47" s="276"/>
      <c r="Z47" s="291"/>
      <c r="AA47" s="276"/>
      <c r="AB47" s="291"/>
      <c r="AC47" s="276"/>
      <c r="AD47" s="291"/>
      <c r="AE47" s="276"/>
      <c r="AF47" s="301"/>
      <c r="AG47" s="272"/>
      <c r="AH47" s="295"/>
      <c r="AI47" s="56">
        <f>SUM('（別紙2-6）6月1日～6月30日'!D47:AG47,'（別紙2-7）7月1日～7月31日'!D47:AH47,'（別紙2-8）8月1日～8月31日'!D47:AH47,'（別紙2-9）9月1日～9月30日'!D47:AG47,'（別紙2-10）10月1日～10月31日'!D47:AH47,'（別紙2-11）11月1日～11月30日'!D47:AG47,'（別紙2-12）12月1日～12月31日'!D47:AH47,D47:AH47)</f>
        <v>0</v>
      </c>
      <c r="AJ47" s="218" t="str">
        <f>IF(AP47="×","療養日数は15日以内になるようにしてください。",IF(AQ47="×","無症状者（検体採取日が令和5年1月1日以降）の療養日数は7日以内になるようにしてください。",IF('（別紙2-15）3月1日～3月31日'!AV47="×","別紙1の4の要件を満たしていない場合は、療養日数が10日以内になるようにしてください。","")))</f>
        <v/>
      </c>
      <c r="AK47" s="233">
        <f t="shared" si="4"/>
        <v>0</v>
      </c>
      <c r="AL47" s="44"/>
      <c r="AN47" s="233" t="str">
        <f t="shared" si="2"/>
        <v/>
      </c>
      <c r="AP47" s="238" t="str">
        <f t="shared" si="3"/>
        <v/>
      </c>
      <c r="AQ47" s="239" t="str">
        <f>IF(SUM(COUNTIF('（別紙2-13）1月1日～1月31日'!C47,"○"),COUNTIF('（別紙2-14）2月1日～2月28日'!C47,"○"),COUNTIF('（別紙2-15）3月1日～3月31日'!C47,"○"))&gt;0,IF('（別紙2-12）12月1日～12月31日'!AI47=0,IF(SUM('（別紙2-13）1月1日～1月31日'!D47:AH47)&gt;7,"×","○"),""),"")</f>
        <v/>
      </c>
      <c r="AR47" s="231"/>
    </row>
    <row r="48" spans="1:44" s="41" customFormat="1" ht="30" customHeight="1" thickBot="1" x14ac:dyDescent="0.3">
      <c r="A48" s="57">
        <v>35</v>
      </c>
      <c r="B48" s="202" t="str">
        <f>IF('（別紙2-11）11月1日～11月30日'!B48="","",'（別紙2-11）11月1日～11月30日'!B48)</f>
        <v/>
      </c>
      <c r="C48" s="250"/>
      <c r="D48" s="282"/>
      <c r="E48" s="302"/>
      <c r="F48" s="289"/>
      <c r="G48" s="302"/>
      <c r="H48" s="289"/>
      <c r="I48" s="273"/>
      <c r="J48" s="289"/>
      <c r="K48" s="273"/>
      <c r="L48" s="289"/>
      <c r="M48" s="273"/>
      <c r="N48" s="289"/>
      <c r="O48" s="273"/>
      <c r="P48" s="289"/>
      <c r="Q48" s="273"/>
      <c r="R48" s="289"/>
      <c r="S48" s="273"/>
      <c r="T48" s="289"/>
      <c r="U48" s="273"/>
      <c r="V48" s="289"/>
      <c r="W48" s="273"/>
      <c r="X48" s="289"/>
      <c r="Y48" s="273"/>
      <c r="Z48" s="289"/>
      <c r="AA48" s="273"/>
      <c r="AB48" s="289"/>
      <c r="AC48" s="273"/>
      <c r="AD48" s="289"/>
      <c r="AE48" s="273"/>
      <c r="AF48" s="303"/>
      <c r="AG48" s="274"/>
      <c r="AH48" s="296"/>
      <c r="AI48" s="58">
        <f>SUM('（別紙2-6）6月1日～6月30日'!D48:AG48,'（別紙2-7）7月1日～7月31日'!D48:AH48,'（別紙2-8）8月1日～8月31日'!D48:AH48,'（別紙2-9）9月1日～9月30日'!D48:AG48,'（別紙2-10）10月1日～10月31日'!D48:AH48,'（別紙2-11）11月1日～11月30日'!D48:AG48,'（別紙2-12）12月1日～12月31日'!D48:AH48,D48:AH48)</f>
        <v>0</v>
      </c>
      <c r="AJ48" s="218" t="str">
        <f>IF(AP48="×","療養日数は15日以内になるようにしてください。",IF(AQ48="×","無症状者（検体採取日が令和5年1月1日以降）の療養日数は7日以内になるようにしてください。",IF('（別紙2-15）3月1日～3月31日'!AV48="×","別紙1の4の要件を満たしていない場合は、療養日数が10日以内になるようにしてください。","")))</f>
        <v/>
      </c>
      <c r="AK48" s="233">
        <f t="shared" si="4"/>
        <v>0</v>
      </c>
      <c r="AL48" s="44"/>
      <c r="AN48" s="233" t="str">
        <f t="shared" si="2"/>
        <v/>
      </c>
      <c r="AP48" s="238" t="str">
        <f t="shared" si="3"/>
        <v/>
      </c>
      <c r="AQ48" s="239" t="str">
        <f>IF(SUM(COUNTIF('（別紙2-13）1月1日～1月31日'!C48,"○"),COUNTIF('（別紙2-14）2月1日～2月28日'!C48,"○"),COUNTIF('（別紙2-15）3月1日～3月31日'!C48,"○"))&gt;0,IF('（別紙2-12）12月1日～12月31日'!AI48=0,IF(SUM('（別紙2-13）1月1日～1月31日'!D48:AH48)&gt;7,"×","○"),""),"")</f>
        <v/>
      </c>
      <c r="AR48" s="231"/>
    </row>
    <row r="49" spans="1:44" s="41" customFormat="1" ht="30" customHeight="1" x14ac:dyDescent="0.25">
      <c r="A49" s="91">
        <v>36</v>
      </c>
      <c r="B49" s="203" t="str">
        <f>IF('（別紙2-11）11月1日～11月30日'!B49="","",'（別紙2-11）11月1日～11月30日'!B49)</f>
        <v/>
      </c>
      <c r="C49" s="251"/>
      <c r="D49" s="286"/>
      <c r="E49" s="306"/>
      <c r="F49" s="293"/>
      <c r="G49" s="306"/>
      <c r="H49" s="293"/>
      <c r="I49" s="278"/>
      <c r="J49" s="293"/>
      <c r="K49" s="278"/>
      <c r="L49" s="293"/>
      <c r="M49" s="278"/>
      <c r="N49" s="293"/>
      <c r="O49" s="278"/>
      <c r="P49" s="293"/>
      <c r="Q49" s="278"/>
      <c r="R49" s="293"/>
      <c r="S49" s="278"/>
      <c r="T49" s="293"/>
      <c r="U49" s="278"/>
      <c r="V49" s="293"/>
      <c r="W49" s="278"/>
      <c r="X49" s="293"/>
      <c r="Y49" s="278"/>
      <c r="Z49" s="293"/>
      <c r="AA49" s="278"/>
      <c r="AB49" s="293"/>
      <c r="AC49" s="278"/>
      <c r="AD49" s="293"/>
      <c r="AE49" s="278"/>
      <c r="AF49" s="307"/>
      <c r="AG49" s="279"/>
      <c r="AH49" s="297"/>
      <c r="AI49" s="98">
        <f>SUM('（別紙2-6）6月1日～6月30日'!D49:AG49,'（別紙2-7）7月1日～7月31日'!D49:AH49,'（別紙2-8）8月1日～8月31日'!D49:AH49,'（別紙2-9）9月1日～9月30日'!D49:AG49,'（別紙2-10）10月1日～10月31日'!D49:AH49,'（別紙2-11）11月1日～11月30日'!D49:AG49,'（別紙2-12）12月1日～12月31日'!D49:AH49,D49:AH49)</f>
        <v>0</v>
      </c>
      <c r="AJ49" s="218" t="str">
        <f>IF(AP49="×","療養日数は15日以内になるようにしてください。",IF(AQ49="×","無症状者（検体採取日が令和5年1月1日以降）の療養日数は7日以内になるようにしてください。",IF('（別紙2-15）3月1日～3月31日'!AV49="×","別紙1の4の要件を満たしていない場合は、療養日数が10日以内になるようにしてください。","")))</f>
        <v/>
      </c>
      <c r="AK49" s="233">
        <f t="shared" si="4"/>
        <v>0</v>
      </c>
      <c r="AL49" s="44"/>
      <c r="AN49" s="233" t="str">
        <f t="shared" si="2"/>
        <v/>
      </c>
      <c r="AP49" s="238" t="str">
        <f t="shared" si="3"/>
        <v/>
      </c>
      <c r="AQ49" s="239" t="str">
        <f>IF(SUM(COUNTIF('（別紙2-13）1月1日～1月31日'!C49,"○"),COUNTIF('（別紙2-14）2月1日～2月28日'!C49,"○"),COUNTIF('（別紙2-15）3月1日～3月31日'!C49,"○"))&gt;0,IF('（別紙2-12）12月1日～12月31日'!AI49=0,IF(SUM('（別紙2-13）1月1日～1月31日'!D49:AH49)&gt;7,"×","○"),""),"")</f>
        <v/>
      </c>
      <c r="AR49" s="231"/>
    </row>
    <row r="50" spans="1:44" s="41" customFormat="1" ht="30" customHeight="1" x14ac:dyDescent="0.25">
      <c r="A50" s="55">
        <v>37</v>
      </c>
      <c r="B50" s="201" t="str">
        <f>IF('（別紙2-11）11月1日～11月30日'!B50="","",'（別紙2-11）11月1日～11月30日'!B50)</f>
        <v/>
      </c>
      <c r="C50" s="249"/>
      <c r="D50" s="284"/>
      <c r="E50" s="304"/>
      <c r="F50" s="291"/>
      <c r="G50" s="304"/>
      <c r="H50" s="291"/>
      <c r="I50" s="276"/>
      <c r="J50" s="291"/>
      <c r="K50" s="276"/>
      <c r="L50" s="291"/>
      <c r="M50" s="276"/>
      <c r="N50" s="291"/>
      <c r="O50" s="276"/>
      <c r="P50" s="291"/>
      <c r="Q50" s="276"/>
      <c r="R50" s="291"/>
      <c r="S50" s="276"/>
      <c r="T50" s="291"/>
      <c r="U50" s="276"/>
      <c r="V50" s="291"/>
      <c r="W50" s="276"/>
      <c r="X50" s="291"/>
      <c r="Y50" s="276"/>
      <c r="Z50" s="291"/>
      <c r="AA50" s="276"/>
      <c r="AB50" s="291"/>
      <c r="AC50" s="276"/>
      <c r="AD50" s="291"/>
      <c r="AE50" s="276"/>
      <c r="AF50" s="301"/>
      <c r="AG50" s="272"/>
      <c r="AH50" s="295"/>
      <c r="AI50" s="56">
        <f>SUM('（別紙2-6）6月1日～6月30日'!D50:AG50,'（別紙2-7）7月1日～7月31日'!D50:AH50,'（別紙2-8）8月1日～8月31日'!D50:AH50,'（別紙2-9）9月1日～9月30日'!D50:AG50,'（別紙2-10）10月1日～10月31日'!D50:AH50,'（別紙2-11）11月1日～11月30日'!D50:AG50,'（別紙2-12）12月1日～12月31日'!D50:AH50,D50:AH50)</f>
        <v>0</v>
      </c>
      <c r="AJ50" s="218" t="str">
        <f>IF(AP50="×","療養日数は15日以内になるようにしてください。",IF(AQ50="×","無症状者（検体採取日が令和5年1月1日以降）の療養日数は7日以内になるようにしてください。",IF('（別紙2-15）3月1日～3月31日'!AV50="×","別紙1の4の要件を満たしていない場合は、療養日数が10日以内になるようにしてください。","")))</f>
        <v/>
      </c>
      <c r="AK50" s="233">
        <f t="shared" si="4"/>
        <v>0</v>
      </c>
      <c r="AL50" s="44"/>
      <c r="AN50" s="233" t="str">
        <f t="shared" si="2"/>
        <v/>
      </c>
      <c r="AP50" s="238" t="str">
        <f t="shared" si="3"/>
        <v/>
      </c>
      <c r="AQ50" s="239" t="str">
        <f>IF(SUM(COUNTIF('（別紙2-13）1月1日～1月31日'!C50,"○"),COUNTIF('（別紙2-14）2月1日～2月28日'!C50,"○"),COUNTIF('（別紙2-15）3月1日～3月31日'!C50,"○"))&gt;0,IF('（別紙2-12）12月1日～12月31日'!AI50=0,IF(SUM('（別紙2-13）1月1日～1月31日'!D50:AH50)&gt;7,"×","○"),""),"")</f>
        <v/>
      </c>
      <c r="AR50" s="231"/>
    </row>
    <row r="51" spans="1:44" s="41" customFormat="1" ht="30" customHeight="1" x14ac:dyDescent="0.25">
      <c r="A51" s="55">
        <v>38</v>
      </c>
      <c r="B51" s="201" t="str">
        <f>IF('（別紙2-11）11月1日～11月30日'!B51="","",'（別紙2-11）11月1日～11月30日'!B51)</f>
        <v/>
      </c>
      <c r="C51" s="249"/>
      <c r="D51" s="284"/>
      <c r="E51" s="304"/>
      <c r="F51" s="291"/>
      <c r="G51" s="304"/>
      <c r="H51" s="291"/>
      <c r="I51" s="276"/>
      <c r="J51" s="291"/>
      <c r="K51" s="276"/>
      <c r="L51" s="291"/>
      <c r="M51" s="276"/>
      <c r="N51" s="291"/>
      <c r="O51" s="276"/>
      <c r="P51" s="291"/>
      <c r="Q51" s="276"/>
      <c r="R51" s="291"/>
      <c r="S51" s="276"/>
      <c r="T51" s="291"/>
      <c r="U51" s="276"/>
      <c r="V51" s="291"/>
      <c r="W51" s="276"/>
      <c r="X51" s="291"/>
      <c r="Y51" s="276"/>
      <c r="Z51" s="291"/>
      <c r="AA51" s="276"/>
      <c r="AB51" s="291"/>
      <c r="AC51" s="276"/>
      <c r="AD51" s="291"/>
      <c r="AE51" s="276"/>
      <c r="AF51" s="301"/>
      <c r="AG51" s="272"/>
      <c r="AH51" s="295"/>
      <c r="AI51" s="56">
        <f>SUM('（別紙2-6）6月1日～6月30日'!D51:AG51,'（別紙2-7）7月1日～7月31日'!D51:AH51,'（別紙2-8）8月1日～8月31日'!D51:AH51,'（別紙2-9）9月1日～9月30日'!D51:AG51,'（別紙2-10）10月1日～10月31日'!D51:AH51,'（別紙2-11）11月1日～11月30日'!D51:AG51,'（別紙2-12）12月1日～12月31日'!D51:AH51,D51:AH51)</f>
        <v>0</v>
      </c>
      <c r="AJ51" s="218" t="str">
        <f>IF(AP51="×","療養日数は15日以内になるようにしてください。",IF(AQ51="×","無症状者（検体採取日が令和5年1月1日以降）の療養日数は7日以内になるようにしてください。",IF('（別紙2-15）3月1日～3月31日'!AV51="×","別紙1の4の要件を満たしていない場合は、療養日数が10日以内になるようにしてください。","")))</f>
        <v/>
      </c>
      <c r="AK51" s="233">
        <f t="shared" si="4"/>
        <v>0</v>
      </c>
      <c r="AL51" s="44"/>
      <c r="AN51" s="233" t="str">
        <f t="shared" si="2"/>
        <v/>
      </c>
      <c r="AP51" s="238" t="str">
        <f t="shared" si="3"/>
        <v/>
      </c>
      <c r="AQ51" s="239" t="str">
        <f>IF(SUM(COUNTIF('（別紙2-13）1月1日～1月31日'!C51,"○"),COUNTIF('（別紙2-14）2月1日～2月28日'!C51,"○"),COUNTIF('（別紙2-15）3月1日～3月31日'!C51,"○"))&gt;0,IF('（別紙2-12）12月1日～12月31日'!AI51=0,IF(SUM('（別紙2-13）1月1日～1月31日'!D51:AH51)&gt;7,"×","○"),""),"")</f>
        <v/>
      </c>
      <c r="AR51" s="231"/>
    </row>
    <row r="52" spans="1:44" s="41" customFormat="1" ht="30" customHeight="1" x14ac:dyDescent="0.25">
      <c r="A52" s="55">
        <v>39</v>
      </c>
      <c r="B52" s="201" t="str">
        <f>IF('（別紙2-11）11月1日～11月30日'!B52="","",'（別紙2-11）11月1日～11月30日'!B52)</f>
        <v/>
      </c>
      <c r="C52" s="249"/>
      <c r="D52" s="284"/>
      <c r="E52" s="304"/>
      <c r="F52" s="291"/>
      <c r="G52" s="304"/>
      <c r="H52" s="291"/>
      <c r="I52" s="276"/>
      <c r="J52" s="291"/>
      <c r="K52" s="276"/>
      <c r="L52" s="291"/>
      <c r="M52" s="276"/>
      <c r="N52" s="291"/>
      <c r="O52" s="276"/>
      <c r="P52" s="291"/>
      <c r="Q52" s="276"/>
      <c r="R52" s="291"/>
      <c r="S52" s="276"/>
      <c r="T52" s="291"/>
      <c r="U52" s="276"/>
      <c r="V52" s="291"/>
      <c r="W52" s="276"/>
      <c r="X52" s="291"/>
      <c r="Y52" s="276"/>
      <c r="Z52" s="291"/>
      <c r="AA52" s="276"/>
      <c r="AB52" s="291"/>
      <c r="AC52" s="276"/>
      <c r="AD52" s="291"/>
      <c r="AE52" s="276"/>
      <c r="AF52" s="301"/>
      <c r="AG52" s="272"/>
      <c r="AH52" s="295"/>
      <c r="AI52" s="56">
        <f>SUM('（別紙2-6）6月1日～6月30日'!D52:AG52,'（別紙2-7）7月1日～7月31日'!D52:AH52,'（別紙2-8）8月1日～8月31日'!D52:AH52,'（別紙2-9）9月1日～9月30日'!D52:AG52,'（別紙2-10）10月1日～10月31日'!D52:AH52,'（別紙2-11）11月1日～11月30日'!D52:AG52,'（別紙2-12）12月1日～12月31日'!D52:AH52,D52:AH52)</f>
        <v>0</v>
      </c>
      <c r="AJ52" s="218" t="str">
        <f>IF(AP52="×","療養日数は15日以内になるようにしてください。",IF(AQ52="×","無症状者（検体採取日が令和5年1月1日以降）の療養日数は7日以内になるようにしてください。",IF('（別紙2-15）3月1日～3月31日'!AV52="×","別紙1の4の要件を満たしていない場合は、療養日数が10日以内になるようにしてください。","")))</f>
        <v/>
      </c>
      <c r="AK52" s="233">
        <f t="shared" si="4"/>
        <v>0</v>
      </c>
      <c r="AL52" s="44"/>
      <c r="AN52" s="233" t="str">
        <f t="shared" si="2"/>
        <v/>
      </c>
      <c r="AP52" s="238" t="str">
        <f t="shared" si="3"/>
        <v/>
      </c>
      <c r="AQ52" s="239" t="str">
        <f>IF(SUM(COUNTIF('（別紙2-13）1月1日～1月31日'!C52,"○"),COUNTIF('（別紙2-14）2月1日～2月28日'!C52,"○"),COUNTIF('（別紙2-15）3月1日～3月31日'!C52,"○"))&gt;0,IF('（別紙2-12）12月1日～12月31日'!AI52=0,IF(SUM('（別紙2-13）1月1日～1月31日'!D52:AH52)&gt;7,"×","○"),""),"")</f>
        <v/>
      </c>
      <c r="AR52" s="231"/>
    </row>
    <row r="53" spans="1:44" s="41" customFormat="1" ht="30" customHeight="1" thickBot="1" x14ac:dyDescent="0.3">
      <c r="A53" s="55">
        <v>40</v>
      </c>
      <c r="B53" s="202" t="str">
        <f>IF('（別紙2-11）11月1日～11月30日'!B53="","",'（別紙2-11）11月1日～11月30日'!B53)</f>
        <v/>
      </c>
      <c r="C53" s="250"/>
      <c r="D53" s="284"/>
      <c r="E53" s="304"/>
      <c r="F53" s="291"/>
      <c r="G53" s="304"/>
      <c r="H53" s="291"/>
      <c r="I53" s="276"/>
      <c r="J53" s="291"/>
      <c r="K53" s="276"/>
      <c r="L53" s="291"/>
      <c r="M53" s="276"/>
      <c r="N53" s="291"/>
      <c r="O53" s="276"/>
      <c r="P53" s="291"/>
      <c r="Q53" s="276"/>
      <c r="R53" s="291"/>
      <c r="S53" s="276"/>
      <c r="T53" s="291"/>
      <c r="U53" s="276"/>
      <c r="V53" s="291"/>
      <c r="W53" s="276"/>
      <c r="X53" s="291"/>
      <c r="Y53" s="276"/>
      <c r="Z53" s="291"/>
      <c r="AA53" s="276"/>
      <c r="AB53" s="291"/>
      <c r="AC53" s="276"/>
      <c r="AD53" s="291"/>
      <c r="AE53" s="276"/>
      <c r="AF53" s="301"/>
      <c r="AG53" s="272"/>
      <c r="AH53" s="295"/>
      <c r="AI53" s="56">
        <f>SUM('（別紙2-6）6月1日～6月30日'!D53:AG53,'（別紙2-7）7月1日～7月31日'!D53:AH53,'（別紙2-8）8月1日～8月31日'!D53:AH53,'（別紙2-9）9月1日～9月30日'!D53:AG53,'（別紙2-10）10月1日～10月31日'!D53:AH53,'（別紙2-11）11月1日～11月30日'!D53:AG53,'（別紙2-12）12月1日～12月31日'!D53:AH53,D53:AH53)</f>
        <v>0</v>
      </c>
      <c r="AJ53" s="218" t="str">
        <f>IF(AP53="×","療養日数は15日以内になるようにしてください。",IF(AQ53="×","無症状者（検体採取日が令和5年1月1日以降）の療養日数は7日以内になるようにしてください。",IF('（別紙2-15）3月1日～3月31日'!AV53="×","別紙1の4の要件を満たしていない場合は、療養日数が10日以内になるようにしてください。","")))</f>
        <v/>
      </c>
      <c r="AK53" s="233">
        <f t="shared" si="4"/>
        <v>0</v>
      </c>
      <c r="AL53" s="44"/>
      <c r="AN53" s="233" t="str">
        <f t="shared" si="2"/>
        <v/>
      </c>
      <c r="AP53" s="238" t="str">
        <f t="shared" si="3"/>
        <v/>
      </c>
      <c r="AQ53" s="239" t="str">
        <f>IF(SUM(COUNTIF('（別紙2-13）1月1日～1月31日'!C53,"○"),COUNTIF('（別紙2-14）2月1日～2月28日'!C53,"○"),COUNTIF('（別紙2-15）3月1日～3月31日'!C53,"○"))&gt;0,IF('（別紙2-12）12月1日～12月31日'!AI53=0,IF(SUM('（別紙2-13）1月1日～1月31日'!D53:AH53)&gt;7,"×","○"),""),"")</f>
        <v/>
      </c>
      <c r="AR53" s="231"/>
    </row>
    <row r="54" spans="1:44" s="41" customFormat="1" ht="30" customHeight="1" x14ac:dyDescent="0.25">
      <c r="A54" s="99">
        <v>41</v>
      </c>
      <c r="B54" s="203" t="str">
        <f>IF('（別紙2-11）11月1日～11月30日'!B54="","",'（別紙2-11）11月1日～11月30日'!B54)</f>
        <v/>
      </c>
      <c r="C54" s="251"/>
      <c r="D54" s="285"/>
      <c r="E54" s="305"/>
      <c r="F54" s="292"/>
      <c r="G54" s="305"/>
      <c r="H54" s="292"/>
      <c r="I54" s="277"/>
      <c r="J54" s="292"/>
      <c r="K54" s="277"/>
      <c r="L54" s="292"/>
      <c r="M54" s="277"/>
      <c r="N54" s="292"/>
      <c r="O54" s="277"/>
      <c r="P54" s="292"/>
      <c r="Q54" s="277"/>
      <c r="R54" s="292"/>
      <c r="S54" s="277"/>
      <c r="T54" s="292"/>
      <c r="U54" s="277"/>
      <c r="V54" s="292"/>
      <c r="W54" s="277"/>
      <c r="X54" s="292"/>
      <c r="Y54" s="277"/>
      <c r="Z54" s="292"/>
      <c r="AA54" s="277"/>
      <c r="AB54" s="292"/>
      <c r="AC54" s="277"/>
      <c r="AD54" s="292"/>
      <c r="AE54" s="277"/>
      <c r="AF54" s="299"/>
      <c r="AG54" s="270"/>
      <c r="AH54" s="294"/>
      <c r="AI54" s="81">
        <f>SUM('（別紙2-6）6月1日～6月30日'!D54:AG54,'（別紙2-7）7月1日～7月31日'!D54:AH54,'（別紙2-8）8月1日～8月31日'!D54:AH54,'（別紙2-9）9月1日～9月30日'!D54:AG54,'（別紙2-10）10月1日～10月31日'!D54:AH54,'（別紙2-11）11月1日～11月30日'!D54:AG54,'（別紙2-12）12月1日～12月31日'!D54:AH54,D54:AH54)</f>
        <v>0</v>
      </c>
      <c r="AJ54" s="218" t="str">
        <f>IF(AP54="×","療養日数は15日以内になるようにしてください。",IF(AQ54="×","無症状者（検体採取日が令和5年1月1日以降）の療養日数は7日以内になるようにしてください。",IF('（別紙2-15）3月1日～3月31日'!AV54="×","別紙1の4の要件を満たしていない場合は、療養日数が10日以内になるようにしてください。","")))</f>
        <v/>
      </c>
      <c r="AK54" s="233">
        <f t="shared" si="4"/>
        <v>0</v>
      </c>
      <c r="AL54" s="44"/>
      <c r="AN54" s="233" t="str">
        <f t="shared" si="2"/>
        <v/>
      </c>
      <c r="AP54" s="238" t="str">
        <f t="shared" si="3"/>
        <v/>
      </c>
      <c r="AQ54" s="239" t="str">
        <f>IF(SUM(COUNTIF('（別紙2-13）1月1日～1月31日'!C54,"○"),COUNTIF('（別紙2-14）2月1日～2月28日'!C54,"○"),COUNTIF('（別紙2-15）3月1日～3月31日'!C54,"○"))&gt;0,IF('（別紙2-12）12月1日～12月31日'!AI54=0,IF(SUM('（別紙2-13）1月1日～1月31日'!D54:AH54)&gt;7,"×","○"),""),"")</f>
        <v/>
      </c>
      <c r="AR54" s="231"/>
    </row>
    <row r="55" spans="1:44" s="41" customFormat="1" ht="30" customHeight="1" x14ac:dyDescent="0.25">
      <c r="A55" s="55">
        <v>42</v>
      </c>
      <c r="B55" s="201" t="str">
        <f>IF('（別紙2-11）11月1日～11月30日'!B55="","",'（別紙2-11）11月1日～11月30日'!B55)</f>
        <v/>
      </c>
      <c r="C55" s="249"/>
      <c r="D55" s="284"/>
      <c r="E55" s="304"/>
      <c r="F55" s="291"/>
      <c r="G55" s="304"/>
      <c r="H55" s="291"/>
      <c r="I55" s="276"/>
      <c r="J55" s="291"/>
      <c r="K55" s="276"/>
      <c r="L55" s="291"/>
      <c r="M55" s="276"/>
      <c r="N55" s="291"/>
      <c r="O55" s="276"/>
      <c r="P55" s="291"/>
      <c r="Q55" s="276"/>
      <c r="R55" s="291"/>
      <c r="S55" s="276"/>
      <c r="T55" s="291"/>
      <c r="U55" s="276"/>
      <c r="V55" s="291"/>
      <c r="W55" s="276"/>
      <c r="X55" s="291"/>
      <c r="Y55" s="276"/>
      <c r="Z55" s="291"/>
      <c r="AA55" s="276"/>
      <c r="AB55" s="291"/>
      <c r="AC55" s="276"/>
      <c r="AD55" s="291"/>
      <c r="AE55" s="276"/>
      <c r="AF55" s="301"/>
      <c r="AG55" s="272"/>
      <c r="AH55" s="295"/>
      <c r="AI55" s="56">
        <f>SUM('（別紙2-6）6月1日～6月30日'!D55:AG55,'（別紙2-7）7月1日～7月31日'!D55:AH55,'（別紙2-8）8月1日～8月31日'!D55:AH55,'（別紙2-9）9月1日～9月30日'!D55:AG55,'（別紙2-10）10月1日～10月31日'!D55:AH55,'（別紙2-11）11月1日～11月30日'!D55:AG55,'（別紙2-12）12月1日～12月31日'!D55:AH55,D55:AH55)</f>
        <v>0</v>
      </c>
      <c r="AJ55" s="218" t="str">
        <f>IF(AP55="×","療養日数は15日以内になるようにしてください。",IF(AQ55="×","無症状者（検体採取日が令和5年1月1日以降）の療養日数は7日以内になるようにしてください。",IF('（別紙2-15）3月1日～3月31日'!AV55="×","別紙1の4の要件を満たしていない場合は、療養日数が10日以内になるようにしてください。","")))</f>
        <v/>
      </c>
      <c r="AK55" s="233">
        <f t="shared" si="4"/>
        <v>0</v>
      </c>
      <c r="AL55" s="44"/>
      <c r="AN55" s="233" t="str">
        <f t="shared" si="2"/>
        <v/>
      </c>
      <c r="AP55" s="238" t="str">
        <f t="shared" si="3"/>
        <v/>
      </c>
      <c r="AQ55" s="239" t="str">
        <f>IF(SUM(COUNTIF('（別紙2-13）1月1日～1月31日'!C55,"○"),COUNTIF('（別紙2-14）2月1日～2月28日'!C55,"○"),COUNTIF('（別紙2-15）3月1日～3月31日'!C55,"○"))&gt;0,IF('（別紙2-12）12月1日～12月31日'!AI55=0,IF(SUM('（別紙2-13）1月1日～1月31日'!D55:AH55)&gt;7,"×","○"),""),"")</f>
        <v/>
      </c>
      <c r="AR55" s="231"/>
    </row>
    <row r="56" spans="1:44" s="41" customFormat="1" ht="30" customHeight="1" x14ac:dyDescent="0.25">
      <c r="A56" s="55">
        <v>43</v>
      </c>
      <c r="B56" s="201" t="str">
        <f>IF('（別紙2-11）11月1日～11月30日'!B56="","",'（別紙2-11）11月1日～11月30日'!B56)</f>
        <v/>
      </c>
      <c r="C56" s="249"/>
      <c r="D56" s="284"/>
      <c r="E56" s="304"/>
      <c r="F56" s="291"/>
      <c r="G56" s="304"/>
      <c r="H56" s="291"/>
      <c r="I56" s="276"/>
      <c r="J56" s="291"/>
      <c r="K56" s="276"/>
      <c r="L56" s="291"/>
      <c r="M56" s="276"/>
      <c r="N56" s="291"/>
      <c r="O56" s="276"/>
      <c r="P56" s="291"/>
      <c r="Q56" s="276"/>
      <c r="R56" s="291"/>
      <c r="S56" s="276"/>
      <c r="T56" s="291"/>
      <c r="U56" s="276"/>
      <c r="V56" s="291"/>
      <c r="W56" s="276"/>
      <c r="X56" s="291"/>
      <c r="Y56" s="276"/>
      <c r="Z56" s="291"/>
      <c r="AA56" s="276"/>
      <c r="AB56" s="291"/>
      <c r="AC56" s="276"/>
      <c r="AD56" s="291"/>
      <c r="AE56" s="276"/>
      <c r="AF56" s="301"/>
      <c r="AG56" s="272"/>
      <c r="AH56" s="295"/>
      <c r="AI56" s="56">
        <f>SUM('（別紙2-6）6月1日～6月30日'!D56:AG56,'（別紙2-7）7月1日～7月31日'!D56:AH56,'（別紙2-8）8月1日～8月31日'!D56:AH56,'（別紙2-9）9月1日～9月30日'!D56:AG56,'（別紙2-10）10月1日～10月31日'!D56:AH56,'（別紙2-11）11月1日～11月30日'!D56:AG56,'（別紙2-12）12月1日～12月31日'!D56:AH56,D56:AH56)</f>
        <v>0</v>
      </c>
      <c r="AJ56" s="218" t="str">
        <f>IF(AP56="×","療養日数は15日以内になるようにしてください。",IF(AQ56="×","無症状者（検体採取日が令和5年1月1日以降）の療養日数は7日以内になるようにしてください。",IF('（別紙2-15）3月1日～3月31日'!AV56="×","別紙1の4の要件を満たしていない場合は、療養日数が10日以内になるようにしてください。","")))</f>
        <v/>
      </c>
      <c r="AK56" s="233">
        <f t="shared" si="4"/>
        <v>0</v>
      </c>
      <c r="AL56" s="44"/>
      <c r="AN56" s="233" t="str">
        <f t="shared" si="2"/>
        <v/>
      </c>
      <c r="AP56" s="238" t="str">
        <f t="shared" si="3"/>
        <v/>
      </c>
      <c r="AQ56" s="239" t="str">
        <f>IF(SUM(COUNTIF('（別紙2-13）1月1日～1月31日'!C56,"○"),COUNTIF('（別紙2-14）2月1日～2月28日'!C56,"○"),COUNTIF('（別紙2-15）3月1日～3月31日'!C56,"○"))&gt;0,IF('（別紙2-12）12月1日～12月31日'!AI56=0,IF(SUM('（別紙2-13）1月1日～1月31日'!D56:AH56)&gt;7,"×","○"),""),"")</f>
        <v/>
      </c>
      <c r="AR56" s="231"/>
    </row>
    <row r="57" spans="1:44" s="41" customFormat="1" ht="30" customHeight="1" x14ac:dyDescent="0.25">
      <c r="A57" s="55">
        <v>44</v>
      </c>
      <c r="B57" s="201" t="str">
        <f>IF('（別紙2-11）11月1日～11月30日'!B57="","",'（別紙2-11）11月1日～11月30日'!B57)</f>
        <v/>
      </c>
      <c r="C57" s="249"/>
      <c r="D57" s="284"/>
      <c r="E57" s="304"/>
      <c r="F57" s="291"/>
      <c r="G57" s="304"/>
      <c r="H57" s="291"/>
      <c r="I57" s="276"/>
      <c r="J57" s="291"/>
      <c r="K57" s="276"/>
      <c r="L57" s="291"/>
      <c r="M57" s="276"/>
      <c r="N57" s="291"/>
      <c r="O57" s="276"/>
      <c r="P57" s="291"/>
      <c r="Q57" s="276"/>
      <c r="R57" s="291"/>
      <c r="S57" s="276"/>
      <c r="T57" s="291"/>
      <c r="U57" s="276"/>
      <c r="V57" s="291"/>
      <c r="W57" s="276"/>
      <c r="X57" s="291"/>
      <c r="Y57" s="276"/>
      <c r="Z57" s="291"/>
      <c r="AA57" s="276"/>
      <c r="AB57" s="291"/>
      <c r="AC57" s="276"/>
      <c r="AD57" s="291"/>
      <c r="AE57" s="276"/>
      <c r="AF57" s="301"/>
      <c r="AG57" s="272"/>
      <c r="AH57" s="295"/>
      <c r="AI57" s="56">
        <f>SUM('（別紙2-6）6月1日～6月30日'!D57:AG57,'（別紙2-7）7月1日～7月31日'!D57:AH57,'（別紙2-8）8月1日～8月31日'!D57:AH57,'（別紙2-9）9月1日～9月30日'!D57:AG57,'（別紙2-10）10月1日～10月31日'!D57:AH57,'（別紙2-11）11月1日～11月30日'!D57:AG57,'（別紙2-12）12月1日～12月31日'!D57:AH57,D57:AH57)</f>
        <v>0</v>
      </c>
      <c r="AJ57" s="218" t="str">
        <f>IF(AP57="×","療養日数は15日以内になるようにしてください。",IF(AQ57="×","無症状者（検体採取日が令和5年1月1日以降）の療養日数は7日以内になるようにしてください。",IF('（別紙2-15）3月1日～3月31日'!AV57="×","別紙1の4の要件を満たしていない場合は、療養日数が10日以内になるようにしてください。","")))</f>
        <v/>
      </c>
      <c r="AK57" s="233">
        <f t="shared" si="4"/>
        <v>0</v>
      </c>
      <c r="AL57" s="44"/>
      <c r="AN57" s="233" t="str">
        <f t="shared" si="2"/>
        <v/>
      </c>
      <c r="AP57" s="238" t="str">
        <f t="shared" si="3"/>
        <v/>
      </c>
      <c r="AQ57" s="239" t="str">
        <f>IF(SUM(COUNTIF('（別紙2-13）1月1日～1月31日'!C57,"○"),COUNTIF('（別紙2-14）2月1日～2月28日'!C57,"○"),COUNTIF('（別紙2-15）3月1日～3月31日'!C57,"○"))&gt;0,IF('（別紙2-12）12月1日～12月31日'!AI57=0,IF(SUM('（別紙2-13）1月1日～1月31日'!D57:AH57)&gt;7,"×","○"),""),"")</f>
        <v/>
      </c>
      <c r="AR57" s="231"/>
    </row>
    <row r="58" spans="1:44" s="41" customFormat="1" ht="30" customHeight="1" thickBot="1" x14ac:dyDescent="0.3">
      <c r="A58" s="57">
        <v>45</v>
      </c>
      <c r="B58" s="202" t="str">
        <f>IF('（別紙2-11）11月1日～11月30日'!B58="","",'（別紙2-11）11月1日～11月30日'!B58)</f>
        <v/>
      </c>
      <c r="C58" s="250"/>
      <c r="D58" s="282"/>
      <c r="E58" s="302"/>
      <c r="F58" s="289"/>
      <c r="G58" s="302"/>
      <c r="H58" s="289"/>
      <c r="I58" s="273"/>
      <c r="J58" s="289"/>
      <c r="K58" s="273"/>
      <c r="L58" s="289"/>
      <c r="M58" s="273"/>
      <c r="N58" s="289"/>
      <c r="O58" s="273"/>
      <c r="P58" s="289"/>
      <c r="Q58" s="273"/>
      <c r="R58" s="289"/>
      <c r="S58" s="273"/>
      <c r="T58" s="289"/>
      <c r="U58" s="273"/>
      <c r="V58" s="289"/>
      <c r="W58" s="273"/>
      <c r="X58" s="289"/>
      <c r="Y58" s="273"/>
      <c r="Z58" s="289"/>
      <c r="AA58" s="273"/>
      <c r="AB58" s="289"/>
      <c r="AC58" s="273"/>
      <c r="AD58" s="289"/>
      <c r="AE58" s="273"/>
      <c r="AF58" s="303"/>
      <c r="AG58" s="274"/>
      <c r="AH58" s="296"/>
      <c r="AI58" s="58">
        <f>SUM('（別紙2-6）6月1日～6月30日'!D58:AG58,'（別紙2-7）7月1日～7月31日'!D58:AH58,'（別紙2-8）8月1日～8月31日'!D58:AH58,'（別紙2-9）9月1日～9月30日'!D58:AG58,'（別紙2-10）10月1日～10月31日'!D58:AH58,'（別紙2-11）11月1日～11月30日'!D58:AG58,'（別紙2-12）12月1日～12月31日'!D58:AH58,D58:AH58)</f>
        <v>0</v>
      </c>
      <c r="AJ58" s="218" t="str">
        <f>IF(AP58="×","療養日数は15日以内になるようにしてください。",IF(AQ58="×","無症状者（検体採取日が令和5年1月1日以降）の療養日数は7日以内になるようにしてください。",IF('（別紙2-15）3月1日～3月31日'!AV58="×","別紙1の4の要件を満たしていない場合は、療養日数が10日以内になるようにしてください。","")))</f>
        <v/>
      </c>
      <c r="AK58" s="233">
        <f t="shared" si="4"/>
        <v>0</v>
      </c>
      <c r="AL58" s="44"/>
      <c r="AN58" s="233" t="str">
        <f t="shared" si="2"/>
        <v/>
      </c>
      <c r="AP58" s="238" t="str">
        <f t="shared" si="3"/>
        <v/>
      </c>
      <c r="AQ58" s="239" t="str">
        <f>IF(SUM(COUNTIF('（別紙2-13）1月1日～1月31日'!C58,"○"),COUNTIF('（別紙2-14）2月1日～2月28日'!C58,"○"),COUNTIF('（別紙2-15）3月1日～3月31日'!C58,"○"))&gt;0,IF('（別紙2-12）12月1日～12月31日'!AI58=0,IF(SUM('（別紙2-13）1月1日～1月31日'!D58:AH58)&gt;7,"×","○"),""),"")</f>
        <v/>
      </c>
      <c r="AR58" s="231"/>
    </row>
    <row r="59" spans="1:44" s="41" customFormat="1" ht="30" customHeight="1" x14ac:dyDescent="0.25">
      <c r="A59" s="91">
        <v>46</v>
      </c>
      <c r="B59" s="203" t="str">
        <f>IF('（別紙2-11）11月1日～11月30日'!B59="","",'（別紙2-11）11月1日～11月30日'!B59)</f>
        <v/>
      </c>
      <c r="C59" s="251"/>
      <c r="D59" s="286"/>
      <c r="E59" s="306"/>
      <c r="F59" s="293"/>
      <c r="G59" s="306"/>
      <c r="H59" s="293"/>
      <c r="I59" s="278"/>
      <c r="J59" s="293"/>
      <c r="K59" s="278"/>
      <c r="L59" s="293"/>
      <c r="M59" s="278"/>
      <c r="N59" s="293"/>
      <c r="O59" s="278"/>
      <c r="P59" s="293"/>
      <c r="Q59" s="278"/>
      <c r="R59" s="293"/>
      <c r="S59" s="278"/>
      <c r="T59" s="293"/>
      <c r="U59" s="278"/>
      <c r="V59" s="293"/>
      <c r="W59" s="278"/>
      <c r="X59" s="293"/>
      <c r="Y59" s="278"/>
      <c r="Z59" s="293"/>
      <c r="AA59" s="278"/>
      <c r="AB59" s="293"/>
      <c r="AC59" s="278"/>
      <c r="AD59" s="293"/>
      <c r="AE59" s="278"/>
      <c r="AF59" s="307"/>
      <c r="AG59" s="279"/>
      <c r="AH59" s="297"/>
      <c r="AI59" s="98">
        <f>SUM('（別紙2-6）6月1日～6月30日'!D59:AG59,'（別紙2-7）7月1日～7月31日'!D59:AH59,'（別紙2-8）8月1日～8月31日'!D59:AH59,'（別紙2-9）9月1日～9月30日'!D59:AG59,'（別紙2-10）10月1日～10月31日'!D59:AH59,'（別紙2-11）11月1日～11月30日'!D59:AG59,'（別紙2-12）12月1日～12月31日'!D59:AH59,D59:AH59)</f>
        <v>0</v>
      </c>
      <c r="AJ59" s="218" t="str">
        <f>IF(AP59="×","療養日数は15日以内になるようにしてください。",IF(AQ59="×","無症状者（検体採取日が令和5年1月1日以降）の療養日数は7日以内になるようにしてください。",IF('（別紙2-15）3月1日～3月31日'!AV59="×","別紙1の4の要件を満たしていない場合は、療養日数が10日以内になるようにしてください。","")))</f>
        <v/>
      </c>
      <c r="AK59" s="233">
        <f t="shared" si="4"/>
        <v>0</v>
      </c>
      <c r="AL59" s="44"/>
      <c r="AN59" s="233" t="str">
        <f t="shared" si="2"/>
        <v/>
      </c>
      <c r="AP59" s="238" t="str">
        <f t="shared" si="3"/>
        <v/>
      </c>
      <c r="AQ59" s="239" t="str">
        <f>IF(SUM(COUNTIF('（別紙2-13）1月1日～1月31日'!C59,"○"),COUNTIF('（別紙2-14）2月1日～2月28日'!C59,"○"),COUNTIF('（別紙2-15）3月1日～3月31日'!C59,"○"))&gt;0,IF('（別紙2-12）12月1日～12月31日'!AI59=0,IF(SUM('（別紙2-13）1月1日～1月31日'!D59:AH59)&gt;7,"×","○"),""),"")</f>
        <v/>
      </c>
      <c r="AR59" s="231"/>
    </row>
    <row r="60" spans="1:44" s="41" customFormat="1" ht="30" customHeight="1" x14ac:dyDescent="0.25">
      <c r="A60" s="55">
        <v>47</v>
      </c>
      <c r="B60" s="201" t="str">
        <f>IF('（別紙2-11）11月1日～11月30日'!B60="","",'（別紙2-11）11月1日～11月30日'!B60)</f>
        <v/>
      </c>
      <c r="C60" s="249"/>
      <c r="D60" s="284"/>
      <c r="E60" s="304"/>
      <c r="F60" s="291"/>
      <c r="G60" s="304"/>
      <c r="H60" s="291"/>
      <c r="I60" s="276"/>
      <c r="J60" s="291"/>
      <c r="K60" s="276"/>
      <c r="L60" s="291"/>
      <c r="M60" s="276"/>
      <c r="N60" s="291"/>
      <c r="O60" s="276"/>
      <c r="P60" s="291"/>
      <c r="Q60" s="276"/>
      <c r="R60" s="291"/>
      <c r="S60" s="276"/>
      <c r="T60" s="291"/>
      <c r="U60" s="276"/>
      <c r="V60" s="291"/>
      <c r="W60" s="276"/>
      <c r="X60" s="291"/>
      <c r="Y60" s="276"/>
      <c r="Z60" s="291"/>
      <c r="AA60" s="276"/>
      <c r="AB60" s="291"/>
      <c r="AC60" s="276"/>
      <c r="AD60" s="291"/>
      <c r="AE60" s="276"/>
      <c r="AF60" s="301"/>
      <c r="AG60" s="272"/>
      <c r="AH60" s="295"/>
      <c r="AI60" s="56">
        <f>SUM('（別紙2-6）6月1日～6月30日'!D60:AG60,'（別紙2-7）7月1日～7月31日'!D60:AH60,'（別紙2-8）8月1日～8月31日'!D60:AH60,'（別紙2-9）9月1日～9月30日'!D60:AG60,'（別紙2-10）10月1日～10月31日'!D60:AH60,'（別紙2-11）11月1日～11月30日'!D60:AG60,'（別紙2-12）12月1日～12月31日'!D60:AH60,D60:AH60)</f>
        <v>0</v>
      </c>
      <c r="AJ60" s="218" t="str">
        <f>IF(AP60="×","療養日数は15日以内になるようにしてください。",IF(AQ60="×","無症状者（検体採取日が令和5年1月1日以降）の療養日数は7日以内になるようにしてください。",IF('（別紙2-15）3月1日～3月31日'!AV60="×","別紙1の4の要件を満たしていない場合は、療養日数が10日以内になるようにしてください。","")))</f>
        <v/>
      </c>
      <c r="AK60" s="233">
        <f t="shared" si="4"/>
        <v>0</v>
      </c>
      <c r="AL60" s="44"/>
      <c r="AN60" s="233" t="str">
        <f t="shared" si="2"/>
        <v/>
      </c>
      <c r="AP60" s="238" t="str">
        <f t="shared" si="3"/>
        <v/>
      </c>
      <c r="AQ60" s="239" t="str">
        <f>IF(SUM(COUNTIF('（別紙2-13）1月1日～1月31日'!C60,"○"),COUNTIF('（別紙2-14）2月1日～2月28日'!C60,"○"),COUNTIF('（別紙2-15）3月1日～3月31日'!C60,"○"))&gt;0,IF('（別紙2-12）12月1日～12月31日'!AI60=0,IF(SUM('（別紙2-13）1月1日～1月31日'!D60:AH60)&gt;7,"×","○"),""),"")</f>
        <v/>
      </c>
      <c r="AR60" s="231"/>
    </row>
    <row r="61" spans="1:44" s="41" customFormat="1" ht="30" customHeight="1" x14ac:dyDescent="0.25">
      <c r="A61" s="55">
        <v>48</v>
      </c>
      <c r="B61" s="201" t="str">
        <f>IF('（別紙2-11）11月1日～11月30日'!B61="","",'（別紙2-11）11月1日～11月30日'!B61)</f>
        <v/>
      </c>
      <c r="C61" s="249"/>
      <c r="D61" s="284"/>
      <c r="E61" s="304"/>
      <c r="F61" s="291"/>
      <c r="G61" s="304"/>
      <c r="H61" s="291"/>
      <c r="I61" s="276"/>
      <c r="J61" s="291"/>
      <c r="K61" s="276"/>
      <c r="L61" s="291"/>
      <c r="M61" s="276"/>
      <c r="N61" s="291"/>
      <c r="O61" s="276"/>
      <c r="P61" s="291"/>
      <c r="Q61" s="276"/>
      <c r="R61" s="291"/>
      <c r="S61" s="276"/>
      <c r="T61" s="291"/>
      <c r="U61" s="276"/>
      <c r="V61" s="291"/>
      <c r="W61" s="276"/>
      <c r="X61" s="291"/>
      <c r="Y61" s="276"/>
      <c r="Z61" s="291"/>
      <c r="AA61" s="276"/>
      <c r="AB61" s="291"/>
      <c r="AC61" s="276"/>
      <c r="AD61" s="291"/>
      <c r="AE61" s="276"/>
      <c r="AF61" s="301"/>
      <c r="AG61" s="272"/>
      <c r="AH61" s="295"/>
      <c r="AI61" s="56">
        <f>SUM('（別紙2-6）6月1日～6月30日'!D61:AG61,'（別紙2-7）7月1日～7月31日'!D61:AH61,'（別紙2-8）8月1日～8月31日'!D61:AH61,'（別紙2-9）9月1日～9月30日'!D61:AG61,'（別紙2-10）10月1日～10月31日'!D61:AH61,'（別紙2-11）11月1日～11月30日'!D61:AG61,'（別紙2-12）12月1日～12月31日'!D61:AH61,D61:AH61)</f>
        <v>0</v>
      </c>
      <c r="AJ61" s="218" t="str">
        <f>IF(AP61="×","療養日数は15日以内になるようにしてください。",IF(AQ61="×","無症状者（検体採取日が令和5年1月1日以降）の療養日数は7日以内になるようにしてください。",IF('（別紙2-15）3月1日～3月31日'!AV61="×","別紙1の4の要件を満たしていない場合は、療養日数が10日以内になるようにしてください。","")))</f>
        <v/>
      </c>
      <c r="AK61" s="233">
        <f t="shared" si="4"/>
        <v>0</v>
      </c>
      <c r="AL61" s="44"/>
      <c r="AN61" s="233" t="str">
        <f t="shared" si="2"/>
        <v/>
      </c>
      <c r="AP61" s="238" t="str">
        <f t="shared" si="3"/>
        <v/>
      </c>
      <c r="AQ61" s="239" t="str">
        <f>IF(SUM(COUNTIF('（別紙2-13）1月1日～1月31日'!C61,"○"),COUNTIF('（別紙2-14）2月1日～2月28日'!C61,"○"),COUNTIF('（別紙2-15）3月1日～3月31日'!C61,"○"))&gt;0,IF('（別紙2-12）12月1日～12月31日'!AI61=0,IF(SUM('（別紙2-13）1月1日～1月31日'!D61:AH61)&gt;7,"×","○"),""),"")</f>
        <v/>
      </c>
      <c r="AR61" s="231"/>
    </row>
    <row r="62" spans="1:44" s="41" customFormat="1" ht="30" customHeight="1" x14ac:dyDescent="0.25">
      <c r="A62" s="55">
        <v>49</v>
      </c>
      <c r="B62" s="201" t="str">
        <f>IF('（別紙2-11）11月1日～11月30日'!B62="","",'（別紙2-11）11月1日～11月30日'!B62)</f>
        <v/>
      </c>
      <c r="C62" s="249"/>
      <c r="D62" s="284"/>
      <c r="E62" s="304"/>
      <c r="F62" s="291"/>
      <c r="G62" s="304"/>
      <c r="H62" s="291"/>
      <c r="I62" s="276"/>
      <c r="J62" s="291"/>
      <c r="K62" s="276"/>
      <c r="L62" s="291"/>
      <c r="M62" s="276"/>
      <c r="N62" s="291"/>
      <c r="O62" s="276"/>
      <c r="P62" s="291"/>
      <c r="Q62" s="276"/>
      <c r="R62" s="291"/>
      <c r="S62" s="276"/>
      <c r="T62" s="291"/>
      <c r="U62" s="276"/>
      <c r="V62" s="291"/>
      <c r="W62" s="276"/>
      <c r="X62" s="291"/>
      <c r="Y62" s="276"/>
      <c r="Z62" s="291"/>
      <c r="AA62" s="276"/>
      <c r="AB62" s="291"/>
      <c r="AC62" s="276"/>
      <c r="AD62" s="291"/>
      <c r="AE62" s="276"/>
      <c r="AF62" s="301"/>
      <c r="AG62" s="272"/>
      <c r="AH62" s="295"/>
      <c r="AI62" s="56">
        <f>SUM('（別紙2-6）6月1日～6月30日'!D62:AG62,'（別紙2-7）7月1日～7月31日'!D62:AH62,'（別紙2-8）8月1日～8月31日'!D62:AH62,'（別紙2-9）9月1日～9月30日'!D62:AG62,'（別紙2-10）10月1日～10月31日'!D62:AH62,'（別紙2-11）11月1日～11月30日'!D62:AG62,'（別紙2-12）12月1日～12月31日'!D62:AH62,D62:AH62)</f>
        <v>0</v>
      </c>
      <c r="AJ62" s="218" t="str">
        <f>IF(AP62="×","療養日数は15日以内になるようにしてください。",IF(AQ62="×","無症状者（検体採取日が令和5年1月1日以降）の療養日数は7日以内になるようにしてください。",IF('（別紙2-15）3月1日～3月31日'!AV62="×","別紙1の4の要件を満たしていない場合は、療養日数が10日以内になるようにしてください。","")))</f>
        <v/>
      </c>
      <c r="AK62" s="233">
        <f t="shared" si="4"/>
        <v>0</v>
      </c>
      <c r="AL62" s="44"/>
      <c r="AN62" s="233" t="str">
        <f t="shared" si="2"/>
        <v/>
      </c>
      <c r="AP62" s="238" t="str">
        <f t="shared" si="3"/>
        <v/>
      </c>
      <c r="AQ62" s="239" t="str">
        <f>IF(SUM(COUNTIF('（別紙2-13）1月1日～1月31日'!C62,"○"),COUNTIF('（別紙2-14）2月1日～2月28日'!C62,"○"),COUNTIF('（別紙2-15）3月1日～3月31日'!C62,"○"))&gt;0,IF('（別紙2-12）12月1日～12月31日'!AI62=0,IF(SUM('（別紙2-13）1月1日～1月31日'!D62:AH62)&gt;7,"×","○"),""),"")</f>
        <v/>
      </c>
      <c r="AR62" s="231"/>
    </row>
    <row r="63" spans="1:44" s="41" customFormat="1" ht="30" customHeight="1" thickBot="1" x14ac:dyDescent="0.3">
      <c r="A63" s="55">
        <v>50</v>
      </c>
      <c r="B63" s="202" t="str">
        <f>IF('（別紙2-11）11月1日～11月30日'!B63="","",'（別紙2-11）11月1日～11月30日'!B63)</f>
        <v/>
      </c>
      <c r="C63" s="250"/>
      <c r="D63" s="284"/>
      <c r="E63" s="304"/>
      <c r="F63" s="291"/>
      <c r="G63" s="304"/>
      <c r="H63" s="291"/>
      <c r="I63" s="276"/>
      <c r="J63" s="291"/>
      <c r="K63" s="276"/>
      <c r="L63" s="291"/>
      <c r="M63" s="276"/>
      <c r="N63" s="291"/>
      <c r="O63" s="276"/>
      <c r="P63" s="291"/>
      <c r="Q63" s="276"/>
      <c r="R63" s="291"/>
      <c r="S63" s="276"/>
      <c r="T63" s="291"/>
      <c r="U63" s="276"/>
      <c r="V63" s="291"/>
      <c r="W63" s="276"/>
      <c r="X63" s="291"/>
      <c r="Y63" s="276"/>
      <c r="Z63" s="291"/>
      <c r="AA63" s="276"/>
      <c r="AB63" s="291"/>
      <c r="AC63" s="276"/>
      <c r="AD63" s="291"/>
      <c r="AE63" s="276"/>
      <c r="AF63" s="301"/>
      <c r="AG63" s="272"/>
      <c r="AH63" s="295"/>
      <c r="AI63" s="56">
        <f>SUM('（別紙2-6）6月1日～6月30日'!D63:AG63,'（別紙2-7）7月1日～7月31日'!D63:AH63,'（別紙2-8）8月1日～8月31日'!D63:AH63,'（別紙2-9）9月1日～9月30日'!D63:AG63,'（別紙2-10）10月1日～10月31日'!D63:AH63,'（別紙2-11）11月1日～11月30日'!D63:AG63,'（別紙2-12）12月1日～12月31日'!D63:AH63,D63:AH63)</f>
        <v>0</v>
      </c>
      <c r="AJ63" s="218" t="str">
        <f>IF(AP63="×","療養日数は15日以内になるようにしてください。",IF(AQ63="×","無症状者（検体採取日が令和5年1月1日以降）の療養日数は7日以内になるようにしてください。",IF('（別紙2-15）3月1日～3月31日'!AV63="×","別紙1の4の要件を満たしていない場合は、療養日数が10日以内になるようにしてください。","")))</f>
        <v/>
      </c>
      <c r="AK63" s="233">
        <f t="shared" si="4"/>
        <v>0</v>
      </c>
      <c r="AL63" s="44"/>
      <c r="AN63" s="233" t="str">
        <f t="shared" si="2"/>
        <v/>
      </c>
      <c r="AP63" s="238" t="str">
        <f t="shared" si="3"/>
        <v/>
      </c>
      <c r="AQ63" s="239" t="str">
        <f>IF(SUM(COUNTIF('（別紙2-13）1月1日～1月31日'!C63,"○"),COUNTIF('（別紙2-14）2月1日～2月28日'!C63,"○"),COUNTIF('（別紙2-15）3月1日～3月31日'!C63,"○"))&gt;0,IF('（別紙2-12）12月1日～12月31日'!AI63=0,IF(SUM('（別紙2-13）1月1日～1月31日'!D63:AH63)&gt;7,"×","○"),""),"")</f>
        <v/>
      </c>
      <c r="AR63" s="231"/>
    </row>
    <row r="64" spans="1:44" s="41" customFormat="1" ht="30" customHeight="1" x14ac:dyDescent="0.25">
      <c r="A64" s="99">
        <v>51</v>
      </c>
      <c r="B64" s="203" t="str">
        <f>IF('（別紙2-11）11月1日～11月30日'!B64="","",'（別紙2-11）11月1日～11月30日'!B64)</f>
        <v/>
      </c>
      <c r="C64" s="251"/>
      <c r="D64" s="285"/>
      <c r="E64" s="305"/>
      <c r="F64" s="292"/>
      <c r="G64" s="305"/>
      <c r="H64" s="292"/>
      <c r="I64" s="277"/>
      <c r="J64" s="292"/>
      <c r="K64" s="277"/>
      <c r="L64" s="292"/>
      <c r="M64" s="277"/>
      <c r="N64" s="292"/>
      <c r="O64" s="277"/>
      <c r="P64" s="292"/>
      <c r="Q64" s="277"/>
      <c r="R64" s="292"/>
      <c r="S64" s="277"/>
      <c r="T64" s="292"/>
      <c r="U64" s="277"/>
      <c r="V64" s="292"/>
      <c r="W64" s="277"/>
      <c r="X64" s="292"/>
      <c r="Y64" s="277"/>
      <c r="Z64" s="292"/>
      <c r="AA64" s="277"/>
      <c r="AB64" s="292"/>
      <c r="AC64" s="277"/>
      <c r="AD64" s="292"/>
      <c r="AE64" s="277"/>
      <c r="AF64" s="299"/>
      <c r="AG64" s="270"/>
      <c r="AH64" s="294"/>
      <c r="AI64" s="81">
        <f>SUM('（別紙2-6）6月1日～6月30日'!D64:AG64,'（別紙2-7）7月1日～7月31日'!D64:AH64,'（別紙2-8）8月1日～8月31日'!D64:AH64,'（別紙2-9）9月1日～9月30日'!D64:AG64,'（別紙2-10）10月1日～10月31日'!D64:AH64,'（別紙2-11）11月1日～11月30日'!D64:AG64,'（別紙2-12）12月1日～12月31日'!D64:AH64,D64:AH64)</f>
        <v>0</v>
      </c>
      <c r="AJ64" s="218" t="str">
        <f>IF(AP64="×","療養日数は15日以内になるようにしてください。",IF(AQ64="×","無症状者（検体採取日が令和5年1月1日以降）の療養日数は7日以内になるようにしてください。",IF('（別紙2-15）3月1日～3月31日'!AV64="×","別紙1の4の要件を満たしていない場合は、療養日数が10日以内になるようにしてください。","")))</f>
        <v/>
      </c>
      <c r="AK64" s="233">
        <f t="shared" si="4"/>
        <v>0</v>
      </c>
      <c r="AL64" s="44"/>
      <c r="AN64" s="233" t="str">
        <f t="shared" si="2"/>
        <v/>
      </c>
      <c r="AP64" s="238" t="str">
        <f t="shared" si="3"/>
        <v/>
      </c>
      <c r="AQ64" s="239" t="str">
        <f>IF(SUM(COUNTIF('（別紙2-13）1月1日～1月31日'!C64,"○"),COUNTIF('（別紙2-14）2月1日～2月28日'!C64,"○"),COUNTIF('（別紙2-15）3月1日～3月31日'!C64,"○"))&gt;0,IF('（別紙2-12）12月1日～12月31日'!AI64=0,IF(SUM('（別紙2-13）1月1日～1月31日'!D64:AH64)&gt;7,"×","○"),""),"")</f>
        <v/>
      </c>
      <c r="AR64" s="231"/>
    </row>
    <row r="65" spans="1:44" s="41" customFormat="1" ht="30" customHeight="1" x14ac:dyDescent="0.25">
      <c r="A65" s="55">
        <v>52</v>
      </c>
      <c r="B65" s="201" t="str">
        <f>IF('（別紙2-11）11月1日～11月30日'!B65="","",'（別紙2-11）11月1日～11月30日'!B65)</f>
        <v/>
      </c>
      <c r="C65" s="249"/>
      <c r="D65" s="284"/>
      <c r="E65" s="304"/>
      <c r="F65" s="291"/>
      <c r="G65" s="304"/>
      <c r="H65" s="291"/>
      <c r="I65" s="276"/>
      <c r="J65" s="291"/>
      <c r="K65" s="276"/>
      <c r="L65" s="291"/>
      <c r="M65" s="276"/>
      <c r="N65" s="291"/>
      <c r="O65" s="276"/>
      <c r="P65" s="291"/>
      <c r="Q65" s="276"/>
      <c r="R65" s="291"/>
      <c r="S65" s="276"/>
      <c r="T65" s="291"/>
      <c r="U65" s="276"/>
      <c r="V65" s="291"/>
      <c r="W65" s="276"/>
      <c r="X65" s="291"/>
      <c r="Y65" s="276"/>
      <c r="Z65" s="291"/>
      <c r="AA65" s="276"/>
      <c r="AB65" s="291"/>
      <c r="AC65" s="276"/>
      <c r="AD65" s="291"/>
      <c r="AE65" s="276"/>
      <c r="AF65" s="301"/>
      <c r="AG65" s="272"/>
      <c r="AH65" s="295"/>
      <c r="AI65" s="56">
        <f>SUM('（別紙2-6）6月1日～6月30日'!D65:AG65,'（別紙2-7）7月1日～7月31日'!D65:AH65,'（別紙2-8）8月1日～8月31日'!D65:AH65,'（別紙2-9）9月1日～9月30日'!D65:AG65,'（別紙2-10）10月1日～10月31日'!D65:AH65,'（別紙2-11）11月1日～11月30日'!D65:AG65,'（別紙2-12）12月1日～12月31日'!D65:AH65,D65:AH65)</f>
        <v>0</v>
      </c>
      <c r="AJ65" s="218" t="str">
        <f>IF(AP65="×","療養日数は15日以内になるようにしてください。",IF(AQ65="×","無症状者（検体採取日が令和5年1月1日以降）の療養日数は7日以内になるようにしてください。",IF('（別紙2-15）3月1日～3月31日'!AV65="×","別紙1の4の要件を満たしていない場合は、療養日数が10日以内になるようにしてください。","")))</f>
        <v/>
      </c>
      <c r="AK65" s="233">
        <f t="shared" si="4"/>
        <v>0</v>
      </c>
      <c r="AL65" s="44"/>
      <c r="AN65" s="233" t="str">
        <f t="shared" si="2"/>
        <v/>
      </c>
      <c r="AP65" s="238" t="str">
        <f t="shared" si="3"/>
        <v/>
      </c>
      <c r="AQ65" s="239" t="str">
        <f>IF(SUM(COUNTIF('（別紙2-13）1月1日～1月31日'!C65,"○"),COUNTIF('（別紙2-14）2月1日～2月28日'!C65,"○"),COUNTIF('（別紙2-15）3月1日～3月31日'!C65,"○"))&gt;0,IF('（別紙2-12）12月1日～12月31日'!AI65=0,IF(SUM('（別紙2-13）1月1日～1月31日'!D65:AH65)&gt;7,"×","○"),""),"")</f>
        <v/>
      </c>
      <c r="AR65" s="231"/>
    </row>
    <row r="66" spans="1:44" s="41" customFormat="1" ht="30" customHeight="1" x14ac:dyDescent="0.25">
      <c r="A66" s="55">
        <v>53</v>
      </c>
      <c r="B66" s="201" t="str">
        <f>IF('（別紙2-11）11月1日～11月30日'!B66="","",'（別紙2-11）11月1日～11月30日'!B66)</f>
        <v/>
      </c>
      <c r="C66" s="249"/>
      <c r="D66" s="284"/>
      <c r="E66" s="304"/>
      <c r="F66" s="291"/>
      <c r="G66" s="304"/>
      <c r="H66" s="291"/>
      <c r="I66" s="276"/>
      <c r="J66" s="291"/>
      <c r="K66" s="276"/>
      <c r="L66" s="291"/>
      <c r="M66" s="276"/>
      <c r="N66" s="291"/>
      <c r="O66" s="276"/>
      <c r="P66" s="291"/>
      <c r="Q66" s="276"/>
      <c r="R66" s="291"/>
      <c r="S66" s="276"/>
      <c r="T66" s="291"/>
      <c r="U66" s="276"/>
      <c r="V66" s="291"/>
      <c r="W66" s="276"/>
      <c r="X66" s="291"/>
      <c r="Y66" s="276"/>
      <c r="Z66" s="291"/>
      <c r="AA66" s="276"/>
      <c r="AB66" s="291"/>
      <c r="AC66" s="276"/>
      <c r="AD66" s="291"/>
      <c r="AE66" s="276"/>
      <c r="AF66" s="301"/>
      <c r="AG66" s="272"/>
      <c r="AH66" s="295"/>
      <c r="AI66" s="56">
        <f>SUM('（別紙2-6）6月1日～6月30日'!D66:AG66,'（別紙2-7）7月1日～7月31日'!D66:AH66,'（別紙2-8）8月1日～8月31日'!D66:AH66,'（別紙2-9）9月1日～9月30日'!D66:AG66,'（別紙2-10）10月1日～10月31日'!D66:AH66,'（別紙2-11）11月1日～11月30日'!D66:AG66,'（別紙2-12）12月1日～12月31日'!D66:AH66,D66:AH66)</f>
        <v>0</v>
      </c>
      <c r="AJ66" s="218" t="str">
        <f>IF(AP66="×","療養日数は15日以内になるようにしてください。",IF(AQ66="×","無症状者（検体採取日が令和5年1月1日以降）の療養日数は7日以内になるようにしてください。",IF('（別紙2-15）3月1日～3月31日'!AV66="×","別紙1の4の要件を満たしていない場合は、療養日数が10日以内になるようにしてください。","")))</f>
        <v/>
      </c>
      <c r="AK66" s="233">
        <f t="shared" si="4"/>
        <v>0</v>
      </c>
      <c r="AL66" s="44"/>
      <c r="AN66" s="233" t="str">
        <f t="shared" si="2"/>
        <v/>
      </c>
      <c r="AP66" s="238" t="str">
        <f t="shared" si="3"/>
        <v/>
      </c>
      <c r="AQ66" s="239" t="str">
        <f>IF(SUM(COUNTIF('（別紙2-13）1月1日～1月31日'!C66,"○"),COUNTIF('（別紙2-14）2月1日～2月28日'!C66,"○"),COUNTIF('（別紙2-15）3月1日～3月31日'!C66,"○"))&gt;0,IF('（別紙2-12）12月1日～12月31日'!AI66=0,IF(SUM('（別紙2-13）1月1日～1月31日'!D66:AH66)&gt;7,"×","○"),""),"")</f>
        <v/>
      </c>
      <c r="AR66" s="231"/>
    </row>
    <row r="67" spans="1:44" s="41" customFormat="1" ht="30" customHeight="1" x14ac:dyDescent="0.25">
      <c r="A67" s="55">
        <v>54</v>
      </c>
      <c r="B67" s="201" t="str">
        <f>IF('（別紙2-11）11月1日～11月30日'!B67="","",'（別紙2-11）11月1日～11月30日'!B67)</f>
        <v/>
      </c>
      <c r="C67" s="249"/>
      <c r="D67" s="284"/>
      <c r="E67" s="304"/>
      <c r="F67" s="291"/>
      <c r="G67" s="304"/>
      <c r="H67" s="291"/>
      <c r="I67" s="276"/>
      <c r="J67" s="291"/>
      <c r="K67" s="276"/>
      <c r="L67" s="291"/>
      <c r="M67" s="276"/>
      <c r="N67" s="291"/>
      <c r="O67" s="276"/>
      <c r="P67" s="291"/>
      <c r="Q67" s="276"/>
      <c r="R67" s="291"/>
      <c r="S67" s="276"/>
      <c r="T67" s="291"/>
      <c r="U67" s="276"/>
      <c r="V67" s="291"/>
      <c r="W67" s="276"/>
      <c r="X67" s="291"/>
      <c r="Y67" s="276"/>
      <c r="Z67" s="291"/>
      <c r="AA67" s="276"/>
      <c r="AB67" s="291"/>
      <c r="AC67" s="276"/>
      <c r="AD67" s="291"/>
      <c r="AE67" s="276"/>
      <c r="AF67" s="301"/>
      <c r="AG67" s="272"/>
      <c r="AH67" s="295"/>
      <c r="AI67" s="56">
        <f>SUM('（別紙2-6）6月1日～6月30日'!D67:AG67,'（別紙2-7）7月1日～7月31日'!D67:AH67,'（別紙2-8）8月1日～8月31日'!D67:AH67,'（別紙2-9）9月1日～9月30日'!D67:AG67,'（別紙2-10）10月1日～10月31日'!D67:AH67,'（別紙2-11）11月1日～11月30日'!D67:AG67,'（別紙2-12）12月1日～12月31日'!D67:AH67,D67:AH67)</f>
        <v>0</v>
      </c>
      <c r="AJ67" s="218" t="str">
        <f>IF(AP67="×","療養日数は15日以内になるようにしてください。",IF(AQ67="×","無症状者（検体採取日が令和5年1月1日以降）の療養日数は7日以内になるようにしてください。",IF('（別紙2-15）3月1日～3月31日'!AV67="×","別紙1の4の要件を満たしていない場合は、療養日数が10日以内になるようにしてください。","")))</f>
        <v/>
      </c>
      <c r="AK67" s="233">
        <f t="shared" si="4"/>
        <v>0</v>
      </c>
      <c r="AL67" s="44"/>
      <c r="AN67" s="233" t="str">
        <f t="shared" si="2"/>
        <v/>
      </c>
      <c r="AP67" s="238" t="str">
        <f t="shared" si="3"/>
        <v/>
      </c>
      <c r="AQ67" s="239" t="str">
        <f>IF(SUM(COUNTIF('（別紙2-13）1月1日～1月31日'!C67,"○"),COUNTIF('（別紙2-14）2月1日～2月28日'!C67,"○"),COUNTIF('（別紙2-15）3月1日～3月31日'!C67,"○"))&gt;0,IF('（別紙2-12）12月1日～12月31日'!AI67=0,IF(SUM('（別紙2-13）1月1日～1月31日'!D67:AH67)&gt;7,"×","○"),""),"")</f>
        <v/>
      </c>
      <c r="AR67" s="231"/>
    </row>
    <row r="68" spans="1:44" s="41" customFormat="1" ht="30" customHeight="1" thickBot="1" x14ac:dyDescent="0.3">
      <c r="A68" s="57">
        <v>55</v>
      </c>
      <c r="B68" s="202" t="str">
        <f>IF('（別紙2-11）11月1日～11月30日'!B68="","",'（別紙2-11）11月1日～11月30日'!B68)</f>
        <v/>
      </c>
      <c r="C68" s="250"/>
      <c r="D68" s="282"/>
      <c r="E68" s="302"/>
      <c r="F68" s="289"/>
      <c r="G68" s="302"/>
      <c r="H68" s="289"/>
      <c r="I68" s="273"/>
      <c r="J68" s="289"/>
      <c r="K68" s="273"/>
      <c r="L68" s="289"/>
      <c r="M68" s="273"/>
      <c r="N68" s="289"/>
      <c r="O68" s="273"/>
      <c r="P68" s="289"/>
      <c r="Q68" s="273"/>
      <c r="R68" s="289"/>
      <c r="S68" s="273"/>
      <c r="T68" s="289"/>
      <c r="U68" s="273"/>
      <c r="V68" s="289"/>
      <c r="W68" s="273"/>
      <c r="X68" s="289"/>
      <c r="Y68" s="273"/>
      <c r="Z68" s="289"/>
      <c r="AA68" s="273"/>
      <c r="AB68" s="289"/>
      <c r="AC68" s="273"/>
      <c r="AD68" s="289"/>
      <c r="AE68" s="273"/>
      <c r="AF68" s="303"/>
      <c r="AG68" s="274"/>
      <c r="AH68" s="296"/>
      <c r="AI68" s="58">
        <f>SUM('（別紙2-6）6月1日～6月30日'!D68:AG68,'（別紙2-7）7月1日～7月31日'!D68:AH68,'（別紙2-8）8月1日～8月31日'!D68:AH68,'（別紙2-9）9月1日～9月30日'!D68:AG68,'（別紙2-10）10月1日～10月31日'!D68:AH68,'（別紙2-11）11月1日～11月30日'!D68:AG68,'（別紙2-12）12月1日～12月31日'!D68:AH68,D68:AH68)</f>
        <v>0</v>
      </c>
      <c r="AJ68" s="218" t="str">
        <f>IF(AP68="×","療養日数は15日以内になるようにしてください。",IF(AQ68="×","無症状者（検体採取日が令和5年1月1日以降）の療養日数は7日以内になるようにしてください。",IF('（別紙2-15）3月1日～3月31日'!AV68="×","別紙1の4の要件を満たしていない場合は、療養日数が10日以内になるようにしてください。","")))</f>
        <v/>
      </c>
      <c r="AK68" s="233">
        <f t="shared" si="4"/>
        <v>0</v>
      </c>
      <c r="AL68" s="44"/>
      <c r="AN68" s="233" t="str">
        <f t="shared" si="2"/>
        <v/>
      </c>
      <c r="AP68" s="238" t="str">
        <f t="shared" si="3"/>
        <v/>
      </c>
      <c r="AQ68" s="239" t="str">
        <f>IF(SUM(COUNTIF('（別紙2-13）1月1日～1月31日'!C68,"○"),COUNTIF('（別紙2-14）2月1日～2月28日'!C68,"○"),COUNTIF('（別紙2-15）3月1日～3月31日'!C68,"○"))&gt;0,IF('（別紙2-12）12月1日～12月31日'!AI68=0,IF(SUM('（別紙2-13）1月1日～1月31日'!D68:AH68)&gt;7,"×","○"),""),"")</f>
        <v/>
      </c>
      <c r="AR68" s="231"/>
    </row>
    <row r="69" spans="1:44" s="41" customFormat="1" ht="30" customHeight="1" x14ac:dyDescent="0.25">
      <c r="A69" s="91">
        <v>56</v>
      </c>
      <c r="B69" s="203" t="str">
        <f>IF('（別紙2-11）11月1日～11月30日'!B69="","",'（別紙2-11）11月1日～11月30日'!B69)</f>
        <v/>
      </c>
      <c r="C69" s="251"/>
      <c r="D69" s="286"/>
      <c r="E69" s="306"/>
      <c r="F69" s="293"/>
      <c r="G69" s="306"/>
      <c r="H69" s="293"/>
      <c r="I69" s="278"/>
      <c r="J69" s="293"/>
      <c r="K69" s="278"/>
      <c r="L69" s="293"/>
      <c r="M69" s="278"/>
      <c r="N69" s="293"/>
      <c r="O69" s="278"/>
      <c r="P69" s="293"/>
      <c r="Q69" s="278"/>
      <c r="R69" s="293"/>
      <c r="S69" s="278"/>
      <c r="T69" s="293"/>
      <c r="U69" s="278"/>
      <c r="V69" s="293"/>
      <c r="W69" s="278"/>
      <c r="X69" s="293"/>
      <c r="Y69" s="278"/>
      <c r="Z69" s="293"/>
      <c r="AA69" s="278"/>
      <c r="AB69" s="293"/>
      <c r="AC69" s="278"/>
      <c r="AD69" s="293"/>
      <c r="AE69" s="278"/>
      <c r="AF69" s="307"/>
      <c r="AG69" s="279"/>
      <c r="AH69" s="297"/>
      <c r="AI69" s="98">
        <f>SUM('（別紙2-6）6月1日～6月30日'!D69:AG69,'（別紙2-7）7月1日～7月31日'!D69:AH69,'（別紙2-8）8月1日～8月31日'!D69:AH69,'（別紙2-9）9月1日～9月30日'!D69:AG69,'（別紙2-10）10月1日～10月31日'!D69:AH69,'（別紙2-11）11月1日～11月30日'!D69:AG69,'（別紙2-12）12月1日～12月31日'!D69:AH69,D69:AH69)</f>
        <v>0</v>
      </c>
      <c r="AJ69" s="218" t="str">
        <f>IF(AP69="×","療養日数は15日以内になるようにしてください。",IF(AQ69="×","無症状者（検体採取日が令和5年1月1日以降）の療養日数は7日以内になるようにしてください。",IF('（別紙2-15）3月1日～3月31日'!AV69="×","別紙1の4の要件を満たしていない場合は、療養日数が10日以内になるようにしてください。","")))</f>
        <v/>
      </c>
      <c r="AK69" s="233">
        <f t="shared" si="4"/>
        <v>0</v>
      </c>
      <c r="AL69" s="44"/>
      <c r="AN69" s="233" t="str">
        <f t="shared" si="2"/>
        <v/>
      </c>
      <c r="AP69" s="238" t="str">
        <f t="shared" si="3"/>
        <v/>
      </c>
      <c r="AQ69" s="239" t="str">
        <f>IF(SUM(COUNTIF('（別紙2-13）1月1日～1月31日'!C69,"○"),COUNTIF('（別紙2-14）2月1日～2月28日'!C69,"○"),COUNTIF('（別紙2-15）3月1日～3月31日'!C69,"○"))&gt;0,IF('（別紙2-12）12月1日～12月31日'!AI69=0,IF(SUM('（別紙2-13）1月1日～1月31日'!D69:AH69)&gt;7,"×","○"),""),"")</f>
        <v/>
      </c>
      <c r="AR69" s="231"/>
    </row>
    <row r="70" spans="1:44" s="41" customFormat="1" ht="30" customHeight="1" x14ac:dyDescent="0.25">
      <c r="A70" s="55">
        <v>57</v>
      </c>
      <c r="B70" s="201" t="str">
        <f>IF('（別紙2-11）11月1日～11月30日'!B70="","",'（別紙2-11）11月1日～11月30日'!B70)</f>
        <v/>
      </c>
      <c r="C70" s="249"/>
      <c r="D70" s="284"/>
      <c r="E70" s="304"/>
      <c r="F70" s="291"/>
      <c r="G70" s="304"/>
      <c r="H70" s="291"/>
      <c r="I70" s="276"/>
      <c r="J70" s="291"/>
      <c r="K70" s="276"/>
      <c r="L70" s="291"/>
      <c r="M70" s="276"/>
      <c r="N70" s="291"/>
      <c r="O70" s="276"/>
      <c r="P70" s="291"/>
      <c r="Q70" s="276"/>
      <c r="R70" s="291"/>
      <c r="S70" s="276"/>
      <c r="T70" s="291"/>
      <c r="U70" s="276"/>
      <c r="V70" s="291"/>
      <c r="W70" s="276"/>
      <c r="X70" s="291"/>
      <c r="Y70" s="276"/>
      <c r="Z70" s="291"/>
      <c r="AA70" s="276"/>
      <c r="AB70" s="291"/>
      <c r="AC70" s="276"/>
      <c r="AD70" s="291"/>
      <c r="AE70" s="276"/>
      <c r="AF70" s="301"/>
      <c r="AG70" s="272"/>
      <c r="AH70" s="295"/>
      <c r="AI70" s="56">
        <f>SUM('（別紙2-6）6月1日～6月30日'!D70:AG70,'（別紙2-7）7月1日～7月31日'!D70:AH70,'（別紙2-8）8月1日～8月31日'!D70:AH70,'（別紙2-9）9月1日～9月30日'!D70:AG70,'（別紙2-10）10月1日～10月31日'!D70:AH70,'（別紙2-11）11月1日～11月30日'!D70:AG70,'（別紙2-12）12月1日～12月31日'!D70:AH70,D70:AH70)</f>
        <v>0</v>
      </c>
      <c r="AJ70" s="218" t="str">
        <f>IF(AP70="×","療養日数は15日以内になるようにしてください。",IF(AQ70="×","無症状者（検体採取日が令和5年1月1日以降）の療養日数は7日以内になるようにしてください。",IF('（別紙2-15）3月1日～3月31日'!AV70="×","別紙1の4の要件を満たしていない場合は、療養日数が10日以内になるようにしてください。","")))</f>
        <v/>
      </c>
      <c r="AK70" s="233">
        <f t="shared" si="4"/>
        <v>0</v>
      </c>
      <c r="AL70" s="44"/>
      <c r="AN70" s="233" t="str">
        <f t="shared" si="2"/>
        <v/>
      </c>
      <c r="AP70" s="238" t="str">
        <f t="shared" si="3"/>
        <v/>
      </c>
      <c r="AQ70" s="239" t="str">
        <f>IF(SUM(COUNTIF('（別紙2-13）1月1日～1月31日'!C70,"○"),COUNTIF('（別紙2-14）2月1日～2月28日'!C70,"○"),COUNTIF('（別紙2-15）3月1日～3月31日'!C70,"○"))&gt;0,IF('（別紙2-12）12月1日～12月31日'!AI70=0,IF(SUM('（別紙2-13）1月1日～1月31日'!D70:AH70)&gt;7,"×","○"),""),"")</f>
        <v/>
      </c>
      <c r="AR70" s="231"/>
    </row>
    <row r="71" spans="1:44" s="41" customFormat="1" ht="30" customHeight="1" x14ac:dyDescent="0.25">
      <c r="A71" s="55">
        <v>58</v>
      </c>
      <c r="B71" s="201" t="str">
        <f>IF('（別紙2-11）11月1日～11月30日'!B71="","",'（別紙2-11）11月1日～11月30日'!B71)</f>
        <v/>
      </c>
      <c r="C71" s="249"/>
      <c r="D71" s="284"/>
      <c r="E71" s="304"/>
      <c r="F71" s="291"/>
      <c r="G71" s="304"/>
      <c r="H71" s="291"/>
      <c r="I71" s="276"/>
      <c r="J71" s="291"/>
      <c r="K71" s="276"/>
      <c r="L71" s="291"/>
      <c r="M71" s="276"/>
      <c r="N71" s="291"/>
      <c r="O71" s="276"/>
      <c r="P71" s="291"/>
      <c r="Q71" s="276"/>
      <c r="R71" s="291"/>
      <c r="S71" s="276"/>
      <c r="T71" s="291"/>
      <c r="U71" s="276"/>
      <c r="V71" s="291"/>
      <c r="W71" s="276"/>
      <c r="X71" s="291"/>
      <c r="Y71" s="276"/>
      <c r="Z71" s="291"/>
      <c r="AA71" s="276"/>
      <c r="AB71" s="291"/>
      <c r="AC71" s="276"/>
      <c r="AD71" s="291"/>
      <c r="AE71" s="276"/>
      <c r="AF71" s="301"/>
      <c r="AG71" s="272"/>
      <c r="AH71" s="295"/>
      <c r="AI71" s="56">
        <f>SUM('（別紙2-6）6月1日～6月30日'!D71:AG71,'（別紙2-7）7月1日～7月31日'!D71:AH71,'（別紙2-8）8月1日～8月31日'!D71:AH71,'（別紙2-9）9月1日～9月30日'!D71:AG71,'（別紙2-10）10月1日～10月31日'!D71:AH71,'（別紙2-11）11月1日～11月30日'!D71:AG71,'（別紙2-12）12月1日～12月31日'!D71:AH71,D71:AH71)</f>
        <v>0</v>
      </c>
      <c r="AJ71" s="218" t="str">
        <f>IF(AP71="×","療養日数は15日以内になるようにしてください。",IF(AQ71="×","無症状者（検体採取日が令和5年1月1日以降）の療養日数は7日以内になるようにしてください。",IF('（別紙2-15）3月1日～3月31日'!AV71="×","別紙1の4の要件を満たしていない場合は、療養日数が10日以内になるようにしてください。","")))</f>
        <v/>
      </c>
      <c r="AK71" s="233">
        <f t="shared" si="4"/>
        <v>0</v>
      </c>
      <c r="AL71" s="44"/>
      <c r="AN71" s="233" t="str">
        <f t="shared" si="2"/>
        <v/>
      </c>
      <c r="AP71" s="238" t="str">
        <f t="shared" si="3"/>
        <v/>
      </c>
      <c r="AQ71" s="239" t="str">
        <f>IF(SUM(COUNTIF('（別紙2-13）1月1日～1月31日'!C71,"○"),COUNTIF('（別紙2-14）2月1日～2月28日'!C71,"○"),COUNTIF('（別紙2-15）3月1日～3月31日'!C71,"○"))&gt;0,IF('（別紙2-12）12月1日～12月31日'!AI71=0,IF(SUM('（別紙2-13）1月1日～1月31日'!D71:AH71)&gt;7,"×","○"),""),"")</f>
        <v/>
      </c>
      <c r="AR71" s="231"/>
    </row>
    <row r="72" spans="1:44" s="41" customFormat="1" ht="30" customHeight="1" x14ac:dyDescent="0.25">
      <c r="A72" s="55">
        <v>59</v>
      </c>
      <c r="B72" s="201" t="str">
        <f>IF('（別紙2-11）11月1日～11月30日'!B72="","",'（別紙2-11）11月1日～11月30日'!B72)</f>
        <v/>
      </c>
      <c r="C72" s="249"/>
      <c r="D72" s="284"/>
      <c r="E72" s="304"/>
      <c r="F72" s="291"/>
      <c r="G72" s="304"/>
      <c r="H72" s="291"/>
      <c r="I72" s="276"/>
      <c r="J72" s="291"/>
      <c r="K72" s="276"/>
      <c r="L72" s="291"/>
      <c r="M72" s="276"/>
      <c r="N72" s="291"/>
      <c r="O72" s="276"/>
      <c r="P72" s="291"/>
      <c r="Q72" s="276"/>
      <c r="R72" s="291"/>
      <c r="S72" s="276"/>
      <c r="T72" s="291"/>
      <c r="U72" s="276"/>
      <c r="V72" s="291"/>
      <c r="W72" s="276"/>
      <c r="X72" s="291"/>
      <c r="Y72" s="276"/>
      <c r="Z72" s="291"/>
      <c r="AA72" s="276"/>
      <c r="AB72" s="291"/>
      <c r="AC72" s="276"/>
      <c r="AD72" s="291"/>
      <c r="AE72" s="276"/>
      <c r="AF72" s="301"/>
      <c r="AG72" s="272"/>
      <c r="AH72" s="295"/>
      <c r="AI72" s="56">
        <f>SUM('（別紙2-6）6月1日～6月30日'!D72:AG72,'（別紙2-7）7月1日～7月31日'!D72:AH72,'（別紙2-8）8月1日～8月31日'!D72:AH72,'（別紙2-9）9月1日～9月30日'!D72:AG72,'（別紙2-10）10月1日～10月31日'!D72:AH72,'（別紙2-11）11月1日～11月30日'!D72:AG72,'（別紙2-12）12月1日～12月31日'!D72:AH72,D72:AH72)</f>
        <v>0</v>
      </c>
      <c r="AJ72" s="218" t="str">
        <f>IF(AP72="×","療養日数は15日以内になるようにしてください。",IF(AQ72="×","無症状者（検体採取日が令和5年1月1日以降）の療養日数は7日以内になるようにしてください。",IF('（別紙2-15）3月1日～3月31日'!AV72="×","別紙1の4の要件を満たしていない場合は、療養日数が10日以内になるようにしてください。","")))</f>
        <v/>
      </c>
      <c r="AK72" s="233">
        <f t="shared" si="4"/>
        <v>0</v>
      </c>
      <c r="AL72" s="44"/>
      <c r="AN72" s="233" t="str">
        <f t="shared" si="2"/>
        <v/>
      </c>
      <c r="AP72" s="238" t="str">
        <f t="shared" si="3"/>
        <v/>
      </c>
      <c r="AQ72" s="239" t="str">
        <f>IF(SUM(COUNTIF('（別紙2-13）1月1日～1月31日'!C72,"○"),COUNTIF('（別紙2-14）2月1日～2月28日'!C72,"○"),COUNTIF('（別紙2-15）3月1日～3月31日'!C72,"○"))&gt;0,IF('（別紙2-12）12月1日～12月31日'!AI72=0,IF(SUM('（別紙2-13）1月1日～1月31日'!D72:AH72)&gt;7,"×","○"),""),"")</f>
        <v/>
      </c>
      <c r="AR72" s="231"/>
    </row>
    <row r="73" spans="1:44" s="41" customFormat="1" ht="30" customHeight="1" thickBot="1" x14ac:dyDescent="0.3">
      <c r="A73" s="55">
        <v>60</v>
      </c>
      <c r="B73" s="204" t="str">
        <f>IF('（別紙2-11）11月1日～11月30日'!B73="","",'（別紙2-11）11月1日～11月30日'!B73)</f>
        <v/>
      </c>
      <c r="C73" s="250"/>
      <c r="D73" s="284"/>
      <c r="E73" s="304"/>
      <c r="F73" s="291"/>
      <c r="G73" s="304"/>
      <c r="H73" s="291"/>
      <c r="I73" s="276"/>
      <c r="J73" s="291"/>
      <c r="K73" s="276"/>
      <c r="L73" s="291"/>
      <c r="M73" s="276"/>
      <c r="N73" s="291"/>
      <c r="O73" s="276"/>
      <c r="P73" s="291"/>
      <c r="Q73" s="276"/>
      <c r="R73" s="291"/>
      <c r="S73" s="276"/>
      <c r="T73" s="291"/>
      <c r="U73" s="276"/>
      <c r="V73" s="291"/>
      <c r="W73" s="276"/>
      <c r="X73" s="291"/>
      <c r="Y73" s="276"/>
      <c r="Z73" s="291"/>
      <c r="AA73" s="276"/>
      <c r="AB73" s="291"/>
      <c r="AC73" s="276"/>
      <c r="AD73" s="291"/>
      <c r="AE73" s="276"/>
      <c r="AF73" s="301"/>
      <c r="AG73" s="272"/>
      <c r="AH73" s="295"/>
      <c r="AI73" s="56">
        <f>SUM('（別紙2-6）6月1日～6月30日'!D73:AG73,'（別紙2-7）7月1日～7月31日'!D73:AH73,'（別紙2-8）8月1日～8月31日'!D73:AH73,'（別紙2-9）9月1日～9月30日'!D73:AG73,'（別紙2-10）10月1日～10月31日'!D73:AH73,'（別紙2-11）11月1日～11月30日'!D73:AG73,'（別紙2-12）12月1日～12月31日'!D73:AH73,D73:AH73)</f>
        <v>0</v>
      </c>
      <c r="AJ73" s="218" t="str">
        <f>IF(AP73="×","療養日数は15日以内になるようにしてください。",IF(AQ73="×","無症状者（検体採取日が令和5年1月1日以降）の療養日数は7日以内になるようにしてください。",IF('（別紙2-15）3月1日～3月31日'!AV73="×","別紙1の4の要件を満たしていない場合は、療養日数が10日以内になるようにしてください。","")))</f>
        <v/>
      </c>
      <c r="AK73" s="233">
        <f t="shared" si="4"/>
        <v>0</v>
      </c>
      <c r="AL73" s="44"/>
      <c r="AN73" s="233" t="str">
        <f t="shared" si="2"/>
        <v/>
      </c>
      <c r="AP73" s="238" t="str">
        <f t="shared" si="3"/>
        <v/>
      </c>
      <c r="AQ73" s="239" t="str">
        <f>IF(SUM(COUNTIF('（別紙2-13）1月1日～1月31日'!C73,"○"),COUNTIF('（別紙2-14）2月1日～2月28日'!C73,"○"),COUNTIF('（別紙2-15）3月1日～3月31日'!C73,"○"))&gt;0,IF('（別紙2-12）12月1日～12月31日'!AI73=0,IF(SUM('（別紙2-13）1月1日～1月31日'!D73:AH73)&gt;7,"×","○"),""),"")</f>
        <v/>
      </c>
      <c r="AR73" s="231"/>
    </row>
    <row r="74" spans="1:44" s="41" customFormat="1" ht="30" customHeight="1" x14ac:dyDescent="0.25">
      <c r="A74" s="99">
        <v>61</v>
      </c>
      <c r="B74" s="201" t="str">
        <f>IF('（別紙2-11）11月1日～11月30日'!B74="","",'（別紙2-11）11月1日～11月30日'!B74)</f>
        <v/>
      </c>
      <c r="C74" s="251"/>
      <c r="D74" s="285"/>
      <c r="E74" s="305"/>
      <c r="F74" s="292"/>
      <c r="G74" s="305"/>
      <c r="H74" s="292"/>
      <c r="I74" s="277"/>
      <c r="J74" s="292"/>
      <c r="K74" s="277"/>
      <c r="L74" s="292"/>
      <c r="M74" s="277"/>
      <c r="N74" s="292"/>
      <c r="O74" s="277"/>
      <c r="P74" s="292"/>
      <c r="Q74" s="277"/>
      <c r="R74" s="292"/>
      <c r="S74" s="277"/>
      <c r="T74" s="292"/>
      <c r="U74" s="277"/>
      <c r="V74" s="292"/>
      <c r="W74" s="277"/>
      <c r="X74" s="292"/>
      <c r="Y74" s="277"/>
      <c r="Z74" s="292"/>
      <c r="AA74" s="277"/>
      <c r="AB74" s="292"/>
      <c r="AC74" s="277"/>
      <c r="AD74" s="292"/>
      <c r="AE74" s="277"/>
      <c r="AF74" s="299"/>
      <c r="AG74" s="270"/>
      <c r="AH74" s="294"/>
      <c r="AI74" s="81">
        <f>SUM('（別紙2-6）6月1日～6月30日'!D74:AG74,'（別紙2-7）7月1日～7月31日'!D74:AH74,'（別紙2-8）8月1日～8月31日'!D74:AH74,'（別紙2-9）9月1日～9月30日'!D74:AG74,'（別紙2-10）10月1日～10月31日'!D74:AH74,'（別紙2-11）11月1日～11月30日'!D74:AG74,'（別紙2-12）12月1日～12月31日'!D74:AH74,D74:AH74)</f>
        <v>0</v>
      </c>
      <c r="AJ74" s="218" t="str">
        <f>IF(AP74="×","療養日数は15日以内になるようにしてください。",IF(AQ74="×","無症状者（検体採取日が令和5年1月1日以降）の療養日数は7日以内になるようにしてください。",IF('（別紙2-15）3月1日～3月31日'!AV74="×","別紙1の4の要件を満たしていない場合は、療養日数が10日以内になるようにしてください。","")))</f>
        <v/>
      </c>
      <c r="AK74" s="233">
        <f t="shared" si="4"/>
        <v>0</v>
      </c>
      <c r="AL74" s="44"/>
      <c r="AN74" s="233" t="str">
        <f t="shared" si="2"/>
        <v/>
      </c>
      <c r="AP74" s="238" t="str">
        <f t="shared" si="3"/>
        <v/>
      </c>
      <c r="AQ74" s="239" t="str">
        <f>IF(SUM(COUNTIF('（別紙2-13）1月1日～1月31日'!C74,"○"),COUNTIF('（別紙2-14）2月1日～2月28日'!C74,"○"),COUNTIF('（別紙2-15）3月1日～3月31日'!C74,"○"))&gt;0,IF('（別紙2-12）12月1日～12月31日'!AI74=0,IF(SUM('（別紙2-13）1月1日～1月31日'!D74:AH74)&gt;7,"×","○"),""),"")</f>
        <v/>
      </c>
      <c r="AR74" s="231"/>
    </row>
    <row r="75" spans="1:44" s="41" customFormat="1" ht="30" customHeight="1" x14ac:dyDescent="0.25">
      <c r="A75" s="55">
        <v>62</v>
      </c>
      <c r="B75" s="201" t="str">
        <f>IF('（別紙2-11）11月1日～11月30日'!B75="","",'（別紙2-11）11月1日～11月30日'!B75)</f>
        <v/>
      </c>
      <c r="C75" s="249"/>
      <c r="D75" s="284"/>
      <c r="E75" s="304"/>
      <c r="F75" s="291"/>
      <c r="G75" s="304"/>
      <c r="H75" s="291"/>
      <c r="I75" s="276"/>
      <c r="J75" s="291"/>
      <c r="K75" s="276"/>
      <c r="L75" s="291"/>
      <c r="M75" s="276"/>
      <c r="N75" s="291"/>
      <c r="O75" s="276"/>
      <c r="P75" s="291"/>
      <c r="Q75" s="276"/>
      <c r="R75" s="291"/>
      <c r="S75" s="276"/>
      <c r="T75" s="291"/>
      <c r="U75" s="276"/>
      <c r="V75" s="291"/>
      <c r="W75" s="276"/>
      <c r="X75" s="291"/>
      <c r="Y75" s="276"/>
      <c r="Z75" s="291"/>
      <c r="AA75" s="276"/>
      <c r="AB75" s="291"/>
      <c r="AC75" s="276"/>
      <c r="AD75" s="291"/>
      <c r="AE75" s="276"/>
      <c r="AF75" s="301"/>
      <c r="AG75" s="272"/>
      <c r="AH75" s="295"/>
      <c r="AI75" s="56">
        <f>SUM('（別紙2-6）6月1日～6月30日'!D75:AG75,'（別紙2-7）7月1日～7月31日'!D75:AH75,'（別紙2-8）8月1日～8月31日'!D75:AH75,'（別紙2-9）9月1日～9月30日'!D75:AG75,'（別紙2-10）10月1日～10月31日'!D75:AH75,'（別紙2-11）11月1日～11月30日'!D75:AG75,'（別紙2-12）12月1日～12月31日'!D75:AH75,D75:AH75)</f>
        <v>0</v>
      </c>
      <c r="AJ75" s="218" t="str">
        <f>IF(AP75="×","療養日数は15日以内になるようにしてください。",IF(AQ75="×","無症状者（検体採取日が令和5年1月1日以降）の療養日数は7日以内になるようにしてください。",IF('（別紙2-15）3月1日～3月31日'!AV75="×","別紙1の4の要件を満たしていない場合は、療養日数が10日以内になるようにしてください。","")))</f>
        <v/>
      </c>
      <c r="AK75" s="233">
        <f t="shared" si="4"/>
        <v>0</v>
      </c>
      <c r="AL75" s="44"/>
      <c r="AN75" s="233" t="str">
        <f t="shared" si="2"/>
        <v/>
      </c>
      <c r="AP75" s="238" t="str">
        <f t="shared" si="3"/>
        <v/>
      </c>
      <c r="AQ75" s="239" t="str">
        <f>IF(SUM(COUNTIF('（別紙2-13）1月1日～1月31日'!C75,"○"),COUNTIF('（別紙2-14）2月1日～2月28日'!C75,"○"),COUNTIF('（別紙2-15）3月1日～3月31日'!C75,"○"))&gt;0,IF('（別紙2-12）12月1日～12月31日'!AI75=0,IF(SUM('（別紙2-13）1月1日～1月31日'!D75:AH75)&gt;7,"×","○"),""),"")</f>
        <v/>
      </c>
      <c r="AR75" s="231"/>
    </row>
    <row r="76" spans="1:44" s="41" customFormat="1" ht="30" customHeight="1" x14ac:dyDescent="0.25">
      <c r="A76" s="55">
        <v>63</v>
      </c>
      <c r="B76" s="201" t="str">
        <f>IF('（別紙2-11）11月1日～11月30日'!B76="","",'（別紙2-11）11月1日～11月30日'!B76)</f>
        <v/>
      </c>
      <c r="C76" s="249"/>
      <c r="D76" s="284"/>
      <c r="E76" s="304"/>
      <c r="F76" s="291"/>
      <c r="G76" s="304"/>
      <c r="H76" s="291"/>
      <c r="I76" s="276"/>
      <c r="J76" s="291"/>
      <c r="K76" s="276"/>
      <c r="L76" s="291"/>
      <c r="M76" s="276"/>
      <c r="N76" s="291"/>
      <c r="O76" s="276"/>
      <c r="P76" s="291"/>
      <c r="Q76" s="276"/>
      <c r="R76" s="291"/>
      <c r="S76" s="276"/>
      <c r="T76" s="291"/>
      <c r="U76" s="276"/>
      <c r="V76" s="291"/>
      <c r="W76" s="276"/>
      <c r="X76" s="291"/>
      <c r="Y76" s="276"/>
      <c r="Z76" s="291"/>
      <c r="AA76" s="276"/>
      <c r="AB76" s="291"/>
      <c r="AC76" s="276"/>
      <c r="AD76" s="291"/>
      <c r="AE76" s="276"/>
      <c r="AF76" s="301"/>
      <c r="AG76" s="272"/>
      <c r="AH76" s="295"/>
      <c r="AI76" s="56">
        <f>SUM('（別紙2-6）6月1日～6月30日'!D76:AG76,'（別紙2-7）7月1日～7月31日'!D76:AH76,'（別紙2-8）8月1日～8月31日'!D76:AH76,'（別紙2-9）9月1日～9月30日'!D76:AG76,'（別紙2-10）10月1日～10月31日'!D76:AH76,'（別紙2-11）11月1日～11月30日'!D76:AG76,'（別紙2-12）12月1日～12月31日'!D76:AH76,D76:AH76)</f>
        <v>0</v>
      </c>
      <c r="AJ76" s="218" t="str">
        <f>IF(AP76="×","療養日数は15日以内になるようにしてください。",IF(AQ76="×","無症状者（検体採取日が令和5年1月1日以降）の療養日数は7日以内になるようにしてください。",IF('（別紙2-15）3月1日～3月31日'!AV76="×","別紙1の4の要件を満たしていない場合は、療養日数が10日以内になるようにしてください。","")))</f>
        <v/>
      </c>
      <c r="AK76" s="233">
        <f t="shared" si="4"/>
        <v>0</v>
      </c>
      <c r="AL76" s="44"/>
      <c r="AN76" s="233" t="str">
        <f t="shared" si="2"/>
        <v/>
      </c>
      <c r="AP76" s="238" t="str">
        <f t="shared" si="3"/>
        <v/>
      </c>
      <c r="AQ76" s="239" t="str">
        <f>IF(SUM(COUNTIF('（別紙2-13）1月1日～1月31日'!C76,"○"),COUNTIF('（別紙2-14）2月1日～2月28日'!C76,"○"),COUNTIF('（別紙2-15）3月1日～3月31日'!C76,"○"))&gt;0,IF('（別紙2-12）12月1日～12月31日'!AI76=0,IF(SUM('（別紙2-13）1月1日～1月31日'!D76:AH76)&gt;7,"×","○"),""),"")</f>
        <v/>
      </c>
      <c r="AR76" s="231"/>
    </row>
    <row r="77" spans="1:44" s="41" customFormat="1" ht="30" customHeight="1" x14ac:dyDescent="0.25">
      <c r="A77" s="55">
        <v>64</v>
      </c>
      <c r="B77" s="201" t="str">
        <f>IF('（別紙2-11）11月1日～11月30日'!B77="","",'（別紙2-11）11月1日～11月30日'!B77)</f>
        <v/>
      </c>
      <c r="C77" s="249"/>
      <c r="D77" s="284"/>
      <c r="E77" s="304"/>
      <c r="F77" s="291"/>
      <c r="G77" s="304"/>
      <c r="H77" s="291"/>
      <c r="I77" s="276"/>
      <c r="J77" s="291"/>
      <c r="K77" s="276"/>
      <c r="L77" s="291"/>
      <c r="M77" s="276"/>
      <c r="N77" s="291"/>
      <c r="O77" s="276"/>
      <c r="P77" s="291"/>
      <c r="Q77" s="276"/>
      <c r="R77" s="291"/>
      <c r="S77" s="276"/>
      <c r="T77" s="291"/>
      <c r="U77" s="276"/>
      <c r="V77" s="291"/>
      <c r="W77" s="276"/>
      <c r="X77" s="291"/>
      <c r="Y77" s="276"/>
      <c r="Z77" s="291"/>
      <c r="AA77" s="276"/>
      <c r="AB77" s="291"/>
      <c r="AC77" s="276"/>
      <c r="AD77" s="291"/>
      <c r="AE77" s="276"/>
      <c r="AF77" s="301"/>
      <c r="AG77" s="272"/>
      <c r="AH77" s="295"/>
      <c r="AI77" s="56">
        <f>SUM('（別紙2-6）6月1日～6月30日'!D77:AG77,'（別紙2-7）7月1日～7月31日'!D77:AH77,'（別紙2-8）8月1日～8月31日'!D77:AH77,'（別紙2-9）9月1日～9月30日'!D77:AG77,'（別紙2-10）10月1日～10月31日'!D77:AH77,'（別紙2-11）11月1日～11月30日'!D77:AG77,'（別紙2-12）12月1日～12月31日'!D77:AH77,D77:AH77)</f>
        <v>0</v>
      </c>
      <c r="AJ77" s="218" t="str">
        <f>IF(AP77="×","療養日数は15日以内になるようにしてください。",IF(AQ77="×","無症状者（検体採取日が令和5年1月1日以降）の療養日数は7日以内になるようにしてください。",IF('（別紙2-15）3月1日～3月31日'!AV77="×","別紙1の4の要件を満たしていない場合は、療養日数が10日以内になるようにしてください。","")))</f>
        <v/>
      </c>
      <c r="AK77" s="233">
        <f t="shared" si="4"/>
        <v>0</v>
      </c>
      <c r="AL77" s="44"/>
      <c r="AN77" s="233" t="str">
        <f t="shared" si="2"/>
        <v/>
      </c>
      <c r="AP77" s="238" t="str">
        <f t="shared" si="3"/>
        <v/>
      </c>
      <c r="AQ77" s="239" t="str">
        <f>IF(SUM(COUNTIF('（別紙2-13）1月1日～1月31日'!C77,"○"),COUNTIF('（別紙2-14）2月1日～2月28日'!C77,"○"),COUNTIF('（別紙2-15）3月1日～3月31日'!C77,"○"))&gt;0,IF('（別紙2-12）12月1日～12月31日'!AI77=0,IF(SUM('（別紙2-13）1月1日～1月31日'!D77:AH77)&gt;7,"×","○"),""),"")</f>
        <v/>
      </c>
      <c r="AR77" s="231"/>
    </row>
    <row r="78" spans="1:44" s="41" customFormat="1" ht="30" customHeight="1" thickBot="1" x14ac:dyDescent="0.3">
      <c r="A78" s="57">
        <v>65</v>
      </c>
      <c r="B78" s="202" t="str">
        <f>IF('（別紙2-11）11月1日～11月30日'!B78="","",'（別紙2-11）11月1日～11月30日'!B78)</f>
        <v/>
      </c>
      <c r="C78" s="250"/>
      <c r="D78" s="282"/>
      <c r="E78" s="302"/>
      <c r="F78" s="289"/>
      <c r="G78" s="302"/>
      <c r="H78" s="289"/>
      <c r="I78" s="273"/>
      <c r="J78" s="289"/>
      <c r="K78" s="273"/>
      <c r="L78" s="289"/>
      <c r="M78" s="273"/>
      <c r="N78" s="289"/>
      <c r="O78" s="273"/>
      <c r="P78" s="289"/>
      <c r="Q78" s="273"/>
      <c r="R78" s="289"/>
      <c r="S78" s="273"/>
      <c r="T78" s="289"/>
      <c r="U78" s="273"/>
      <c r="V78" s="289"/>
      <c r="W78" s="273"/>
      <c r="X78" s="289"/>
      <c r="Y78" s="273"/>
      <c r="Z78" s="289"/>
      <c r="AA78" s="273"/>
      <c r="AB78" s="289"/>
      <c r="AC78" s="273"/>
      <c r="AD78" s="289"/>
      <c r="AE78" s="273"/>
      <c r="AF78" s="303"/>
      <c r="AG78" s="274"/>
      <c r="AH78" s="296"/>
      <c r="AI78" s="58">
        <f>SUM('（別紙2-6）6月1日～6月30日'!D78:AG78,'（別紙2-7）7月1日～7月31日'!D78:AH78,'（別紙2-8）8月1日～8月31日'!D78:AH78,'（別紙2-9）9月1日～9月30日'!D78:AG78,'（別紙2-10）10月1日～10月31日'!D78:AH78,'（別紙2-11）11月1日～11月30日'!D78:AG78,'（別紙2-12）12月1日～12月31日'!D78:AH78,D78:AH78)</f>
        <v>0</v>
      </c>
      <c r="AJ78" s="218" t="str">
        <f>IF(AP78="×","療養日数は15日以内になるようにしてください。",IF(AQ78="×","無症状者（検体採取日が令和5年1月1日以降）の療養日数は7日以内になるようにしてください。",IF('（別紙2-15）3月1日～3月31日'!AV78="×","別紙1の4の要件を満たしていない場合は、療養日数が10日以内になるようにしてください。","")))</f>
        <v/>
      </c>
      <c r="AK78" s="233">
        <f t="shared" ref="AK78:AK109" si="5">MIN(SUM(D78:AH78),15)</f>
        <v>0</v>
      </c>
      <c r="AL78" s="44"/>
      <c r="AN78" s="233" t="str">
        <f t="shared" ref="AN78:AN141" si="6">IF(AND(B78="",AI78&gt;0),1,"")</f>
        <v/>
      </c>
      <c r="AP78" s="238" t="str">
        <f t="shared" si="3"/>
        <v/>
      </c>
      <c r="AQ78" s="239" t="str">
        <f>IF(SUM(COUNTIF('（別紙2-13）1月1日～1月31日'!C78,"○"),COUNTIF('（別紙2-14）2月1日～2月28日'!C78,"○"),COUNTIF('（別紙2-15）3月1日～3月31日'!C78,"○"))&gt;0,IF('（別紙2-12）12月1日～12月31日'!AI78=0,IF(SUM('（別紙2-13）1月1日～1月31日'!D78:AH78)&gt;7,"×","○"),""),"")</f>
        <v/>
      </c>
      <c r="AR78" s="231"/>
    </row>
    <row r="79" spans="1:44" s="41" customFormat="1" ht="30" customHeight="1" x14ac:dyDescent="0.25">
      <c r="A79" s="91">
        <v>66</v>
      </c>
      <c r="B79" s="203" t="str">
        <f>IF('（別紙2-11）11月1日～11月30日'!B79="","",'（別紙2-11）11月1日～11月30日'!B79)</f>
        <v/>
      </c>
      <c r="C79" s="251"/>
      <c r="D79" s="286"/>
      <c r="E79" s="306"/>
      <c r="F79" s="293"/>
      <c r="G79" s="306"/>
      <c r="H79" s="293"/>
      <c r="I79" s="278"/>
      <c r="J79" s="293"/>
      <c r="K79" s="278"/>
      <c r="L79" s="293"/>
      <c r="M79" s="278"/>
      <c r="N79" s="293"/>
      <c r="O79" s="278"/>
      <c r="P79" s="293"/>
      <c r="Q79" s="278"/>
      <c r="R79" s="293"/>
      <c r="S79" s="278"/>
      <c r="T79" s="293"/>
      <c r="U79" s="278"/>
      <c r="V79" s="293"/>
      <c r="W79" s="278"/>
      <c r="X79" s="293"/>
      <c r="Y79" s="278"/>
      <c r="Z79" s="293"/>
      <c r="AA79" s="278"/>
      <c r="AB79" s="293"/>
      <c r="AC79" s="278"/>
      <c r="AD79" s="293"/>
      <c r="AE79" s="278"/>
      <c r="AF79" s="307"/>
      <c r="AG79" s="279"/>
      <c r="AH79" s="297"/>
      <c r="AI79" s="98">
        <f>SUM('（別紙2-6）6月1日～6月30日'!D79:AG79,'（別紙2-7）7月1日～7月31日'!D79:AH79,'（別紙2-8）8月1日～8月31日'!D79:AH79,'（別紙2-9）9月1日～9月30日'!D79:AG79,'（別紙2-10）10月1日～10月31日'!D79:AH79,'（別紙2-11）11月1日～11月30日'!D79:AG79,'（別紙2-12）12月1日～12月31日'!D79:AH79,D79:AH79)</f>
        <v>0</v>
      </c>
      <c r="AJ79" s="218" t="str">
        <f>IF(AP79="×","療養日数は15日以内になるようにしてください。",IF(AQ79="×","無症状者（検体採取日が令和5年1月1日以降）の療養日数は7日以内になるようにしてください。",IF('（別紙2-15）3月1日～3月31日'!AV79="×","別紙1の4の要件を満たしていない場合は、療養日数が10日以内になるようにしてください。","")))</f>
        <v/>
      </c>
      <c r="AK79" s="233">
        <f t="shared" si="5"/>
        <v>0</v>
      </c>
      <c r="AL79" s="44"/>
      <c r="AN79" s="233" t="str">
        <f t="shared" si="6"/>
        <v/>
      </c>
      <c r="AP79" s="238" t="str">
        <f t="shared" ref="AP79:AP142" si="7">IF(AI79&gt;15,"×","")</f>
        <v/>
      </c>
      <c r="AQ79" s="239" t="str">
        <f>IF(SUM(COUNTIF('（別紙2-13）1月1日～1月31日'!C79,"○"),COUNTIF('（別紙2-14）2月1日～2月28日'!C79,"○"),COUNTIF('（別紙2-15）3月1日～3月31日'!C79,"○"))&gt;0,IF('（別紙2-12）12月1日～12月31日'!AI79=0,IF(SUM('（別紙2-13）1月1日～1月31日'!D79:AH79)&gt;7,"×","○"),""),"")</f>
        <v/>
      </c>
      <c r="AR79" s="231"/>
    </row>
    <row r="80" spans="1:44" s="41" customFormat="1" ht="30" customHeight="1" x14ac:dyDescent="0.25">
      <c r="A80" s="55">
        <v>67</v>
      </c>
      <c r="B80" s="201" t="str">
        <f>IF('（別紙2-11）11月1日～11月30日'!B80="","",'（別紙2-11）11月1日～11月30日'!B80)</f>
        <v/>
      </c>
      <c r="C80" s="249"/>
      <c r="D80" s="284"/>
      <c r="E80" s="304"/>
      <c r="F80" s="291"/>
      <c r="G80" s="304"/>
      <c r="H80" s="291"/>
      <c r="I80" s="276"/>
      <c r="J80" s="291"/>
      <c r="K80" s="276"/>
      <c r="L80" s="291"/>
      <c r="M80" s="276"/>
      <c r="N80" s="291"/>
      <c r="O80" s="276"/>
      <c r="P80" s="291"/>
      <c r="Q80" s="276"/>
      <c r="R80" s="291"/>
      <c r="S80" s="276"/>
      <c r="T80" s="291"/>
      <c r="U80" s="276"/>
      <c r="V80" s="291"/>
      <c r="W80" s="276"/>
      <c r="X80" s="291"/>
      <c r="Y80" s="276"/>
      <c r="Z80" s="291"/>
      <c r="AA80" s="276"/>
      <c r="AB80" s="291"/>
      <c r="AC80" s="276"/>
      <c r="AD80" s="291"/>
      <c r="AE80" s="276"/>
      <c r="AF80" s="301"/>
      <c r="AG80" s="272"/>
      <c r="AH80" s="295"/>
      <c r="AI80" s="56">
        <f>SUM('（別紙2-6）6月1日～6月30日'!D80:AG80,'（別紙2-7）7月1日～7月31日'!D80:AH80,'（別紙2-8）8月1日～8月31日'!D80:AH80,'（別紙2-9）9月1日～9月30日'!D80:AG80,'（別紙2-10）10月1日～10月31日'!D80:AH80,'（別紙2-11）11月1日～11月30日'!D80:AG80,'（別紙2-12）12月1日～12月31日'!D80:AH80,D80:AH80)</f>
        <v>0</v>
      </c>
      <c r="AJ80" s="218" t="str">
        <f>IF(AP80="×","療養日数は15日以内になるようにしてください。",IF(AQ80="×","無症状者（検体採取日が令和5年1月1日以降）の療養日数は7日以内になるようにしてください。",IF('（別紙2-15）3月1日～3月31日'!AV80="×","別紙1の4の要件を満たしていない場合は、療養日数が10日以内になるようにしてください。","")))</f>
        <v/>
      </c>
      <c r="AK80" s="233">
        <f t="shared" si="5"/>
        <v>0</v>
      </c>
      <c r="AL80" s="44"/>
      <c r="AN80" s="233" t="str">
        <f t="shared" si="6"/>
        <v/>
      </c>
      <c r="AP80" s="238" t="str">
        <f t="shared" si="7"/>
        <v/>
      </c>
      <c r="AQ80" s="239" t="str">
        <f>IF(SUM(COUNTIF('（別紙2-13）1月1日～1月31日'!C80,"○"),COUNTIF('（別紙2-14）2月1日～2月28日'!C80,"○"),COUNTIF('（別紙2-15）3月1日～3月31日'!C80,"○"))&gt;0,IF('（別紙2-12）12月1日～12月31日'!AI80=0,IF(SUM('（別紙2-13）1月1日～1月31日'!D80:AH80)&gt;7,"×","○"),""),"")</f>
        <v/>
      </c>
      <c r="AR80" s="231"/>
    </row>
    <row r="81" spans="1:44" s="41" customFormat="1" ht="30" customHeight="1" x14ac:dyDescent="0.25">
      <c r="A81" s="55">
        <v>68</v>
      </c>
      <c r="B81" s="201" t="str">
        <f>IF('（別紙2-11）11月1日～11月30日'!B81="","",'（別紙2-11）11月1日～11月30日'!B81)</f>
        <v/>
      </c>
      <c r="C81" s="249"/>
      <c r="D81" s="284"/>
      <c r="E81" s="304"/>
      <c r="F81" s="291"/>
      <c r="G81" s="304"/>
      <c r="H81" s="291"/>
      <c r="I81" s="276"/>
      <c r="J81" s="291"/>
      <c r="K81" s="276"/>
      <c r="L81" s="291"/>
      <c r="M81" s="276"/>
      <c r="N81" s="291"/>
      <c r="O81" s="276"/>
      <c r="P81" s="291"/>
      <c r="Q81" s="276"/>
      <c r="R81" s="291"/>
      <c r="S81" s="276"/>
      <c r="T81" s="291"/>
      <c r="U81" s="276"/>
      <c r="V81" s="291"/>
      <c r="W81" s="276"/>
      <c r="X81" s="291"/>
      <c r="Y81" s="276"/>
      <c r="Z81" s="291"/>
      <c r="AA81" s="276"/>
      <c r="AB81" s="291"/>
      <c r="AC81" s="276"/>
      <c r="AD81" s="291"/>
      <c r="AE81" s="276"/>
      <c r="AF81" s="301"/>
      <c r="AG81" s="272"/>
      <c r="AH81" s="295"/>
      <c r="AI81" s="56">
        <f>SUM('（別紙2-6）6月1日～6月30日'!D81:AG81,'（別紙2-7）7月1日～7月31日'!D81:AH81,'（別紙2-8）8月1日～8月31日'!D81:AH81,'（別紙2-9）9月1日～9月30日'!D81:AG81,'（別紙2-10）10月1日～10月31日'!D81:AH81,'（別紙2-11）11月1日～11月30日'!D81:AG81,'（別紙2-12）12月1日～12月31日'!D81:AH81,D81:AH81)</f>
        <v>0</v>
      </c>
      <c r="AJ81" s="218" t="str">
        <f>IF(AP81="×","療養日数は15日以内になるようにしてください。",IF(AQ81="×","無症状者（検体採取日が令和5年1月1日以降）の療養日数は7日以内になるようにしてください。",IF('（別紙2-15）3月1日～3月31日'!AV81="×","別紙1の4の要件を満たしていない場合は、療養日数が10日以内になるようにしてください。","")))</f>
        <v/>
      </c>
      <c r="AK81" s="233">
        <f t="shared" si="5"/>
        <v>0</v>
      </c>
      <c r="AL81" s="44"/>
      <c r="AN81" s="233" t="str">
        <f t="shared" si="6"/>
        <v/>
      </c>
      <c r="AP81" s="238" t="str">
        <f t="shared" si="7"/>
        <v/>
      </c>
      <c r="AQ81" s="239" t="str">
        <f>IF(SUM(COUNTIF('（別紙2-13）1月1日～1月31日'!C81,"○"),COUNTIF('（別紙2-14）2月1日～2月28日'!C81,"○"),COUNTIF('（別紙2-15）3月1日～3月31日'!C81,"○"))&gt;0,IF('（別紙2-12）12月1日～12月31日'!AI81=0,IF(SUM('（別紙2-13）1月1日～1月31日'!D81:AH81)&gt;7,"×","○"),""),"")</f>
        <v/>
      </c>
      <c r="AR81" s="231"/>
    </row>
    <row r="82" spans="1:44" s="41" customFormat="1" ht="30" customHeight="1" x14ac:dyDescent="0.25">
      <c r="A82" s="55">
        <v>69</v>
      </c>
      <c r="B82" s="201" t="str">
        <f>IF('（別紙2-11）11月1日～11月30日'!B82="","",'（別紙2-11）11月1日～11月30日'!B82)</f>
        <v/>
      </c>
      <c r="C82" s="249"/>
      <c r="D82" s="284"/>
      <c r="E82" s="304"/>
      <c r="F82" s="291"/>
      <c r="G82" s="304"/>
      <c r="H82" s="291"/>
      <c r="I82" s="276"/>
      <c r="J82" s="291"/>
      <c r="K82" s="276"/>
      <c r="L82" s="291"/>
      <c r="M82" s="276"/>
      <c r="N82" s="291"/>
      <c r="O82" s="276"/>
      <c r="P82" s="291"/>
      <c r="Q82" s="276"/>
      <c r="R82" s="291"/>
      <c r="S82" s="276"/>
      <c r="T82" s="291"/>
      <c r="U82" s="276"/>
      <c r="V82" s="291"/>
      <c r="W82" s="276"/>
      <c r="X82" s="291"/>
      <c r="Y82" s="276"/>
      <c r="Z82" s="291"/>
      <c r="AA82" s="276"/>
      <c r="AB82" s="291"/>
      <c r="AC82" s="276"/>
      <c r="AD82" s="291"/>
      <c r="AE82" s="276"/>
      <c r="AF82" s="301"/>
      <c r="AG82" s="272"/>
      <c r="AH82" s="295"/>
      <c r="AI82" s="56">
        <f>SUM('（別紙2-6）6月1日～6月30日'!D82:AG82,'（別紙2-7）7月1日～7月31日'!D82:AH82,'（別紙2-8）8月1日～8月31日'!D82:AH82,'（別紙2-9）9月1日～9月30日'!D82:AG82,'（別紙2-10）10月1日～10月31日'!D82:AH82,'（別紙2-11）11月1日～11月30日'!D82:AG82,'（別紙2-12）12月1日～12月31日'!D82:AH82,D82:AH82)</f>
        <v>0</v>
      </c>
      <c r="AJ82" s="218" t="str">
        <f>IF(AP82="×","療養日数は15日以内になるようにしてください。",IF(AQ82="×","無症状者（検体採取日が令和5年1月1日以降）の療養日数は7日以内になるようにしてください。",IF('（別紙2-15）3月1日～3月31日'!AV82="×","別紙1の4の要件を満たしていない場合は、療養日数が10日以内になるようにしてください。","")))</f>
        <v/>
      </c>
      <c r="AK82" s="233">
        <f t="shared" si="5"/>
        <v>0</v>
      </c>
      <c r="AL82" s="44"/>
      <c r="AN82" s="233" t="str">
        <f t="shared" si="6"/>
        <v/>
      </c>
      <c r="AP82" s="238" t="str">
        <f t="shared" si="7"/>
        <v/>
      </c>
      <c r="AQ82" s="239" t="str">
        <f>IF(SUM(COUNTIF('（別紙2-13）1月1日～1月31日'!C82,"○"),COUNTIF('（別紙2-14）2月1日～2月28日'!C82,"○"),COUNTIF('（別紙2-15）3月1日～3月31日'!C82,"○"))&gt;0,IF('（別紙2-12）12月1日～12月31日'!AI82=0,IF(SUM('（別紙2-13）1月1日～1月31日'!D82:AH82)&gt;7,"×","○"),""),"")</f>
        <v/>
      </c>
      <c r="AR82" s="231"/>
    </row>
    <row r="83" spans="1:44" s="41" customFormat="1" ht="30" customHeight="1" thickBot="1" x14ac:dyDescent="0.3">
      <c r="A83" s="55">
        <v>70</v>
      </c>
      <c r="B83" s="202" t="str">
        <f>IF('（別紙2-11）11月1日～11月30日'!B83="","",'（別紙2-11）11月1日～11月30日'!B83)</f>
        <v/>
      </c>
      <c r="C83" s="250"/>
      <c r="D83" s="284"/>
      <c r="E83" s="304"/>
      <c r="F83" s="291"/>
      <c r="G83" s="304"/>
      <c r="H83" s="291"/>
      <c r="I83" s="276"/>
      <c r="J83" s="291"/>
      <c r="K83" s="276"/>
      <c r="L83" s="291"/>
      <c r="M83" s="276"/>
      <c r="N83" s="291"/>
      <c r="O83" s="276"/>
      <c r="P83" s="291"/>
      <c r="Q83" s="276"/>
      <c r="R83" s="291"/>
      <c r="S83" s="276"/>
      <c r="T83" s="291"/>
      <c r="U83" s="276"/>
      <c r="V83" s="291"/>
      <c r="W83" s="276"/>
      <c r="X83" s="291"/>
      <c r="Y83" s="276"/>
      <c r="Z83" s="291"/>
      <c r="AA83" s="276"/>
      <c r="AB83" s="291"/>
      <c r="AC83" s="276"/>
      <c r="AD83" s="291"/>
      <c r="AE83" s="276"/>
      <c r="AF83" s="301"/>
      <c r="AG83" s="272"/>
      <c r="AH83" s="295"/>
      <c r="AI83" s="56">
        <f>SUM('（別紙2-6）6月1日～6月30日'!D83:AG83,'（別紙2-7）7月1日～7月31日'!D83:AH83,'（別紙2-8）8月1日～8月31日'!D83:AH83,'（別紙2-9）9月1日～9月30日'!D83:AG83,'（別紙2-10）10月1日～10月31日'!D83:AH83,'（別紙2-11）11月1日～11月30日'!D83:AG83,'（別紙2-12）12月1日～12月31日'!D83:AH83,D83:AH83)</f>
        <v>0</v>
      </c>
      <c r="AJ83" s="218" t="str">
        <f>IF(AP83="×","療養日数は15日以内になるようにしてください。",IF(AQ83="×","無症状者（検体採取日が令和5年1月1日以降）の療養日数は7日以内になるようにしてください。",IF('（別紙2-15）3月1日～3月31日'!AV83="×","別紙1の4の要件を満たしていない場合は、療養日数が10日以内になるようにしてください。","")))</f>
        <v/>
      </c>
      <c r="AK83" s="233">
        <f t="shared" si="5"/>
        <v>0</v>
      </c>
      <c r="AL83" s="44"/>
      <c r="AN83" s="233" t="str">
        <f t="shared" si="6"/>
        <v/>
      </c>
      <c r="AP83" s="238" t="str">
        <f t="shared" si="7"/>
        <v/>
      </c>
      <c r="AQ83" s="239" t="str">
        <f>IF(SUM(COUNTIF('（別紙2-13）1月1日～1月31日'!C83,"○"),COUNTIF('（別紙2-14）2月1日～2月28日'!C83,"○"),COUNTIF('（別紙2-15）3月1日～3月31日'!C83,"○"))&gt;0,IF('（別紙2-12）12月1日～12月31日'!AI83=0,IF(SUM('（別紙2-13）1月1日～1月31日'!D83:AH83)&gt;7,"×","○"),""),"")</f>
        <v/>
      </c>
      <c r="AR83" s="231"/>
    </row>
    <row r="84" spans="1:44" s="41" customFormat="1" ht="30" customHeight="1" x14ac:dyDescent="0.25">
      <c r="A84" s="99">
        <v>71</v>
      </c>
      <c r="B84" s="203" t="str">
        <f>IF('（別紙2-11）11月1日～11月30日'!B84="","",'（別紙2-11）11月1日～11月30日'!B84)</f>
        <v/>
      </c>
      <c r="C84" s="251"/>
      <c r="D84" s="285"/>
      <c r="E84" s="305"/>
      <c r="F84" s="292"/>
      <c r="G84" s="305"/>
      <c r="H84" s="292"/>
      <c r="I84" s="277"/>
      <c r="J84" s="292"/>
      <c r="K84" s="277"/>
      <c r="L84" s="292"/>
      <c r="M84" s="277"/>
      <c r="N84" s="292"/>
      <c r="O84" s="277"/>
      <c r="P84" s="292"/>
      <c r="Q84" s="277"/>
      <c r="R84" s="292"/>
      <c r="S84" s="277"/>
      <c r="T84" s="292"/>
      <c r="U84" s="277"/>
      <c r="V84" s="292"/>
      <c r="W84" s="277"/>
      <c r="X84" s="292"/>
      <c r="Y84" s="277"/>
      <c r="Z84" s="292"/>
      <c r="AA84" s="277"/>
      <c r="AB84" s="292"/>
      <c r="AC84" s="277"/>
      <c r="AD84" s="292"/>
      <c r="AE84" s="277"/>
      <c r="AF84" s="299"/>
      <c r="AG84" s="270"/>
      <c r="AH84" s="294"/>
      <c r="AI84" s="81">
        <f>SUM('（別紙2-6）6月1日～6月30日'!D84:AG84,'（別紙2-7）7月1日～7月31日'!D84:AH84,'（別紙2-8）8月1日～8月31日'!D84:AH84,'（別紙2-9）9月1日～9月30日'!D84:AG84,'（別紙2-10）10月1日～10月31日'!D84:AH84,'（別紙2-11）11月1日～11月30日'!D84:AG84,'（別紙2-12）12月1日～12月31日'!D84:AH84,D84:AH84)</f>
        <v>0</v>
      </c>
      <c r="AJ84" s="218" t="str">
        <f>IF(AP84="×","療養日数は15日以内になるようにしてください。",IF(AQ84="×","無症状者（検体採取日が令和5年1月1日以降）の療養日数は7日以内になるようにしてください。",IF('（別紙2-15）3月1日～3月31日'!AV84="×","別紙1の4の要件を満たしていない場合は、療養日数が10日以内になるようにしてください。","")))</f>
        <v/>
      </c>
      <c r="AK84" s="233">
        <f t="shared" si="5"/>
        <v>0</v>
      </c>
      <c r="AL84" s="44"/>
      <c r="AN84" s="233" t="str">
        <f t="shared" si="6"/>
        <v/>
      </c>
      <c r="AP84" s="238" t="str">
        <f t="shared" si="7"/>
        <v/>
      </c>
      <c r="AQ84" s="239" t="str">
        <f>IF(SUM(COUNTIF('（別紙2-13）1月1日～1月31日'!C84,"○"),COUNTIF('（別紙2-14）2月1日～2月28日'!C84,"○"),COUNTIF('（別紙2-15）3月1日～3月31日'!C84,"○"))&gt;0,IF('（別紙2-12）12月1日～12月31日'!AI84=0,IF(SUM('（別紙2-13）1月1日～1月31日'!D84:AH84)&gt;7,"×","○"),""),"")</f>
        <v/>
      </c>
      <c r="AR84" s="231"/>
    </row>
    <row r="85" spans="1:44" s="41" customFormat="1" ht="30" customHeight="1" x14ac:dyDescent="0.25">
      <c r="A85" s="55">
        <v>72</v>
      </c>
      <c r="B85" s="201" t="str">
        <f>IF('（別紙2-11）11月1日～11月30日'!B85="","",'（別紙2-11）11月1日～11月30日'!B85)</f>
        <v/>
      </c>
      <c r="C85" s="249"/>
      <c r="D85" s="284"/>
      <c r="E85" s="304"/>
      <c r="F85" s="291"/>
      <c r="G85" s="304"/>
      <c r="H85" s="291"/>
      <c r="I85" s="276"/>
      <c r="J85" s="291"/>
      <c r="K85" s="276"/>
      <c r="L85" s="291"/>
      <c r="M85" s="276"/>
      <c r="N85" s="291"/>
      <c r="O85" s="276"/>
      <c r="P85" s="291"/>
      <c r="Q85" s="276"/>
      <c r="R85" s="291"/>
      <c r="S85" s="276"/>
      <c r="T85" s="291"/>
      <c r="U85" s="276"/>
      <c r="V85" s="291"/>
      <c r="W85" s="276"/>
      <c r="X85" s="291"/>
      <c r="Y85" s="276"/>
      <c r="Z85" s="291"/>
      <c r="AA85" s="276"/>
      <c r="AB85" s="291"/>
      <c r="AC85" s="276"/>
      <c r="AD85" s="291"/>
      <c r="AE85" s="276"/>
      <c r="AF85" s="301"/>
      <c r="AG85" s="272"/>
      <c r="AH85" s="295"/>
      <c r="AI85" s="56">
        <f>SUM('（別紙2-6）6月1日～6月30日'!D85:AG85,'（別紙2-7）7月1日～7月31日'!D85:AH85,'（別紙2-8）8月1日～8月31日'!D85:AH85,'（別紙2-9）9月1日～9月30日'!D85:AG85,'（別紙2-10）10月1日～10月31日'!D85:AH85,'（別紙2-11）11月1日～11月30日'!D85:AG85,'（別紙2-12）12月1日～12月31日'!D85:AH85,D85:AH85)</f>
        <v>0</v>
      </c>
      <c r="AJ85" s="218" t="str">
        <f>IF(AP85="×","療養日数は15日以内になるようにしてください。",IF(AQ85="×","無症状者（検体採取日が令和5年1月1日以降）の療養日数は7日以内になるようにしてください。",IF('（別紙2-15）3月1日～3月31日'!AV85="×","別紙1の4の要件を満たしていない場合は、療養日数が10日以内になるようにしてください。","")))</f>
        <v/>
      </c>
      <c r="AK85" s="233">
        <f t="shared" si="5"/>
        <v>0</v>
      </c>
      <c r="AL85" s="44"/>
      <c r="AN85" s="233" t="str">
        <f t="shared" si="6"/>
        <v/>
      </c>
      <c r="AP85" s="238" t="str">
        <f t="shared" si="7"/>
        <v/>
      </c>
      <c r="AQ85" s="239" t="str">
        <f>IF(SUM(COUNTIF('（別紙2-13）1月1日～1月31日'!C85,"○"),COUNTIF('（別紙2-14）2月1日～2月28日'!C85,"○"),COUNTIF('（別紙2-15）3月1日～3月31日'!C85,"○"))&gt;0,IF('（別紙2-12）12月1日～12月31日'!AI85=0,IF(SUM('（別紙2-13）1月1日～1月31日'!D85:AH85)&gt;7,"×","○"),""),"")</f>
        <v/>
      </c>
      <c r="AR85" s="231"/>
    </row>
    <row r="86" spans="1:44" s="41" customFormat="1" ht="30" customHeight="1" x14ac:dyDescent="0.25">
      <c r="A86" s="55">
        <v>73</v>
      </c>
      <c r="B86" s="201" t="str">
        <f>IF('（別紙2-11）11月1日～11月30日'!B86="","",'（別紙2-11）11月1日～11月30日'!B86)</f>
        <v/>
      </c>
      <c r="C86" s="249"/>
      <c r="D86" s="284"/>
      <c r="E86" s="304"/>
      <c r="F86" s="291"/>
      <c r="G86" s="304"/>
      <c r="H86" s="291"/>
      <c r="I86" s="276"/>
      <c r="J86" s="291"/>
      <c r="K86" s="276"/>
      <c r="L86" s="291"/>
      <c r="M86" s="276"/>
      <c r="N86" s="291"/>
      <c r="O86" s="276"/>
      <c r="P86" s="291"/>
      <c r="Q86" s="276"/>
      <c r="R86" s="291"/>
      <c r="S86" s="276"/>
      <c r="T86" s="291"/>
      <c r="U86" s="276"/>
      <c r="V86" s="291"/>
      <c r="W86" s="276"/>
      <c r="X86" s="291"/>
      <c r="Y86" s="276"/>
      <c r="Z86" s="291"/>
      <c r="AA86" s="276"/>
      <c r="AB86" s="291"/>
      <c r="AC86" s="276"/>
      <c r="AD86" s="291"/>
      <c r="AE86" s="276"/>
      <c r="AF86" s="301"/>
      <c r="AG86" s="272"/>
      <c r="AH86" s="295"/>
      <c r="AI86" s="56">
        <f>SUM('（別紙2-6）6月1日～6月30日'!D86:AG86,'（別紙2-7）7月1日～7月31日'!D86:AH86,'（別紙2-8）8月1日～8月31日'!D86:AH86,'（別紙2-9）9月1日～9月30日'!D86:AG86,'（別紙2-10）10月1日～10月31日'!D86:AH86,'（別紙2-11）11月1日～11月30日'!D86:AG86,'（別紙2-12）12月1日～12月31日'!D86:AH86,D86:AH86)</f>
        <v>0</v>
      </c>
      <c r="AJ86" s="218" t="str">
        <f>IF(AP86="×","療養日数は15日以内になるようにしてください。",IF(AQ86="×","無症状者（検体採取日が令和5年1月1日以降）の療養日数は7日以内になるようにしてください。",IF('（別紙2-15）3月1日～3月31日'!AV86="×","別紙1の4の要件を満たしていない場合は、療養日数が10日以内になるようにしてください。","")))</f>
        <v/>
      </c>
      <c r="AK86" s="233">
        <f t="shared" si="5"/>
        <v>0</v>
      </c>
      <c r="AL86" s="44"/>
      <c r="AN86" s="233" t="str">
        <f t="shared" si="6"/>
        <v/>
      </c>
      <c r="AP86" s="238" t="str">
        <f t="shared" si="7"/>
        <v/>
      </c>
      <c r="AQ86" s="239" t="str">
        <f>IF(SUM(COUNTIF('（別紙2-13）1月1日～1月31日'!C86,"○"),COUNTIF('（別紙2-14）2月1日～2月28日'!C86,"○"),COUNTIF('（別紙2-15）3月1日～3月31日'!C86,"○"))&gt;0,IF('（別紙2-12）12月1日～12月31日'!AI86=0,IF(SUM('（別紙2-13）1月1日～1月31日'!D86:AH86)&gt;7,"×","○"),""),"")</f>
        <v/>
      </c>
      <c r="AR86" s="231"/>
    </row>
    <row r="87" spans="1:44" s="41" customFormat="1" ht="30" customHeight="1" x14ac:dyDescent="0.25">
      <c r="A87" s="55">
        <v>74</v>
      </c>
      <c r="B87" s="201" t="str">
        <f>IF('（別紙2-11）11月1日～11月30日'!B87="","",'（別紙2-11）11月1日～11月30日'!B87)</f>
        <v/>
      </c>
      <c r="C87" s="249"/>
      <c r="D87" s="284"/>
      <c r="E87" s="304"/>
      <c r="F87" s="291"/>
      <c r="G87" s="304"/>
      <c r="H87" s="291"/>
      <c r="I87" s="276"/>
      <c r="J87" s="291"/>
      <c r="K87" s="276"/>
      <c r="L87" s="291"/>
      <c r="M87" s="276"/>
      <c r="N87" s="291"/>
      <c r="O87" s="276"/>
      <c r="P87" s="291"/>
      <c r="Q87" s="276"/>
      <c r="R87" s="291"/>
      <c r="S87" s="276"/>
      <c r="T87" s="291"/>
      <c r="U87" s="276"/>
      <c r="V87" s="291"/>
      <c r="W87" s="276"/>
      <c r="X87" s="291"/>
      <c r="Y87" s="276"/>
      <c r="Z87" s="291"/>
      <c r="AA87" s="276"/>
      <c r="AB87" s="291"/>
      <c r="AC87" s="276"/>
      <c r="AD87" s="291"/>
      <c r="AE87" s="276"/>
      <c r="AF87" s="301"/>
      <c r="AG87" s="272"/>
      <c r="AH87" s="295"/>
      <c r="AI87" s="56">
        <f>SUM('（別紙2-6）6月1日～6月30日'!D87:AG87,'（別紙2-7）7月1日～7月31日'!D87:AH87,'（別紙2-8）8月1日～8月31日'!D87:AH87,'（別紙2-9）9月1日～9月30日'!D87:AG87,'（別紙2-10）10月1日～10月31日'!D87:AH87,'（別紙2-11）11月1日～11月30日'!D87:AG87,'（別紙2-12）12月1日～12月31日'!D87:AH87,D87:AH87)</f>
        <v>0</v>
      </c>
      <c r="AJ87" s="218" t="str">
        <f>IF(AP87="×","療養日数は15日以内になるようにしてください。",IF(AQ87="×","無症状者（検体採取日が令和5年1月1日以降）の療養日数は7日以内になるようにしてください。",IF('（別紙2-15）3月1日～3月31日'!AV87="×","別紙1の4の要件を満たしていない場合は、療養日数が10日以内になるようにしてください。","")))</f>
        <v/>
      </c>
      <c r="AK87" s="233">
        <f t="shared" si="5"/>
        <v>0</v>
      </c>
      <c r="AL87" s="44"/>
      <c r="AN87" s="233" t="str">
        <f t="shared" si="6"/>
        <v/>
      </c>
      <c r="AP87" s="238" t="str">
        <f t="shared" si="7"/>
        <v/>
      </c>
      <c r="AQ87" s="239" t="str">
        <f>IF(SUM(COUNTIF('（別紙2-13）1月1日～1月31日'!C87,"○"),COUNTIF('（別紙2-14）2月1日～2月28日'!C87,"○"),COUNTIF('（別紙2-15）3月1日～3月31日'!C87,"○"))&gt;0,IF('（別紙2-12）12月1日～12月31日'!AI87=0,IF(SUM('（別紙2-13）1月1日～1月31日'!D87:AH87)&gt;7,"×","○"),""),"")</f>
        <v/>
      </c>
      <c r="AR87" s="231"/>
    </row>
    <row r="88" spans="1:44" s="41" customFormat="1" ht="30" customHeight="1" thickBot="1" x14ac:dyDescent="0.3">
      <c r="A88" s="57">
        <v>75</v>
      </c>
      <c r="B88" s="202" t="str">
        <f>IF('（別紙2-11）11月1日～11月30日'!B88="","",'（別紙2-11）11月1日～11月30日'!B88)</f>
        <v/>
      </c>
      <c r="C88" s="250"/>
      <c r="D88" s="282"/>
      <c r="E88" s="302"/>
      <c r="F88" s="289"/>
      <c r="G88" s="302"/>
      <c r="H88" s="289"/>
      <c r="I88" s="273"/>
      <c r="J88" s="289"/>
      <c r="K88" s="273"/>
      <c r="L88" s="289"/>
      <c r="M88" s="273"/>
      <c r="N88" s="289"/>
      <c r="O88" s="273"/>
      <c r="P88" s="289"/>
      <c r="Q88" s="273"/>
      <c r="R88" s="289"/>
      <c r="S88" s="273"/>
      <c r="T88" s="289"/>
      <c r="U88" s="273"/>
      <c r="V88" s="289"/>
      <c r="W88" s="273"/>
      <c r="X88" s="289"/>
      <c r="Y88" s="273"/>
      <c r="Z88" s="289"/>
      <c r="AA88" s="273"/>
      <c r="AB88" s="289"/>
      <c r="AC88" s="273"/>
      <c r="AD88" s="289"/>
      <c r="AE88" s="273"/>
      <c r="AF88" s="303"/>
      <c r="AG88" s="274"/>
      <c r="AH88" s="296"/>
      <c r="AI88" s="58">
        <f>SUM('（別紙2-6）6月1日～6月30日'!D88:AG88,'（別紙2-7）7月1日～7月31日'!D88:AH88,'（別紙2-8）8月1日～8月31日'!D88:AH88,'（別紙2-9）9月1日～9月30日'!D88:AG88,'（別紙2-10）10月1日～10月31日'!D88:AH88,'（別紙2-11）11月1日～11月30日'!D88:AG88,'（別紙2-12）12月1日～12月31日'!D88:AH88,D88:AH88)</f>
        <v>0</v>
      </c>
      <c r="AJ88" s="218" t="str">
        <f>IF(AP88="×","療養日数は15日以内になるようにしてください。",IF(AQ88="×","無症状者（検体採取日が令和5年1月1日以降）の療養日数は7日以内になるようにしてください。",IF('（別紙2-15）3月1日～3月31日'!AV88="×","別紙1の4の要件を満たしていない場合は、療養日数が10日以内になるようにしてください。","")))</f>
        <v/>
      </c>
      <c r="AK88" s="233">
        <f t="shared" si="5"/>
        <v>0</v>
      </c>
      <c r="AL88" s="44"/>
      <c r="AN88" s="233" t="str">
        <f t="shared" si="6"/>
        <v/>
      </c>
      <c r="AP88" s="238" t="str">
        <f t="shared" si="7"/>
        <v/>
      </c>
      <c r="AQ88" s="239" t="str">
        <f>IF(SUM(COUNTIF('（別紙2-13）1月1日～1月31日'!C88,"○"),COUNTIF('（別紙2-14）2月1日～2月28日'!C88,"○"),COUNTIF('（別紙2-15）3月1日～3月31日'!C88,"○"))&gt;0,IF('（別紙2-12）12月1日～12月31日'!AI88=0,IF(SUM('（別紙2-13）1月1日～1月31日'!D88:AH88)&gt;7,"×","○"),""),"")</f>
        <v/>
      </c>
      <c r="AR88" s="231"/>
    </row>
    <row r="89" spans="1:44" s="41" customFormat="1" ht="30" customHeight="1" x14ac:dyDescent="0.25">
      <c r="A89" s="91">
        <v>76</v>
      </c>
      <c r="B89" s="203" t="str">
        <f>IF('（別紙2-11）11月1日～11月30日'!B89="","",'（別紙2-11）11月1日～11月30日'!B89)</f>
        <v/>
      </c>
      <c r="C89" s="251"/>
      <c r="D89" s="286"/>
      <c r="E89" s="306"/>
      <c r="F89" s="293"/>
      <c r="G89" s="306"/>
      <c r="H89" s="293"/>
      <c r="I89" s="278"/>
      <c r="J89" s="293"/>
      <c r="K89" s="278"/>
      <c r="L89" s="293"/>
      <c r="M89" s="278"/>
      <c r="N89" s="293"/>
      <c r="O89" s="278"/>
      <c r="P89" s="293"/>
      <c r="Q89" s="278"/>
      <c r="R89" s="293"/>
      <c r="S89" s="278"/>
      <c r="T89" s="293"/>
      <c r="U89" s="278"/>
      <c r="V89" s="293"/>
      <c r="W89" s="278"/>
      <c r="X89" s="293"/>
      <c r="Y89" s="278"/>
      <c r="Z89" s="293"/>
      <c r="AA89" s="278"/>
      <c r="AB89" s="293"/>
      <c r="AC89" s="278"/>
      <c r="AD89" s="293"/>
      <c r="AE89" s="278"/>
      <c r="AF89" s="307"/>
      <c r="AG89" s="279"/>
      <c r="AH89" s="297"/>
      <c r="AI89" s="98">
        <f>SUM('（別紙2-6）6月1日～6月30日'!D89:AG89,'（別紙2-7）7月1日～7月31日'!D89:AH89,'（別紙2-8）8月1日～8月31日'!D89:AH89,'（別紙2-9）9月1日～9月30日'!D89:AG89,'（別紙2-10）10月1日～10月31日'!D89:AH89,'（別紙2-11）11月1日～11月30日'!D89:AG89,'（別紙2-12）12月1日～12月31日'!D89:AH89,D89:AH89)</f>
        <v>0</v>
      </c>
      <c r="AJ89" s="218" t="str">
        <f>IF(AP89="×","療養日数は15日以内になるようにしてください。",IF(AQ89="×","無症状者（検体採取日が令和5年1月1日以降）の療養日数は7日以内になるようにしてください。",IF('（別紙2-15）3月1日～3月31日'!AV89="×","別紙1の4の要件を満たしていない場合は、療養日数が10日以内になるようにしてください。","")))</f>
        <v/>
      </c>
      <c r="AK89" s="233">
        <f t="shared" si="5"/>
        <v>0</v>
      </c>
      <c r="AL89" s="44"/>
      <c r="AN89" s="233" t="str">
        <f t="shared" si="6"/>
        <v/>
      </c>
      <c r="AP89" s="238" t="str">
        <f t="shared" si="7"/>
        <v/>
      </c>
      <c r="AQ89" s="239" t="str">
        <f>IF(SUM(COUNTIF('（別紙2-13）1月1日～1月31日'!C89,"○"),COUNTIF('（別紙2-14）2月1日～2月28日'!C89,"○"),COUNTIF('（別紙2-15）3月1日～3月31日'!C89,"○"))&gt;0,IF('（別紙2-12）12月1日～12月31日'!AI89=0,IF(SUM('（別紙2-13）1月1日～1月31日'!D89:AH89)&gt;7,"×","○"),""),"")</f>
        <v/>
      </c>
      <c r="AR89" s="231"/>
    </row>
    <row r="90" spans="1:44" s="41" customFormat="1" ht="30" customHeight="1" x14ac:dyDescent="0.25">
      <c r="A90" s="55">
        <v>77</v>
      </c>
      <c r="B90" s="201" t="str">
        <f>IF('（別紙2-11）11月1日～11月30日'!B90="","",'（別紙2-11）11月1日～11月30日'!B90)</f>
        <v/>
      </c>
      <c r="C90" s="249"/>
      <c r="D90" s="284"/>
      <c r="E90" s="304"/>
      <c r="F90" s="291"/>
      <c r="G90" s="304"/>
      <c r="H90" s="291"/>
      <c r="I90" s="276"/>
      <c r="J90" s="291"/>
      <c r="K90" s="276"/>
      <c r="L90" s="291"/>
      <c r="M90" s="276"/>
      <c r="N90" s="291"/>
      <c r="O90" s="276"/>
      <c r="P90" s="291"/>
      <c r="Q90" s="276"/>
      <c r="R90" s="291"/>
      <c r="S90" s="276"/>
      <c r="T90" s="291"/>
      <c r="U90" s="276"/>
      <c r="V90" s="291"/>
      <c r="W90" s="276"/>
      <c r="X90" s="291"/>
      <c r="Y90" s="276"/>
      <c r="Z90" s="291"/>
      <c r="AA90" s="276"/>
      <c r="AB90" s="291"/>
      <c r="AC90" s="276"/>
      <c r="AD90" s="291"/>
      <c r="AE90" s="276"/>
      <c r="AF90" s="301"/>
      <c r="AG90" s="272"/>
      <c r="AH90" s="295"/>
      <c r="AI90" s="56">
        <f>SUM('（別紙2-6）6月1日～6月30日'!D90:AG90,'（別紙2-7）7月1日～7月31日'!D90:AH90,'（別紙2-8）8月1日～8月31日'!D90:AH90,'（別紙2-9）9月1日～9月30日'!D90:AG90,'（別紙2-10）10月1日～10月31日'!D90:AH90,'（別紙2-11）11月1日～11月30日'!D90:AG90,'（別紙2-12）12月1日～12月31日'!D90:AH90,D90:AH90)</f>
        <v>0</v>
      </c>
      <c r="AJ90" s="218" t="str">
        <f>IF(AP90="×","療養日数は15日以内になるようにしてください。",IF(AQ90="×","無症状者（検体採取日が令和5年1月1日以降）の療養日数は7日以内になるようにしてください。",IF('（別紙2-15）3月1日～3月31日'!AV90="×","別紙1の4の要件を満たしていない場合は、療養日数が10日以内になるようにしてください。","")))</f>
        <v/>
      </c>
      <c r="AK90" s="233">
        <f t="shared" si="5"/>
        <v>0</v>
      </c>
      <c r="AL90" s="44"/>
      <c r="AN90" s="233" t="str">
        <f t="shared" si="6"/>
        <v/>
      </c>
      <c r="AP90" s="238" t="str">
        <f t="shared" si="7"/>
        <v/>
      </c>
      <c r="AQ90" s="239" t="str">
        <f>IF(SUM(COUNTIF('（別紙2-13）1月1日～1月31日'!C90,"○"),COUNTIF('（別紙2-14）2月1日～2月28日'!C90,"○"),COUNTIF('（別紙2-15）3月1日～3月31日'!C90,"○"))&gt;0,IF('（別紙2-12）12月1日～12月31日'!AI90=0,IF(SUM('（別紙2-13）1月1日～1月31日'!D90:AH90)&gt;7,"×","○"),""),"")</f>
        <v/>
      </c>
      <c r="AR90" s="231"/>
    </row>
    <row r="91" spans="1:44" s="41" customFormat="1" ht="30" customHeight="1" x14ac:dyDescent="0.25">
      <c r="A91" s="55">
        <v>78</v>
      </c>
      <c r="B91" s="201" t="str">
        <f>IF('（別紙2-11）11月1日～11月30日'!B91="","",'（別紙2-11）11月1日～11月30日'!B91)</f>
        <v/>
      </c>
      <c r="C91" s="249"/>
      <c r="D91" s="284"/>
      <c r="E91" s="304"/>
      <c r="F91" s="291"/>
      <c r="G91" s="304"/>
      <c r="H91" s="291"/>
      <c r="I91" s="276"/>
      <c r="J91" s="291"/>
      <c r="K91" s="276"/>
      <c r="L91" s="291"/>
      <c r="M91" s="276"/>
      <c r="N91" s="291"/>
      <c r="O91" s="276"/>
      <c r="P91" s="291"/>
      <c r="Q91" s="276"/>
      <c r="R91" s="291"/>
      <c r="S91" s="276"/>
      <c r="T91" s="291"/>
      <c r="U91" s="276"/>
      <c r="V91" s="291"/>
      <c r="W91" s="276"/>
      <c r="X91" s="291"/>
      <c r="Y91" s="276"/>
      <c r="Z91" s="291"/>
      <c r="AA91" s="276"/>
      <c r="AB91" s="291"/>
      <c r="AC91" s="276"/>
      <c r="AD91" s="291"/>
      <c r="AE91" s="276"/>
      <c r="AF91" s="301"/>
      <c r="AG91" s="272"/>
      <c r="AH91" s="295"/>
      <c r="AI91" s="56">
        <f>SUM('（別紙2-6）6月1日～6月30日'!D91:AG91,'（別紙2-7）7月1日～7月31日'!D91:AH91,'（別紙2-8）8月1日～8月31日'!D91:AH91,'（別紙2-9）9月1日～9月30日'!D91:AG91,'（別紙2-10）10月1日～10月31日'!D91:AH91,'（別紙2-11）11月1日～11月30日'!D91:AG91,'（別紙2-12）12月1日～12月31日'!D91:AH91,D91:AH91)</f>
        <v>0</v>
      </c>
      <c r="AJ91" s="218" t="str">
        <f>IF(AP91="×","療養日数は15日以内になるようにしてください。",IF(AQ91="×","無症状者（検体採取日が令和5年1月1日以降）の療養日数は7日以内になるようにしてください。",IF('（別紙2-15）3月1日～3月31日'!AV91="×","別紙1の4の要件を満たしていない場合は、療養日数が10日以内になるようにしてください。","")))</f>
        <v/>
      </c>
      <c r="AK91" s="233">
        <f t="shared" si="5"/>
        <v>0</v>
      </c>
      <c r="AL91" s="44"/>
      <c r="AN91" s="233" t="str">
        <f t="shared" si="6"/>
        <v/>
      </c>
      <c r="AP91" s="238" t="str">
        <f t="shared" si="7"/>
        <v/>
      </c>
      <c r="AQ91" s="239" t="str">
        <f>IF(SUM(COUNTIF('（別紙2-13）1月1日～1月31日'!C91,"○"),COUNTIF('（別紙2-14）2月1日～2月28日'!C91,"○"),COUNTIF('（別紙2-15）3月1日～3月31日'!C91,"○"))&gt;0,IF('（別紙2-12）12月1日～12月31日'!AI91=0,IF(SUM('（別紙2-13）1月1日～1月31日'!D91:AH91)&gt;7,"×","○"),""),"")</f>
        <v/>
      </c>
      <c r="AR91" s="231"/>
    </row>
    <row r="92" spans="1:44" s="41" customFormat="1" ht="30" customHeight="1" x14ac:dyDescent="0.25">
      <c r="A92" s="55">
        <v>79</v>
      </c>
      <c r="B92" s="201" t="str">
        <f>IF('（別紙2-11）11月1日～11月30日'!B92="","",'（別紙2-11）11月1日～11月30日'!B92)</f>
        <v/>
      </c>
      <c r="C92" s="249"/>
      <c r="D92" s="284"/>
      <c r="E92" s="304"/>
      <c r="F92" s="291"/>
      <c r="G92" s="304"/>
      <c r="H92" s="291"/>
      <c r="I92" s="276"/>
      <c r="J92" s="291"/>
      <c r="K92" s="276"/>
      <c r="L92" s="291"/>
      <c r="M92" s="276"/>
      <c r="N92" s="291"/>
      <c r="O92" s="276"/>
      <c r="P92" s="291"/>
      <c r="Q92" s="276"/>
      <c r="R92" s="291"/>
      <c r="S92" s="276"/>
      <c r="T92" s="291"/>
      <c r="U92" s="276"/>
      <c r="V92" s="291"/>
      <c r="W92" s="276"/>
      <c r="X92" s="291"/>
      <c r="Y92" s="276"/>
      <c r="Z92" s="291"/>
      <c r="AA92" s="276"/>
      <c r="AB92" s="291"/>
      <c r="AC92" s="276"/>
      <c r="AD92" s="291"/>
      <c r="AE92" s="276"/>
      <c r="AF92" s="301"/>
      <c r="AG92" s="272"/>
      <c r="AH92" s="295"/>
      <c r="AI92" s="56">
        <f>SUM('（別紙2-6）6月1日～6月30日'!D92:AG92,'（別紙2-7）7月1日～7月31日'!D92:AH92,'（別紙2-8）8月1日～8月31日'!D92:AH92,'（別紙2-9）9月1日～9月30日'!D92:AG92,'（別紙2-10）10月1日～10月31日'!D92:AH92,'（別紙2-11）11月1日～11月30日'!D92:AG92,'（別紙2-12）12月1日～12月31日'!D92:AH92,D92:AH92)</f>
        <v>0</v>
      </c>
      <c r="AJ92" s="218" t="str">
        <f>IF(AP92="×","療養日数は15日以内になるようにしてください。",IF(AQ92="×","無症状者（検体採取日が令和5年1月1日以降）の療養日数は7日以内になるようにしてください。",IF('（別紙2-15）3月1日～3月31日'!AV92="×","別紙1の4の要件を満たしていない場合は、療養日数が10日以内になるようにしてください。","")))</f>
        <v/>
      </c>
      <c r="AK92" s="233">
        <f t="shared" si="5"/>
        <v>0</v>
      </c>
      <c r="AL92" s="44"/>
      <c r="AN92" s="233" t="str">
        <f t="shared" si="6"/>
        <v/>
      </c>
      <c r="AP92" s="238" t="str">
        <f t="shared" si="7"/>
        <v/>
      </c>
      <c r="AQ92" s="239" t="str">
        <f>IF(SUM(COUNTIF('（別紙2-13）1月1日～1月31日'!C92,"○"),COUNTIF('（別紙2-14）2月1日～2月28日'!C92,"○"),COUNTIF('（別紙2-15）3月1日～3月31日'!C92,"○"))&gt;0,IF('（別紙2-12）12月1日～12月31日'!AI92=0,IF(SUM('（別紙2-13）1月1日～1月31日'!D92:AH92)&gt;7,"×","○"),""),"")</f>
        <v/>
      </c>
      <c r="AR92" s="231"/>
    </row>
    <row r="93" spans="1:44" s="41" customFormat="1" ht="30" customHeight="1" thickBot="1" x14ac:dyDescent="0.3">
      <c r="A93" s="55">
        <v>80</v>
      </c>
      <c r="B93" s="202" t="str">
        <f>IF('（別紙2-11）11月1日～11月30日'!B93="","",'（別紙2-11）11月1日～11月30日'!B93)</f>
        <v/>
      </c>
      <c r="C93" s="252"/>
      <c r="D93" s="284"/>
      <c r="E93" s="304"/>
      <c r="F93" s="291"/>
      <c r="G93" s="304"/>
      <c r="H93" s="291"/>
      <c r="I93" s="276"/>
      <c r="J93" s="291"/>
      <c r="K93" s="276"/>
      <c r="L93" s="291"/>
      <c r="M93" s="276"/>
      <c r="N93" s="291"/>
      <c r="O93" s="276"/>
      <c r="P93" s="291"/>
      <c r="Q93" s="276"/>
      <c r="R93" s="291"/>
      <c r="S93" s="276"/>
      <c r="T93" s="291"/>
      <c r="U93" s="276"/>
      <c r="V93" s="291"/>
      <c r="W93" s="276"/>
      <c r="X93" s="291"/>
      <c r="Y93" s="276"/>
      <c r="Z93" s="291"/>
      <c r="AA93" s="276"/>
      <c r="AB93" s="291"/>
      <c r="AC93" s="276"/>
      <c r="AD93" s="291"/>
      <c r="AE93" s="276"/>
      <c r="AF93" s="301"/>
      <c r="AG93" s="272"/>
      <c r="AH93" s="295"/>
      <c r="AI93" s="56">
        <f>SUM('（別紙2-6）6月1日～6月30日'!D93:AG93,'（別紙2-7）7月1日～7月31日'!D93:AH93,'（別紙2-8）8月1日～8月31日'!D93:AH93,'（別紙2-9）9月1日～9月30日'!D93:AG93,'（別紙2-10）10月1日～10月31日'!D93:AH93,'（別紙2-11）11月1日～11月30日'!D93:AG93,'（別紙2-12）12月1日～12月31日'!D93:AH93,D93:AH93)</f>
        <v>0</v>
      </c>
      <c r="AJ93" s="218" t="str">
        <f>IF(AP93="×","療養日数は15日以内になるようにしてください。",IF(AQ93="×","無症状者（検体採取日が令和5年1月1日以降）の療養日数は7日以内になるようにしてください。",IF('（別紙2-15）3月1日～3月31日'!AV93="×","別紙1の4の要件を満たしていない場合は、療養日数が10日以内になるようにしてください。","")))</f>
        <v/>
      </c>
      <c r="AK93" s="233">
        <f t="shared" si="5"/>
        <v>0</v>
      </c>
      <c r="AL93" s="44"/>
      <c r="AN93" s="233" t="str">
        <f t="shared" si="6"/>
        <v/>
      </c>
      <c r="AP93" s="238" t="str">
        <f t="shared" si="7"/>
        <v/>
      </c>
      <c r="AQ93" s="239" t="str">
        <f>IF(SUM(COUNTIF('（別紙2-13）1月1日～1月31日'!C93,"○"),COUNTIF('（別紙2-14）2月1日～2月28日'!C93,"○"),COUNTIF('（別紙2-15）3月1日～3月31日'!C93,"○"))&gt;0,IF('（別紙2-12）12月1日～12月31日'!AI93=0,IF(SUM('（別紙2-13）1月1日～1月31日'!D93:AH93)&gt;7,"×","○"),""),"")</f>
        <v/>
      </c>
      <c r="AR93" s="231"/>
    </row>
    <row r="94" spans="1:44" s="41" customFormat="1" ht="30" customHeight="1" x14ac:dyDescent="0.25">
      <c r="A94" s="99">
        <v>81</v>
      </c>
      <c r="B94" s="203" t="str">
        <f>IF('（別紙2-11）11月1日～11月30日'!B94="","",'（別紙2-11）11月1日～11月30日'!B94)</f>
        <v/>
      </c>
      <c r="C94" s="253"/>
      <c r="D94" s="285"/>
      <c r="E94" s="305"/>
      <c r="F94" s="292"/>
      <c r="G94" s="305"/>
      <c r="H94" s="292"/>
      <c r="I94" s="277"/>
      <c r="J94" s="292"/>
      <c r="K94" s="277"/>
      <c r="L94" s="292"/>
      <c r="M94" s="277"/>
      <c r="N94" s="292"/>
      <c r="O94" s="277"/>
      <c r="P94" s="292"/>
      <c r="Q94" s="277"/>
      <c r="R94" s="292"/>
      <c r="S94" s="277"/>
      <c r="T94" s="292"/>
      <c r="U94" s="277"/>
      <c r="V94" s="292"/>
      <c r="W94" s="277"/>
      <c r="X94" s="292"/>
      <c r="Y94" s="277"/>
      <c r="Z94" s="292"/>
      <c r="AA94" s="277"/>
      <c r="AB94" s="292"/>
      <c r="AC94" s="277"/>
      <c r="AD94" s="292"/>
      <c r="AE94" s="277"/>
      <c r="AF94" s="299"/>
      <c r="AG94" s="270"/>
      <c r="AH94" s="294"/>
      <c r="AI94" s="81">
        <f>SUM('（別紙2-6）6月1日～6月30日'!D94:AG94,'（別紙2-7）7月1日～7月31日'!D94:AH94,'（別紙2-8）8月1日～8月31日'!D94:AH94,'（別紙2-9）9月1日～9月30日'!D94:AG94,'（別紙2-10）10月1日～10月31日'!D94:AH94,'（別紙2-11）11月1日～11月30日'!D94:AG94,'（別紙2-12）12月1日～12月31日'!D94:AH94,D94:AH94)</f>
        <v>0</v>
      </c>
      <c r="AJ94" s="218" t="str">
        <f>IF(AP94="×","療養日数は15日以内になるようにしてください。",IF(AQ94="×","無症状者（検体採取日が令和5年1月1日以降）の療養日数は7日以内になるようにしてください。",IF('（別紙2-15）3月1日～3月31日'!AV94="×","別紙1の4の要件を満たしていない場合は、療養日数が10日以内になるようにしてください。","")))</f>
        <v/>
      </c>
      <c r="AK94" s="233">
        <f t="shared" si="5"/>
        <v>0</v>
      </c>
      <c r="AL94" s="44"/>
      <c r="AN94" s="233" t="str">
        <f t="shared" si="6"/>
        <v/>
      </c>
      <c r="AP94" s="238" t="str">
        <f t="shared" si="7"/>
        <v/>
      </c>
      <c r="AQ94" s="239" t="str">
        <f>IF(SUM(COUNTIF('（別紙2-13）1月1日～1月31日'!C94,"○"),COUNTIF('（別紙2-14）2月1日～2月28日'!C94,"○"),COUNTIF('（別紙2-15）3月1日～3月31日'!C94,"○"))&gt;0,IF('（別紙2-12）12月1日～12月31日'!AI94=0,IF(SUM('（別紙2-13）1月1日～1月31日'!D94:AH94)&gt;7,"×","○"),""),"")</f>
        <v/>
      </c>
      <c r="AR94" s="231"/>
    </row>
    <row r="95" spans="1:44" s="41" customFormat="1" ht="30" customHeight="1" x14ac:dyDescent="0.25">
      <c r="A95" s="55">
        <v>82</v>
      </c>
      <c r="B95" s="201" t="str">
        <f>IF('（別紙2-11）11月1日～11月30日'!B95="","",'（別紙2-11）11月1日～11月30日'!B95)</f>
        <v/>
      </c>
      <c r="C95" s="249"/>
      <c r="D95" s="284"/>
      <c r="E95" s="304"/>
      <c r="F95" s="291"/>
      <c r="G95" s="304"/>
      <c r="H95" s="291"/>
      <c r="I95" s="276"/>
      <c r="J95" s="291"/>
      <c r="K95" s="276"/>
      <c r="L95" s="291"/>
      <c r="M95" s="276"/>
      <c r="N95" s="291"/>
      <c r="O95" s="276"/>
      <c r="P95" s="291"/>
      <c r="Q95" s="276"/>
      <c r="R95" s="291"/>
      <c r="S95" s="276"/>
      <c r="T95" s="291"/>
      <c r="U95" s="276"/>
      <c r="V95" s="291"/>
      <c r="W95" s="276"/>
      <c r="X95" s="291"/>
      <c r="Y95" s="276"/>
      <c r="Z95" s="291"/>
      <c r="AA95" s="276"/>
      <c r="AB95" s="291"/>
      <c r="AC95" s="276"/>
      <c r="AD95" s="291"/>
      <c r="AE95" s="276"/>
      <c r="AF95" s="301"/>
      <c r="AG95" s="272"/>
      <c r="AH95" s="295"/>
      <c r="AI95" s="56">
        <f>SUM('（別紙2-6）6月1日～6月30日'!D95:AG95,'（別紙2-7）7月1日～7月31日'!D95:AH95,'（別紙2-8）8月1日～8月31日'!D95:AH95,'（別紙2-9）9月1日～9月30日'!D95:AG95,'（別紙2-10）10月1日～10月31日'!D95:AH95,'（別紙2-11）11月1日～11月30日'!D95:AG95,'（別紙2-12）12月1日～12月31日'!D95:AH95,D95:AH95)</f>
        <v>0</v>
      </c>
      <c r="AJ95" s="218" t="str">
        <f>IF(AP95="×","療養日数は15日以内になるようにしてください。",IF(AQ95="×","無症状者（検体採取日が令和5年1月1日以降）の療養日数は7日以内になるようにしてください。",IF('（別紙2-15）3月1日～3月31日'!AV95="×","別紙1の4の要件を満たしていない場合は、療養日数が10日以内になるようにしてください。","")))</f>
        <v/>
      </c>
      <c r="AK95" s="233">
        <f t="shared" si="5"/>
        <v>0</v>
      </c>
      <c r="AL95" s="44"/>
      <c r="AN95" s="233" t="str">
        <f t="shared" si="6"/>
        <v/>
      </c>
      <c r="AP95" s="238" t="str">
        <f t="shared" si="7"/>
        <v/>
      </c>
      <c r="AQ95" s="239" t="str">
        <f>IF(SUM(COUNTIF('（別紙2-13）1月1日～1月31日'!C95,"○"),COUNTIF('（別紙2-14）2月1日～2月28日'!C95,"○"),COUNTIF('（別紙2-15）3月1日～3月31日'!C95,"○"))&gt;0,IF('（別紙2-12）12月1日～12月31日'!AI95=0,IF(SUM('（別紙2-13）1月1日～1月31日'!D95:AH95)&gt;7,"×","○"),""),"")</f>
        <v/>
      </c>
      <c r="AR95" s="231"/>
    </row>
    <row r="96" spans="1:44" s="41" customFormat="1" ht="30" customHeight="1" x14ac:dyDescent="0.25">
      <c r="A96" s="55">
        <v>83</v>
      </c>
      <c r="B96" s="201" t="str">
        <f>IF('（別紙2-11）11月1日～11月30日'!B96="","",'（別紙2-11）11月1日～11月30日'!B96)</f>
        <v/>
      </c>
      <c r="C96" s="249"/>
      <c r="D96" s="284"/>
      <c r="E96" s="304"/>
      <c r="F96" s="291"/>
      <c r="G96" s="304"/>
      <c r="H96" s="291"/>
      <c r="I96" s="276"/>
      <c r="J96" s="291"/>
      <c r="K96" s="276"/>
      <c r="L96" s="291"/>
      <c r="M96" s="276"/>
      <c r="N96" s="291"/>
      <c r="O96" s="276"/>
      <c r="P96" s="291"/>
      <c r="Q96" s="276"/>
      <c r="R96" s="291"/>
      <c r="S96" s="276"/>
      <c r="T96" s="291"/>
      <c r="U96" s="276"/>
      <c r="V96" s="291"/>
      <c r="W96" s="276"/>
      <c r="X96" s="291"/>
      <c r="Y96" s="276"/>
      <c r="Z96" s="291"/>
      <c r="AA96" s="276"/>
      <c r="AB96" s="291"/>
      <c r="AC96" s="276"/>
      <c r="AD96" s="291"/>
      <c r="AE96" s="276"/>
      <c r="AF96" s="301"/>
      <c r="AG96" s="272"/>
      <c r="AH96" s="295"/>
      <c r="AI96" s="56">
        <f>SUM('（別紙2-6）6月1日～6月30日'!D96:AG96,'（別紙2-7）7月1日～7月31日'!D96:AH96,'（別紙2-8）8月1日～8月31日'!D96:AH96,'（別紙2-9）9月1日～9月30日'!D96:AG96,'（別紙2-10）10月1日～10月31日'!D96:AH96,'（別紙2-11）11月1日～11月30日'!D96:AG96,'（別紙2-12）12月1日～12月31日'!D96:AH96,D96:AH96)</f>
        <v>0</v>
      </c>
      <c r="AJ96" s="218" t="str">
        <f>IF(AP96="×","療養日数は15日以内になるようにしてください。",IF(AQ96="×","無症状者（検体採取日が令和5年1月1日以降）の療養日数は7日以内になるようにしてください。",IF('（別紙2-15）3月1日～3月31日'!AV96="×","別紙1の4の要件を満たしていない場合は、療養日数が10日以内になるようにしてください。","")))</f>
        <v/>
      </c>
      <c r="AK96" s="233">
        <f t="shared" si="5"/>
        <v>0</v>
      </c>
      <c r="AL96" s="44"/>
      <c r="AN96" s="233" t="str">
        <f t="shared" si="6"/>
        <v/>
      </c>
      <c r="AP96" s="238" t="str">
        <f t="shared" si="7"/>
        <v/>
      </c>
      <c r="AQ96" s="239" t="str">
        <f>IF(SUM(COUNTIF('（別紙2-13）1月1日～1月31日'!C96,"○"),COUNTIF('（別紙2-14）2月1日～2月28日'!C96,"○"),COUNTIF('（別紙2-15）3月1日～3月31日'!C96,"○"))&gt;0,IF('（別紙2-12）12月1日～12月31日'!AI96=0,IF(SUM('（別紙2-13）1月1日～1月31日'!D96:AH96)&gt;7,"×","○"),""),"")</f>
        <v/>
      </c>
      <c r="AR96" s="231"/>
    </row>
    <row r="97" spans="1:44" s="41" customFormat="1" ht="30" customHeight="1" x14ac:dyDescent="0.25">
      <c r="A97" s="55">
        <v>84</v>
      </c>
      <c r="B97" s="201" t="str">
        <f>IF('（別紙2-11）11月1日～11月30日'!B97="","",'（別紙2-11）11月1日～11月30日'!B97)</f>
        <v/>
      </c>
      <c r="C97" s="249"/>
      <c r="D97" s="284"/>
      <c r="E97" s="304"/>
      <c r="F97" s="291"/>
      <c r="G97" s="304"/>
      <c r="H97" s="291"/>
      <c r="I97" s="276"/>
      <c r="J97" s="291"/>
      <c r="K97" s="276"/>
      <c r="L97" s="291"/>
      <c r="M97" s="276"/>
      <c r="N97" s="291"/>
      <c r="O97" s="276"/>
      <c r="P97" s="291"/>
      <c r="Q97" s="276"/>
      <c r="R97" s="291"/>
      <c r="S97" s="276"/>
      <c r="T97" s="291"/>
      <c r="U97" s="276"/>
      <c r="V97" s="291"/>
      <c r="W97" s="276"/>
      <c r="X97" s="291"/>
      <c r="Y97" s="276"/>
      <c r="Z97" s="291"/>
      <c r="AA97" s="276"/>
      <c r="AB97" s="291"/>
      <c r="AC97" s="276"/>
      <c r="AD97" s="291"/>
      <c r="AE97" s="276"/>
      <c r="AF97" s="301"/>
      <c r="AG97" s="272"/>
      <c r="AH97" s="295"/>
      <c r="AI97" s="56">
        <f>SUM('（別紙2-6）6月1日～6月30日'!D97:AG97,'（別紙2-7）7月1日～7月31日'!D97:AH97,'（別紙2-8）8月1日～8月31日'!D97:AH97,'（別紙2-9）9月1日～9月30日'!D97:AG97,'（別紙2-10）10月1日～10月31日'!D97:AH97,'（別紙2-11）11月1日～11月30日'!D97:AG97,'（別紙2-12）12月1日～12月31日'!D97:AH97,D97:AH97)</f>
        <v>0</v>
      </c>
      <c r="AJ97" s="218" t="str">
        <f>IF(AP97="×","療養日数は15日以内になるようにしてください。",IF(AQ97="×","無症状者（検体採取日が令和5年1月1日以降）の療養日数は7日以内になるようにしてください。",IF('（別紙2-15）3月1日～3月31日'!AV97="×","別紙1の4の要件を満たしていない場合は、療養日数が10日以内になるようにしてください。","")))</f>
        <v/>
      </c>
      <c r="AK97" s="233">
        <f t="shared" si="5"/>
        <v>0</v>
      </c>
      <c r="AL97" s="44"/>
      <c r="AN97" s="233" t="str">
        <f t="shared" si="6"/>
        <v/>
      </c>
      <c r="AP97" s="238" t="str">
        <f t="shared" si="7"/>
        <v/>
      </c>
      <c r="AQ97" s="239" t="str">
        <f>IF(SUM(COUNTIF('（別紙2-13）1月1日～1月31日'!C97,"○"),COUNTIF('（別紙2-14）2月1日～2月28日'!C97,"○"),COUNTIF('（別紙2-15）3月1日～3月31日'!C97,"○"))&gt;0,IF('（別紙2-12）12月1日～12月31日'!AI97=0,IF(SUM('（別紙2-13）1月1日～1月31日'!D97:AH97)&gt;7,"×","○"),""),"")</f>
        <v/>
      </c>
      <c r="AR97" s="231"/>
    </row>
    <row r="98" spans="1:44" s="41" customFormat="1" ht="30" customHeight="1" thickBot="1" x14ac:dyDescent="0.3">
      <c r="A98" s="57">
        <v>85</v>
      </c>
      <c r="B98" s="202" t="str">
        <f>IF('（別紙2-11）11月1日～11月30日'!B98="","",'（別紙2-11）11月1日～11月30日'!B98)</f>
        <v/>
      </c>
      <c r="C98" s="252"/>
      <c r="D98" s="282"/>
      <c r="E98" s="302"/>
      <c r="F98" s="289"/>
      <c r="G98" s="302"/>
      <c r="H98" s="289"/>
      <c r="I98" s="273"/>
      <c r="J98" s="289"/>
      <c r="K98" s="273"/>
      <c r="L98" s="289"/>
      <c r="M98" s="273"/>
      <c r="N98" s="289"/>
      <c r="O98" s="273"/>
      <c r="P98" s="289"/>
      <c r="Q98" s="273"/>
      <c r="R98" s="289"/>
      <c r="S98" s="273"/>
      <c r="T98" s="289"/>
      <c r="U98" s="273"/>
      <c r="V98" s="289"/>
      <c r="W98" s="273"/>
      <c r="X98" s="289"/>
      <c r="Y98" s="273"/>
      <c r="Z98" s="289"/>
      <c r="AA98" s="273"/>
      <c r="AB98" s="289"/>
      <c r="AC98" s="273"/>
      <c r="AD98" s="289"/>
      <c r="AE98" s="273"/>
      <c r="AF98" s="303"/>
      <c r="AG98" s="274"/>
      <c r="AH98" s="296"/>
      <c r="AI98" s="58">
        <f>SUM('（別紙2-6）6月1日～6月30日'!D98:AG98,'（別紙2-7）7月1日～7月31日'!D98:AH98,'（別紙2-8）8月1日～8月31日'!D98:AH98,'（別紙2-9）9月1日～9月30日'!D98:AG98,'（別紙2-10）10月1日～10月31日'!D98:AH98,'（別紙2-11）11月1日～11月30日'!D98:AG98,'（別紙2-12）12月1日～12月31日'!D98:AH98,D98:AH98)</f>
        <v>0</v>
      </c>
      <c r="AJ98" s="218" t="str">
        <f>IF(AP98="×","療養日数は15日以内になるようにしてください。",IF(AQ98="×","無症状者（検体採取日が令和5年1月1日以降）の療養日数は7日以内になるようにしてください。",IF('（別紙2-15）3月1日～3月31日'!AV98="×","別紙1の4の要件を満たしていない場合は、療養日数が10日以内になるようにしてください。","")))</f>
        <v/>
      </c>
      <c r="AK98" s="233">
        <f t="shared" si="5"/>
        <v>0</v>
      </c>
      <c r="AL98" s="44"/>
      <c r="AN98" s="233" t="str">
        <f t="shared" si="6"/>
        <v/>
      </c>
      <c r="AP98" s="238" t="str">
        <f t="shared" si="7"/>
        <v/>
      </c>
      <c r="AQ98" s="239" t="str">
        <f>IF(SUM(COUNTIF('（別紙2-13）1月1日～1月31日'!C98,"○"),COUNTIF('（別紙2-14）2月1日～2月28日'!C98,"○"),COUNTIF('（別紙2-15）3月1日～3月31日'!C98,"○"))&gt;0,IF('（別紙2-12）12月1日～12月31日'!AI98=0,IF(SUM('（別紙2-13）1月1日～1月31日'!D98:AH98)&gt;7,"×","○"),""),"")</f>
        <v/>
      </c>
      <c r="AR98" s="231"/>
    </row>
    <row r="99" spans="1:44" s="41" customFormat="1" ht="30" customHeight="1" x14ac:dyDescent="0.25">
      <c r="A99" s="91">
        <v>86</v>
      </c>
      <c r="B99" s="203" t="str">
        <f>IF('（別紙2-11）11月1日～11月30日'!B99="","",'（別紙2-11）11月1日～11月30日'!B99)</f>
        <v/>
      </c>
      <c r="C99" s="253"/>
      <c r="D99" s="286"/>
      <c r="E99" s="306"/>
      <c r="F99" s="293"/>
      <c r="G99" s="306"/>
      <c r="H99" s="293"/>
      <c r="I99" s="278"/>
      <c r="J99" s="293"/>
      <c r="K99" s="278"/>
      <c r="L99" s="293"/>
      <c r="M99" s="278"/>
      <c r="N99" s="293"/>
      <c r="O99" s="278"/>
      <c r="P99" s="293"/>
      <c r="Q99" s="278"/>
      <c r="R99" s="293"/>
      <c r="S99" s="278"/>
      <c r="T99" s="293"/>
      <c r="U99" s="278"/>
      <c r="V99" s="293"/>
      <c r="W99" s="278"/>
      <c r="X99" s="293"/>
      <c r="Y99" s="278"/>
      <c r="Z99" s="293"/>
      <c r="AA99" s="278"/>
      <c r="AB99" s="293"/>
      <c r="AC99" s="278"/>
      <c r="AD99" s="293"/>
      <c r="AE99" s="278"/>
      <c r="AF99" s="307"/>
      <c r="AG99" s="279"/>
      <c r="AH99" s="297"/>
      <c r="AI99" s="98">
        <f>SUM('（別紙2-6）6月1日～6月30日'!D99:AG99,'（別紙2-7）7月1日～7月31日'!D99:AH99,'（別紙2-8）8月1日～8月31日'!D99:AH99,'（別紙2-9）9月1日～9月30日'!D99:AG99,'（別紙2-10）10月1日～10月31日'!D99:AH99,'（別紙2-11）11月1日～11月30日'!D99:AG99,'（別紙2-12）12月1日～12月31日'!D99:AH99,D99:AH99)</f>
        <v>0</v>
      </c>
      <c r="AJ99" s="218" t="str">
        <f>IF(AP99="×","療養日数は15日以内になるようにしてください。",IF(AQ99="×","無症状者（検体採取日が令和5年1月1日以降）の療養日数は7日以内になるようにしてください。",IF('（別紙2-15）3月1日～3月31日'!AV99="×","別紙1の4の要件を満たしていない場合は、療養日数が10日以内になるようにしてください。","")))</f>
        <v/>
      </c>
      <c r="AK99" s="233">
        <f t="shared" si="5"/>
        <v>0</v>
      </c>
      <c r="AL99" s="44"/>
      <c r="AN99" s="233" t="str">
        <f t="shared" si="6"/>
        <v/>
      </c>
      <c r="AP99" s="238" t="str">
        <f t="shared" si="7"/>
        <v/>
      </c>
      <c r="AQ99" s="239" t="str">
        <f>IF(SUM(COUNTIF('（別紙2-13）1月1日～1月31日'!C99,"○"),COUNTIF('（別紙2-14）2月1日～2月28日'!C99,"○"),COUNTIF('（別紙2-15）3月1日～3月31日'!C99,"○"))&gt;0,IF('（別紙2-12）12月1日～12月31日'!AI99=0,IF(SUM('（別紙2-13）1月1日～1月31日'!D99:AH99)&gt;7,"×","○"),""),"")</f>
        <v/>
      </c>
      <c r="AR99" s="231"/>
    </row>
    <row r="100" spans="1:44" s="41" customFormat="1" ht="30" customHeight="1" x14ac:dyDescent="0.25">
      <c r="A100" s="55">
        <v>87</v>
      </c>
      <c r="B100" s="201" t="str">
        <f>IF('（別紙2-11）11月1日～11月30日'!B100="","",'（別紙2-11）11月1日～11月30日'!B100)</f>
        <v/>
      </c>
      <c r="C100" s="249"/>
      <c r="D100" s="284"/>
      <c r="E100" s="304"/>
      <c r="F100" s="291"/>
      <c r="G100" s="304"/>
      <c r="H100" s="291"/>
      <c r="I100" s="276"/>
      <c r="J100" s="291"/>
      <c r="K100" s="276"/>
      <c r="L100" s="291"/>
      <c r="M100" s="276"/>
      <c r="N100" s="291"/>
      <c r="O100" s="276"/>
      <c r="P100" s="291"/>
      <c r="Q100" s="276"/>
      <c r="R100" s="291"/>
      <c r="S100" s="276"/>
      <c r="T100" s="291"/>
      <c r="U100" s="276"/>
      <c r="V100" s="291"/>
      <c r="W100" s="276"/>
      <c r="X100" s="291"/>
      <c r="Y100" s="276"/>
      <c r="Z100" s="291"/>
      <c r="AA100" s="276"/>
      <c r="AB100" s="291"/>
      <c r="AC100" s="276"/>
      <c r="AD100" s="291"/>
      <c r="AE100" s="276"/>
      <c r="AF100" s="301"/>
      <c r="AG100" s="272"/>
      <c r="AH100" s="295"/>
      <c r="AI100" s="56">
        <f>SUM('（別紙2-6）6月1日～6月30日'!D100:AG100,'（別紙2-7）7月1日～7月31日'!D100:AH100,'（別紙2-8）8月1日～8月31日'!D100:AH100,'（別紙2-9）9月1日～9月30日'!D100:AG100,'（別紙2-10）10月1日～10月31日'!D100:AH100,'（別紙2-11）11月1日～11月30日'!D100:AG100,'（別紙2-12）12月1日～12月31日'!D100:AH100,D100:AH100)</f>
        <v>0</v>
      </c>
      <c r="AJ100" s="218" t="str">
        <f>IF(AP100="×","療養日数は15日以内になるようにしてください。",IF(AQ100="×","無症状者（検体採取日が令和5年1月1日以降）の療養日数は7日以内になるようにしてください。",IF('（別紙2-15）3月1日～3月31日'!AV100="×","別紙1の4の要件を満たしていない場合は、療養日数が10日以内になるようにしてください。","")))</f>
        <v/>
      </c>
      <c r="AK100" s="233">
        <f t="shared" si="5"/>
        <v>0</v>
      </c>
      <c r="AL100" s="44"/>
      <c r="AN100" s="233" t="str">
        <f t="shared" si="6"/>
        <v/>
      </c>
      <c r="AP100" s="238" t="str">
        <f t="shared" si="7"/>
        <v/>
      </c>
      <c r="AQ100" s="239" t="str">
        <f>IF(SUM(COUNTIF('（別紙2-13）1月1日～1月31日'!C100,"○"),COUNTIF('（別紙2-14）2月1日～2月28日'!C100,"○"),COUNTIF('（別紙2-15）3月1日～3月31日'!C100,"○"))&gt;0,IF('（別紙2-12）12月1日～12月31日'!AI100=0,IF(SUM('（別紙2-13）1月1日～1月31日'!D100:AH100)&gt;7,"×","○"),""),"")</f>
        <v/>
      </c>
      <c r="AR100" s="231"/>
    </row>
    <row r="101" spans="1:44" s="41" customFormat="1" ht="30" customHeight="1" x14ac:dyDescent="0.25">
      <c r="A101" s="55">
        <v>88</v>
      </c>
      <c r="B101" s="201" t="str">
        <f>IF('（別紙2-11）11月1日～11月30日'!B101="","",'（別紙2-11）11月1日～11月30日'!B101)</f>
        <v/>
      </c>
      <c r="C101" s="249"/>
      <c r="D101" s="284"/>
      <c r="E101" s="304"/>
      <c r="F101" s="291"/>
      <c r="G101" s="304"/>
      <c r="H101" s="291"/>
      <c r="I101" s="276"/>
      <c r="J101" s="291"/>
      <c r="K101" s="276"/>
      <c r="L101" s="291"/>
      <c r="M101" s="276"/>
      <c r="N101" s="291"/>
      <c r="O101" s="276"/>
      <c r="P101" s="291"/>
      <c r="Q101" s="276"/>
      <c r="R101" s="291"/>
      <c r="S101" s="276"/>
      <c r="T101" s="291"/>
      <c r="U101" s="276"/>
      <c r="V101" s="291"/>
      <c r="W101" s="276"/>
      <c r="X101" s="291"/>
      <c r="Y101" s="276"/>
      <c r="Z101" s="291"/>
      <c r="AA101" s="276"/>
      <c r="AB101" s="291"/>
      <c r="AC101" s="276"/>
      <c r="AD101" s="291"/>
      <c r="AE101" s="276"/>
      <c r="AF101" s="301"/>
      <c r="AG101" s="272"/>
      <c r="AH101" s="295"/>
      <c r="AI101" s="56">
        <f>SUM('（別紙2-6）6月1日～6月30日'!D101:AG101,'（別紙2-7）7月1日～7月31日'!D101:AH101,'（別紙2-8）8月1日～8月31日'!D101:AH101,'（別紙2-9）9月1日～9月30日'!D101:AG101,'（別紙2-10）10月1日～10月31日'!D101:AH101,'（別紙2-11）11月1日～11月30日'!D101:AG101,'（別紙2-12）12月1日～12月31日'!D101:AH101,D101:AH101)</f>
        <v>0</v>
      </c>
      <c r="AJ101" s="218" t="str">
        <f>IF(AP101="×","療養日数は15日以内になるようにしてください。",IF(AQ101="×","無症状者（検体採取日が令和5年1月1日以降）の療養日数は7日以内になるようにしてください。",IF('（別紙2-15）3月1日～3月31日'!AV101="×","別紙1の4の要件を満たしていない場合は、療養日数が10日以内になるようにしてください。","")))</f>
        <v/>
      </c>
      <c r="AK101" s="233">
        <f t="shared" si="5"/>
        <v>0</v>
      </c>
      <c r="AL101" s="44"/>
      <c r="AN101" s="233" t="str">
        <f t="shared" si="6"/>
        <v/>
      </c>
      <c r="AP101" s="238" t="str">
        <f t="shared" si="7"/>
        <v/>
      </c>
      <c r="AQ101" s="239" t="str">
        <f>IF(SUM(COUNTIF('（別紙2-13）1月1日～1月31日'!C101,"○"),COUNTIF('（別紙2-14）2月1日～2月28日'!C101,"○"),COUNTIF('（別紙2-15）3月1日～3月31日'!C101,"○"))&gt;0,IF('（別紙2-12）12月1日～12月31日'!AI101=0,IF(SUM('（別紙2-13）1月1日～1月31日'!D101:AH101)&gt;7,"×","○"),""),"")</f>
        <v/>
      </c>
      <c r="AR101" s="231"/>
    </row>
    <row r="102" spans="1:44" s="41" customFormat="1" ht="30" customHeight="1" x14ac:dyDescent="0.25">
      <c r="A102" s="55">
        <v>89</v>
      </c>
      <c r="B102" s="201" t="str">
        <f>IF('（別紙2-11）11月1日～11月30日'!B102="","",'（別紙2-11）11月1日～11月30日'!B102)</f>
        <v/>
      </c>
      <c r="C102" s="249"/>
      <c r="D102" s="284"/>
      <c r="E102" s="304"/>
      <c r="F102" s="291"/>
      <c r="G102" s="304"/>
      <c r="H102" s="291"/>
      <c r="I102" s="276"/>
      <c r="J102" s="291"/>
      <c r="K102" s="276"/>
      <c r="L102" s="291"/>
      <c r="M102" s="276"/>
      <c r="N102" s="291"/>
      <c r="O102" s="276"/>
      <c r="P102" s="291"/>
      <c r="Q102" s="276"/>
      <c r="R102" s="291"/>
      <c r="S102" s="276"/>
      <c r="T102" s="291"/>
      <c r="U102" s="276"/>
      <c r="V102" s="291"/>
      <c r="W102" s="276"/>
      <c r="X102" s="291"/>
      <c r="Y102" s="276"/>
      <c r="Z102" s="291"/>
      <c r="AA102" s="276"/>
      <c r="AB102" s="291"/>
      <c r="AC102" s="276"/>
      <c r="AD102" s="291"/>
      <c r="AE102" s="276"/>
      <c r="AF102" s="301"/>
      <c r="AG102" s="272"/>
      <c r="AH102" s="295"/>
      <c r="AI102" s="56">
        <f>SUM('（別紙2-6）6月1日～6月30日'!D102:AG102,'（別紙2-7）7月1日～7月31日'!D102:AH102,'（別紙2-8）8月1日～8月31日'!D102:AH102,'（別紙2-9）9月1日～9月30日'!D102:AG102,'（別紙2-10）10月1日～10月31日'!D102:AH102,'（別紙2-11）11月1日～11月30日'!D102:AG102,'（別紙2-12）12月1日～12月31日'!D102:AH102,D102:AH102)</f>
        <v>0</v>
      </c>
      <c r="AJ102" s="218" t="str">
        <f>IF(AP102="×","療養日数は15日以内になるようにしてください。",IF(AQ102="×","無症状者（検体採取日が令和5年1月1日以降）の療養日数は7日以内になるようにしてください。",IF('（別紙2-15）3月1日～3月31日'!AV102="×","別紙1の4の要件を満たしていない場合は、療養日数が10日以内になるようにしてください。","")))</f>
        <v/>
      </c>
      <c r="AK102" s="233">
        <f t="shared" si="5"/>
        <v>0</v>
      </c>
      <c r="AL102" s="44"/>
      <c r="AN102" s="233" t="str">
        <f t="shared" si="6"/>
        <v/>
      </c>
      <c r="AP102" s="238" t="str">
        <f t="shared" si="7"/>
        <v/>
      </c>
      <c r="AQ102" s="239" t="str">
        <f>IF(SUM(COUNTIF('（別紙2-13）1月1日～1月31日'!C102,"○"),COUNTIF('（別紙2-14）2月1日～2月28日'!C102,"○"),COUNTIF('（別紙2-15）3月1日～3月31日'!C102,"○"))&gt;0,IF('（別紙2-12）12月1日～12月31日'!AI102=0,IF(SUM('（別紙2-13）1月1日～1月31日'!D102:AH102)&gt;7,"×","○"),""),"")</f>
        <v/>
      </c>
      <c r="AR102" s="231"/>
    </row>
    <row r="103" spans="1:44" s="41" customFormat="1" ht="30" customHeight="1" thickBot="1" x14ac:dyDescent="0.3">
      <c r="A103" s="55">
        <v>90</v>
      </c>
      <c r="B103" s="202" t="str">
        <f>IF('（別紙2-11）11月1日～11月30日'!B103="","",'（別紙2-11）11月1日～11月30日'!B103)</f>
        <v/>
      </c>
      <c r="C103" s="252"/>
      <c r="D103" s="284"/>
      <c r="E103" s="304"/>
      <c r="F103" s="291"/>
      <c r="G103" s="304"/>
      <c r="H103" s="291"/>
      <c r="I103" s="276"/>
      <c r="J103" s="291"/>
      <c r="K103" s="276"/>
      <c r="L103" s="291"/>
      <c r="M103" s="276"/>
      <c r="N103" s="291"/>
      <c r="O103" s="276"/>
      <c r="P103" s="291"/>
      <c r="Q103" s="276"/>
      <c r="R103" s="291"/>
      <c r="S103" s="276"/>
      <c r="T103" s="291"/>
      <c r="U103" s="276"/>
      <c r="V103" s="291"/>
      <c r="W103" s="276"/>
      <c r="X103" s="291"/>
      <c r="Y103" s="276"/>
      <c r="Z103" s="291"/>
      <c r="AA103" s="276"/>
      <c r="AB103" s="291"/>
      <c r="AC103" s="276"/>
      <c r="AD103" s="291"/>
      <c r="AE103" s="276"/>
      <c r="AF103" s="301"/>
      <c r="AG103" s="272"/>
      <c r="AH103" s="295"/>
      <c r="AI103" s="56">
        <f>SUM('（別紙2-6）6月1日～6月30日'!D103:AG103,'（別紙2-7）7月1日～7月31日'!D103:AH103,'（別紙2-8）8月1日～8月31日'!D103:AH103,'（別紙2-9）9月1日～9月30日'!D103:AG103,'（別紙2-10）10月1日～10月31日'!D103:AH103,'（別紙2-11）11月1日～11月30日'!D103:AG103,'（別紙2-12）12月1日～12月31日'!D103:AH103,D103:AH103)</f>
        <v>0</v>
      </c>
      <c r="AJ103" s="218" t="str">
        <f>IF(AP103="×","療養日数は15日以内になるようにしてください。",IF(AQ103="×","無症状者（検体採取日が令和5年1月1日以降）の療養日数は7日以内になるようにしてください。",IF('（別紙2-15）3月1日～3月31日'!AV103="×","別紙1の4の要件を満たしていない場合は、療養日数が10日以内になるようにしてください。","")))</f>
        <v/>
      </c>
      <c r="AK103" s="233">
        <f t="shared" si="5"/>
        <v>0</v>
      </c>
      <c r="AL103" s="44"/>
      <c r="AN103" s="233" t="str">
        <f t="shared" si="6"/>
        <v/>
      </c>
      <c r="AP103" s="238" t="str">
        <f t="shared" si="7"/>
        <v/>
      </c>
      <c r="AQ103" s="239" t="str">
        <f>IF(SUM(COUNTIF('（別紙2-13）1月1日～1月31日'!C103,"○"),COUNTIF('（別紙2-14）2月1日～2月28日'!C103,"○"),COUNTIF('（別紙2-15）3月1日～3月31日'!C103,"○"))&gt;0,IF('（別紙2-12）12月1日～12月31日'!AI103=0,IF(SUM('（別紙2-13）1月1日～1月31日'!D103:AH103)&gt;7,"×","○"),""),"")</f>
        <v/>
      </c>
      <c r="AR103" s="231"/>
    </row>
    <row r="104" spans="1:44" s="41" customFormat="1" ht="30" customHeight="1" x14ac:dyDescent="0.25">
      <c r="A104" s="99">
        <v>91</v>
      </c>
      <c r="B104" s="203" t="str">
        <f>IF('（別紙2-11）11月1日～11月30日'!B104="","",'（別紙2-11）11月1日～11月30日'!B104)</f>
        <v/>
      </c>
      <c r="C104" s="253"/>
      <c r="D104" s="285"/>
      <c r="E104" s="305"/>
      <c r="F104" s="292"/>
      <c r="G104" s="305"/>
      <c r="H104" s="292"/>
      <c r="I104" s="277"/>
      <c r="J104" s="292"/>
      <c r="K104" s="277"/>
      <c r="L104" s="292"/>
      <c r="M104" s="277"/>
      <c r="N104" s="292"/>
      <c r="O104" s="277"/>
      <c r="P104" s="292"/>
      <c r="Q104" s="277"/>
      <c r="R104" s="292"/>
      <c r="S104" s="277"/>
      <c r="T104" s="292"/>
      <c r="U104" s="277"/>
      <c r="V104" s="292"/>
      <c r="W104" s="277"/>
      <c r="X104" s="292"/>
      <c r="Y104" s="277"/>
      <c r="Z104" s="292"/>
      <c r="AA104" s="277"/>
      <c r="AB104" s="292"/>
      <c r="AC104" s="277"/>
      <c r="AD104" s="292"/>
      <c r="AE104" s="277"/>
      <c r="AF104" s="299"/>
      <c r="AG104" s="270"/>
      <c r="AH104" s="294"/>
      <c r="AI104" s="81">
        <f>SUM('（別紙2-6）6月1日～6月30日'!D104:AG104,'（別紙2-7）7月1日～7月31日'!D104:AH104,'（別紙2-8）8月1日～8月31日'!D104:AH104,'（別紙2-9）9月1日～9月30日'!D104:AG104,'（別紙2-10）10月1日～10月31日'!D104:AH104,'（別紙2-11）11月1日～11月30日'!D104:AG104,'（別紙2-12）12月1日～12月31日'!D104:AH104,D104:AH104)</f>
        <v>0</v>
      </c>
      <c r="AJ104" s="218" t="str">
        <f>IF(AP104="×","療養日数は15日以内になるようにしてください。",IF(AQ104="×","無症状者（検体採取日が令和5年1月1日以降）の療養日数は7日以内になるようにしてください。",IF('（別紙2-15）3月1日～3月31日'!AV104="×","別紙1の4の要件を満たしていない場合は、療養日数が10日以内になるようにしてください。","")))</f>
        <v/>
      </c>
      <c r="AK104" s="233">
        <f t="shared" si="5"/>
        <v>0</v>
      </c>
      <c r="AL104" s="44"/>
      <c r="AN104" s="233" t="str">
        <f t="shared" si="6"/>
        <v/>
      </c>
      <c r="AP104" s="238" t="str">
        <f t="shared" si="7"/>
        <v/>
      </c>
      <c r="AQ104" s="239" t="str">
        <f>IF(SUM(COUNTIF('（別紙2-13）1月1日～1月31日'!C104,"○"),COUNTIF('（別紙2-14）2月1日～2月28日'!C104,"○"),COUNTIF('（別紙2-15）3月1日～3月31日'!C104,"○"))&gt;0,IF('（別紙2-12）12月1日～12月31日'!AI104=0,IF(SUM('（別紙2-13）1月1日～1月31日'!D104:AH104)&gt;7,"×","○"),""),"")</f>
        <v/>
      </c>
      <c r="AR104" s="231"/>
    </row>
    <row r="105" spans="1:44" s="41" customFormat="1" ht="30" customHeight="1" x14ac:dyDescent="0.25">
      <c r="A105" s="55">
        <v>92</v>
      </c>
      <c r="B105" s="201" t="str">
        <f>IF('（別紙2-11）11月1日～11月30日'!B105="","",'（別紙2-11）11月1日～11月30日'!B105)</f>
        <v/>
      </c>
      <c r="C105" s="249"/>
      <c r="D105" s="284"/>
      <c r="E105" s="304"/>
      <c r="F105" s="291"/>
      <c r="G105" s="304"/>
      <c r="H105" s="291"/>
      <c r="I105" s="276"/>
      <c r="J105" s="291"/>
      <c r="K105" s="276"/>
      <c r="L105" s="291"/>
      <c r="M105" s="276"/>
      <c r="N105" s="291"/>
      <c r="O105" s="276"/>
      <c r="P105" s="291"/>
      <c r="Q105" s="276"/>
      <c r="R105" s="291"/>
      <c r="S105" s="276"/>
      <c r="T105" s="291"/>
      <c r="U105" s="276"/>
      <c r="V105" s="291"/>
      <c r="W105" s="276"/>
      <c r="X105" s="291"/>
      <c r="Y105" s="276"/>
      <c r="Z105" s="291"/>
      <c r="AA105" s="276"/>
      <c r="AB105" s="291"/>
      <c r="AC105" s="276"/>
      <c r="AD105" s="291"/>
      <c r="AE105" s="276"/>
      <c r="AF105" s="301"/>
      <c r="AG105" s="272"/>
      <c r="AH105" s="295"/>
      <c r="AI105" s="56">
        <f>SUM('（別紙2-6）6月1日～6月30日'!D105:AG105,'（別紙2-7）7月1日～7月31日'!D105:AH105,'（別紙2-8）8月1日～8月31日'!D105:AH105,'（別紙2-9）9月1日～9月30日'!D105:AG105,'（別紙2-10）10月1日～10月31日'!D105:AH105,'（別紙2-11）11月1日～11月30日'!D105:AG105,'（別紙2-12）12月1日～12月31日'!D105:AH105,D105:AH105)</f>
        <v>0</v>
      </c>
      <c r="AJ105" s="218" t="str">
        <f>IF(AP105="×","療養日数は15日以内になるようにしてください。",IF(AQ105="×","無症状者（検体採取日が令和5年1月1日以降）の療養日数は7日以内になるようにしてください。",IF('（別紙2-15）3月1日～3月31日'!AV105="×","別紙1の4の要件を満たしていない場合は、療養日数が10日以内になるようにしてください。","")))</f>
        <v/>
      </c>
      <c r="AK105" s="233">
        <f t="shared" si="5"/>
        <v>0</v>
      </c>
      <c r="AL105" s="44"/>
      <c r="AN105" s="233" t="str">
        <f t="shared" si="6"/>
        <v/>
      </c>
      <c r="AP105" s="238" t="str">
        <f t="shared" si="7"/>
        <v/>
      </c>
      <c r="AQ105" s="239" t="str">
        <f>IF(SUM(COUNTIF('（別紙2-13）1月1日～1月31日'!C105,"○"),COUNTIF('（別紙2-14）2月1日～2月28日'!C105,"○"),COUNTIF('（別紙2-15）3月1日～3月31日'!C105,"○"))&gt;0,IF('（別紙2-12）12月1日～12月31日'!AI105=0,IF(SUM('（別紙2-13）1月1日～1月31日'!D105:AH105)&gt;7,"×","○"),""),"")</f>
        <v/>
      </c>
      <c r="AR105" s="231"/>
    </row>
    <row r="106" spans="1:44" s="41" customFormat="1" ht="30" customHeight="1" x14ac:dyDescent="0.25">
      <c r="A106" s="55">
        <v>93</v>
      </c>
      <c r="B106" s="201" t="str">
        <f>IF('（別紙2-11）11月1日～11月30日'!B106="","",'（別紙2-11）11月1日～11月30日'!B106)</f>
        <v/>
      </c>
      <c r="C106" s="249"/>
      <c r="D106" s="284"/>
      <c r="E106" s="304"/>
      <c r="F106" s="291"/>
      <c r="G106" s="304"/>
      <c r="H106" s="291"/>
      <c r="I106" s="276"/>
      <c r="J106" s="291"/>
      <c r="K106" s="276"/>
      <c r="L106" s="291"/>
      <c r="M106" s="276"/>
      <c r="N106" s="291"/>
      <c r="O106" s="276"/>
      <c r="P106" s="291"/>
      <c r="Q106" s="276"/>
      <c r="R106" s="291"/>
      <c r="S106" s="276"/>
      <c r="T106" s="291"/>
      <c r="U106" s="276"/>
      <c r="V106" s="291"/>
      <c r="W106" s="276"/>
      <c r="X106" s="291"/>
      <c r="Y106" s="276"/>
      <c r="Z106" s="291"/>
      <c r="AA106" s="276"/>
      <c r="AB106" s="291"/>
      <c r="AC106" s="276"/>
      <c r="AD106" s="291"/>
      <c r="AE106" s="276"/>
      <c r="AF106" s="301"/>
      <c r="AG106" s="272"/>
      <c r="AH106" s="295"/>
      <c r="AI106" s="56">
        <f>SUM('（別紙2-6）6月1日～6月30日'!D106:AG106,'（別紙2-7）7月1日～7月31日'!D106:AH106,'（別紙2-8）8月1日～8月31日'!D106:AH106,'（別紙2-9）9月1日～9月30日'!D106:AG106,'（別紙2-10）10月1日～10月31日'!D106:AH106,'（別紙2-11）11月1日～11月30日'!D106:AG106,'（別紙2-12）12月1日～12月31日'!D106:AH106,D106:AH106)</f>
        <v>0</v>
      </c>
      <c r="AJ106" s="218" t="str">
        <f>IF(AP106="×","療養日数は15日以内になるようにしてください。",IF(AQ106="×","無症状者（検体採取日が令和5年1月1日以降）の療養日数は7日以内になるようにしてください。",IF('（別紙2-15）3月1日～3月31日'!AV106="×","別紙1の4の要件を満たしていない場合は、療養日数が10日以内になるようにしてください。","")))</f>
        <v/>
      </c>
      <c r="AK106" s="233">
        <f t="shared" si="5"/>
        <v>0</v>
      </c>
      <c r="AL106" s="44"/>
      <c r="AN106" s="233" t="str">
        <f t="shared" si="6"/>
        <v/>
      </c>
      <c r="AP106" s="238" t="str">
        <f t="shared" si="7"/>
        <v/>
      </c>
      <c r="AQ106" s="239" t="str">
        <f>IF(SUM(COUNTIF('（別紙2-13）1月1日～1月31日'!C106,"○"),COUNTIF('（別紙2-14）2月1日～2月28日'!C106,"○"),COUNTIF('（別紙2-15）3月1日～3月31日'!C106,"○"))&gt;0,IF('（別紙2-12）12月1日～12月31日'!AI106=0,IF(SUM('（別紙2-13）1月1日～1月31日'!D106:AH106)&gt;7,"×","○"),""),"")</f>
        <v/>
      </c>
      <c r="AR106" s="231"/>
    </row>
    <row r="107" spans="1:44" s="41" customFormat="1" ht="30" customHeight="1" x14ac:dyDescent="0.25">
      <c r="A107" s="55">
        <v>94</v>
      </c>
      <c r="B107" s="201" t="str">
        <f>IF('（別紙2-11）11月1日～11月30日'!B107="","",'（別紙2-11）11月1日～11月30日'!B107)</f>
        <v/>
      </c>
      <c r="C107" s="249"/>
      <c r="D107" s="284"/>
      <c r="E107" s="304"/>
      <c r="F107" s="291"/>
      <c r="G107" s="304"/>
      <c r="H107" s="291"/>
      <c r="I107" s="276"/>
      <c r="J107" s="291"/>
      <c r="K107" s="276"/>
      <c r="L107" s="291"/>
      <c r="M107" s="276"/>
      <c r="N107" s="291"/>
      <c r="O107" s="276"/>
      <c r="P107" s="291"/>
      <c r="Q107" s="276"/>
      <c r="R107" s="291"/>
      <c r="S107" s="276"/>
      <c r="T107" s="291"/>
      <c r="U107" s="276"/>
      <c r="V107" s="291"/>
      <c r="W107" s="276"/>
      <c r="X107" s="291"/>
      <c r="Y107" s="276"/>
      <c r="Z107" s="291"/>
      <c r="AA107" s="276"/>
      <c r="AB107" s="291"/>
      <c r="AC107" s="276"/>
      <c r="AD107" s="291"/>
      <c r="AE107" s="276"/>
      <c r="AF107" s="301"/>
      <c r="AG107" s="272"/>
      <c r="AH107" s="295"/>
      <c r="AI107" s="56">
        <f>SUM('（別紙2-6）6月1日～6月30日'!D107:AG107,'（別紙2-7）7月1日～7月31日'!D107:AH107,'（別紙2-8）8月1日～8月31日'!D107:AH107,'（別紙2-9）9月1日～9月30日'!D107:AG107,'（別紙2-10）10月1日～10月31日'!D107:AH107,'（別紙2-11）11月1日～11月30日'!D107:AG107,'（別紙2-12）12月1日～12月31日'!D107:AH107,D107:AH107)</f>
        <v>0</v>
      </c>
      <c r="AJ107" s="218" t="str">
        <f>IF(AP107="×","療養日数は15日以内になるようにしてください。",IF(AQ107="×","無症状者（検体採取日が令和5年1月1日以降）の療養日数は7日以内になるようにしてください。",IF('（別紙2-15）3月1日～3月31日'!AV107="×","別紙1の4の要件を満たしていない場合は、療養日数が10日以内になるようにしてください。","")))</f>
        <v/>
      </c>
      <c r="AK107" s="233">
        <f t="shared" si="5"/>
        <v>0</v>
      </c>
      <c r="AL107" s="44"/>
      <c r="AN107" s="233" t="str">
        <f t="shared" si="6"/>
        <v/>
      </c>
      <c r="AP107" s="238" t="str">
        <f t="shared" si="7"/>
        <v/>
      </c>
      <c r="AQ107" s="239" t="str">
        <f>IF(SUM(COUNTIF('（別紙2-13）1月1日～1月31日'!C107,"○"),COUNTIF('（別紙2-14）2月1日～2月28日'!C107,"○"),COUNTIF('（別紙2-15）3月1日～3月31日'!C107,"○"))&gt;0,IF('（別紙2-12）12月1日～12月31日'!AI107=0,IF(SUM('（別紙2-13）1月1日～1月31日'!D107:AH107)&gt;7,"×","○"),""),"")</f>
        <v/>
      </c>
      <c r="AR107" s="231"/>
    </row>
    <row r="108" spans="1:44" s="41" customFormat="1" ht="30" customHeight="1" thickBot="1" x14ac:dyDescent="0.3">
      <c r="A108" s="57">
        <v>95</v>
      </c>
      <c r="B108" s="202" t="str">
        <f>IF('（別紙2-11）11月1日～11月30日'!B108="","",'（別紙2-11）11月1日～11月30日'!B108)</f>
        <v/>
      </c>
      <c r="C108" s="252"/>
      <c r="D108" s="282"/>
      <c r="E108" s="302"/>
      <c r="F108" s="289"/>
      <c r="G108" s="302"/>
      <c r="H108" s="289"/>
      <c r="I108" s="273"/>
      <c r="J108" s="289"/>
      <c r="K108" s="273"/>
      <c r="L108" s="289"/>
      <c r="M108" s="273"/>
      <c r="N108" s="289"/>
      <c r="O108" s="273"/>
      <c r="P108" s="289"/>
      <c r="Q108" s="273"/>
      <c r="R108" s="289"/>
      <c r="S108" s="273"/>
      <c r="T108" s="289"/>
      <c r="U108" s="273"/>
      <c r="V108" s="289"/>
      <c r="W108" s="273"/>
      <c r="X108" s="289"/>
      <c r="Y108" s="273"/>
      <c r="Z108" s="289"/>
      <c r="AA108" s="273"/>
      <c r="AB108" s="289"/>
      <c r="AC108" s="273"/>
      <c r="AD108" s="289"/>
      <c r="AE108" s="273"/>
      <c r="AF108" s="303"/>
      <c r="AG108" s="274"/>
      <c r="AH108" s="296"/>
      <c r="AI108" s="58">
        <f>SUM('（別紙2-6）6月1日～6月30日'!D108:AG108,'（別紙2-7）7月1日～7月31日'!D108:AH108,'（別紙2-8）8月1日～8月31日'!D108:AH108,'（別紙2-9）9月1日～9月30日'!D108:AG108,'（別紙2-10）10月1日～10月31日'!D108:AH108,'（別紙2-11）11月1日～11月30日'!D108:AG108,'（別紙2-12）12月1日～12月31日'!D108:AH108,D108:AH108)</f>
        <v>0</v>
      </c>
      <c r="AJ108" s="218" t="str">
        <f>IF(AP108="×","療養日数は15日以内になるようにしてください。",IF(AQ108="×","無症状者（検体採取日が令和5年1月1日以降）の療養日数は7日以内になるようにしてください。",IF('（別紙2-15）3月1日～3月31日'!AV108="×","別紙1の4の要件を満たしていない場合は、療養日数が10日以内になるようにしてください。","")))</f>
        <v/>
      </c>
      <c r="AK108" s="233">
        <f t="shared" si="5"/>
        <v>0</v>
      </c>
      <c r="AL108" s="44"/>
      <c r="AN108" s="233" t="str">
        <f t="shared" si="6"/>
        <v/>
      </c>
      <c r="AP108" s="238" t="str">
        <f t="shared" si="7"/>
        <v/>
      </c>
      <c r="AQ108" s="239" t="str">
        <f>IF(SUM(COUNTIF('（別紙2-13）1月1日～1月31日'!C108,"○"),COUNTIF('（別紙2-14）2月1日～2月28日'!C108,"○"),COUNTIF('（別紙2-15）3月1日～3月31日'!C108,"○"))&gt;0,IF('（別紙2-12）12月1日～12月31日'!AI108=0,IF(SUM('（別紙2-13）1月1日～1月31日'!D108:AH108)&gt;7,"×","○"),""),"")</f>
        <v/>
      </c>
      <c r="AR108" s="231"/>
    </row>
    <row r="109" spans="1:44" s="41" customFormat="1" ht="30" customHeight="1" x14ac:dyDescent="0.25">
      <c r="A109" s="91">
        <v>96</v>
      </c>
      <c r="B109" s="203" t="str">
        <f>IF('（別紙2-11）11月1日～11月30日'!B109="","",'（別紙2-11）11月1日～11月30日'!B109)</f>
        <v/>
      </c>
      <c r="C109" s="253"/>
      <c r="D109" s="286"/>
      <c r="E109" s="306"/>
      <c r="F109" s="293"/>
      <c r="G109" s="306"/>
      <c r="H109" s="293"/>
      <c r="I109" s="278"/>
      <c r="J109" s="293"/>
      <c r="K109" s="278"/>
      <c r="L109" s="293"/>
      <c r="M109" s="278"/>
      <c r="N109" s="293"/>
      <c r="O109" s="278"/>
      <c r="P109" s="293"/>
      <c r="Q109" s="278"/>
      <c r="R109" s="293"/>
      <c r="S109" s="278"/>
      <c r="T109" s="293"/>
      <c r="U109" s="278"/>
      <c r="V109" s="293"/>
      <c r="W109" s="278"/>
      <c r="X109" s="293"/>
      <c r="Y109" s="278"/>
      <c r="Z109" s="293"/>
      <c r="AA109" s="278"/>
      <c r="AB109" s="293"/>
      <c r="AC109" s="278"/>
      <c r="AD109" s="293"/>
      <c r="AE109" s="278"/>
      <c r="AF109" s="307"/>
      <c r="AG109" s="279"/>
      <c r="AH109" s="297"/>
      <c r="AI109" s="98">
        <f>SUM('（別紙2-6）6月1日～6月30日'!D109:AG109,'（別紙2-7）7月1日～7月31日'!D109:AH109,'（別紙2-8）8月1日～8月31日'!D109:AH109,'（別紙2-9）9月1日～9月30日'!D109:AG109,'（別紙2-10）10月1日～10月31日'!D109:AH109,'（別紙2-11）11月1日～11月30日'!D109:AG109,'（別紙2-12）12月1日～12月31日'!D109:AH109,D109:AH109)</f>
        <v>0</v>
      </c>
      <c r="AJ109" s="218" t="str">
        <f>IF(AP109="×","療養日数は15日以内になるようにしてください。",IF(AQ109="×","無症状者（検体採取日が令和5年1月1日以降）の療養日数は7日以内になるようにしてください。",IF('（別紙2-15）3月1日～3月31日'!AV109="×","別紙1の4の要件を満たしていない場合は、療養日数が10日以内になるようにしてください。","")))</f>
        <v/>
      </c>
      <c r="AK109" s="233">
        <f t="shared" si="5"/>
        <v>0</v>
      </c>
      <c r="AL109" s="44"/>
      <c r="AN109" s="233" t="str">
        <f t="shared" si="6"/>
        <v/>
      </c>
      <c r="AP109" s="238" t="str">
        <f t="shared" si="7"/>
        <v/>
      </c>
      <c r="AQ109" s="239" t="str">
        <f>IF(SUM(COUNTIF('（別紙2-13）1月1日～1月31日'!C109,"○"),COUNTIF('（別紙2-14）2月1日～2月28日'!C109,"○"),COUNTIF('（別紙2-15）3月1日～3月31日'!C109,"○"))&gt;0,IF('（別紙2-12）12月1日～12月31日'!AI109=0,IF(SUM('（別紙2-13）1月1日～1月31日'!D109:AH109)&gt;7,"×","○"),""),"")</f>
        <v/>
      </c>
      <c r="AR109" s="231"/>
    </row>
    <row r="110" spans="1:44" s="41" customFormat="1" ht="30" customHeight="1" x14ac:dyDescent="0.25">
      <c r="A110" s="55">
        <v>97</v>
      </c>
      <c r="B110" s="201" t="str">
        <f>IF('（別紙2-11）11月1日～11月30日'!B110="","",'（別紙2-11）11月1日～11月30日'!B110)</f>
        <v/>
      </c>
      <c r="C110" s="249"/>
      <c r="D110" s="284"/>
      <c r="E110" s="304"/>
      <c r="F110" s="291"/>
      <c r="G110" s="304"/>
      <c r="H110" s="291"/>
      <c r="I110" s="276"/>
      <c r="J110" s="291"/>
      <c r="K110" s="276"/>
      <c r="L110" s="291"/>
      <c r="M110" s="276"/>
      <c r="N110" s="291"/>
      <c r="O110" s="276"/>
      <c r="P110" s="291"/>
      <c r="Q110" s="276"/>
      <c r="R110" s="291"/>
      <c r="S110" s="276"/>
      <c r="T110" s="291"/>
      <c r="U110" s="276"/>
      <c r="V110" s="291"/>
      <c r="W110" s="276"/>
      <c r="X110" s="291"/>
      <c r="Y110" s="276"/>
      <c r="Z110" s="291"/>
      <c r="AA110" s="276"/>
      <c r="AB110" s="291"/>
      <c r="AC110" s="276"/>
      <c r="AD110" s="291"/>
      <c r="AE110" s="276"/>
      <c r="AF110" s="301"/>
      <c r="AG110" s="272"/>
      <c r="AH110" s="295"/>
      <c r="AI110" s="56">
        <f>SUM('（別紙2-6）6月1日～6月30日'!D110:AG110,'（別紙2-7）7月1日～7月31日'!D110:AH110,'（別紙2-8）8月1日～8月31日'!D110:AH110,'（別紙2-9）9月1日～9月30日'!D110:AG110,'（別紙2-10）10月1日～10月31日'!D110:AH110,'（別紙2-11）11月1日～11月30日'!D110:AG110,'（別紙2-12）12月1日～12月31日'!D110:AH110,D110:AH110)</f>
        <v>0</v>
      </c>
      <c r="AJ110" s="218" t="str">
        <f>IF(AP110="×","療養日数は15日以内になるようにしてください。",IF(AQ110="×","無症状者（検体採取日が令和5年1月1日以降）の療養日数は7日以内になるようにしてください。",IF('（別紙2-15）3月1日～3月31日'!AV110="×","別紙1の4の要件を満たしていない場合は、療養日数が10日以内になるようにしてください。","")))</f>
        <v/>
      </c>
      <c r="AK110" s="233">
        <f t="shared" ref="AK110:AK141" si="8">MIN(SUM(D110:AH110),15)</f>
        <v>0</v>
      </c>
      <c r="AL110" s="44"/>
      <c r="AN110" s="233" t="str">
        <f t="shared" si="6"/>
        <v/>
      </c>
      <c r="AP110" s="238" t="str">
        <f t="shared" si="7"/>
        <v/>
      </c>
      <c r="AQ110" s="239" t="str">
        <f>IF(SUM(COUNTIF('（別紙2-13）1月1日～1月31日'!C110,"○"),COUNTIF('（別紙2-14）2月1日～2月28日'!C110,"○"),COUNTIF('（別紙2-15）3月1日～3月31日'!C110,"○"))&gt;0,IF('（別紙2-12）12月1日～12月31日'!AI110=0,IF(SUM('（別紙2-13）1月1日～1月31日'!D110:AH110)&gt;7,"×","○"),""),"")</f>
        <v/>
      </c>
      <c r="AR110" s="231"/>
    </row>
    <row r="111" spans="1:44" s="41" customFormat="1" ht="30" customHeight="1" x14ac:dyDescent="0.25">
      <c r="A111" s="55">
        <v>98</v>
      </c>
      <c r="B111" s="201" t="str">
        <f>IF('（別紙2-11）11月1日～11月30日'!B111="","",'（別紙2-11）11月1日～11月30日'!B111)</f>
        <v/>
      </c>
      <c r="C111" s="249"/>
      <c r="D111" s="284"/>
      <c r="E111" s="304"/>
      <c r="F111" s="291"/>
      <c r="G111" s="304"/>
      <c r="H111" s="291"/>
      <c r="I111" s="276"/>
      <c r="J111" s="291"/>
      <c r="K111" s="276"/>
      <c r="L111" s="291"/>
      <c r="M111" s="276"/>
      <c r="N111" s="291"/>
      <c r="O111" s="276"/>
      <c r="P111" s="291"/>
      <c r="Q111" s="276"/>
      <c r="R111" s="291"/>
      <c r="S111" s="276"/>
      <c r="T111" s="291"/>
      <c r="U111" s="276"/>
      <c r="V111" s="291"/>
      <c r="W111" s="276"/>
      <c r="X111" s="291"/>
      <c r="Y111" s="276"/>
      <c r="Z111" s="291"/>
      <c r="AA111" s="276"/>
      <c r="AB111" s="291"/>
      <c r="AC111" s="276"/>
      <c r="AD111" s="291"/>
      <c r="AE111" s="276"/>
      <c r="AF111" s="301"/>
      <c r="AG111" s="272"/>
      <c r="AH111" s="295"/>
      <c r="AI111" s="56">
        <f>SUM('（別紙2-6）6月1日～6月30日'!D111:AG111,'（別紙2-7）7月1日～7月31日'!D111:AH111,'（別紙2-8）8月1日～8月31日'!D111:AH111,'（別紙2-9）9月1日～9月30日'!D111:AG111,'（別紙2-10）10月1日～10月31日'!D111:AH111,'（別紙2-11）11月1日～11月30日'!D111:AG111,'（別紙2-12）12月1日～12月31日'!D111:AH111,D111:AH111)</f>
        <v>0</v>
      </c>
      <c r="AJ111" s="218" t="str">
        <f>IF(AP111="×","療養日数は15日以内になるようにしてください。",IF(AQ111="×","無症状者（検体採取日が令和5年1月1日以降）の療養日数は7日以内になるようにしてください。",IF('（別紙2-15）3月1日～3月31日'!AV111="×","別紙1の4の要件を満たしていない場合は、療養日数が10日以内になるようにしてください。","")))</f>
        <v/>
      </c>
      <c r="AK111" s="233">
        <f t="shared" si="8"/>
        <v>0</v>
      </c>
      <c r="AL111" s="44"/>
      <c r="AN111" s="233" t="str">
        <f t="shared" si="6"/>
        <v/>
      </c>
      <c r="AP111" s="238" t="str">
        <f t="shared" si="7"/>
        <v/>
      </c>
      <c r="AQ111" s="239" t="str">
        <f>IF(SUM(COUNTIF('（別紙2-13）1月1日～1月31日'!C111,"○"),COUNTIF('（別紙2-14）2月1日～2月28日'!C111,"○"),COUNTIF('（別紙2-15）3月1日～3月31日'!C111,"○"))&gt;0,IF('（別紙2-12）12月1日～12月31日'!AI111=0,IF(SUM('（別紙2-13）1月1日～1月31日'!D111:AH111)&gt;7,"×","○"),""),"")</f>
        <v/>
      </c>
      <c r="AR111" s="231"/>
    </row>
    <row r="112" spans="1:44" s="41" customFormat="1" ht="30" customHeight="1" x14ac:dyDescent="0.25">
      <c r="A112" s="55">
        <v>99</v>
      </c>
      <c r="B112" s="201" t="str">
        <f>IF('（別紙2-11）11月1日～11月30日'!B112="","",'（別紙2-11）11月1日～11月30日'!B112)</f>
        <v/>
      </c>
      <c r="C112" s="249"/>
      <c r="D112" s="284"/>
      <c r="E112" s="304"/>
      <c r="F112" s="291"/>
      <c r="G112" s="304"/>
      <c r="H112" s="291"/>
      <c r="I112" s="276"/>
      <c r="J112" s="291"/>
      <c r="K112" s="276"/>
      <c r="L112" s="291"/>
      <c r="M112" s="276"/>
      <c r="N112" s="291"/>
      <c r="O112" s="276"/>
      <c r="P112" s="291"/>
      <c r="Q112" s="276"/>
      <c r="R112" s="291"/>
      <c r="S112" s="276"/>
      <c r="T112" s="291"/>
      <c r="U112" s="276"/>
      <c r="V112" s="291"/>
      <c r="W112" s="276"/>
      <c r="X112" s="291"/>
      <c r="Y112" s="276"/>
      <c r="Z112" s="291"/>
      <c r="AA112" s="276"/>
      <c r="AB112" s="291"/>
      <c r="AC112" s="276"/>
      <c r="AD112" s="291"/>
      <c r="AE112" s="276"/>
      <c r="AF112" s="301"/>
      <c r="AG112" s="272"/>
      <c r="AH112" s="295"/>
      <c r="AI112" s="56">
        <f>SUM('（別紙2-6）6月1日～6月30日'!D112:AG112,'（別紙2-7）7月1日～7月31日'!D112:AH112,'（別紙2-8）8月1日～8月31日'!D112:AH112,'（別紙2-9）9月1日～9月30日'!D112:AG112,'（別紙2-10）10月1日～10月31日'!D112:AH112,'（別紙2-11）11月1日～11月30日'!D112:AG112,'（別紙2-12）12月1日～12月31日'!D112:AH112,D112:AH112)</f>
        <v>0</v>
      </c>
      <c r="AJ112" s="218" t="str">
        <f>IF(AP112="×","療養日数は15日以内になるようにしてください。",IF(AQ112="×","無症状者（検体採取日が令和5年1月1日以降）の療養日数は7日以内になるようにしてください。",IF('（別紙2-15）3月1日～3月31日'!AV112="×","別紙1の4の要件を満たしていない場合は、療養日数が10日以内になるようにしてください。","")))</f>
        <v/>
      </c>
      <c r="AK112" s="233">
        <f t="shared" si="8"/>
        <v>0</v>
      </c>
      <c r="AL112" s="44"/>
      <c r="AN112" s="233" t="str">
        <f t="shared" si="6"/>
        <v/>
      </c>
      <c r="AP112" s="238" t="str">
        <f t="shared" si="7"/>
        <v/>
      </c>
      <c r="AQ112" s="239" t="str">
        <f>IF(SUM(COUNTIF('（別紙2-13）1月1日～1月31日'!C112,"○"),COUNTIF('（別紙2-14）2月1日～2月28日'!C112,"○"),COUNTIF('（別紙2-15）3月1日～3月31日'!C112,"○"))&gt;0,IF('（別紙2-12）12月1日～12月31日'!AI112=0,IF(SUM('（別紙2-13）1月1日～1月31日'!D112:AH112)&gt;7,"×","○"),""),"")</f>
        <v/>
      </c>
      <c r="AR112" s="231"/>
    </row>
    <row r="113" spans="1:44" s="41" customFormat="1" ht="30" customHeight="1" thickBot="1" x14ac:dyDescent="0.3">
      <c r="A113" s="55">
        <v>100</v>
      </c>
      <c r="B113" s="202" t="str">
        <f>IF('（別紙2-11）11月1日～11月30日'!B113="","",'（別紙2-11）11月1日～11月30日'!B113)</f>
        <v/>
      </c>
      <c r="C113" s="252"/>
      <c r="D113" s="284"/>
      <c r="E113" s="304"/>
      <c r="F113" s="291"/>
      <c r="G113" s="304"/>
      <c r="H113" s="291"/>
      <c r="I113" s="276"/>
      <c r="J113" s="291"/>
      <c r="K113" s="276"/>
      <c r="L113" s="291"/>
      <c r="M113" s="276"/>
      <c r="N113" s="291"/>
      <c r="O113" s="276"/>
      <c r="P113" s="291"/>
      <c r="Q113" s="276"/>
      <c r="R113" s="291"/>
      <c r="S113" s="276"/>
      <c r="T113" s="291"/>
      <c r="U113" s="276"/>
      <c r="V113" s="291"/>
      <c r="W113" s="276"/>
      <c r="X113" s="291"/>
      <c r="Y113" s="276"/>
      <c r="Z113" s="291"/>
      <c r="AA113" s="276"/>
      <c r="AB113" s="291"/>
      <c r="AC113" s="276"/>
      <c r="AD113" s="291"/>
      <c r="AE113" s="276"/>
      <c r="AF113" s="301"/>
      <c r="AG113" s="272"/>
      <c r="AH113" s="295"/>
      <c r="AI113" s="56">
        <f>SUM('（別紙2-6）6月1日～6月30日'!D113:AG113,'（別紙2-7）7月1日～7月31日'!D113:AH113,'（別紙2-8）8月1日～8月31日'!D113:AH113,'（別紙2-9）9月1日～9月30日'!D113:AG113,'（別紙2-10）10月1日～10月31日'!D113:AH113,'（別紙2-11）11月1日～11月30日'!D113:AG113,'（別紙2-12）12月1日～12月31日'!D113:AH113,D113:AH113)</f>
        <v>0</v>
      </c>
      <c r="AJ113" s="218" t="str">
        <f>IF(AP113="×","療養日数は15日以内になるようにしてください。",IF(AQ113="×","無症状者（検体採取日が令和5年1月1日以降）の療養日数は7日以内になるようにしてください。",IF('（別紙2-15）3月1日～3月31日'!AV113="×","別紙1の4の要件を満たしていない場合は、療養日数が10日以内になるようにしてください。","")))</f>
        <v/>
      </c>
      <c r="AK113" s="233">
        <f t="shared" si="8"/>
        <v>0</v>
      </c>
      <c r="AL113" s="44"/>
      <c r="AN113" s="233" t="str">
        <f t="shared" si="6"/>
        <v/>
      </c>
      <c r="AP113" s="238" t="str">
        <f t="shared" si="7"/>
        <v/>
      </c>
      <c r="AQ113" s="239" t="str">
        <f>IF(SUM(COUNTIF('（別紙2-13）1月1日～1月31日'!C113,"○"),COUNTIF('（別紙2-14）2月1日～2月28日'!C113,"○"),COUNTIF('（別紙2-15）3月1日～3月31日'!C113,"○"))&gt;0,IF('（別紙2-12）12月1日～12月31日'!AI113=0,IF(SUM('（別紙2-13）1月1日～1月31日'!D113:AH113)&gt;7,"×","○"),""),"")</f>
        <v/>
      </c>
      <c r="AR113" s="231"/>
    </row>
    <row r="114" spans="1:44" s="41" customFormat="1" ht="30" customHeight="1" x14ac:dyDescent="0.25">
      <c r="A114" s="99">
        <v>101</v>
      </c>
      <c r="B114" s="203" t="str">
        <f>IF('（別紙2-11）11月1日～11月30日'!B114="","",'（別紙2-11）11月1日～11月30日'!B114)</f>
        <v/>
      </c>
      <c r="C114" s="253"/>
      <c r="D114" s="285"/>
      <c r="E114" s="305"/>
      <c r="F114" s="292"/>
      <c r="G114" s="305"/>
      <c r="H114" s="292"/>
      <c r="I114" s="277"/>
      <c r="J114" s="292"/>
      <c r="K114" s="277"/>
      <c r="L114" s="292"/>
      <c r="M114" s="277"/>
      <c r="N114" s="292"/>
      <c r="O114" s="277"/>
      <c r="P114" s="292"/>
      <c r="Q114" s="277"/>
      <c r="R114" s="292"/>
      <c r="S114" s="277"/>
      <c r="T114" s="292"/>
      <c r="U114" s="277"/>
      <c r="V114" s="292"/>
      <c r="W114" s="277"/>
      <c r="X114" s="292"/>
      <c r="Y114" s="277"/>
      <c r="Z114" s="292"/>
      <c r="AA114" s="277"/>
      <c r="AB114" s="292"/>
      <c r="AC114" s="277"/>
      <c r="AD114" s="292"/>
      <c r="AE114" s="277"/>
      <c r="AF114" s="299"/>
      <c r="AG114" s="270"/>
      <c r="AH114" s="294"/>
      <c r="AI114" s="81">
        <f>SUM('（別紙2-6）6月1日～6月30日'!D114:AG114,'（別紙2-7）7月1日～7月31日'!D114:AH114,'（別紙2-8）8月1日～8月31日'!D114:AH114,'（別紙2-9）9月1日～9月30日'!D114:AG114,'（別紙2-10）10月1日～10月31日'!D114:AH114,'（別紙2-11）11月1日～11月30日'!D114:AG114,'（別紙2-12）12月1日～12月31日'!D114:AH114,D114:AH114)</f>
        <v>0</v>
      </c>
      <c r="AJ114" s="218" t="str">
        <f>IF(AP114="×","療養日数は15日以内になるようにしてください。",IF(AQ114="×","無症状者（検体採取日が令和5年1月1日以降）の療養日数は7日以内になるようにしてください。",IF('（別紙2-15）3月1日～3月31日'!AV114="×","別紙1の4の要件を満たしていない場合は、療養日数が10日以内になるようにしてください。","")))</f>
        <v/>
      </c>
      <c r="AK114" s="233">
        <f t="shared" si="8"/>
        <v>0</v>
      </c>
      <c r="AL114" s="44"/>
      <c r="AN114" s="233" t="str">
        <f t="shared" si="6"/>
        <v/>
      </c>
      <c r="AP114" s="238" t="str">
        <f t="shared" si="7"/>
        <v/>
      </c>
      <c r="AQ114" s="239" t="str">
        <f>IF(SUM(COUNTIF('（別紙2-13）1月1日～1月31日'!C114,"○"),COUNTIF('（別紙2-14）2月1日～2月28日'!C114,"○"),COUNTIF('（別紙2-15）3月1日～3月31日'!C114,"○"))&gt;0,IF('（別紙2-12）12月1日～12月31日'!AI114=0,IF(SUM('（別紙2-13）1月1日～1月31日'!D114:AH114)&gt;7,"×","○"),""),"")</f>
        <v/>
      </c>
      <c r="AR114" s="231"/>
    </row>
    <row r="115" spans="1:44" s="41" customFormat="1" ht="30" customHeight="1" x14ac:dyDescent="0.25">
      <c r="A115" s="55">
        <v>102</v>
      </c>
      <c r="B115" s="201" t="str">
        <f>IF('（別紙2-11）11月1日～11月30日'!B115="","",'（別紙2-11）11月1日～11月30日'!B115)</f>
        <v/>
      </c>
      <c r="C115" s="249"/>
      <c r="D115" s="284"/>
      <c r="E115" s="304"/>
      <c r="F115" s="291"/>
      <c r="G115" s="304"/>
      <c r="H115" s="291"/>
      <c r="I115" s="276"/>
      <c r="J115" s="291"/>
      <c r="K115" s="276"/>
      <c r="L115" s="291"/>
      <c r="M115" s="276"/>
      <c r="N115" s="291"/>
      <c r="O115" s="276"/>
      <c r="P115" s="291"/>
      <c r="Q115" s="276"/>
      <c r="R115" s="291"/>
      <c r="S115" s="276"/>
      <c r="T115" s="291"/>
      <c r="U115" s="276"/>
      <c r="V115" s="291"/>
      <c r="W115" s="276"/>
      <c r="X115" s="291"/>
      <c r="Y115" s="276"/>
      <c r="Z115" s="291"/>
      <c r="AA115" s="276"/>
      <c r="AB115" s="291"/>
      <c r="AC115" s="276"/>
      <c r="AD115" s="291"/>
      <c r="AE115" s="276"/>
      <c r="AF115" s="301"/>
      <c r="AG115" s="272"/>
      <c r="AH115" s="295"/>
      <c r="AI115" s="56">
        <f>SUM('（別紙2-6）6月1日～6月30日'!D115:AG115,'（別紙2-7）7月1日～7月31日'!D115:AH115,'（別紙2-8）8月1日～8月31日'!D115:AH115,'（別紙2-9）9月1日～9月30日'!D115:AG115,'（別紙2-10）10月1日～10月31日'!D115:AH115,'（別紙2-11）11月1日～11月30日'!D115:AG115,'（別紙2-12）12月1日～12月31日'!D115:AH115,D115:AH115)</f>
        <v>0</v>
      </c>
      <c r="AJ115" s="218" t="str">
        <f>IF(AP115="×","療養日数は15日以内になるようにしてください。",IF(AQ115="×","無症状者（検体採取日が令和5年1月1日以降）の療養日数は7日以内になるようにしてください。",IF('（別紙2-15）3月1日～3月31日'!AV115="×","別紙1の4の要件を満たしていない場合は、療養日数が10日以内になるようにしてください。","")))</f>
        <v/>
      </c>
      <c r="AK115" s="233">
        <f t="shared" si="8"/>
        <v>0</v>
      </c>
      <c r="AL115" s="44"/>
      <c r="AN115" s="233" t="str">
        <f t="shared" si="6"/>
        <v/>
      </c>
      <c r="AP115" s="238" t="str">
        <f t="shared" si="7"/>
        <v/>
      </c>
      <c r="AQ115" s="239" t="str">
        <f>IF(SUM(COUNTIF('（別紙2-13）1月1日～1月31日'!C115,"○"),COUNTIF('（別紙2-14）2月1日～2月28日'!C115,"○"),COUNTIF('（別紙2-15）3月1日～3月31日'!C115,"○"))&gt;0,IF('（別紙2-12）12月1日～12月31日'!AI115=0,IF(SUM('（別紙2-13）1月1日～1月31日'!D115:AH115)&gt;7,"×","○"),""),"")</f>
        <v/>
      </c>
      <c r="AR115" s="231"/>
    </row>
    <row r="116" spans="1:44" s="41" customFormat="1" ht="30" customHeight="1" x14ac:dyDescent="0.25">
      <c r="A116" s="55">
        <v>103</v>
      </c>
      <c r="B116" s="201" t="str">
        <f>IF('（別紙2-11）11月1日～11月30日'!B116="","",'（別紙2-11）11月1日～11月30日'!B116)</f>
        <v/>
      </c>
      <c r="C116" s="249"/>
      <c r="D116" s="284"/>
      <c r="E116" s="304"/>
      <c r="F116" s="291"/>
      <c r="G116" s="304"/>
      <c r="H116" s="291"/>
      <c r="I116" s="276"/>
      <c r="J116" s="291"/>
      <c r="K116" s="276"/>
      <c r="L116" s="291"/>
      <c r="M116" s="276"/>
      <c r="N116" s="291"/>
      <c r="O116" s="276"/>
      <c r="P116" s="291"/>
      <c r="Q116" s="276"/>
      <c r="R116" s="291"/>
      <c r="S116" s="276"/>
      <c r="T116" s="291"/>
      <c r="U116" s="276"/>
      <c r="V116" s="291"/>
      <c r="W116" s="276"/>
      <c r="X116" s="291"/>
      <c r="Y116" s="276"/>
      <c r="Z116" s="291"/>
      <c r="AA116" s="276"/>
      <c r="AB116" s="291"/>
      <c r="AC116" s="276"/>
      <c r="AD116" s="291"/>
      <c r="AE116" s="276"/>
      <c r="AF116" s="301"/>
      <c r="AG116" s="272"/>
      <c r="AH116" s="295"/>
      <c r="AI116" s="56">
        <f>SUM('（別紙2-6）6月1日～6月30日'!D116:AG116,'（別紙2-7）7月1日～7月31日'!D116:AH116,'（別紙2-8）8月1日～8月31日'!D116:AH116,'（別紙2-9）9月1日～9月30日'!D116:AG116,'（別紙2-10）10月1日～10月31日'!D116:AH116,'（別紙2-11）11月1日～11月30日'!D116:AG116,'（別紙2-12）12月1日～12月31日'!D116:AH116,D116:AH116)</f>
        <v>0</v>
      </c>
      <c r="AJ116" s="218" t="str">
        <f>IF(AP116="×","療養日数は15日以内になるようにしてください。",IF(AQ116="×","無症状者（検体採取日が令和5年1月1日以降）の療養日数は7日以内になるようにしてください。",IF('（別紙2-15）3月1日～3月31日'!AV116="×","別紙1の4の要件を満たしていない場合は、療養日数が10日以内になるようにしてください。","")))</f>
        <v/>
      </c>
      <c r="AK116" s="233">
        <f t="shared" si="8"/>
        <v>0</v>
      </c>
      <c r="AL116" s="44"/>
      <c r="AN116" s="233" t="str">
        <f t="shared" si="6"/>
        <v/>
      </c>
      <c r="AP116" s="238" t="str">
        <f t="shared" si="7"/>
        <v/>
      </c>
      <c r="AQ116" s="239" t="str">
        <f>IF(SUM(COUNTIF('（別紙2-13）1月1日～1月31日'!C116,"○"),COUNTIF('（別紙2-14）2月1日～2月28日'!C116,"○"),COUNTIF('（別紙2-15）3月1日～3月31日'!C116,"○"))&gt;0,IF('（別紙2-12）12月1日～12月31日'!AI116=0,IF(SUM('（別紙2-13）1月1日～1月31日'!D116:AH116)&gt;7,"×","○"),""),"")</f>
        <v/>
      </c>
      <c r="AR116" s="231"/>
    </row>
    <row r="117" spans="1:44" s="41" customFormat="1" ht="30" customHeight="1" x14ac:dyDescent="0.25">
      <c r="A117" s="55">
        <v>104</v>
      </c>
      <c r="B117" s="201" t="str">
        <f>IF('（別紙2-11）11月1日～11月30日'!B117="","",'（別紙2-11）11月1日～11月30日'!B117)</f>
        <v/>
      </c>
      <c r="C117" s="249"/>
      <c r="D117" s="284"/>
      <c r="E117" s="304"/>
      <c r="F117" s="291"/>
      <c r="G117" s="304"/>
      <c r="H117" s="291"/>
      <c r="I117" s="276"/>
      <c r="J117" s="291"/>
      <c r="K117" s="276"/>
      <c r="L117" s="291"/>
      <c r="M117" s="276"/>
      <c r="N117" s="291"/>
      <c r="O117" s="276"/>
      <c r="P117" s="291"/>
      <c r="Q117" s="276"/>
      <c r="R117" s="291"/>
      <c r="S117" s="276"/>
      <c r="T117" s="291"/>
      <c r="U117" s="276"/>
      <c r="V117" s="291"/>
      <c r="W117" s="276"/>
      <c r="X117" s="291"/>
      <c r="Y117" s="276"/>
      <c r="Z117" s="291"/>
      <c r="AA117" s="276"/>
      <c r="AB117" s="291"/>
      <c r="AC117" s="276"/>
      <c r="AD117" s="291"/>
      <c r="AE117" s="276"/>
      <c r="AF117" s="301"/>
      <c r="AG117" s="272"/>
      <c r="AH117" s="295"/>
      <c r="AI117" s="56">
        <f>SUM('（別紙2-6）6月1日～6月30日'!D117:AG117,'（別紙2-7）7月1日～7月31日'!D117:AH117,'（別紙2-8）8月1日～8月31日'!D117:AH117,'（別紙2-9）9月1日～9月30日'!D117:AG117,'（別紙2-10）10月1日～10月31日'!D117:AH117,'（別紙2-11）11月1日～11月30日'!D117:AG117,'（別紙2-12）12月1日～12月31日'!D117:AH117,D117:AH117)</f>
        <v>0</v>
      </c>
      <c r="AJ117" s="218" t="str">
        <f>IF(AP117="×","療養日数は15日以内になるようにしてください。",IF(AQ117="×","無症状者（検体採取日が令和5年1月1日以降）の療養日数は7日以内になるようにしてください。",IF('（別紙2-15）3月1日～3月31日'!AV117="×","別紙1の4の要件を満たしていない場合は、療養日数が10日以内になるようにしてください。","")))</f>
        <v/>
      </c>
      <c r="AK117" s="233">
        <f t="shared" si="8"/>
        <v>0</v>
      </c>
      <c r="AL117" s="44"/>
      <c r="AN117" s="233" t="str">
        <f t="shared" si="6"/>
        <v/>
      </c>
      <c r="AP117" s="238" t="str">
        <f t="shared" si="7"/>
        <v/>
      </c>
      <c r="AQ117" s="239" t="str">
        <f>IF(SUM(COUNTIF('（別紙2-13）1月1日～1月31日'!C117,"○"),COUNTIF('（別紙2-14）2月1日～2月28日'!C117,"○"),COUNTIF('（別紙2-15）3月1日～3月31日'!C117,"○"))&gt;0,IF('（別紙2-12）12月1日～12月31日'!AI117=0,IF(SUM('（別紙2-13）1月1日～1月31日'!D117:AH117)&gt;7,"×","○"),""),"")</f>
        <v/>
      </c>
      <c r="AR117" s="231"/>
    </row>
    <row r="118" spans="1:44" s="41" customFormat="1" ht="30" customHeight="1" thickBot="1" x14ac:dyDescent="0.3">
      <c r="A118" s="57">
        <v>105</v>
      </c>
      <c r="B118" s="204" t="str">
        <f>IF('（別紙2-11）11月1日～11月30日'!B118="","",'（別紙2-11）11月1日～11月30日'!B118)</f>
        <v/>
      </c>
      <c r="C118" s="252"/>
      <c r="D118" s="282"/>
      <c r="E118" s="302"/>
      <c r="F118" s="289"/>
      <c r="G118" s="302"/>
      <c r="H118" s="289"/>
      <c r="I118" s="273"/>
      <c r="J118" s="289"/>
      <c r="K118" s="273"/>
      <c r="L118" s="289"/>
      <c r="M118" s="273"/>
      <c r="N118" s="289"/>
      <c r="O118" s="273"/>
      <c r="P118" s="289"/>
      <c r="Q118" s="273"/>
      <c r="R118" s="289"/>
      <c r="S118" s="273"/>
      <c r="T118" s="289"/>
      <c r="U118" s="273"/>
      <c r="V118" s="289"/>
      <c r="W118" s="273"/>
      <c r="X118" s="289"/>
      <c r="Y118" s="273"/>
      <c r="Z118" s="289"/>
      <c r="AA118" s="273"/>
      <c r="AB118" s="289"/>
      <c r="AC118" s="273"/>
      <c r="AD118" s="289"/>
      <c r="AE118" s="273"/>
      <c r="AF118" s="303"/>
      <c r="AG118" s="274"/>
      <c r="AH118" s="296"/>
      <c r="AI118" s="58">
        <f>SUM('（別紙2-6）6月1日～6月30日'!D118:AG118,'（別紙2-7）7月1日～7月31日'!D118:AH118,'（別紙2-8）8月1日～8月31日'!D118:AH118,'（別紙2-9）9月1日～9月30日'!D118:AG118,'（別紙2-10）10月1日～10月31日'!D118:AH118,'（別紙2-11）11月1日～11月30日'!D118:AG118,'（別紙2-12）12月1日～12月31日'!D118:AH118,D118:AH118)</f>
        <v>0</v>
      </c>
      <c r="AJ118" s="218" t="str">
        <f>IF(AP118="×","療養日数は15日以内になるようにしてください。",IF(AQ118="×","無症状者（検体採取日が令和5年1月1日以降）の療養日数は7日以内になるようにしてください。",IF('（別紙2-15）3月1日～3月31日'!AV118="×","別紙1の4の要件を満たしていない場合は、療養日数が10日以内になるようにしてください。","")))</f>
        <v/>
      </c>
      <c r="AK118" s="233">
        <f t="shared" si="8"/>
        <v>0</v>
      </c>
      <c r="AL118" s="44"/>
      <c r="AN118" s="233" t="str">
        <f t="shared" si="6"/>
        <v/>
      </c>
      <c r="AP118" s="238" t="str">
        <f t="shared" si="7"/>
        <v/>
      </c>
      <c r="AQ118" s="239" t="str">
        <f>IF(SUM(COUNTIF('（別紙2-13）1月1日～1月31日'!C118,"○"),COUNTIF('（別紙2-14）2月1日～2月28日'!C118,"○"),COUNTIF('（別紙2-15）3月1日～3月31日'!C118,"○"))&gt;0,IF('（別紙2-12）12月1日～12月31日'!AI118=0,IF(SUM('（別紙2-13）1月1日～1月31日'!D118:AH118)&gt;7,"×","○"),""),"")</f>
        <v/>
      </c>
      <c r="AR118" s="231"/>
    </row>
    <row r="119" spans="1:44" s="41" customFormat="1" ht="30" customHeight="1" x14ac:dyDescent="0.25">
      <c r="A119" s="91">
        <v>106</v>
      </c>
      <c r="B119" s="201" t="str">
        <f>IF('（別紙2-11）11月1日～11月30日'!B119="","",'（別紙2-11）11月1日～11月30日'!B119)</f>
        <v/>
      </c>
      <c r="C119" s="253"/>
      <c r="D119" s="286"/>
      <c r="E119" s="306"/>
      <c r="F119" s="293"/>
      <c r="G119" s="306"/>
      <c r="H119" s="293"/>
      <c r="I119" s="278"/>
      <c r="J119" s="293"/>
      <c r="K119" s="278"/>
      <c r="L119" s="293"/>
      <c r="M119" s="278"/>
      <c r="N119" s="293"/>
      <c r="O119" s="278"/>
      <c r="P119" s="293"/>
      <c r="Q119" s="278"/>
      <c r="R119" s="293"/>
      <c r="S119" s="278"/>
      <c r="T119" s="293"/>
      <c r="U119" s="278"/>
      <c r="V119" s="293"/>
      <c r="W119" s="278"/>
      <c r="X119" s="293"/>
      <c r="Y119" s="278"/>
      <c r="Z119" s="293"/>
      <c r="AA119" s="278"/>
      <c r="AB119" s="293"/>
      <c r="AC119" s="278"/>
      <c r="AD119" s="293"/>
      <c r="AE119" s="278"/>
      <c r="AF119" s="307"/>
      <c r="AG119" s="279"/>
      <c r="AH119" s="297"/>
      <c r="AI119" s="98">
        <f>SUM('（別紙2-6）6月1日～6月30日'!D119:AG119,'（別紙2-7）7月1日～7月31日'!D119:AH119,'（別紙2-8）8月1日～8月31日'!D119:AH119,'（別紙2-9）9月1日～9月30日'!D119:AG119,'（別紙2-10）10月1日～10月31日'!D119:AH119,'（別紙2-11）11月1日～11月30日'!D119:AG119,'（別紙2-12）12月1日～12月31日'!D119:AH119,D119:AH119)</f>
        <v>0</v>
      </c>
      <c r="AJ119" s="218" t="str">
        <f>IF(AP119="×","療養日数は15日以内になるようにしてください。",IF(AQ119="×","無症状者（検体採取日が令和5年1月1日以降）の療養日数は7日以内になるようにしてください。",IF('（別紙2-15）3月1日～3月31日'!AV119="×","別紙1の4の要件を満たしていない場合は、療養日数が10日以内になるようにしてください。","")))</f>
        <v/>
      </c>
      <c r="AK119" s="233">
        <f t="shared" si="8"/>
        <v>0</v>
      </c>
      <c r="AL119" s="44"/>
      <c r="AN119" s="233" t="str">
        <f t="shared" si="6"/>
        <v/>
      </c>
      <c r="AP119" s="238" t="str">
        <f t="shared" si="7"/>
        <v/>
      </c>
      <c r="AQ119" s="239" t="str">
        <f>IF(SUM(COUNTIF('（別紙2-13）1月1日～1月31日'!C119,"○"),COUNTIF('（別紙2-14）2月1日～2月28日'!C119,"○"),COUNTIF('（別紙2-15）3月1日～3月31日'!C119,"○"))&gt;0,IF('（別紙2-12）12月1日～12月31日'!AI119=0,IF(SUM('（別紙2-13）1月1日～1月31日'!D119:AH119)&gt;7,"×","○"),""),"")</f>
        <v/>
      </c>
      <c r="AR119" s="231"/>
    </row>
    <row r="120" spans="1:44" s="41" customFormat="1" ht="30" customHeight="1" x14ac:dyDescent="0.25">
      <c r="A120" s="55">
        <v>107</v>
      </c>
      <c r="B120" s="201" t="str">
        <f>IF('（別紙2-11）11月1日～11月30日'!B120="","",'（別紙2-11）11月1日～11月30日'!B120)</f>
        <v/>
      </c>
      <c r="C120" s="249"/>
      <c r="D120" s="284"/>
      <c r="E120" s="304"/>
      <c r="F120" s="291"/>
      <c r="G120" s="304"/>
      <c r="H120" s="291"/>
      <c r="I120" s="276"/>
      <c r="J120" s="291"/>
      <c r="K120" s="276"/>
      <c r="L120" s="291"/>
      <c r="M120" s="276"/>
      <c r="N120" s="291"/>
      <c r="O120" s="276"/>
      <c r="P120" s="291"/>
      <c r="Q120" s="276"/>
      <c r="R120" s="291"/>
      <c r="S120" s="276"/>
      <c r="T120" s="291"/>
      <c r="U120" s="276"/>
      <c r="V120" s="291"/>
      <c r="W120" s="276"/>
      <c r="X120" s="291"/>
      <c r="Y120" s="276"/>
      <c r="Z120" s="291"/>
      <c r="AA120" s="276"/>
      <c r="AB120" s="291"/>
      <c r="AC120" s="276"/>
      <c r="AD120" s="291"/>
      <c r="AE120" s="276"/>
      <c r="AF120" s="301"/>
      <c r="AG120" s="272"/>
      <c r="AH120" s="295"/>
      <c r="AI120" s="56">
        <f>SUM('（別紙2-6）6月1日～6月30日'!D120:AG120,'（別紙2-7）7月1日～7月31日'!D120:AH120,'（別紙2-8）8月1日～8月31日'!D120:AH120,'（別紙2-9）9月1日～9月30日'!D120:AG120,'（別紙2-10）10月1日～10月31日'!D120:AH120,'（別紙2-11）11月1日～11月30日'!D120:AG120,'（別紙2-12）12月1日～12月31日'!D120:AH120,D120:AH120)</f>
        <v>0</v>
      </c>
      <c r="AJ120" s="218" t="str">
        <f>IF(AP120="×","療養日数は15日以内になるようにしてください。",IF(AQ120="×","無症状者（検体採取日が令和5年1月1日以降）の療養日数は7日以内になるようにしてください。",IF('（別紙2-15）3月1日～3月31日'!AV120="×","別紙1の4の要件を満たしていない場合は、療養日数が10日以内になるようにしてください。","")))</f>
        <v/>
      </c>
      <c r="AK120" s="233">
        <f t="shared" si="8"/>
        <v>0</v>
      </c>
      <c r="AL120" s="44"/>
      <c r="AN120" s="233" t="str">
        <f t="shared" si="6"/>
        <v/>
      </c>
      <c r="AP120" s="238" t="str">
        <f t="shared" si="7"/>
        <v/>
      </c>
      <c r="AQ120" s="239" t="str">
        <f>IF(SUM(COUNTIF('（別紙2-13）1月1日～1月31日'!C120,"○"),COUNTIF('（別紙2-14）2月1日～2月28日'!C120,"○"),COUNTIF('（別紙2-15）3月1日～3月31日'!C120,"○"))&gt;0,IF('（別紙2-12）12月1日～12月31日'!AI120=0,IF(SUM('（別紙2-13）1月1日～1月31日'!D120:AH120)&gt;7,"×","○"),""),"")</f>
        <v/>
      </c>
      <c r="AR120" s="231"/>
    </row>
    <row r="121" spans="1:44" s="41" customFormat="1" ht="30" customHeight="1" x14ac:dyDescent="0.25">
      <c r="A121" s="55">
        <v>108</v>
      </c>
      <c r="B121" s="201" t="str">
        <f>IF('（別紙2-11）11月1日～11月30日'!B121="","",'（別紙2-11）11月1日～11月30日'!B121)</f>
        <v/>
      </c>
      <c r="C121" s="249"/>
      <c r="D121" s="284"/>
      <c r="E121" s="304"/>
      <c r="F121" s="291"/>
      <c r="G121" s="304"/>
      <c r="H121" s="291"/>
      <c r="I121" s="276"/>
      <c r="J121" s="291"/>
      <c r="K121" s="276"/>
      <c r="L121" s="291"/>
      <c r="M121" s="276"/>
      <c r="N121" s="291"/>
      <c r="O121" s="276"/>
      <c r="P121" s="291"/>
      <c r="Q121" s="276"/>
      <c r="R121" s="291"/>
      <c r="S121" s="276"/>
      <c r="T121" s="291"/>
      <c r="U121" s="276"/>
      <c r="V121" s="291"/>
      <c r="W121" s="276"/>
      <c r="X121" s="291"/>
      <c r="Y121" s="276"/>
      <c r="Z121" s="291"/>
      <c r="AA121" s="276"/>
      <c r="AB121" s="291"/>
      <c r="AC121" s="276"/>
      <c r="AD121" s="291"/>
      <c r="AE121" s="276"/>
      <c r="AF121" s="301"/>
      <c r="AG121" s="272"/>
      <c r="AH121" s="295"/>
      <c r="AI121" s="56">
        <f>SUM('（別紙2-6）6月1日～6月30日'!D121:AG121,'（別紙2-7）7月1日～7月31日'!D121:AH121,'（別紙2-8）8月1日～8月31日'!D121:AH121,'（別紙2-9）9月1日～9月30日'!D121:AG121,'（別紙2-10）10月1日～10月31日'!D121:AH121,'（別紙2-11）11月1日～11月30日'!D121:AG121,'（別紙2-12）12月1日～12月31日'!D121:AH121,D121:AH121)</f>
        <v>0</v>
      </c>
      <c r="AJ121" s="218" t="str">
        <f>IF(AP121="×","療養日数は15日以内になるようにしてください。",IF(AQ121="×","無症状者（検体採取日が令和5年1月1日以降）の療養日数は7日以内になるようにしてください。",IF('（別紙2-15）3月1日～3月31日'!AV121="×","別紙1の4の要件を満たしていない場合は、療養日数が10日以内になるようにしてください。","")))</f>
        <v/>
      </c>
      <c r="AK121" s="233">
        <f t="shared" si="8"/>
        <v>0</v>
      </c>
      <c r="AL121" s="44"/>
      <c r="AN121" s="233" t="str">
        <f t="shared" si="6"/>
        <v/>
      </c>
      <c r="AP121" s="238" t="str">
        <f t="shared" si="7"/>
        <v/>
      </c>
      <c r="AQ121" s="239" t="str">
        <f>IF(SUM(COUNTIF('（別紙2-13）1月1日～1月31日'!C121,"○"),COUNTIF('（別紙2-14）2月1日～2月28日'!C121,"○"),COUNTIF('（別紙2-15）3月1日～3月31日'!C121,"○"))&gt;0,IF('（別紙2-12）12月1日～12月31日'!AI121=0,IF(SUM('（別紙2-13）1月1日～1月31日'!D121:AH121)&gt;7,"×","○"),""),"")</f>
        <v/>
      </c>
      <c r="AR121" s="231"/>
    </row>
    <row r="122" spans="1:44" s="41" customFormat="1" ht="30" customHeight="1" x14ac:dyDescent="0.25">
      <c r="A122" s="55">
        <v>109</v>
      </c>
      <c r="B122" s="201" t="str">
        <f>IF('（別紙2-11）11月1日～11月30日'!B122="","",'（別紙2-11）11月1日～11月30日'!B122)</f>
        <v/>
      </c>
      <c r="C122" s="249"/>
      <c r="D122" s="284"/>
      <c r="E122" s="304"/>
      <c r="F122" s="291"/>
      <c r="G122" s="304"/>
      <c r="H122" s="291"/>
      <c r="I122" s="276"/>
      <c r="J122" s="291"/>
      <c r="K122" s="276"/>
      <c r="L122" s="291"/>
      <c r="M122" s="276"/>
      <c r="N122" s="291"/>
      <c r="O122" s="276"/>
      <c r="P122" s="291"/>
      <c r="Q122" s="276"/>
      <c r="R122" s="291"/>
      <c r="S122" s="276"/>
      <c r="T122" s="291"/>
      <c r="U122" s="276"/>
      <c r="V122" s="291"/>
      <c r="W122" s="276"/>
      <c r="X122" s="291"/>
      <c r="Y122" s="276"/>
      <c r="Z122" s="291"/>
      <c r="AA122" s="276"/>
      <c r="AB122" s="291"/>
      <c r="AC122" s="276"/>
      <c r="AD122" s="291"/>
      <c r="AE122" s="276"/>
      <c r="AF122" s="301"/>
      <c r="AG122" s="272"/>
      <c r="AH122" s="295"/>
      <c r="AI122" s="56">
        <f>SUM('（別紙2-6）6月1日～6月30日'!D122:AG122,'（別紙2-7）7月1日～7月31日'!D122:AH122,'（別紙2-8）8月1日～8月31日'!D122:AH122,'（別紙2-9）9月1日～9月30日'!D122:AG122,'（別紙2-10）10月1日～10月31日'!D122:AH122,'（別紙2-11）11月1日～11月30日'!D122:AG122,'（別紙2-12）12月1日～12月31日'!D122:AH122,D122:AH122)</f>
        <v>0</v>
      </c>
      <c r="AJ122" s="218" t="str">
        <f>IF(AP122="×","療養日数は15日以内になるようにしてください。",IF(AQ122="×","無症状者（検体採取日が令和5年1月1日以降）の療養日数は7日以内になるようにしてください。",IF('（別紙2-15）3月1日～3月31日'!AV122="×","別紙1の4の要件を満たしていない場合は、療養日数が10日以内になるようにしてください。","")))</f>
        <v/>
      </c>
      <c r="AK122" s="233">
        <f t="shared" si="8"/>
        <v>0</v>
      </c>
      <c r="AL122" s="44"/>
      <c r="AN122" s="233" t="str">
        <f t="shared" si="6"/>
        <v/>
      </c>
      <c r="AP122" s="238" t="str">
        <f t="shared" si="7"/>
        <v/>
      </c>
      <c r="AQ122" s="239" t="str">
        <f>IF(SUM(COUNTIF('（別紙2-13）1月1日～1月31日'!C122,"○"),COUNTIF('（別紙2-14）2月1日～2月28日'!C122,"○"),COUNTIF('（別紙2-15）3月1日～3月31日'!C122,"○"))&gt;0,IF('（別紙2-12）12月1日～12月31日'!AI122=0,IF(SUM('（別紙2-13）1月1日～1月31日'!D122:AH122)&gt;7,"×","○"),""),"")</f>
        <v/>
      </c>
      <c r="AR122" s="231"/>
    </row>
    <row r="123" spans="1:44" s="41" customFormat="1" ht="30" customHeight="1" thickBot="1" x14ac:dyDescent="0.3">
      <c r="A123" s="55">
        <v>110</v>
      </c>
      <c r="B123" s="202" t="str">
        <f>IF('（別紙2-11）11月1日～11月30日'!B123="","",'（別紙2-11）11月1日～11月30日'!B123)</f>
        <v/>
      </c>
      <c r="C123" s="252"/>
      <c r="D123" s="284"/>
      <c r="E123" s="304"/>
      <c r="F123" s="291"/>
      <c r="G123" s="304"/>
      <c r="H123" s="291"/>
      <c r="I123" s="276"/>
      <c r="J123" s="291"/>
      <c r="K123" s="276"/>
      <c r="L123" s="291"/>
      <c r="M123" s="276"/>
      <c r="N123" s="291"/>
      <c r="O123" s="276"/>
      <c r="P123" s="291"/>
      <c r="Q123" s="276"/>
      <c r="R123" s="291"/>
      <c r="S123" s="276"/>
      <c r="T123" s="291"/>
      <c r="U123" s="276"/>
      <c r="V123" s="291"/>
      <c r="W123" s="276"/>
      <c r="X123" s="291"/>
      <c r="Y123" s="276"/>
      <c r="Z123" s="291"/>
      <c r="AA123" s="276"/>
      <c r="AB123" s="291"/>
      <c r="AC123" s="276"/>
      <c r="AD123" s="291"/>
      <c r="AE123" s="276"/>
      <c r="AF123" s="301"/>
      <c r="AG123" s="272"/>
      <c r="AH123" s="295"/>
      <c r="AI123" s="56">
        <f>SUM('（別紙2-6）6月1日～6月30日'!D123:AG123,'（別紙2-7）7月1日～7月31日'!D123:AH123,'（別紙2-8）8月1日～8月31日'!D123:AH123,'（別紙2-9）9月1日～9月30日'!D123:AG123,'（別紙2-10）10月1日～10月31日'!D123:AH123,'（別紙2-11）11月1日～11月30日'!D123:AG123,'（別紙2-12）12月1日～12月31日'!D123:AH123,D123:AH123)</f>
        <v>0</v>
      </c>
      <c r="AJ123" s="218" t="str">
        <f>IF(AP123="×","療養日数は15日以内になるようにしてください。",IF(AQ123="×","無症状者（検体採取日が令和5年1月1日以降）の療養日数は7日以内になるようにしてください。",IF('（別紙2-15）3月1日～3月31日'!AV123="×","別紙1の4の要件を満たしていない場合は、療養日数が10日以内になるようにしてください。","")))</f>
        <v/>
      </c>
      <c r="AK123" s="233">
        <f t="shared" si="8"/>
        <v>0</v>
      </c>
      <c r="AL123" s="44"/>
      <c r="AN123" s="233" t="str">
        <f t="shared" si="6"/>
        <v/>
      </c>
      <c r="AP123" s="238" t="str">
        <f t="shared" si="7"/>
        <v/>
      </c>
      <c r="AQ123" s="239" t="str">
        <f>IF(SUM(COUNTIF('（別紙2-13）1月1日～1月31日'!C123,"○"),COUNTIF('（別紙2-14）2月1日～2月28日'!C123,"○"),COUNTIF('（別紙2-15）3月1日～3月31日'!C123,"○"))&gt;0,IF('（別紙2-12）12月1日～12月31日'!AI123=0,IF(SUM('（別紙2-13）1月1日～1月31日'!D123:AH123)&gt;7,"×","○"),""),"")</f>
        <v/>
      </c>
      <c r="AR123" s="231"/>
    </row>
    <row r="124" spans="1:44" s="41" customFormat="1" ht="30" customHeight="1" x14ac:dyDescent="0.25">
      <c r="A124" s="99">
        <v>111</v>
      </c>
      <c r="B124" s="203" t="str">
        <f>IF('（別紙2-11）11月1日～11月30日'!B124="","",'（別紙2-11）11月1日～11月30日'!B124)</f>
        <v/>
      </c>
      <c r="C124" s="253"/>
      <c r="D124" s="285"/>
      <c r="E124" s="305"/>
      <c r="F124" s="292"/>
      <c r="G124" s="305"/>
      <c r="H124" s="292"/>
      <c r="I124" s="277"/>
      <c r="J124" s="292"/>
      <c r="K124" s="277"/>
      <c r="L124" s="292"/>
      <c r="M124" s="277"/>
      <c r="N124" s="292"/>
      <c r="O124" s="277"/>
      <c r="P124" s="292"/>
      <c r="Q124" s="277"/>
      <c r="R124" s="292"/>
      <c r="S124" s="277"/>
      <c r="T124" s="292"/>
      <c r="U124" s="277"/>
      <c r="V124" s="292"/>
      <c r="W124" s="277"/>
      <c r="X124" s="292"/>
      <c r="Y124" s="277"/>
      <c r="Z124" s="292"/>
      <c r="AA124" s="277"/>
      <c r="AB124" s="292"/>
      <c r="AC124" s="277"/>
      <c r="AD124" s="292"/>
      <c r="AE124" s="277"/>
      <c r="AF124" s="299"/>
      <c r="AG124" s="270"/>
      <c r="AH124" s="294"/>
      <c r="AI124" s="81">
        <f>SUM('（別紙2-6）6月1日～6月30日'!D124:AG124,'（別紙2-7）7月1日～7月31日'!D124:AH124,'（別紙2-8）8月1日～8月31日'!D124:AH124,'（別紙2-9）9月1日～9月30日'!D124:AG124,'（別紙2-10）10月1日～10月31日'!D124:AH124,'（別紙2-11）11月1日～11月30日'!D124:AG124,'（別紙2-12）12月1日～12月31日'!D124:AH124,D124:AH124)</f>
        <v>0</v>
      </c>
      <c r="AJ124" s="218" t="str">
        <f>IF(AP124="×","療養日数は15日以内になるようにしてください。",IF(AQ124="×","無症状者（検体採取日が令和5年1月1日以降）の療養日数は7日以内になるようにしてください。",IF('（別紙2-15）3月1日～3月31日'!AV124="×","別紙1の4の要件を満たしていない場合は、療養日数が10日以内になるようにしてください。","")))</f>
        <v/>
      </c>
      <c r="AK124" s="233">
        <f t="shared" si="8"/>
        <v>0</v>
      </c>
      <c r="AL124" s="44"/>
      <c r="AN124" s="233" t="str">
        <f t="shared" si="6"/>
        <v/>
      </c>
      <c r="AP124" s="238" t="str">
        <f t="shared" si="7"/>
        <v/>
      </c>
      <c r="AQ124" s="239" t="str">
        <f>IF(SUM(COUNTIF('（別紙2-13）1月1日～1月31日'!C124,"○"),COUNTIF('（別紙2-14）2月1日～2月28日'!C124,"○"),COUNTIF('（別紙2-15）3月1日～3月31日'!C124,"○"))&gt;0,IF('（別紙2-12）12月1日～12月31日'!AI124=0,IF(SUM('（別紙2-13）1月1日～1月31日'!D124:AH124)&gt;7,"×","○"),""),"")</f>
        <v/>
      </c>
      <c r="AR124" s="231"/>
    </row>
    <row r="125" spans="1:44" s="41" customFormat="1" ht="30" customHeight="1" x14ac:dyDescent="0.25">
      <c r="A125" s="55">
        <v>112</v>
      </c>
      <c r="B125" s="201" t="str">
        <f>IF('（別紙2-11）11月1日～11月30日'!B125="","",'（別紙2-11）11月1日～11月30日'!B125)</f>
        <v/>
      </c>
      <c r="C125" s="249"/>
      <c r="D125" s="284"/>
      <c r="E125" s="304"/>
      <c r="F125" s="291"/>
      <c r="G125" s="304"/>
      <c r="H125" s="291"/>
      <c r="I125" s="276"/>
      <c r="J125" s="291"/>
      <c r="K125" s="276"/>
      <c r="L125" s="291"/>
      <c r="M125" s="276"/>
      <c r="N125" s="291"/>
      <c r="O125" s="276"/>
      <c r="P125" s="291"/>
      <c r="Q125" s="276"/>
      <c r="R125" s="291"/>
      <c r="S125" s="276"/>
      <c r="T125" s="291"/>
      <c r="U125" s="276"/>
      <c r="V125" s="291"/>
      <c r="W125" s="276"/>
      <c r="X125" s="291"/>
      <c r="Y125" s="276"/>
      <c r="Z125" s="291"/>
      <c r="AA125" s="276"/>
      <c r="AB125" s="291"/>
      <c r="AC125" s="276"/>
      <c r="AD125" s="291"/>
      <c r="AE125" s="276"/>
      <c r="AF125" s="301"/>
      <c r="AG125" s="272"/>
      <c r="AH125" s="295"/>
      <c r="AI125" s="56">
        <f>SUM('（別紙2-6）6月1日～6月30日'!D125:AG125,'（別紙2-7）7月1日～7月31日'!D125:AH125,'（別紙2-8）8月1日～8月31日'!D125:AH125,'（別紙2-9）9月1日～9月30日'!D125:AG125,'（別紙2-10）10月1日～10月31日'!D125:AH125,'（別紙2-11）11月1日～11月30日'!D125:AG125,'（別紙2-12）12月1日～12月31日'!D125:AH125,D125:AH125)</f>
        <v>0</v>
      </c>
      <c r="AJ125" s="218" t="str">
        <f>IF(AP125="×","療養日数は15日以内になるようにしてください。",IF(AQ125="×","無症状者（検体採取日が令和5年1月1日以降）の療養日数は7日以内になるようにしてください。",IF('（別紙2-15）3月1日～3月31日'!AV125="×","別紙1の4の要件を満たしていない場合は、療養日数が10日以内になるようにしてください。","")))</f>
        <v/>
      </c>
      <c r="AK125" s="233">
        <f t="shared" si="8"/>
        <v>0</v>
      </c>
      <c r="AL125" s="44"/>
      <c r="AN125" s="233" t="str">
        <f t="shared" si="6"/>
        <v/>
      </c>
      <c r="AP125" s="238" t="str">
        <f t="shared" si="7"/>
        <v/>
      </c>
      <c r="AQ125" s="239" t="str">
        <f>IF(SUM(COUNTIF('（別紙2-13）1月1日～1月31日'!C125,"○"),COUNTIF('（別紙2-14）2月1日～2月28日'!C125,"○"),COUNTIF('（別紙2-15）3月1日～3月31日'!C125,"○"))&gt;0,IF('（別紙2-12）12月1日～12月31日'!AI125=0,IF(SUM('（別紙2-13）1月1日～1月31日'!D125:AH125)&gt;7,"×","○"),""),"")</f>
        <v/>
      </c>
      <c r="AR125" s="231"/>
    </row>
    <row r="126" spans="1:44" s="41" customFormat="1" ht="30" customHeight="1" x14ac:dyDescent="0.25">
      <c r="A126" s="55">
        <v>113</v>
      </c>
      <c r="B126" s="201" t="str">
        <f>IF('（別紙2-11）11月1日～11月30日'!B126="","",'（別紙2-11）11月1日～11月30日'!B126)</f>
        <v/>
      </c>
      <c r="C126" s="249"/>
      <c r="D126" s="284"/>
      <c r="E126" s="304"/>
      <c r="F126" s="291"/>
      <c r="G126" s="304"/>
      <c r="H126" s="291"/>
      <c r="I126" s="276"/>
      <c r="J126" s="291"/>
      <c r="K126" s="276"/>
      <c r="L126" s="291"/>
      <c r="M126" s="276"/>
      <c r="N126" s="291"/>
      <c r="O126" s="276"/>
      <c r="P126" s="291"/>
      <c r="Q126" s="276"/>
      <c r="R126" s="291"/>
      <c r="S126" s="276"/>
      <c r="T126" s="291"/>
      <c r="U126" s="276"/>
      <c r="V126" s="291"/>
      <c r="W126" s="276"/>
      <c r="X126" s="291"/>
      <c r="Y126" s="276"/>
      <c r="Z126" s="291"/>
      <c r="AA126" s="276"/>
      <c r="AB126" s="291"/>
      <c r="AC126" s="276"/>
      <c r="AD126" s="291"/>
      <c r="AE126" s="276"/>
      <c r="AF126" s="301"/>
      <c r="AG126" s="272"/>
      <c r="AH126" s="295"/>
      <c r="AI126" s="56">
        <f>SUM('（別紙2-6）6月1日～6月30日'!D126:AG126,'（別紙2-7）7月1日～7月31日'!D126:AH126,'（別紙2-8）8月1日～8月31日'!D126:AH126,'（別紙2-9）9月1日～9月30日'!D126:AG126,'（別紙2-10）10月1日～10月31日'!D126:AH126,'（別紙2-11）11月1日～11月30日'!D126:AG126,'（別紙2-12）12月1日～12月31日'!D126:AH126,D126:AH126)</f>
        <v>0</v>
      </c>
      <c r="AJ126" s="218" t="str">
        <f>IF(AP126="×","療養日数は15日以内になるようにしてください。",IF(AQ126="×","無症状者（検体採取日が令和5年1月1日以降）の療養日数は7日以内になるようにしてください。",IF('（別紙2-15）3月1日～3月31日'!AV126="×","別紙1の4の要件を満たしていない場合は、療養日数が10日以内になるようにしてください。","")))</f>
        <v/>
      </c>
      <c r="AK126" s="233">
        <f t="shared" si="8"/>
        <v>0</v>
      </c>
      <c r="AL126" s="44"/>
      <c r="AN126" s="233" t="str">
        <f t="shared" si="6"/>
        <v/>
      </c>
      <c r="AP126" s="238" t="str">
        <f t="shared" si="7"/>
        <v/>
      </c>
      <c r="AQ126" s="239" t="str">
        <f>IF(SUM(COUNTIF('（別紙2-13）1月1日～1月31日'!C126,"○"),COUNTIF('（別紙2-14）2月1日～2月28日'!C126,"○"),COUNTIF('（別紙2-15）3月1日～3月31日'!C126,"○"))&gt;0,IF('（別紙2-12）12月1日～12月31日'!AI126=0,IF(SUM('（別紙2-13）1月1日～1月31日'!D126:AH126)&gt;7,"×","○"),""),"")</f>
        <v/>
      </c>
      <c r="AR126" s="231"/>
    </row>
    <row r="127" spans="1:44" s="41" customFormat="1" ht="30" customHeight="1" x14ac:dyDescent="0.25">
      <c r="A127" s="55">
        <v>114</v>
      </c>
      <c r="B127" s="201" t="str">
        <f>IF('（別紙2-11）11月1日～11月30日'!B127="","",'（別紙2-11）11月1日～11月30日'!B127)</f>
        <v/>
      </c>
      <c r="C127" s="249"/>
      <c r="D127" s="284"/>
      <c r="E127" s="304"/>
      <c r="F127" s="291"/>
      <c r="G127" s="304"/>
      <c r="H127" s="291"/>
      <c r="I127" s="276"/>
      <c r="J127" s="291"/>
      <c r="K127" s="276"/>
      <c r="L127" s="291"/>
      <c r="M127" s="276"/>
      <c r="N127" s="291"/>
      <c r="O127" s="276"/>
      <c r="P127" s="291"/>
      <c r="Q127" s="276"/>
      <c r="R127" s="291"/>
      <c r="S127" s="276"/>
      <c r="T127" s="291"/>
      <c r="U127" s="276"/>
      <c r="V127" s="291"/>
      <c r="W127" s="276"/>
      <c r="X127" s="291"/>
      <c r="Y127" s="276"/>
      <c r="Z127" s="291"/>
      <c r="AA127" s="276"/>
      <c r="AB127" s="291"/>
      <c r="AC127" s="276"/>
      <c r="AD127" s="291"/>
      <c r="AE127" s="276"/>
      <c r="AF127" s="301"/>
      <c r="AG127" s="272"/>
      <c r="AH127" s="295"/>
      <c r="AI127" s="56">
        <f>SUM('（別紙2-6）6月1日～6月30日'!D127:AG127,'（別紙2-7）7月1日～7月31日'!D127:AH127,'（別紙2-8）8月1日～8月31日'!D127:AH127,'（別紙2-9）9月1日～9月30日'!D127:AG127,'（別紙2-10）10月1日～10月31日'!D127:AH127,'（別紙2-11）11月1日～11月30日'!D127:AG127,'（別紙2-12）12月1日～12月31日'!D127:AH127,D127:AH127)</f>
        <v>0</v>
      </c>
      <c r="AJ127" s="218" t="str">
        <f>IF(AP127="×","療養日数は15日以内になるようにしてください。",IF(AQ127="×","無症状者（検体採取日が令和5年1月1日以降）の療養日数は7日以内になるようにしてください。",IF('（別紙2-15）3月1日～3月31日'!AV127="×","別紙1の4の要件を満たしていない場合は、療養日数が10日以内になるようにしてください。","")))</f>
        <v/>
      </c>
      <c r="AK127" s="233">
        <f t="shared" si="8"/>
        <v>0</v>
      </c>
      <c r="AL127" s="44"/>
      <c r="AN127" s="233" t="str">
        <f t="shared" si="6"/>
        <v/>
      </c>
      <c r="AP127" s="238" t="str">
        <f t="shared" si="7"/>
        <v/>
      </c>
      <c r="AQ127" s="239" t="str">
        <f>IF(SUM(COUNTIF('（別紙2-13）1月1日～1月31日'!C127,"○"),COUNTIF('（別紙2-14）2月1日～2月28日'!C127,"○"),COUNTIF('（別紙2-15）3月1日～3月31日'!C127,"○"))&gt;0,IF('（別紙2-12）12月1日～12月31日'!AI127=0,IF(SUM('（別紙2-13）1月1日～1月31日'!D127:AH127)&gt;7,"×","○"),""),"")</f>
        <v/>
      </c>
      <c r="AR127" s="231"/>
    </row>
    <row r="128" spans="1:44" s="41" customFormat="1" ht="30" customHeight="1" thickBot="1" x14ac:dyDescent="0.3">
      <c r="A128" s="57">
        <v>115</v>
      </c>
      <c r="B128" s="202" t="str">
        <f>IF('（別紙2-11）11月1日～11月30日'!B128="","",'（別紙2-11）11月1日～11月30日'!B128)</f>
        <v/>
      </c>
      <c r="C128" s="252"/>
      <c r="D128" s="282"/>
      <c r="E128" s="302"/>
      <c r="F128" s="289"/>
      <c r="G128" s="302"/>
      <c r="H128" s="289"/>
      <c r="I128" s="273"/>
      <c r="J128" s="289"/>
      <c r="K128" s="273"/>
      <c r="L128" s="289"/>
      <c r="M128" s="273"/>
      <c r="N128" s="289"/>
      <c r="O128" s="273"/>
      <c r="P128" s="289"/>
      <c r="Q128" s="273"/>
      <c r="R128" s="289"/>
      <c r="S128" s="273"/>
      <c r="T128" s="289"/>
      <c r="U128" s="273"/>
      <c r="V128" s="289"/>
      <c r="W128" s="273"/>
      <c r="X128" s="289"/>
      <c r="Y128" s="273"/>
      <c r="Z128" s="289"/>
      <c r="AA128" s="273"/>
      <c r="AB128" s="289"/>
      <c r="AC128" s="273"/>
      <c r="AD128" s="289"/>
      <c r="AE128" s="273"/>
      <c r="AF128" s="303"/>
      <c r="AG128" s="274"/>
      <c r="AH128" s="296"/>
      <c r="AI128" s="58">
        <f>SUM('（別紙2-6）6月1日～6月30日'!D128:AG128,'（別紙2-7）7月1日～7月31日'!D128:AH128,'（別紙2-8）8月1日～8月31日'!D128:AH128,'（別紙2-9）9月1日～9月30日'!D128:AG128,'（別紙2-10）10月1日～10月31日'!D128:AH128,'（別紙2-11）11月1日～11月30日'!D128:AG128,'（別紙2-12）12月1日～12月31日'!D128:AH128,D128:AH128)</f>
        <v>0</v>
      </c>
      <c r="AJ128" s="218" t="str">
        <f>IF(AP128="×","療養日数は15日以内になるようにしてください。",IF(AQ128="×","無症状者（検体採取日が令和5年1月1日以降）の療養日数は7日以内になるようにしてください。",IF('（別紙2-15）3月1日～3月31日'!AV128="×","別紙1の4の要件を満たしていない場合は、療養日数が10日以内になるようにしてください。","")))</f>
        <v/>
      </c>
      <c r="AK128" s="233">
        <f t="shared" si="8"/>
        <v>0</v>
      </c>
      <c r="AL128" s="44"/>
      <c r="AN128" s="233" t="str">
        <f t="shared" si="6"/>
        <v/>
      </c>
      <c r="AP128" s="238" t="str">
        <f t="shared" si="7"/>
        <v/>
      </c>
      <c r="AQ128" s="239" t="str">
        <f>IF(SUM(COUNTIF('（別紙2-13）1月1日～1月31日'!C128,"○"),COUNTIF('（別紙2-14）2月1日～2月28日'!C128,"○"),COUNTIF('（別紙2-15）3月1日～3月31日'!C128,"○"))&gt;0,IF('（別紙2-12）12月1日～12月31日'!AI128=0,IF(SUM('（別紙2-13）1月1日～1月31日'!D128:AH128)&gt;7,"×","○"),""),"")</f>
        <v/>
      </c>
      <c r="AR128" s="231"/>
    </row>
    <row r="129" spans="1:44" s="41" customFormat="1" ht="30" customHeight="1" x14ac:dyDescent="0.25">
      <c r="A129" s="91">
        <v>116</v>
      </c>
      <c r="B129" s="203" t="str">
        <f>IF('（別紙2-11）11月1日～11月30日'!B129="","",'（別紙2-11）11月1日～11月30日'!B129)</f>
        <v/>
      </c>
      <c r="C129" s="253"/>
      <c r="D129" s="286"/>
      <c r="E129" s="306"/>
      <c r="F129" s="293"/>
      <c r="G129" s="306"/>
      <c r="H129" s="293"/>
      <c r="I129" s="278"/>
      <c r="J129" s="293"/>
      <c r="K129" s="278"/>
      <c r="L129" s="293"/>
      <c r="M129" s="278"/>
      <c r="N129" s="293"/>
      <c r="O129" s="278"/>
      <c r="P129" s="293"/>
      <c r="Q129" s="278"/>
      <c r="R129" s="293"/>
      <c r="S129" s="278"/>
      <c r="T129" s="293"/>
      <c r="U129" s="278"/>
      <c r="V129" s="293"/>
      <c r="W129" s="278"/>
      <c r="X129" s="293"/>
      <c r="Y129" s="278"/>
      <c r="Z129" s="293"/>
      <c r="AA129" s="278"/>
      <c r="AB129" s="293"/>
      <c r="AC129" s="278"/>
      <c r="AD129" s="293"/>
      <c r="AE129" s="278"/>
      <c r="AF129" s="307"/>
      <c r="AG129" s="279"/>
      <c r="AH129" s="297"/>
      <c r="AI129" s="98">
        <f>SUM('（別紙2-6）6月1日～6月30日'!D129:AG129,'（別紙2-7）7月1日～7月31日'!D129:AH129,'（別紙2-8）8月1日～8月31日'!D129:AH129,'（別紙2-9）9月1日～9月30日'!D129:AG129,'（別紙2-10）10月1日～10月31日'!D129:AH129,'（別紙2-11）11月1日～11月30日'!D129:AG129,'（別紙2-12）12月1日～12月31日'!D129:AH129,D129:AH129)</f>
        <v>0</v>
      </c>
      <c r="AJ129" s="218" t="str">
        <f>IF(AP129="×","療養日数は15日以内になるようにしてください。",IF(AQ129="×","無症状者（検体採取日が令和5年1月1日以降）の療養日数は7日以内になるようにしてください。",IF('（別紙2-15）3月1日～3月31日'!AV129="×","別紙1の4の要件を満たしていない場合は、療養日数が10日以内になるようにしてください。","")))</f>
        <v/>
      </c>
      <c r="AK129" s="233">
        <f t="shared" si="8"/>
        <v>0</v>
      </c>
      <c r="AL129" s="44"/>
      <c r="AN129" s="233" t="str">
        <f t="shared" si="6"/>
        <v/>
      </c>
      <c r="AP129" s="238" t="str">
        <f t="shared" si="7"/>
        <v/>
      </c>
      <c r="AQ129" s="239" t="str">
        <f>IF(SUM(COUNTIF('（別紙2-13）1月1日～1月31日'!C129,"○"),COUNTIF('（別紙2-14）2月1日～2月28日'!C129,"○"),COUNTIF('（別紙2-15）3月1日～3月31日'!C129,"○"))&gt;0,IF('（別紙2-12）12月1日～12月31日'!AI129=0,IF(SUM('（別紙2-13）1月1日～1月31日'!D129:AH129)&gt;7,"×","○"),""),"")</f>
        <v/>
      </c>
      <c r="AR129" s="231"/>
    </row>
    <row r="130" spans="1:44" s="41" customFormat="1" ht="30" customHeight="1" x14ac:dyDescent="0.25">
      <c r="A130" s="55">
        <v>117</v>
      </c>
      <c r="B130" s="201" t="str">
        <f>IF('（別紙2-11）11月1日～11月30日'!B130="","",'（別紙2-11）11月1日～11月30日'!B130)</f>
        <v/>
      </c>
      <c r="C130" s="249"/>
      <c r="D130" s="284"/>
      <c r="E130" s="304"/>
      <c r="F130" s="291"/>
      <c r="G130" s="304"/>
      <c r="H130" s="291"/>
      <c r="I130" s="276"/>
      <c r="J130" s="291"/>
      <c r="K130" s="276"/>
      <c r="L130" s="291"/>
      <c r="M130" s="276"/>
      <c r="N130" s="291"/>
      <c r="O130" s="276"/>
      <c r="P130" s="291"/>
      <c r="Q130" s="276"/>
      <c r="R130" s="291"/>
      <c r="S130" s="276"/>
      <c r="T130" s="291"/>
      <c r="U130" s="276"/>
      <c r="V130" s="291"/>
      <c r="W130" s="276"/>
      <c r="X130" s="291"/>
      <c r="Y130" s="276"/>
      <c r="Z130" s="291"/>
      <c r="AA130" s="276"/>
      <c r="AB130" s="291"/>
      <c r="AC130" s="276"/>
      <c r="AD130" s="291"/>
      <c r="AE130" s="276"/>
      <c r="AF130" s="301"/>
      <c r="AG130" s="272"/>
      <c r="AH130" s="295"/>
      <c r="AI130" s="56">
        <f>SUM('（別紙2-6）6月1日～6月30日'!D130:AG130,'（別紙2-7）7月1日～7月31日'!D130:AH130,'（別紙2-8）8月1日～8月31日'!D130:AH130,'（別紙2-9）9月1日～9月30日'!D130:AG130,'（別紙2-10）10月1日～10月31日'!D130:AH130,'（別紙2-11）11月1日～11月30日'!D130:AG130,'（別紙2-12）12月1日～12月31日'!D130:AH130,D130:AH130)</f>
        <v>0</v>
      </c>
      <c r="AJ130" s="218" t="str">
        <f>IF(AP130="×","療養日数は15日以内になるようにしてください。",IF(AQ130="×","無症状者（検体採取日が令和5年1月1日以降）の療養日数は7日以内になるようにしてください。",IF('（別紙2-15）3月1日～3月31日'!AV130="×","別紙1の4の要件を満たしていない場合は、療養日数が10日以内になるようにしてください。","")))</f>
        <v/>
      </c>
      <c r="AK130" s="233">
        <f t="shared" si="8"/>
        <v>0</v>
      </c>
      <c r="AL130" s="44"/>
      <c r="AN130" s="233" t="str">
        <f t="shared" si="6"/>
        <v/>
      </c>
      <c r="AP130" s="238" t="str">
        <f t="shared" si="7"/>
        <v/>
      </c>
      <c r="AQ130" s="239" t="str">
        <f>IF(SUM(COUNTIF('（別紙2-13）1月1日～1月31日'!C130,"○"),COUNTIF('（別紙2-14）2月1日～2月28日'!C130,"○"),COUNTIF('（別紙2-15）3月1日～3月31日'!C130,"○"))&gt;0,IF('（別紙2-12）12月1日～12月31日'!AI130=0,IF(SUM('（別紙2-13）1月1日～1月31日'!D130:AH130)&gt;7,"×","○"),""),"")</f>
        <v/>
      </c>
      <c r="AR130" s="231"/>
    </row>
    <row r="131" spans="1:44" s="41" customFormat="1" ht="30" customHeight="1" x14ac:dyDescent="0.25">
      <c r="A131" s="55">
        <v>118</v>
      </c>
      <c r="B131" s="201" t="str">
        <f>IF('（別紙2-11）11月1日～11月30日'!B131="","",'（別紙2-11）11月1日～11月30日'!B131)</f>
        <v/>
      </c>
      <c r="C131" s="249"/>
      <c r="D131" s="284"/>
      <c r="E131" s="304"/>
      <c r="F131" s="291"/>
      <c r="G131" s="304"/>
      <c r="H131" s="291"/>
      <c r="I131" s="276"/>
      <c r="J131" s="291"/>
      <c r="K131" s="276"/>
      <c r="L131" s="291"/>
      <c r="M131" s="276"/>
      <c r="N131" s="291"/>
      <c r="O131" s="276"/>
      <c r="P131" s="291"/>
      <c r="Q131" s="276"/>
      <c r="R131" s="291"/>
      <c r="S131" s="276"/>
      <c r="T131" s="291"/>
      <c r="U131" s="276"/>
      <c r="V131" s="291"/>
      <c r="W131" s="276"/>
      <c r="X131" s="291"/>
      <c r="Y131" s="276"/>
      <c r="Z131" s="291"/>
      <c r="AA131" s="276"/>
      <c r="AB131" s="291"/>
      <c r="AC131" s="276"/>
      <c r="AD131" s="291"/>
      <c r="AE131" s="276"/>
      <c r="AF131" s="301"/>
      <c r="AG131" s="272"/>
      <c r="AH131" s="295"/>
      <c r="AI131" s="56">
        <f>SUM('（別紙2-6）6月1日～6月30日'!D131:AG131,'（別紙2-7）7月1日～7月31日'!D131:AH131,'（別紙2-8）8月1日～8月31日'!D131:AH131,'（別紙2-9）9月1日～9月30日'!D131:AG131,'（別紙2-10）10月1日～10月31日'!D131:AH131,'（別紙2-11）11月1日～11月30日'!D131:AG131,'（別紙2-12）12月1日～12月31日'!D131:AH131,D131:AH131)</f>
        <v>0</v>
      </c>
      <c r="AJ131" s="218" t="str">
        <f>IF(AP131="×","療養日数は15日以内になるようにしてください。",IF(AQ131="×","無症状者（検体採取日が令和5年1月1日以降）の療養日数は7日以内になるようにしてください。",IF('（別紙2-15）3月1日～3月31日'!AV131="×","別紙1の4の要件を満たしていない場合は、療養日数が10日以内になるようにしてください。","")))</f>
        <v/>
      </c>
      <c r="AK131" s="233">
        <f t="shared" si="8"/>
        <v>0</v>
      </c>
      <c r="AL131" s="44"/>
      <c r="AN131" s="233" t="str">
        <f t="shared" si="6"/>
        <v/>
      </c>
      <c r="AP131" s="238" t="str">
        <f t="shared" si="7"/>
        <v/>
      </c>
      <c r="AQ131" s="239" t="str">
        <f>IF(SUM(COUNTIF('（別紙2-13）1月1日～1月31日'!C131,"○"),COUNTIF('（別紙2-14）2月1日～2月28日'!C131,"○"),COUNTIF('（別紙2-15）3月1日～3月31日'!C131,"○"))&gt;0,IF('（別紙2-12）12月1日～12月31日'!AI131=0,IF(SUM('（別紙2-13）1月1日～1月31日'!D131:AH131)&gt;7,"×","○"),""),"")</f>
        <v/>
      </c>
      <c r="AR131" s="231"/>
    </row>
    <row r="132" spans="1:44" s="41" customFormat="1" ht="30" customHeight="1" x14ac:dyDescent="0.25">
      <c r="A132" s="55">
        <v>119</v>
      </c>
      <c r="B132" s="201" t="str">
        <f>IF('（別紙2-11）11月1日～11月30日'!B132="","",'（別紙2-11）11月1日～11月30日'!B132)</f>
        <v/>
      </c>
      <c r="C132" s="249"/>
      <c r="D132" s="284"/>
      <c r="E132" s="304"/>
      <c r="F132" s="291"/>
      <c r="G132" s="304"/>
      <c r="H132" s="291"/>
      <c r="I132" s="276"/>
      <c r="J132" s="291"/>
      <c r="K132" s="276"/>
      <c r="L132" s="291"/>
      <c r="M132" s="276"/>
      <c r="N132" s="291"/>
      <c r="O132" s="276"/>
      <c r="P132" s="291"/>
      <c r="Q132" s="276"/>
      <c r="R132" s="291"/>
      <c r="S132" s="276"/>
      <c r="T132" s="291"/>
      <c r="U132" s="276"/>
      <c r="V132" s="291"/>
      <c r="W132" s="276"/>
      <c r="X132" s="291"/>
      <c r="Y132" s="276"/>
      <c r="Z132" s="291"/>
      <c r="AA132" s="276"/>
      <c r="AB132" s="291"/>
      <c r="AC132" s="276"/>
      <c r="AD132" s="291"/>
      <c r="AE132" s="276"/>
      <c r="AF132" s="301"/>
      <c r="AG132" s="272"/>
      <c r="AH132" s="295"/>
      <c r="AI132" s="56">
        <f>SUM('（別紙2-6）6月1日～6月30日'!D132:AG132,'（別紙2-7）7月1日～7月31日'!D132:AH132,'（別紙2-8）8月1日～8月31日'!D132:AH132,'（別紙2-9）9月1日～9月30日'!D132:AG132,'（別紙2-10）10月1日～10月31日'!D132:AH132,'（別紙2-11）11月1日～11月30日'!D132:AG132,'（別紙2-12）12月1日～12月31日'!D132:AH132,D132:AH132)</f>
        <v>0</v>
      </c>
      <c r="AJ132" s="218" t="str">
        <f>IF(AP132="×","療養日数は15日以内になるようにしてください。",IF(AQ132="×","無症状者（検体採取日が令和5年1月1日以降）の療養日数は7日以内になるようにしてください。",IF('（別紙2-15）3月1日～3月31日'!AV132="×","別紙1の4の要件を満たしていない場合は、療養日数が10日以内になるようにしてください。","")))</f>
        <v/>
      </c>
      <c r="AK132" s="233">
        <f t="shared" si="8"/>
        <v>0</v>
      </c>
      <c r="AL132" s="44"/>
      <c r="AN132" s="233" t="str">
        <f t="shared" si="6"/>
        <v/>
      </c>
      <c r="AP132" s="238" t="str">
        <f t="shared" si="7"/>
        <v/>
      </c>
      <c r="AQ132" s="239" t="str">
        <f>IF(SUM(COUNTIF('（別紙2-13）1月1日～1月31日'!C132,"○"),COUNTIF('（別紙2-14）2月1日～2月28日'!C132,"○"),COUNTIF('（別紙2-15）3月1日～3月31日'!C132,"○"))&gt;0,IF('（別紙2-12）12月1日～12月31日'!AI132=0,IF(SUM('（別紙2-13）1月1日～1月31日'!D132:AH132)&gt;7,"×","○"),""),"")</f>
        <v/>
      </c>
      <c r="AR132" s="231"/>
    </row>
    <row r="133" spans="1:44" s="41" customFormat="1" ht="30" customHeight="1" thickBot="1" x14ac:dyDescent="0.3">
      <c r="A133" s="55">
        <v>120</v>
      </c>
      <c r="B133" s="202" t="str">
        <f>IF('（別紙2-11）11月1日～11月30日'!B133="","",'（別紙2-11）11月1日～11月30日'!B133)</f>
        <v/>
      </c>
      <c r="C133" s="252"/>
      <c r="D133" s="284"/>
      <c r="E133" s="304"/>
      <c r="F133" s="291"/>
      <c r="G133" s="304"/>
      <c r="H133" s="291"/>
      <c r="I133" s="276"/>
      <c r="J133" s="291"/>
      <c r="K133" s="276"/>
      <c r="L133" s="291"/>
      <c r="M133" s="276"/>
      <c r="N133" s="291"/>
      <c r="O133" s="276"/>
      <c r="P133" s="291"/>
      <c r="Q133" s="276"/>
      <c r="R133" s="291"/>
      <c r="S133" s="276"/>
      <c r="T133" s="291"/>
      <c r="U133" s="276"/>
      <c r="V133" s="291"/>
      <c r="W133" s="276"/>
      <c r="X133" s="291"/>
      <c r="Y133" s="276"/>
      <c r="Z133" s="291"/>
      <c r="AA133" s="276"/>
      <c r="AB133" s="291"/>
      <c r="AC133" s="276"/>
      <c r="AD133" s="291"/>
      <c r="AE133" s="276"/>
      <c r="AF133" s="301"/>
      <c r="AG133" s="272"/>
      <c r="AH133" s="295"/>
      <c r="AI133" s="56">
        <f>SUM('（別紙2-6）6月1日～6月30日'!D133:AG133,'（別紙2-7）7月1日～7月31日'!D133:AH133,'（別紙2-8）8月1日～8月31日'!D133:AH133,'（別紙2-9）9月1日～9月30日'!D133:AG133,'（別紙2-10）10月1日～10月31日'!D133:AH133,'（別紙2-11）11月1日～11月30日'!D133:AG133,'（別紙2-12）12月1日～12月31日'!D133:AH133,D133:AH133)</f>
        <v>0</v>
      </c>
      <c r="AJ133" s="218" t="str">
        <f>IF(AP133="×","療養日数は15日以内になるようにしてください。",IF(AQ133="×","無症状者（検体採取日が令和5年1月1日以降）の療養日数は7日以内になるようにしてください。",IF('（別紙2-15）3月1日～3月31日'!AV133="×","別紙1の4の要件を満たしていない場合は、療養日数が10日以内になるようにしてください。","")))</f>
        <v/>
      </c>
      <c r="AK133" s="233">
        <f t="shared" si="8"/>
        <v>0</v>
      </c>
      <c r="AL133" s="44"/>
      <c r="AN133" s="233" t="str">
        <f t="shared" si="6"/>
        <v/>
      </c>
      <c r="AP133" s="238" t="str">
        <f t="shared" si="7"/>
        <v/>
      </c>
      <c r="AQ133" s="239" t="str">
        <f>IF(SUM(COUNTIF('（別紙2-13）1月1日～1月31日'!C133,"○"),COUNTIF('（別紙2-14）2月1日～2月28日'!C133,"○"),COUNTIF('（別紙2-15）3月1日～3月31日'!C133,"○"))&gt;0,IF('（別紙2-12）12月1日～12月31日'!AI133=0,IF(SUM('（別紙2-13）1月1日～1月31日'!D133:AH133)&gt;7,"×","○"),""),"")</f>
        <v/>
      </c>
      <c r="AR133" s="231"/>
    </row>
    <row r="134" spans="1:44" s="41" customFormat="1" ht="30" customHeight="1" x14ac:dyDescent="0.25">
      <c r="A134" s="99">
        <v>121</v>
      </c>
      <c r="B134" s="203" t="str">
        <f>IF('（別紙2-11）11月1日～11月30日'!B134="","",'（別紙2-11）11月1日～11月30日'!B134)</f>
        <v/>
      </c>
      <c r="C134" s="253"/>
      <c r="D134" s="285"/>
      <c r="E134" s="305"/>
      <c r="F134" s="292"/>
      <c r="G134" s="305"/>
      <c r="H134" s="292"/>
      <c r="I134" s="277"/>
      <c r="J134" s="292"/>
      <c r="K134" s="277"/>
      <c r="L134" s="292"/>
      <c r="M134" s="277"/>
      <c r="N134" s="292"/>
      <c r="O134" s="277"/>
      <c r="P134" s="292"/>
      <c r="Q134" s="277"/>
      <c r="R134" s="292"/>
      <c r="S134" s="277"/>
      <c r="T134" s="292"/>
      <c r="U134" s="277"/>
      <c r="V134" s="292"/>
      <c r="W134" s="277"/>
      <c r="X134" s="292"/>
      <c r="Y134" s="277"/>
      <c r="Z134" s="292"/>
      <c r="AA134" s="277"/>
      <c r="AB134" s="292"/>
      <c r="AC134" s="277"/>
      <c r="AD134" s="292"/>
      <c r="AE134" s="277"/>
      <c r="AF134" s="299"/>
      <c r="AG134" s="270"/>
      <c r="AH134" s="294"/>
      <c r="AI134" s="81">
        <f>SUM('（別紙2-6）6月1日～6月30日'!D134:AG134,'（別紙2-7）7月1日～7月31日'!D134:AH134,'（別紙2-8）8月1日～8月31日'!D134:AH134,'（別紙2-9）9月1日～9月30日'!D134:AG134,'（別紙2-10）10月1日～10月31日'!D134:AH134,'（別紙2-11）11月1日～11月30日'!D134:AG134,'（別紙2-12）12月1日～12月31日'!D134:AH134,D134:AH134)</f>
        <v>0</v>
      </c>
      <c r="AJ134" s="218" t="str">
        <f>IF(AP134="×","療養日数は15日以内になるようにしてください。",IF(AQ134="×","無症状者（検体採取日が令和5年1月1日以降）の療養日数は7日以内になるようにしてください。",IF('（別紙2-15）3月1日～3月31日'!AV134="×","別紙1の4の要件を満たしていない場合は、療養日数が10日以内になるようにしてください。","")))</f>
        <v/>
      </c>
      <c r="AK134" s="233">
        <f t="shared" si="8"/>
        <v>0</v>
      </c>
      <c r="AL134" s="44"/>
      <c r="AN134" s="233" t="str">
        <f t="shared" si="6"/>
        <v/>
      </c>
      <c r="AP134" s="238" t="str">
        <f t="shared" si="7"/>
        <v/>
      </c>
      <c r="AQ134" s="239" t="str">
        <f>IF(SUM(COUNTIF('（別紙2-13）1月1日～1月31日'!C134,"○"),COUNTIF('（別紙2-14）2月1日～2月28日'!C134,"○"),COUNTIF('（別紙2-15）3月1日～3月31日'!C134,"○"))&gt;0,IF('（別紙2-12）12月1日～12月31日'!AI134=0,IF(SUM('（別紙2-13）1月1日～1月31日'!D134:AH134)&gt;7,"×","○"),""),"")</f>
        <v/>
      </c>
      <c r="AR134" s="231"/>
    </row>
    <row r="135" spans="1:44" s="41" customFormat="1" ht="30" customHeight="1" x14ac:dyDescent="0.25">
      <c r="A135" s="55">
        <v>122</v>
      </c>
      <c r="B135" s="201" t="str">
        <f>IF('（別紙2-11）11月1日～11月30日'!B135="","",'（別紙2-11）11月1日～11月30日'!B135)</f>
        <v/>
      </c>
      <c r="C135" s="249"/>
      <c r="D135" s="284"/>
      <c r="E135" s="304"/>
      <c r="F135" s="291"/>
      <c r="G135" s="304"/>
      <c r="H135" s="291"/>
      <c r="I135" s="276"/>
      <c r="J135" s="291"/>
      <c r="K135" s="276"/>
      <c r="L135" s="291"/>
      <c r="M135" s="276"/>
      <c r="N135" s="291"/>
      <c r="O135" s="276"/>
      <c r="P135" s="291"/>
      <c r="Q135" s="276"/>
      <c r="R135" s="291"/>
      <c r="S135" s="276"/>
      <c r="T135" s="291"/>
      <c r="U135" s="276"/>
      <c r="V135" s="291"/>
      <c r="W135" s="276"/>
      <c r="X135" s="291"/>
      <c r="Y135" s="276"/>
      <c r="Z135" s="291"/>
      <c r="AA135" s="276"/>
      <c r="AB135" s="291"/>
      <c r="AC135" s="276"/>
      <c r="AD135" s="291"/>
      <c r="AE135" s="276"/>
      <c r="AF135" s="301"/>
      <c r="AG135" s="272"/>
      <c r="AH135" s="295"/>
      <c r="AI135" s="56">
        <f>SUM('（別紙2-6）6月1日～6月30日'!D135:AG135,'（別紙2-7）7月1日～7月31日'!D135:AH135,'（別紙2-8）8月1日～8月31日'!D135:AH135,'（別紙2-9）9月1日～9月30日'!D135:AG135,'（別紙2-10）10月1日～10月31日'!D135:AH135,'（別紙2-11）11月1日～11月30日'!D135:AG135,'（別紙2-12）12月1日～12月31日'!D135:AH135,D135:AH135)</f>
        <v>0</v>
      </c>
      <c r="AJ135" s="218" t="str">
        <f>IF(AP135="×","療養日数は15日以内になるようにしてください。",IF(AQ135="×","無症状者（検体採取日が令和5年1月1日以降）の療養日数は7日以内になるようにしてください。",IF('（別紙2-15）3月1日～3月31日'!AV135="×","別紙1の4の要件を満たしていない場合は、療養日数が10日以内になるようにしてください。","")))</f>
        <v/>
      </c>
      <c r="AK135" s="233">
        <f t="shared" si="8"/>
        <v>0</v>
      </c>
      <c r="AL135" s="44"/>
      <c r="AN135" s="233" t="str">
        <f t="shared" si="6"/>
        <v/>
      </c>
      <c r="AP135" s="238" t="str">
        <f t="shared" si="7"/>
        <v/>
      </c>
      <c r="AQ135" s="239" t="str">
        <f>IF(SUM(COUNTIF('（別紙2-13）1月1日～1月31日'!C135,"○"),COUNTIF('（別紙2-14）2月1日～2月28日'!C135,"○"),COUNTIF('（別紙2-15）3月1日～3月31日'!C135,"○"))&gt;0,IF('（別紙2-12）12月1日～12月31日'!AI135=0,IF(SUM('（別紙2-13）1月1日～1月31日'!D135:AH135)&gt;7,"×","○"),""),"")</f>
        <v/>
      </c>
      <c r="AR135" s="231"/>
    </row>
    <row r="136" spans="1:44" s="41" customFormat="1" ht="30" customHeight="1" x14ac:dyDescent="0.25">
      <c r="A136" s="55">
        <v>123</v>
      </c>
      <c r="B136" s="201" t="str">
        <f>IF('（別紙2-11）11月1日～11月30日'!B136="","",'（別紙2-11）11月1日～11月30日'!B136)</f>
        <v/>
      </c>
      <c r="C136" s="249"/>
      <c r="D136" s="284"/>
      <c r="E136" s="304"/>
      <c r="F136" s="291"/>
      <c r="G136" s="304"/>
      <c r="H136" s="291"/>
      <c r="I136" s="276"/>
      <c r="J136" s="291"/>
      <c r="K136" s="276"/>
      <c r="L136" s="291"/>
      <c r="M136" s="276"/>
      <c r="N136" s="291"/>
      <c r="O136" s="276"/>
      <c r="P136" s="291"/>
      <c r="Q136" s="276"/>
      <c r="R136" s="291"/>
      <c r="S136" s="276"/>
      <c r="T136" s="291"/>
      <c r="U136" s="276"/>
      <c r="V136" s="291"/>
      <c r="W136" s="276"/>
      <c r="X136" s="291"/>
      <c r="Y136" s="276"/>
      <c r="Z136" s="291"/>
      <c r="AA136" s="276"/>
      <c r="AB136" s="291"/>
      <c r="AC136" s="276"/>
      <c r="AD136" s="291"/>
      <c r="AE136" s="276"/>
      <c r="AF136" s="301"/>
      <c r="AG136" s="272"/>
      <c r="AH136" s="295"/>
      <c r="AI136" s="56">
        <f>SUM('（別紙2-6）6月1日～6月30日'!D136:AG136,'（別紙2-7）7月1日～7月31日'!D136:AH136,'（別紙2-8）8月1日～8月31日'!D136:AH136,'（別紙2-9）9月1日～9月30日'!D136:AG136,'（別紙2-10）10月1日～10月31日'!D136:AH136,'（別紙2-11）11月1日～11月30日'!D136:AG136,'（別紙2-12）12月1日～12月31日'!D136:AH136,D136:AH136)</f>
        <v>0</v>
      </c>
      <c r="AJ136" s="218" t="str">
        <f>IF(AP136="×","療養日数は15日以内になるようにしてください。",IF(AQ136="×","無症状者（検体採取日が令和5年1月1日以降）の療養日数は7日以内になるようにしてください。",IF('（別紙2-15）3月1日～3月31日'!AV136="×","別紙1の4の要件を満たしていない場合は、療養日数が10日以内になるようにしてください。","")))</f>
        <v/>
      </c>
      <c r="AK136" s="233">
        <f t="shared" si="8"/>
        <v>0</v>
      </c>
      <c r="AL136" s="44"/>
      <c r="AN136" s="233" t="str">
        <f t="shared" si="6"/>
        <v/>
      </c>
      <c r="AP136" s="238" t="str">
        <f t="shared" si="7"/>
        <v/>
      </c>
      <c r="AQ136" s="239" t="str">
        <f>IF(SUM(COUNTIF('（別紙2-13）1月1日～1月31日'!C136,"○"),COUNTIF('（別紙2-14）2月1日～2月28日'!C136,"○"),COUNTIF('（別紙2-15）3月1日～3月31日'!C136,"○"))&gt;0,IF('（別紙2-12）12月1日～12月31日'!AI136=0,IF(SUM('（別紙2-13）1月1日～1月31日'!D136:AH136)&gt;7,"×","○"),""),"")</f>
        <v/>
      </c>
      <c r="AR136" s="231"/>
    </row>
    <row r="137" spans="1:44" s="41" customFormat="1" ht="30" customHeight="1" x14ac:dyDescent="0.25">
      <c r="A137" s="55">
        <v>124</v>
      </c>
      <c r="B137" s="201" t="str">
        <f>IF('（別紙2-11）11月1日～11月30日'!B137="","",'（別紙2-11）11月1日～11月30日'!B137)</f>
        <v/>
      </c>
      <c r="C137" s="249"/>
      <c r="D137" s="284"/>
      <c r="E137" s="304"/>
      <c r="F137" s="291"/>
      <c r="G137" s="304"/>
      <c r="H137" s="291"/>
      <c r="I137" s="276"/>
      <c r="J137" s="291"/>
      <c r="K137" s="276"/>
      <c r="L137" s="291"/>
      <c r="M137" s="276"/>
      <c r="N137" s="291"/>
      <c r="O137" s="276"/>
      <c r="P137" s="291"/>
      <c r="Q137" s="276"/>
      <c r="R137" s="291"/>
      <c r="S137" s="276"/>
      <c r="T137" s="291"/>
      <c r="U137" s="276"/>
      <c r="V137" s="291"/>
      <c r="W137" s="276"/>
      <c r="X137" s="291"/>
      <c r="Y137" s="276"/>
      <c r="Z137" s="291"/>
      <c r="AA137" s="276"/>
      <c r="AB137" s="291"/>
      <c r="AC137" s="276"/>
      <c r="AD137" s="291"/>
      <c r="AE137" s="276"/>
      <c r="AF137" s="301"/>
      <c r="AG137" s="272"/>
      <c r="AH137" s="295"/>
      <c r="AI137" s="56">
        <f>SUM('（別紙2-6）6月1日～6月30日'!D137:AG137,'（別紙2-7）7月1日～7月31日'!D137:AH137,'（別紙2-8）8月1日～8月31日'!D137:AH137,'（別紙2-9）9月1日～9月30日'!D137:AG137,'（別紙2-10）10月1日～10月31日'!D137:AH137,'（別紙2-11）11月1日～11月30日'!D137:AG137,'（別紙2-12）12月1日～12月31日'!D137:AH137,D137:AH137)</f>
        <v>0</v>
      </c>
      <c r="AJ137" s="218" t="str">
        <f>IF(AP137="×","療養日数は15日以内になるようにしてください。",IF(AQ137="×","無症状者（検体採取日が令和5年1月1日以降）の療養日数は7日以内になるようにしてください。",IF('（別紙2-15）3月1日～3月31日'!AV137="×","別紙1の4の要件を満たしていない場合は、療養日数が10日以内になるようにしてください。","")))</f>
        <v/>
      </c>
      <c r="AK137" s="233">
        <f t="shared" si="8"/>
        <v>0</v>
      </c>
      <c r="AL137" s="44"/>
      <c r="AN137" s="233" t="str">
        <f t="shared" si="6"/>
        <v/>
      </c>
      <c r="AP137" s="238" t="str">
        <f t="shared" si="7"/>
        <v/>
      </c>
      <c r="AQ137" s="239" t="str">
        <f>IF(SUM(COUNTIF('（別紙2-13）1月1日～1月31日'!C137,"○"),COUNTIF('（別紙2-14）2月1日～2月28日'!C137,"○"),COUNTIF('（別紙2-15）3月1日～3月31日'!C137,"○"))&gt;0,IF('（別紙2-12）12月1日～12月31日'!AI137=0,IF(SUM('（別紙2-13）1月1日～1月31日'!D137:AH137)&gt;7,"×","○"),""),"")</f>
        <v/>
      </c>
      <c r="AR137" s="231"/>
    </row>
    <row r="138" spans="1:44" s="41" customFormat="1" ht="30" customHeight="1" thickBot="1" x14ac:dyDescent="0.3">
      <c r="A138" s="57">
        <v>125</v>
      </c>
      <c r="B138" s="202" t="str">
        <f>IF('（別紙2-11）11月1日～11月30日'!B138="","",'（別紙2-11）11月1日～11月30日'!B138)</f>
        <v/>
      </c>
      <c r="C138" s="252"/>
      <c r="D138" s="282"/>
      <c r="E138" s="302"/>
      <c r="F138" s="289"/>
      <c r="G138" s="302"/>
      <c r="H138" s="289"/>
      <c r="I138" s="273"/>
      <c r="J138" s="289"/>
      <c r="K138" s="273"/>
      <c r="L138" s="289"/>
      <c r="M138" s="273"/>
      <c r="N138" s="289"/>
      <c r="O138" s="273"/>
      <c r="P138" s="289"/>
      <c r="Q138" s="273"/>
      <c r="R138" s="289"/>
      <c r="S138" s="273"/>
      <c r="T138" s="289"/>
      <c r="U138" s="273"/>
      <c r="V138" s="289"/>
      <c r="W138" s="273"/>
      <c r="X138" s="289"/>
      <c r="Y138" s="273"/>
      <c r="Z138" s="289"/>
      <c r="AA138" s="273"/>
      <c r="AB138" s="289"/>
      <c r="AC138" s="273"/>
      <c r="AD138" s="289"/>
      <c r="AE138" s="273"/>
      <c r="AF138" s="303"/>
      <c r="AG138" s="274"/>
      <c r="AH138" s="296"/>
      <c r="AI138" s="58">
        <f>SUM('（別紙2-6）6月1日～6月30日'!D138:AG138,'（別紙2-7）7月1日～7月31日'!D138:AH138,'（別紙2-8）8月1日～8月31日'!D138:AH138,'（別紙2-9）9月1日～9月30日'!D138:AG138,'（別紙2-10）10月1日～10月31日'!D138:AH138,'（別紙2-11）11月1日～11月30日'!D138:AG138,'（別紙2-12）12月1日～12月31日'!D138:AH138,D138:AH138)</f>
        <v>0</v>
      </c>
      <c r="AJ138" s="218" t="str">
        <f>IF(AP138="×","療養日数は15日以内になるようにしてください。",IF(AQ138="×","無症状者（検体採取日が令和5年1月1日以降）の療養日数は7日以内になるようにしてください。",IF('（別紙2-15）3月1日～3月31日'!AV138="×","別紙1の4の要件を満たしていない場合は、療養日数が10日以内になるようにしてください。","")))</f>
        <v/>
      </c>
      <c r="AK138" s="233">
        <f t="shared" si="8"/>
        <v>0</v>
      </c>
      <c r="AL138" s="44"/>
      <c r="AN138" s="233" t="str">
        <f t="shared" si="6"/>
        <v/>
      </c>
      <c r="AP138" s="238" t="str">
        <f t="shared" si="7"/>
        <v/>
      </c>
      <c r="AQ138" s="239" t="str">
        <f>IF(SUM(COUNTIF('（別紙2-13）1月1日～1月31日'!C138,"○"),COUNTIF('（別紙2-14）2月1日～2月28日'!C138,"○"),COUNTIF('（別紙2-15）3月1日～3月31日'!C138,"○"))&gt;0,IF('（別紙2-12）12月1日～12月31日'!AI138=0,IF(SUM('（別紙2-13）1月1日～1月31日'!D138:AH138)&gt;7,"×","○"),""),"")</f>
        <v/>
      </c>
      <c r="AR138" s="231"/>
    </row>
    <row r="139" spans="1:44" s="41" customFormat="1" ht="30" customHeight="1" x14ac:dyDescent="0.25">
      <c r="A139" s="91">
        <v>126</v>
      </c>
      <c r="B139" s="203" t="str">
        <f>IF('（別紙2-11）11月1日～11月30日'!B139="","",'（別紙2-11）11月1日～11月30日'!B139)</f>
        <v/>
      </c>
      <c r="C139" s="253"/>
      <c r="D139" s="286"/>
      <c r="E139" s="306"/>
      <c r="F139" s="293"/>
      <c r="G139" s="306"/>
      <c r="H139" s="293"/>
      <c r="I139" s="278"/>
      <c r="J139" s="293"/>
      <c r="K139" s="278"/>
      <c r="L139" s="293"/>
      <c r="M139" s="278"/>
      <c r="N139" s="293"/>
      <c r="O139" s="278"/>
      <c r="P139" s="293"/>
      <c r="Q139" s="278"/>
      <c r="R139" s="293"/>
      <c r="S139" s="278"/>
      <c r="T139" s="293"/>
      <c r="U139" s="278"/>
      <c r="V139" s="293"/>
      <c r="W139" s="278"/>
      <c r="X139" s="293"/>
      <c r="Y139" s="278"/>
      <c r="Z139" s="293"/>
      <c r="AA139" s="278"/>
      <c r="AB139" s="293"/>
      <c r="AC139" s="278"/>
      <c r="AD139" s="293"/>
      <c r="AE139" s="278"/>
      <c r="AF139" s="307"/>
      <c r="AG139" s="279"/>
      <c r="AH139" s="297"/>
      <c r="AI139" s="98">
        <f>SUM('（別紙2-6）6月1日～6月30日'!D139:AG139,'（別紙2-7）7月1日～7月31日'!D139:AH139,'（別紙2-8）8月1日～8月31日'!D139:AH139,'（別紙2-9）9月1日～9月30日'!D139:AG139,'（別紙2-10）10月1日～10月31日'!D139:AH139,'（別紙2-11）11月1日～11月30日'!D139:AG139,'（別紙2-12）12月1日～12月31日'!D139:AH139,D139:AH139)</f>
        <v>0</v>
      </c>
      <c r="AJ139" s="218" t="str">
        <f>IF(AP139="×","療養日数は15日以内になるようにしてください。",IF(AQ139="×","無症状者（検体採取日が令和5年1月1日以降）の療養日数は7日以内になるようにしてください。",IF('（別紙2-15）3月1日～3月31日'!AV139="×","別紙1の4の要件を満たしていない場合は、療養日数が10日以内になるようにしてください。","")))</f>
        <v/>
      </c>
      <c r="AK139" s="233">
        <f t="shared" si="8"/>
        <v>0</v>
      </c>
      <c r="AL139" s="44"/>
      <c r="AN139" s="233" t="str">
        <f t="shared" si="6"/>
        <v/>
      </c>
      <c r="AP139" s="238" t="str">
        <f t="shared" si="7"/>
        <v/>
      </c>
      <c r="AQ139" s="239" t="str">
        <f>IF(SUM(COUNTIF('（別紙2-13）1月1日～1月31日'!C139,"○"),COUNTIF('（別紙2-14）2月1日～2月28日'!C139,"○"),COUNTIF('（別紙2-15）3月1日～3月31日'!C139,"○"))&gt;0,IF('（別紙2-12）12月1日～12月31日'!AI139=0,IF(SUM('（別紙2-13）1月1日～1月31日'!D139:AH139)&gt;7,"×","○"),""),"")</f>
        <v/>
      </c>
      <c r="AR139" s="231"/>
    </row>
    <row r="140" spans="1:44" s="41" customFormat="1" ht="30" customHeight="1" x14ac:dyDescent="0.25">
      <c r="A140" s="55">
        <v>127</v>
      </c>
      <c r="B140" s="201" t="str">
        <f>IF('（別紙2-11）11月1日～11月30日'!B140="","",'（別紙2-11）11月1日～11月30日'!B140)</f>
        <v/>
      </c>
      <c r="C140" s="249"/>
      <c r="D140" s="284"/>
      <c r="E140" s="304"/>
      <c r="F140" s="291"/>
      <c r="G140" s="304"/>
      <c r="H140" s="291"/>
      <c r="I140" s="276"/>
      <c r="J140" s="291"/>
      <c r="K140" s="276"/>
      <c r="L140" s="291"/>
      <c r="M140" s="276"/>
      <c r="N140" s="291"/>
      <c r="O140" s="276"/>
      <c r="P140" s="291"/>
      <c r="Q140" s="276"/>
      <c r="R140" s="291"/>
      <c r="S140" s="276"/>
      <c r="T140" s="291"/>
      <c r="U140" s="276"/>
      <c r="V140" s="291"/>
      <c r="W140" s="276"/>
      <c r="X140" s="291"/>
      <c r="Y140" s="276"/>
      <c r="Z140" s="291"/>
      <c r="AA140" s="276"/>
      <c r="AB140" s="291"/>
      <c r="AC140" s="276"/>
      <c r="AD140" s="291"/>
      <c r="AE140" s="276"/>
      <c r="AF140" s="301"/>
      <c r="AG140" s="272"/>
      <c r="AH140" s="295"/>
      <c r="AI140" s="56">
        <f>SUM('（別紙2-6）6月1日～6月30日'!D140:AG140,'（別紙2-7）7月1日～7月31日'!D140:AH140,'（別紙2-8）8月1日～8月31日'!D140:AH140,'（別紙2-9）9月1日～9月30日'!D140:AG140,'（別紙2-10）10月1日～10月31日'!D140:AH140,'（別紙2-11）11月1日～11月30日'!D140:AG140,'（別紙2-12）12月1日～12月31日'!D140:AH140,D140:AH140)</f>
        <v>0</v>
      </c>
      <c r="AJ140" s="218" t="str">
        <f>IF(AP140="×","療養日数は15日以内になるようにしてください。",IF(AQ140="×","無症状者（検体採取日が令和5年1月1日以降）の療養日数は7日以内になるようにしてください。",IF('（別紙2-15）3月1日～3月31日'!AV140="×","別紙1の4の要件を満たしていない場合は、療養日数が10日以内になるようにしてください。","")))</f>
        <v/>
      </c>
      <c r="AK140" s="233">
        <f t="shared" si="8"/>
        <v>0</v>
      </c>
      <c r="AL140" s="44"/>
      <c r="AN140" s="233" t="str">
        <f t="shared" si="6"/>
        <v/>
      </c>
      <c r="AP140" s="238" t="str">
        <f t="shared" si="7"/>
        <v/>
      </c>
      <c r="AQ140" s="239" t="str">
        <f>IF(SUM(COUNTIF('（別紙2-13）1月1日～1月31日'!C140,"○"),COUNTIF('（別紙2-14）2月1日～2月28日'!C140,"○"),COUNTIF('（別紙2-15）3月1日～3月31日'!C140,"○"))&gt;0,IF('（別紙2-12）12月1日～12月31日'!AI140=0,IF(SUM('（別紙2-13）1月1日～1月31日'!D140:AH140)&gt;7,"×","○"),""),"")</f>
        <v/>
      </c>
      <c r="AR140" s="231"/>
    </row>
    <row r="141" spans="1:44" s="41" customFormat="1" ht="30" customHeight="1" x14ac:dyDescent="0.25">
      <c r="A141" s="55">
        <v>128</v>
      </c>
      <c r="B141" s="201" t="str">
        <f>IF('（別紙2-11）11月1日～11月30日'!B141="","",'（別紙2-11）11月1日～11月30日'!B141)</f>
        <v/>
      </c>
      <c r="C141" s="249"/>
      <c r="D141" s="284"/>
      <c r="E141" s="304"/>
      <c r="F141" s="291"/>
      <c r="G141" s="304"/>
      <c r="H141" s="291"/>
      <c r="I141" s="276"/>
      <c r="J141" s="291"/>
      <c r="K141" s="276"/>
      <c r="L141" s="291"/>
      <c r="M141" s="276"/>
      <c r="N141" s="291"/>
      <c r="O141" s="276"/>
      <c r="P141" s="291"/>
      <c r="Q141" s="276"/>
      <c r="R141" s="291"/>
      <c r="S141" s="276"/>
      <c r="T141" s="291"/>
      <c r="U141" s="276"/>
      <c r="V141" s="291"/>
      <c r="W141" s="276"/>
      <c r="X141" s="291"/>
      <c r="Y141" s="276"/>
      <c r="Z141" s="291"/>
      <c r="AA141" s="276"/>
      <c r="AB141" s="291"/>
      <c r="AC141" s="276"/>
      <c r="AD141" s="291"/>
      <c r="AE141" s="276"/>
      <c r="AF141" s="301"/>
      <c r="AG141" s="272"/>
      <c r="AH141" s="295"/>
      <c r="AI141" s="56">
        <f>SUM('（別紙2-6）6月1日～6月30日'!D141:AG141,'（別紙2-7）7月1日～7月31日'!D141:AH141,'（別紙2-8）8月1日～8月31日'!D141:AH141,'（別紙2-9）9月1日～9月30日'!D141:AG141,'（別紙2-10）10月1日～10月31日'!D141:AH141,'（別紙2-11）11月1日～11月30日'!D141:AG141,'（別紙2-12）12月1日～12月31日'!D141:AH141,D141:AH141)</f>
        <v>0</v>
      </c>
      <c r="AJ141" s="218" t="str">
        <f>IF(AP141="×","療養日数は15日以内になるようにしてください。",IF(AQ141="×","無症状者（検体採取日が令和5年1月1日以降）の療養日数は7日以内になるようにしてください。",IF('（別紙2-15）3月1日～3月31日'!AV141="×","別紙1の4の要件を満たしていない場合は、療養日数が10日以内になるようにしてください。","")))</f>
        <v/>
      </c>
      <c r="AK141" s="233">
        <f t="shared" si="8"/>
        <v>0</v>
      </c>
      <c r="AL141" s="44"/>
      <c r="AN141" s="233" t="str">
        <f t="shared" si="6"/>
        <v/>
      </c>
      <c r="AP141" s="238" t="str">
        <f t="shared" si="7"/>
        <v/>
      </c>
      <c r="AQ141" s="239" t="str">
        <f>IF(SUM(COUNTIF('（別紙2-13）1月1日～1月31日'!C141,"○"),COUNTIF('（別紙2-14）2月1日～2月28日'!C141,"○"),COUNTIF('（別紙2-15）3月1日～3月31日'!C141,"○"))&gt;0,IF('（別紙2-12）12月1日～12月31日'!AI141=0,IF(SUM('（別紙2-13）1月1日～1月31日'!D141:AH141)&gt;7,"×","○"),""),"")</f>
        <v/>
      </c>
      <c r="AR141" s="231"/>
    </row>
    <row r="142" spans="1:44" s="41" customFormat="1" ht="30" customHeight="1" x14ac:dyDescent="0.25">
      <c r="A142" s="55">
        <v>129</v>
      </c>
      <c r="B142" s="201" t="str">
        <f>IF('（別紙2-11）11月1日～11月30日'!B142="","",'（別紙2-11）11月1日～11月30日'!B142)</f>
        <v/>
      </c>
      <c r="C142" s="249"/>
      <c r="D142" s="284"/>
      <c r="E142" s="304"/>
      <c r="F142" s="291"/>
      <c r="G142" s="304"/>
      <c r="H142" s="291"/>
      <c r="I142" s="276"/>
      <c r="J142" s="291"/>
      <c r="K142" s="276"/>
      <c r="L142" s="291"/>
      <c r="M142" s="276"/>
      <c r="N142" s="291"/>
      <c r="O142" s="276"/>
      <c r="P142" s="291"/>
      <c r="Q142" s="276"/>
      <c r="R142" s="291"/>
      <c r="S142" s="276"/>
      <c r="T142" s="291"/>
      <c r="U142" s="276"/>
      <c r="V142" s="291"/>
      <c r="W142" s="276"/>
      <c r="X142" s="291"/>
      <c r="Y142" s="276"/>
      <c r="Z142" s="291"/>
      <c r="AA142" s="276"/>
      <c r="AB142" s="291"/>
      <c r="AC142" s="276"/>
      <c r="AD142" s="291"/>
      <c r="AE142" s="276"/>
      <c r="AF142" s="301"/>
      <c r="AG142" s="272"/>
      <c r="AH142" s="295"/>
      <c r="AI142" s="56">
        <f>SUM('（別紙2-6）6月1日～6月30日'!D142:AG142,'（別紙2-7）7月1日～7月31日'!D142:AH142,'（別紙2-8）8月1日～8月31日'!D142:AH142,'（別紙2-9）9月1日～9月30日'!D142:AG142,'（別紙2-10）10月1日～10月31日'!D142:AH142,'（別紙2-11）11月1日～11月30日'!D142:AG142,'（別紙2-12）12月1日～12月31日'!D142:AH142,D142:AH142)</f>
        <v>0</v>
      </c>
      <c r="AJ142" s="218" t="str">
        <f>IF(AP142="×","療養日数は15日以内になるようにしてください。",IF(AQ142="×","無症状者（検体採取日が令和5年1月1日以降）の療養日数は7日以内になるようにしてください。",IF('（別紙2-15）3月1日～3月31日'!AV142="×","別紙1の4の要件を満たしていない場合は、療養日数が10日以内になるようにしてください。","")))</f>
        <v/>
      </c>
      <c r="AK142" s="233">
        <f t="shared" ref="AK142:AK163" si="9">MIN(SUM(D142:AH142),15)</f>
        <v>0</v>
      </c>
      <c r="AL142" s="44"/>
      <c r="AN142" s="233" t="str">
        <f t="shared" ref="AN142:AN163" si="10">IF(AND(B142="",AI142&gt;0),1,"")</f>
        <v/>
      </c>
      <c r="AP142" s="238" t="str">
        <f t="shared" si="7"/>
        <v/>
      </c>
      <c r="AQ142" s="239" t="str">
        <f>IF(SUM(COUNTIF('（別紙2-13）1月1日～1月31日'!C142,"○"),COUNTIF('（別紙2-14）2月1日～2月28日'!C142,"○"),COUNTIF('（別紙2-15）3月1日～3月31日'!C142,"○"))&gt;0,IF('（別紙2-12）12月1日～12月31日'!AI142=0,IF(SUM('（別紙2-13）1月1日～1月31日'!D142:AH142)&gt;7,"×","○"),""),"")</f>
        <v/>
      </c>
      <c r="AR142" s="231"/>
    </row>
    <row r="143" spans="1:44" s="41" customFormat="1" ht="30" customHeight="1" thickBot="1" x14ac:dyDescent="0.3">
      <c r="A143" s="55">
        <v>130</v>
      </c>
      <c r="B143" s="202" t="str">
        <f>IF('（別紙2-11）11月1日～11月30日'!B143="","",'（別紙2-11）11月1日～11月30日'!B143)</f>
        <v/>
      </c>
      <c r="C143" s="252"/>
      <c r="D143" s="284"/>
      <c r="E143" s="304"/>
      <c r="F143" s="291"/>
      <c r="G143" s="304"/>
      <c r="H143" s="291"/>
      <c r="I143" s="276"/>
      <c r="J143" s="291"/>
      <c r="K143" s="276"/>
      <c r="L143" s="291"/>
      <c r="M143" s="276"/>
      <c r="N143" s="291"/>
      <c r="O143" s="276"/>
      <c r="P143" s="291"/>
      <c r="Q143" s="276"/>
      <c r="R143" s="291"/>
      <c r="S143" s="276"/>
      <c r="T143" s="291"/>
      <c r="U143" s="276"/>
      <c r="V143" s="291"/>
      <c r="W143" s="276"/>
      <c r="X143" s="291"/>
      <c r="Y143" s="276"/>
      <c r="Z143" s="291"/>
      <c r="AA143" s="276"/>
      <c r="AB143" s="291"/>
      <c r="AC143" s="276"/>
      <c r="AD143" s="291"/>
      <c r="AE143" s="276"/>
      <c r="AF143" s="301"/>
      <c r="AG143" s="272"/>
      <c r="AH143" s="295"/>
      <c r="AI143" s="56">
        <f>SUM('（別紙2-6）6月1日～6月30日'!D143:AG143,'（別紙2-7）7月1日～7月31日'!D143:AH143,'（別紙2-8）8月1日～8月31日'!D143:AH143,'（別紙2-9）9月1日～9月30日'!D143:AG143,'（別紙2-10）10月1日～10月31日'!D143:AH143,'（別紙2-11）11月1日～11月30日'!D143:AG143,'（別紙2-12）12月1日～12月31日'!D143:AH143,D143:AH143)</f>
        <v>0</v>
      </c>
      <c r="AJ143" s="218" t="str">
        <f>IF(AP143="×","療養日数は15日以内になるようにしてください。",IF(AQ143="×","無症状者（検体採取日が令和5年1月1日以降）の療養日数は7日以内になるようにしてください。",IF('（別紙2-15）3月1日～3月31日'!AV143="×","別紙1の4の要件を満たしていない場合は、療養日数が10日以内になるようにしてください。","")))</f>
        <v/>
      </c>
      <c r="AK143" s="233">
        <f t="shared" si="9"/>
        <v>0</v>
      </c>
      <c r="AL143" s="44"/>
      <c r="AN143" s="233" t="str">
        <f t="shared" si="10"/>
        <v/>
      </c>
      <c r="AP143" s="238" t="str">
        <f t="shared" ref="AP143:AP163" si="11">IF(AI143&gt;15,"×","")</f>
        <v/>
      </c>
      <c r="AQ143" s="239" t="str">
        <f>IF(SUM(COUNTIF('（別紙2-13）1月1日～1月31日'!C143,"○"),COUNTIF('（別紙2-14）2月1日～2月28日'!C143,"○"),COUNTIF('（別紙2-15）3月1日～3月31日'!C143,"○"))&gt;0,IF('（別紙2-12）12月1日～12月31日'!AI143=0,IF(SUM('（別紙2-13）1月1日～1月31日'!D143:AH143)&gt;7,"×","○"),""),"")</f>
        <v/>
      </c>
      <c r="AR143" s="231"/>
    </row>
    <row r="144" spans="1:44" s="41" customFormat="1" ht="30" customHeight="1" x14ac:dyDescent="0.25">
      <c r="A144" s="99">
        <v>131</v>
      </c>
      <c r="B144" s="203" t="str">
        <f>IF('（別紙2-11）11月1日～11月30日'!B144="","",'（別紙2-11）11月1日～11月30日'!B144)</f>
        <v/>
      </c>
      <c r="C144" s="253"/>
      <c r="D144" s="285"/>
      <c r="E144" s="305"/>
      <c r="F144" s="292"/>
      <c r="G144" s="305"/>
      <c r="H144" s="292"/>
      <c r="I144" s="277"/>
      <c r="J144" s="292"/>
      <c r="K144" s="277"/>
      <c r="L144" s="292"/>
      <c r="M144" s="277"/>
      <c r="N144" s="292"/>
      <c r="O144" s="277"/>
      <c r="P144" s="292"/>
      <c r="Q144" s="277"/>
      <c r="R144" s="292"/>
      <c r="S144" s="277"/>
      <c r="T144" s="292"/>
      <c r="U144" s="277"/>
      <c r="V144" s="292"/>
      <c r="W144" s="277"/>
      <c r="X144" s="292"/>
      <c r="Y144" s="277"/>
      <c r="Z144" s="292"/>
      <c r="AA144" s="277"/>
      <c r="AB144" s="292"/>
      <c r="AC144" s="277"/>
      <c r="AD144" s="292"/>
      <c r="AE144" s="277"/>
      <c r="AF144" s="299"/>
      <c r="AG144" s="270"/>
      <c r="AH144" s="294"/>
      <c r="AI144" s="81">
        <f>SUM('（別紙2-6）6月1日～6月30日'!D144:AG144,'（別紙2-7）7月1日～7月31日'!D144:AH144,'（別紙2-8）8月1日～8月31日'!D144:AH144,'（別紙2-9）9月1日～9月30日'!D144:AG144,'（別紙2-10）10月1日～10月31日'!D144:AH144,'（別紙2-11）11月1日～11月30日'!D144:AG144,'（別紙2-12）12月1日～12月31日'!D144:AH144,D144:AH144)</f>
        <v>0</v>
      </c>
      <c r="AJ144" s="218" t="str">
        <f>IF(AP144="×","療養日数は15日以内になるようにしてください。",IF(AQ144="×","無症状者（検体採取日が令和5年1月1日以降）の療養日数は7日以内になるようにしてください。",IF('（別紙2-15）3月1日～3月31日'!AV144="×","別紙1の4の要件を満たしていない場合は、療養日数が10日以内になるようにしてください。","")))</f>
        <v/>
      </c>
      <c r="AK144" s="233">
        <f t="shared" si="9"/>
        <v>0</v>
      </c>
      <c r="AL144" s="44"/>
      <c r="AN144" s="233" t="str">
        <f t="shared" si="10"/>
        <v/>
      </c>
      <c r="AP144" s="238" t="str">
        <f t="shared" si="11"/>
        <v/>
      </c>
      <c r="AQ144" s="239" t="str">
        <f>IF(SUM(COUNTIF('（別紙2-13）1月1日～1月31日'!C144,"○"),COUNTIF('（別紙2-14）2月1日～2月28日'!C144,"○"),COUNTIF('（別紙2-15）3月1日～3月31日'!C144,"○"))&gt;0,IF('（別紙2-12）12月1日～12月31日'!AI144=0,IF(SUM('（別紙2-13）1月1日～1月31日'!D144:AH144)&gt;7,"×","○"),""),"")</f>
        <v/>
      </c>
      <c r="AR144" s="231"/>
    </row>
    <row r="145" spans="1:44" s="41" customFormat="1" ht="30" customHeight="1" x14ac:dyDescent="0.25">
      <c r="A145" s="55">
        <v>132</v>
      </c>
      <c r="B145" s="201" t="str">
        <f>IF('（別紙2-11）11月1日～11月30日'!B145="","",'（別紙2-11）11月1日～11月30日'!B145)</f>
        <v/>
      </c>
      <c r="C145" s="249"/>
      <c r="D145" s="284"/>
      <c r="E145" s="304"/>
      <c r="F145" s="291"/>
      <c r="G145" s="304"/>
      <c r="H145" s="291"/>
      <c r="I145" s="276"/>
      <c r="J145" s="291"/>
      <c r="K145" s="276"/>
      <c r="L145" s="291"/>
      <c r="M145" s="276"/>
      <c r="N145" s="291"/>
      <c r="O145" s="276"/>
      <c r="P145" s="291"/>
      <c r="Q145" s="276"/>
      <c r="R145" s="291"/>
      <c r="S145" s="276"/>
      <c r="T145" s="291"/>
      <c r="U145" s="276"/>
      <c r="V145" s="291"/>
      <c r="W145" s="276"/>
      <c r="X145" s="291"/>
      <c r="Y145" s="276"/>
      <c r="Z145" s="291"/>
      <c r="AA145" s="276"/>
      <c r="AB145" s="291"/>
      <c r="AC145" s="276"/>
      <c r="AD145" s="291"/>
      <c r="AE145" s="276"/>
      <c r="AF145" s="301"/>
      <c r="AG145" s="272"/>
      <c r="AH145" s="295"/>
      <c r="AI145" s="56">
        <f>SUM('（別紙2-6）6月1日～6月30日'!D145:AG145,'（別紙2-7）7月1日～7月31日'!D145:AH145,'（別紙2-8）8月1日～8月31日'!D145:AH145,'（別紙2-9）9月1日～9月30日'!D145:AG145,'（別紙2-10）10月1日～10月31日'!D145:AH145,'（別紙2-11）11月1日～11月30日'!D145:AG145,'（別紙2-12）12月1日～12月31日'!D145:AH145,D145:AH145)</f>
        <v>0</v>
      </c>
      <c r="AJ145" s="218" t="str">
        <f>IF(AP145="×","療養日数は15日以内になるようにしてください。",IF(AQ145="×","無症状者（検体採取日が令和5年1月1日以降）の療養日数は7日以内になるようにしてください。",IF('（別紙2-15）3月1日～3月31日'!AV145="×","別紙1の4の要件を満たしていない場合は、療養日数が10日以内になるようにしてください。","")))</f>
        <v/>
      </c>
      <c r="AK145" s="233">
        <f t="shared" si="9"/>
        <v>0</v>
      </c>
      <c r="AL145" s="44"/>
      <c r="AN145" s="233" t="str">
        <f t="shared" si="10"/>
        <v/>
      </c>
      <c r="AP145" s="238" t="str">
        <f t="shared" si="11"/>
        <v/>
      </c>
      <c r="AQ145" s="239" t="str">
        <f>IF(SUM(COUNTIF('（別紙2-13）1月1日～1月31日'!C145,"○"),COUNTIF('（別紙2-14）2月1日～2月28日'!C145,"○"),COUNTIF('（別紙2-15）3月1日～3月31日'!C145,"○"))&gt;0,IF('（別紙2-12）12月1日～12月31日'!AI145=0,IF(SUM('（別紙2-13）1月1日～1月31日'!D145:AH145)&gt;7,"×","○"),""),"")</f>
        <v/>
      </c>
      <c r="AR145" s="231"/>
    </row>
    <row r="146" spans="1:44" s="41" customFormat="1" ht="30" customHeight="1" x14ac:dyDescent="0.25">
      <c r="A146" s="55">
        <v>133</v>
      </c>
      <c r="B146" s="201" t="str">
        <f>IF('（別紙2-11）11月1日～11月30日'!B146="","",'（別紙2-11）11月1日～11月30日'!B146)</f>
        <v/>
      </c>
      <c r="C146" s="249"/>
      <c r="D146" s="284"/>
      <c r="E146" s="304"/>
      <c r="F146" s="291"/>
      <c r="G146" s="304"/>
      <c r="H146" s="291"/>
      <c r="I146" s="276"/>
      <c r="J146" s="291"/>
      <c r="K146" s="276"/>
      <c r="L146" s="291"/>
      <c r="M146" s="276"/>
      <c r="N146" s="291"/>
      <c r="O146" s="276"/>
      <c r="P146" s="291"/>
      <c r="Q146" s="276"/>
      <c r="R146" s="291"/>
      <c r="S146" s="276"/>
      <c r="T146" s="291"/>
      <c r="U146" s="276"/>
      <c r="V146" s="291"/>
      <c r="W146" s="276"/>
      <c r="X146" s="291"/>
      <c r="Y146" s="276"/>
      <c r="Z146" s="291"/>
      <c r="AA146" s="276"/>
      <c r="AB146" s="291"/>
      <c r="AC146" s="276"/>
      <c r="AD146" s="291"/>
      <c r="AE146" s="276"/>
      <c r="AF146" s="301"/>
      <c r="AG146" s="272"/>
      <c r="AH146" s="295"/>
      <c r="AI146" s="56">
        <f>SUM('（別紙2-6）6月1日～6月30日'!D146:AG146,'（別紙2-7）7月1日～7月31日'!D146:AH146,'（別紙2-8）8月1日～8月31日'!D146:AH146,'（別紙2-9）9月1日～9月30日'!D146:AG146,'（別紙2-10）10月1日～10月31日'!D146:AH146,'（別紙2-11）11月1日～11月30日'!D146:AG146,'（別紙2-12）12月1日～12月31日'!D146:AH146,D146:AH146)</f>
        <v>0</v>
      </c>
      <c r="AJ146" s="218" t="str">
        <f>IF(AP146="×","療養日数は15日以内になるようにしてください。",IF(AQ146="×","無症状者（検体採取日が令和5年1月1日以降）の療養日数は7日以内になるようにしてください。",IF('（別紙2-15）3月1日～3月31日'!AV146="×","別紙1の4の要件を満たしていない場合は、療養日数が10日以内になるようにしてください。","")))</f>
        <v/>
      </c>
      <c r="AK146" s="233">
        <f t="shared" si="9"/>
        <v>0</v>
      </c>
      <c r="AL146" s="44"/>
      <c r="AN146" s="233" t="str">
        <f t="shared" si="10"/>
        <v/>
      </c>
      <c r="AP146" s="238" t="str">
        <f t="shared" si="11"/>
        <v/>
      </c>
      <c r="AQ146" s="239" t="str">
        <f>IF(SUM(COUNTIF('（別紙2-13）1月1日～1月31日'!C146,"○"),COUNTIF('（別紙2-14）2月1日～2月28日'!C146,"○"),COUNTIF('（別紙2-15）3月1日～3月31日'!C146,"○"))&gt;0,IF('（別紙2-12）12月1日～12月31日'!AI146=0,IF(SUM('（別紙2-13）1月1日～1月31日'!D146:AH146)&gt;7,"×","○"),""),"")</f>
        <v/>
      </c>
      <c r="AR146" s="231"/>
    </row>
    <row r="147" spans="1:44" s="41" customFormat="1" ht="30" customHeight="1" x14ac:dyDescent="0.25">
      <c r="A147" s="55">
        <v>134</v>
      </c>
      <c r="B147" s="201" t="str">
        <f>IF('（別紙2-11）11月1日～11月30日'!B147="","",'（別紙2-11）11月1日～11月30日'!B147)</f>
        <v/>
      </c>
      <c r="C147" s="249"/>
      <c r="D147" s="284"/>
      <c r="E147" s="304"/>
      <c r="F147" s="291"/>
      <c r="G147" s="304"/>
      <c r="H147" s="291"/>
      <c r="I147" s="276"/>
      <c r="J147" s="291"/>
      <c r="K147" s="276"/>
      <c r="L147" s="291"/>
      <c r="M147" s="276"/>
      <c r="N147" s="291"/>
      <c r="O147" s="276"/>
      <c r="P147" s="291"/>
      <c r="Q147" s="276"/>
      <c r="R147" s="291"/>
      <c r="S147" s="276"/>
      <c r="T147" s="291"/>
      <c r="U147" s="276"/>
      <c r="V147" s="291"/>
      <c r="W147" s="276"/>
      <c r="X147" s="291"/>
      <c r="Y147" s="276"/>
      <c r="Z147" s="291"/>
      <c r="AA147" s="276"/>
      <c r="AB147" s="291"/>
      <c r="AC147" s="276"/>
      <c r="AD147" s="291"/>
      <c r="AE147" s="276"/>
      <c r="AF147" s="301"/>
      <c r="AG147" s="272"/>
      <c r="AH147" s="295"/>
      <c r="AI147" s="56">
        <f>SUM('（別紙2-6）6月1日～6月30日'!D147:AG147,'（別紙2-7）7月1日～7月31日'!D147:AH147,'（別紙2-8）8月1日～8月31日'!D147:AH147,'（別紙2-9）9月1日～9月30日'!D147:AG147,'（別紙2-10）10月1日～10月31日'!D147:AH147,'（別紙2-11）11月1日～11月30日'!D147:AG147,'（別紙2-12）12月1日～12月31日'!D147:AH147,D147:AH147)</f>
        <v>0</v>
      </c>
      <c r="AJ147" s="218" t="str">
        <f>IF(AP147="×","療養日数は15日以内になるようにしてください。",IF(AQ147="×","無症状者（検体採取日が令和5年1月1日以降）の療養日数は7日以内になるようにしてください。",IF('（別紙2-15）3月1日～3月31日'!AV147="×","別紙1の4の要件を満たしていない場合は、療養日数が10日以内になるようにしてください。","")))</f>
        <v/>
      </c>
      <c r="AK147" s="233">
        <f t="shared" si="9"/>
        <v>0</v>
      </c>
      <c r="AL147" s="44"/>
      <c r="AN147" s="233" t="str">
        <f t="shared" si="10"/>
        <v/>
      </c>
      <c r="AP147" s="238" t="str">
        <f t="shared" si="11"/>
        <v/>
      </c>
      <c r="AQ147" s="239" t="str">
        <f>IF(SUM(COUNTIF('（別紙2-13）1月1日～1月31日'!C147,"○"),COUNTIF('（別紙2-14）2月1日～2月28日'!C147,"○"),COUNTIF('（別紙2-15）3月1日～3月31日'!C147,"○"))&gt;0,IF('（別紙2-12）12月1日～12月31日'!AI147=0,IF(SUM('（別紙2-13）1月1日～1月31日'!D147:AH147)&gt;7,"×","○"),""),"")</f>
        <v/>
      </c>
      <c r="AR147" s="231"/>
    </row>
    <row r="148" spans="1:44" s="41" customFormat="1" ht="30" customHeight="1" thickBot="1" x14ac:dyDescent="0.3">
      <c r="A148" s="57">
        <v>135</v>
      </c>
      <c r="B148" s="202" t="str">
        <f>IF('（別紙2-11）11月1日～11月30日'!B148="","",'（別紙2-11）11月1日～11月30日'!B148)</f>
        <v/>
      </c>
      <c r="C148" s="252"/>
      <c r="D148" s="282"/>
      <c r="E148" s="302"/>
      <c r="F148" s="289"/>
      <c r="G148" s="302"/>
      <c r="H148" s="289"/>
      <c r="I148" s="273"/>
      <c r="J148" s="289"/>
      <c r="K148" s="273"/>
      <c r="L148" s="289"/>
      <c r="M148" s="273"/>
      <c r="N148" s="289"/>
      <c r="O148" s="273"/>
      <c r="P148" s="289"/>
      <c r="Q148" s="273"/>
      <c r="R148" s="289"/>
      <c r="S148" s="273"/>
      <c r="T148" s="289"/>
      <c r="U148" s="273"/>
      <c r="V148" s="289"/>
      <c r="W148" s="273"/>
      <c r="X148" s="289"/>
      <c r="Y148" s="273"/>
      <c r="Z148" s="289"/>
      <c r="AA148" s="273"/>
      <c r="AB148" s="289"/>
      <c r="AC148" s="273"/>
      <c r="AD148" s="289"/>
      <c r="AE148" s="273"/>
      <c r="AF148" s="303"/>
      <c r="AG148" s="274"/>
      <c r="AH148" s="296"/>
      <c r="AI148" s="58">
        <f>SUM('（別紙2-6）6月1日～6月30日'!D148:AG148,'（別紙2-7）7月1日～7月31日'!D148:AH148,'（別紙2-8）8月1日～8月31日'!D148:AH148,'（別紙2-9）9月1日～9月30日'!D148:AG148,'（別紙2-10）10月1日～10月31日'!D148:AH148,'（別紙2-11）11月1日～11月30日'!D148:AG148,'（別紙2-12）12月1日～12月31日'!D148:AH148,D148:AH148)</f>
        <v>0</v>
      </c>
      <c r="AJ148" s="218" t="str">
        <f>IF(AP148="×","療養日数は15日以内になるようにしてください。",IF(AQ148="×","無症状者（検体採取日が令和5年1月1日以降）の療養日数は7日以内になるようにしてください。",IF('（別紙2-15）3月1日～3月31日'!AV148="×","別紙1の4の要件を満たしていない場合は、療養日数が10日以内になるようにしてください。","")))</f>
        <v/>
      </c>
      <c r="AK148" s="233">
        <f t="shared" si="9"/>
        <v>0</v>
      </c>
      <c r="AL148" s="44"/>
      <c r="AN148" s="233" t="str">
        <f t="shared" si="10"/>
        <v/>
      </c>
      <c r="AP148" s="238" t="str">
        <f t="shared" si="11"/>
        <v/>
      </c>
      <c r="AQ148" s="239" t="str">
        <f>IF(SUM(COUNTIF('（別紙2-13）1月1日～1月31日'!C148,"○"),COUNTIF('（別紙2-14）2月1日～2月28日'!C148,"○"),COUNTIF('（別紙2-15）3月1日～3月31日'!C148,"○"))&gt;0,IF('（別紙2-12）12月1日～12月31日'!AI148=0,IF(SUM('（別紙2-13）1月1日～1月31日'!D148:AH148)&gt;7,"×","○"),""),"")</f>
        <v/>
      </c>
      <c r="AR148" s="231"/>
    </row>
    <row r="149" spans="1:44" s="41" customFormat="1" ht="30" customHeight="1" x14ac:dyDescent="0.25">
      <c r="A149" s="91">
        <v>136</v>
      </c>
      <c r="B149" s="203" t="str">
        <f>IF('（別紙2-11）11月1日～11月30日'!B149="","",'（別紙2-11）11月1日～11月30日'!B149)</f>
        <v/>
      </c>
      <c r="C149" s="253"/>
      <c r="D149" s="286"/>
      <c r="E149" s="306"/>
      <c r="F149" s="293"/>
      <c r="G149" s="306"/>
      <c r="H149" s="293"/>
      <c r="I149" s="278"/>
      <c r="J149" s="293"/>
      <c r="K149" s="278"/>
      <c r="L149" s="293"/>
      <c r="M149" s="278"/>
      <c r="N149" s="293"/>
      <c r="O149" s="278"/>
      <c r="P149" s="293"/>
      <c r="Q149" s="278"/>
      <c r="R149" s="293"/>
      <c r="S149" s="278"/>
      <c r="T149" s="293"/>
      <c r="U149" s="278"/>
      <c r="V149" s="293"/>
      <c r="W149" s="278"/>
      <c r="X149" s="293"/>
      <c r="Y149" s="278"/>
      <c r="Z149" s="293"/>
      <c r="AA149" s="278"/>
      <c r="AB149" s="293"/>
      <c r="AC149" s="278"/>
      <c r="AD149" s="293"/>
      <c r="AE149" s="278"/>
      <c r="AF149" s="307"/>
      <c r="AG149" s="279"/>
      <c r="AH149" s="297"/>
      <c r="AI149" s="98">
        <f>SUM('（別紙2-6）6月1日～6月30日'!D149:AG149,'（別紙2-7）7月1日～7月31日'!D149:AH149,'（別紙2-8）8月1日～8月31日'!D149:AH149,'（別紙2-9）9月1日～9月30日'!D149:AG149,'（別紙2-10）10月1日～10月31日'!D149:AH149,'（別紙2-11）11月1日～11月30日'!D149:AG149,'（別紙2-12）12月1日～12月31日'!D149:AH149,D149:AH149)</f>
        <v>0</v>
      </c>
      <c r="AJ149" s="218" t="str">
        <f>IF(AP149="×","療養日数は15日以内になるようにしてください。",IF(AQ149="×","無症状者（検体採取日が令和5年1月1日以降）の療養日数は7日以内になるようにしてください。",IF('（別紙2-15）3月1日～3月31日'!AV149="×","別紙1の4の要件を満たしていない場合は、療養日数が10日以内になるようにしてください。","")))</f>
        <v/>
      </c>
      <c r="AK149" s="233">
        <f t="shared" si="9"/>
        <v>0</v>
      </c>
      <c r="AL149" s="44"/>
      <c r="AN149" s="233" t="str">
        <f t="shared" si="10"/>
        <v/>
      </c>
      <c r="AP149" s="238" t="str">
        <f t="shared" si="11"/>
        <v/>
      </c>
      <c r="AQ149" s="239" t="str">
        <f>IF(SUM(COUNTIF('（別紙2-13）1月1日～1月31日'!C149,"○"),COUNTIF('（別紙2-14）2月1日～2月28日'!C149,"○"),COUNTIF('（別紙2-15）3月1日～3月31日'!C149,"○"))&gt;0,IF('（別紙2-12）12月1日～12月31日'!AI149=0,IF(SUM('（別紙2-13）1月1日～1月31日'!D149:AH149)&gt;7,"×","○"),""),"")</f>
        <v/>
      </c>
      <c r="AR149" s="231"/>
    </row>
    <row r="150" spans="1:44" s="41" customFormat="1" ht="30" customHeight="1" x14ac:dyDescent="0.25">
      <c r="A150" s="55">
        <v>137</v>
      </c>
      <c r="B150" s="201" t="str">
        <f>IF('（別紙2-11）11月1日～11月30日'!B150="","",'（別紙2-11）11月1日～11月30日'!B150)</f>
        <v/>
      </c>
      <c r="C150" s="249"/>
      <c r="D150" s="284"/>
      <c r="E150" s="304"/>
      <c r="F150" s="291"/>
      <c r="G150" s="304"/>
      <c r="H150" s="291"/>
      <c r="I150" s="276"/>
      <c r="J150" s="291"/>
      <c r="K150" s="276"/>
      <c r="L150" s="291"/>
      <c r="M150" s="276"/>
      <c r="N150" s="291"/>
      <c r="O150" s="276"/>
      <c r="P150" s="291"/>
      <c r="Q150" s="276"/>
      <c r="R150" s="291"/>
      <c r="S150" s="276"/>
      <c r="T150" s="291"/>
      <c r="U150" s="276"/>
      <c r="V150" s="291"/>
      <c r="W150" s="276"/>
      <c r="X150" s="291"/>
      <c r="Y150" s="276"/>
      <c r="Z150" s="291"/>
      <c r="AA150" s="276"/>
      <c r="AB150" s="291"/>
      <c r="AC150" s="276"/>
      <c r="AD150" s="291"/>
      <c r="AE150" s="276"/>
      <c r="AF150" s="301"/>
      <c r="AG150" s="272"/>
      <c r="AH150" s="295"/>
      <c r="AI150" s="56">
        <f>SUM('（別紙2-6）6月1日～6月30日'!D150:AG150,'（別紙2-7）7月1日～7月31日'!D150:AH150,'（別紙2-8）8月1日～8月31日'!D150:AH150,'（別紙2-9）9月1日～9月30日'!D150:AG150,'（別紙2-10）10月1日～10月31日'!D150:AH150,'（別紙2-11）11月1日～11月30日'!D150:AG150,'（別紙2-12）12月1日～12月31日'!D150:AH150,D150:AH150)</f>
        <v>0</v>
      </c>
      <c r="AJ150" s="218" t="str">
        <f>IF(AP150="×","療養日数は15日以内になるようにしてください。",IF(AQ150="×","無症状者（検体採取日が令和5年1月1日以降）の療養日数は7日以内になるようにしてください。",IF('（別紙2-15）3月1日～3月31日'!AV150="×","別紙1の4の要件を満たしていない場合は、療養日数が10日以内になるようにしてください。","")))</f>
        <v/>
      </c>
      <c r="AK150" s="233">
        <f t="shared" si="9"/>
        <v>0</v>
      </c>
      <c r="AL150" s="44"/>
      <c r="AN150" s="233" t="str">
        <f t="shared" si="10"/>
        <v/>
      </c>
      <c r="AP150" s="238" t="str">
        <f t="shared" si="11"/>
        <v/>
      </c>
      <c r="AQ150" s="239" t="str">
        <f>IF(SUM(COUNTIF('（別紙2-13）1月1日～1月31日'!C150,"○"),COUNTIF('（別紙2-14）2月1日～2月28日'!C150,"○"),COUNTIF('（別紙2-15）3月1日～3月31日'!C150,"○"))&gt;0,IF('（別紙2-12）12月1日～12月31日'!AI150=0,IF(SUM('（別紙2-13）1月1日～1月31日'!D150:AH150)&gt;7,"×","○"),""),"")</f>
        <v/>
      </c>
      <c r="AR150" s="231"/>
    </row>
    <row r="151" spans="1:44" s="41" customFormat="1" ht="30" customHeight="1" x14ac:dyDescent="0.25">
      <c r="A151" s="55">
        <v>138</v>
      </c>
      <c r="B151" s="201" t="str">
        <f>IF('（別紙2-11）11月1日～11月30日'!B151="","",'（別紙2-11）11月1日～11月30日'!B151)</f>
        <v/>
      </c>
      <c r="C151" s="249"/>
      <c r="D151" s="284"/>
      <c r="E151" s="304"/>
      <c r="F151" s="291"/>
      <c r="G151" s="304"/>
      <c r="H151" s="291"/>
      <c r="I151" s="276"/>
      <c r="J151" s="291"/>
      <c r="K151" s="276"/>
      <c r="L151" s="291"/>
      <c r="M151" s="276"/>
      <c r="N151" s="291"/>
      <c r="O151" s="276"/>
      <c r="P151" s="291"/>
      <c r="Q151" s="276"/>
      <c r="R151" s="291"/>
      <c r="S151" s="276"/>
      <c r="T151" s="291"/>
      <c r="U151" s="276"/>
      <c r="V151" s="291"/>
      <c r="W151" s="276"/>
      <c r="X151" s="291"/>
      <c r="Y151" s="276"/>
      <c r="Z151" s="291"/>
      <c r="AA151" s="276"/>
      <c r="AB151" s="291"/>
      <c r="AC151" s="276"/>
      <c r="AD151" s="291"/>
      <c r="AE151" s="276"/>
      <c r="AF151" s="301"/>
      <c r="AG151" s="272"/>
      <c r="AH151" s="295"/>
      <c r="AI151" s="56">
        <f>SUM('（別紙2-6）6月1日～6月30日'!D151:AG151,'（別紙2-7）7月1日～7月31日'!D151:AH151,'（別紙2-8）8月1日～8月31日'!D151:AH151,'（別紙2-9）9月1日～9月30日'!D151:AG151,'（別紙2-10）10月1日～10月31日'!D151:AH151,'（別紙2-11）11月1日～11月30日'!D151:AG151,'（別紙2-12）12月1日～12月31日'!D151:AH151,D151:AH151)</f>
        <v>0</v>
      </c>
      <c r="AJ151" s="218" t="str">
        <f>IF(AP151="×","療養日数は15日以内になるようにしてください。",IF(AQ151="×","無症状者（検体採取日が令和5年1月1日以降）の療養日数は7日以内になるようにしてください。",IF('（別紙2-15）3月1日～3月31日'!AV151="×","別紙1の4の要件を満たしていない場合は、療養日数が10日以内になるようにしてください。","")))</f>
        <v/>
      </c>
      <c r="AK151" s="233">
        <f t="shared" si="9"/>
        <v>0</v>
      </c>
      <c r="AL151" s="44"/>
      <c r="AN151" s="233" t="str">
        <f t="shared" si="10"/>
        <v/>
      </c>
      <c r="AP151" s="238" t="str">
        <f t="shared" si="11"/>
        <v/>
      </c>
      <c r="AQ151" s="239" t="str">
        <f>IF(SUM(COUNTIF('（別紙2-13）1月1日～1月31日'!C151,"○"),COUNTIF('（別紙2-14）2月1日～2月28日'!C151,"○"),COUNTIF('（別紙2-15）3月1日～3月31日'!C151,"○"))&gt;0,IF('（別紙2-12）12月1日～12月31日'!AI151=0,IF(SUM('（別紙2-13）1月1日～1月31日'!D151:AH151)&gt;7,"×","○"),""),"")</f>
        <v/>
      </c>
      <c r="AR151" s="231"/>
    </row>
    <row r="152" spans="1:44" s="41" customFormat="1" ht="30" customHeight="1" x14ac:dyDescent="0.25">
      <c r="A152" s="55">
        <v>139</v>
      </c>
      <c r="B152" s="201" t="str">
        <f>IF('（別紙2-11）11月1日～11月30日'!B152="","",'（別紙2-11）11月1日～11月30日'!B152)</f>
        <v/>
      </c>
      <c r="C152" s="249"/>
      <c r="D152" s="284"/>
      <c r="E152" s="304"/>
      <c r="F152" s="291"/>
      <c r="G152" s="304"/>
      <c r="H152" s="291"/>
      <c r="I152" s="276"/>
      <c r="J152" s="291"/>
      <c r="K152" s="276"/>
      <c r="L152" s="291"/>
      <c r="M152" s="276"/>
      <c r="N152" s="291"/>
      <c r="O152" s="276"/>
      <c r="P152" s="291"/>
      <c r="Q152" s="276"/>
      <c r="R152" s="291"/>
      <c r="S152" s="276"/>
      <c r="T152" s="291"/>
      <c r="U152" s="276"/>
      <c r="V152" s="291"/>
      <c r="W152" s="276"/>
      <c r="X152" s="291"/>
      <c r="Y152" s="276"/>
      <c r="Z152" s="291"/>
      <c r="AA152" s="276"/>
      <c r="AB152" s="291"/>
      <c r="AC152" s="276"/>
      <c r="AD152" s="291"/>
      <c r="AE152" s="276"/>
      <c r="AF152" s="301"/>
      <c r="AG152" s="272"/>
      <c r="AH152" s="295"/>
      <c r="AI152" s="56">
        <f>SUM('（別紙2-6）6月1日～6月30日'!D152:AG152,'（別紙2-7）7月1日～7月31日'!D152:AH152,'（別紙2-8）8月1日～8月31日'!D152:AH152,'（別紙2-9）9月1日～9月30日'!D152:AG152,'（別紙2-10）10月1日～10月31日'!D152:AH152,'（別紙2-11）11月1日～11月30日'!D152:AG152,'（別紙2-12）12月1日～12月31日'!D152:AH152,D152:AH152)</f>
        <v>0</v>
      </c>
      <c r="AJ152" s="218" t="str">
        <f>IF(AP152="×","療養日数は15日以内になるようにしてください。",IF(AQ152="×","無症状者（検体採取日が令和5年1月1日以降）の療養日数は7日以内になるようにしてください。",IF('（別紙2-15）3月1日～3月31日'!AV152="×","別紙1の4の要件を満たしていない場合は、療養日数が10日以内になるようにしてください。","")))</f>
        <v/>
      </c>
      <c r="AK152" s="233">
        <f t="shared" si="9"/>
        <v>0</v>
      </c>
      <c r="AL152" s="44"/>
      <c r="AN152" s="233" t="str">
        <f t="shared" si="10"/>
        <v/>
      </c>
      <c r="AP152" s="238" t="str">
        <f t="shared" si="11"/>
        <v/>
      </c>
      <c r="AQ152" s="239" t="str">
        <f>IF(SUM(COUNTIF('（別紙2-13）1月1日～1月31日'!C152,"○"),COUNTIF('（別紙2-14）2月1日～2月28日'!C152,"○"),COUNTIF('（別紙2-15）3月1日～3月31日'!C152,"○"))&gt;0,IF('（別紙2-12）12月1日～12月31日'!AI152=0,IF(SUM('（別紙2-13）1月1日～1月31日'!D152:AH152)&gt;7,"×","○"),""),"")</f>
        <v/>
      </c>
      <c r="AR152" s="231"/>
    </row>
    <row r="153" spans="1:44" s="41" customFormat="1" ht="30" customHeight="1" thickBot="1" x14ac:dyDescent="0.3">
      <c r="A153" s="55">
        <v>140</v>
      </c>
      <c r="B153" s="202" t="str">
        <f>IF('（別紙2-11）11月1日～11月30日'!B153="","",'（別紙2-11）11月1日～11月30日'!B153)</f>
        <v/>
      </c>
      <c r="C153" s="252"/>
      <c r="D153" s="284"/>
      <c r="E153" s="304"/>
      <c r="F153" s="291"/>
      <c r="G153" s="304"/>
      <c r="H153" s="291"/>
      <c r="I153" s="276"/>
      <c r="J153" s="291"/>
      <c r="K153" s="276"/>
      <c r="L153" s="291"/>
      <c r="M153" s="276"/>
      <c r="N153" s="291"/>
      <c r="O153" s="276"/>
      <c r="P153" s="291"/>
      <c r="Q153" s="276"/>
      <c r="R153" s="291"/>
      <c r="S153" s="276"/>
      <c r="T153" s="291"/>
      <c r="U153" s="276"/>
      <c r="V153" s="291"/>
      <c r="W153" s="276"/>
      <c r="X153" s="291"/>
      <c r="Y153" s="276"/>
      <c r="Z153" s="291"/>
      <c r="AA153" s="276"/>
      <c r="AB153" s="291"/>
      <c r="AC153" s="276"/>
      <c r="AD153" s="291"/>
      <c r="AE153" s="276"/>
      <c r="AF153" s="301"/>
      <c r="AG153" s="272"/>
      <c r="AH153" s="295"/>
      <c r="AI153" s="56">
        <f>SUM('（別紙2-6）6月1日～6月30日'!D153:AG153,'（別紙2-7）7月1日～7月31日'!D153:AH153,'（別紙2-8）8月1日～8月31日'!D153:AH153,'（別紙2-9）9月1日～9月30日'!D153:AG153,'（別紙2-10）10月1日～10月31日'!D153:AH153,'（別紙2-11）11月1日～11月30日'!D153:AG153,'（別紙2-12）12月1日～12月31日'!D153:AH153,D153:AH153)</f>
        <v>0</v>
      </c>
      <c r="AJ153" s="218" t="str">
        <f>IF(AP153="×","療養日数は15日以内になるようにしてください。",IF(AQ153="×","無症状者（検体採取日が令和5年1月1日以降）の療養日数は7日以内になるようにしてください。",IF('（別紙2-15）3月1日～3月31日'!AV153="×","別紙1の4の要件を満たしていない場合は、療養日数が10日以内になるようにしてください。","")))</f>
        <v/>
      </c>
      <c r="AK153" s="233">
        <f t="shared" si="9"/>
        <v>0</v>
      </c>
      <c r="AL153" s="44"/>
      <c r="AN153" s="233" t="str">
        <f t="shared" si="10"/>
        <v/>
      </c>
      <c r="AP153" s="238" t="str">
        <f t="shared" si="11"/>
        <v/>
      </c>
      <c r="AQ153" s="239" t="str">
        <f>IF(SUM(COUNTIF('（別紙2-13）1月1日～1月31日'!C153,"○"),COUNTIF('（別紙2-14）2月1日～2月28日'!C153,"○"),COUNTIF('（別紙2-15）3月1日～3月31日'!C153,"○"))&gt;0,IF('（別紙2-12）12月1日～12月31日'!AI153=0,IF(SUM('（別紙2-13）1月1日～1月31日'!D153:AH153)&gt;7,"×","○"),""),"")</f>
        <v/>
      </c>
      <c r="AR153" s="231"/>
    </row>
    <row r="154" spans="1:44" s="41" customFormat="1" ht="30" customHeight="1" x14ac:dyDescent="0.25">
      <c r="A154" s="99">
        <v>141</v>
      </c>
      <c r="B154" s="203" t="str">
        <f>IF('（別紙2-11）11月1日～11月30日'!B154="","",'（別紙2-11）11月1日～11月30日'!B154)</f>
        <v/>
      </c>
      <c r="C154" s="253"/>
      <c r="D154" s="285"/>
      <c r="E154" s="305"/>
      <c r="F154" s="292"/>
      <c r="G154" s="305"/>
      <c r="H154" s="292"/>
      <c r="I154" s="277"/>
      <c r="J154" s="292"/>
      <c r="K154" s="277"/>
      <c r="L154" s="292"/>
      <c r="M154" s="277"/>
      <c r="N154" s="292"/>
      <c r="O154" s="277"/>
      <c r="P154" s="292"/>
      <c r="Q154" s="277"/>
      <c r="R154" s="292"/>
      <c r="S154" s="277"/>
      <c r="T154" s="292"/>
      <c r="U154" s="277"/>
      <c r="V154" s="292"/>
      <c r="W154" s="277"/>
      <c r="X154" s="292"/>
      <c r="Y154" s="277"/>
      <c r="Z154" s="292"/>
      <c r="AA154" s="277"/>
      <c r="AB154" s="292"/>
      <c r="AC154" s="277"/>
      <c r="AD154" s="292"/>
      <c r="AE154" s="277"/>
      <c r="AF154" s="299"/>
      <c r="AG154" s="270"/>
      <c r="AH154" s="294"/>
      <c r="AI154" s="81">
        <f>SUM('（別紙2-6）6月1日～6月30日'!D154:AG154,'（別紙2-7）7月1日～7月31日'!D154:AH154,'（別紙2-8）8月1日～8月31日'!D154:AH154,'（別紙2-9）9月1日～9月30日'!D154:AG154,'（別紙2-10）10月1日～10月31日'!D154:AH154,'（別紙2-11）11月1日～11月30日'!D154:AG154,'（別紙2-12）12月1日～12月31日'!D154:AH154,D154:AH154)</f>
        <v>0</v>
      </c>
      <c r="AJ154" s="218" t="str">
        <f>IF(AP154="×","療養日数は15日以内になるようにしてください。",IF(AQ154="×","無症状者（検体採取日が令和5年1月1日以降）の療養日数は7日以内になるようにしてください。",IF('（別紙2-15）3月1日～3月31日'!AV154="×","別紙1の4の要件を満たしていない場合は、療養日数が10日以内になるようにしてください。","")))</f>
        <v/>
      </c>
      <c r="AK154" s="233">
        <f t="shared" si="9"/>
        <v>0</v>
      </c>
      <c r="AL154" s="44"/>
      <c r="AN154" s="233" t="str">
        <f t="shared" si="10"/>
        <v/>
      </c>
      <c r="AP154" s="238" t="str">
        <f t="shared" si="11"/>
        <v/>
      </c>
      <c r="AQ154" s="239" t="str">
        <f>IF(SUM(COUNTIF('（別紙2-13）1月1日～1月31日'!C154,"○"),COUNTIF('（別紙2-14）2月1日～2月28日'!C154,"○"),COUNTIF('（別紙2-15）3月1日～3月31日'!C154,"○"))&gt;0,IF('（別紙2-12）12月1日～12月31日'!AI154=0,IF(SUM('（別紙2-13）1月1日～1月31日'!D154:AH154)&gt;7,"×","○"),""),"")</f>
        <v/>
      </c>
      <c r="AR154" s="231"/>
    </row>
    <row r="155" spans="1:44" s="41" customFormat="1" ht="30" customHeight="1" x14ac:dyDescent="0.25">
      <c r="A155" s="55">
        <v>142</v>
      </c>
      <c r="B155" s="201" t="str">
        <f>IF('（別紙2-11）11月1日～11月30日'!B155="","",'（別紙2-11）11月1日～11月30日'!B155)</f>
        <v/>
      </c>
      <c r="C155" s="249"/>
      <c r="D155" s="284"/>
      <c r="E155" s="304"/>
      <c r="F155" s="291"/>
      <c r="G155" s="304"/>
      <c r="H155" s="291"/>
      <c r="I155" s="276"/>
      <c r="J155" s="291"/>
      <c r="K155" s="276"/>
      <c r="L155" s="291"/>
      <c r="M155" s="276"/>
      <c r="N155" s="291"/>
      <c r="O155" s="276"/>
      <c r="P155" s="291"/>
      <c r="Q155" s="276"/>
      <c r="R155" s="291"/>
      <c r="S155" s="276"/>
      <c r="T155" s="291"/>
      <c r="U155" s="276"/>
      <c r="V155" s="291"/>
      <c r="W155" s="276"/>
      <c r="X155" s="291"/>
      <c r="Y155" s="276"/>
      <c r="Z155" s="291"/>
      <c r="AA155" s="276"/>
      <c r="AB155" s="291"/>
      <c r="AC155" s="276"/>
      <c r="AD155" s="291"/>
      <c r="AE155" s="276"/>
      <c r="AF155" s="301"/>
      <c r="AG155" s="272"/>
      <c r="AH155" s="295"/>
      <c r="AI155" s="56">
        <f>SUM('（別紙2-6）6月1日～6月30日'!D155:AG155,'（別紙2-7）7月1日～7月31日'!D155:AH155,'（別紙2-8）8月1日～8月31日'!D155:AH155,'（別紙2-9）9月1日～9月30日'!D155:AG155,'（別紙2-10）10月1日～10月31日'!D155:AH155,'（別紙2-11）11月1日～11月30日'!D155:AG155,'（別紙2-12）12月1日～12月31日'!D155:AH155,D155:AH155)</f>
        <v>0</v>
      </c>
      <c r="AJ155" s="218" t="str">
        <f>IF(AP155="×","療養日数は15日以内になるようにしてください。",IF(AQ155="×","無症状者（検体採取日が令和5年1月1日以降）の療養日数は7日以内になるようにしてください。",IF('（別紙2-15）3月1日～3月31日'!AV155="×","別紙1の4の要件を満たしていない場合は、療養日数が10日以内になるようにしてください。","")))</f>
        <v/>
      </c>
      <c r="AK155" s="233">
        <f t="shared" si="9"/>
        <v>0</v>
      </c>
      <c r="AL155" s="44"/>
      <c r="AN155" s="233" t="str">
        <f t="shared" si="10"/>
        <v/>
      </c>
      <c r="AP155" s="238" t="str">
        <f t="shared" si="11"/>
        <v/>
      </c>
      <c r="AQ155" s="239" t="str">
        <f>IF(SUM(COUNTIF('（別紙2-13）1月1日～1月31日'!C155,"○"),COUNTIF('（別紙2-14）2月1日～2月28日'!C155,"○"),COUNTIF('（別紙2-15）3月1日～3月31日'!C155,"○"))&gt;0,IF('（別紙2-12）12月1日～12月31日'!AI155=0,IF(SUM('（別紙2-13）1月1日～1月31日'!D155:AH155)&gt;7,"×","○"),""),"")</f>
        <v/>
      </c>
      <c r="AR155" s="231"/>
    </row>
    <row r="156" spans="1:44" s="41" customFormat="1" ht="30" customHeight="1" x14ac:dyDescent="0.25">
      <c r="A156" s="55">
        <v>143</v>
      </c>
      <c r="B156" s="201" t="str">
        <f>IF('（別紙2-11）11月1日～11月30日'!B156="","",'（別紙2-11）11月1日～11月30日'!B156)</f>
        <v/>
      </c>
      <c r="C156" s="249"/>
      <c r="D156" s="284"/>
      <c r="E156" s="304"/>
      <c r="F156" s="291"/>
      <c r="G156" s="304"/>
      <c r="H156" s="291"/>
      <c r="I156" s="276"/>
      <c r="J156" s="291"/>
      <c r="K156" s="276"/>
      <c r="L156" s="291"/>
      <c r="M156" s="276"/>
      <c r="N156" s="291"/>
      <c r="O156" s="276"/>
      <c r="P156" s="291"/>
      <c r="Q156" s="276"/>
      <c r="R156" s="291"/>
      <c r="S156" s="276"/>
      <c r="T156" s="291"/>
      <c r="U156" s="276"/>
      <c r="V156" s="291"/>
      <c r="W156" s="276"/>
      <c r="X156" s="291"/>
      <c r="Y156" s="276"/>
      <c r="Z156" s="291"/>
      <c r="AA156" s="276"/>
      <c r="AB156" s="291"/>
      <c r="AC156" s="276"/>
      <c r="AD156" s="291"/>
      <c r="AE156" s="276"/>
      <c r="AF156" s="301"/>
      <c r="AG156" s="272"/>
      <c r="AH156" s="295"/>
      <c r="AI156" s="56">
        <f>SUM('（別紙2-6）6月1日～6月30日'!D156:AG156,'（別紙2-7）7月1日～7月31日'!D156:AH156,'（別紙2-8）8月1日～8月31日'!D156:AH156,'（別紙2-9）9月1日～9月30日'!D156:AG156,'（別紙2-10）10月1日～10月31日'!D156:AH156,'（別紙2-11）11月1日～11月30日'!D156:AG156,'（別紙2-12）12月1日～12月31日'!D156:AH156,D156:AH156)</f>
        <v>0</v>
      </c>
      <c r="AJ156" s="218" t="str">
        <f>IF(AP156="×","療養日数は15日以内になるようにしてください。",IF(AQ156="×","無症状者（検体採取日が令和5年1月1日以降）の療養日数は7日以内になるようにしてください。",IF('（別紙2-15）3月1日～3月31日'!AV156="×","別紙1の4の要件を満たしていない場合は、療養日数が10日以内になるようにしてください。","")))</f>
        <v/>
      </c>
      <c r="AK156" s="233">
        <f t="shared" si="9"/>
        <v>0</v>
      </c>
      <c r="AL156" s="44"/>
      <c r="AN156" s="233" t="str">
        <f t="shared" si="10"/>
        <v/>
      </c>
      <c r="AP156" s="238" t="str">
        <f t="shared" si="11"/>
        <v/>
      </c>
      <c r="AQ156" s="239" t="str">
        <f>IF(SUM(COUNTIF('（別紙2-13）1月1日～1月31日'!C156,"○"),COUNTIF('（別紙2-14）2月1日～2月28日'!C156,"○"),COUNTIF('（別紙2-15）3月1日～3月31日'!C156,"○"))&gt;0,IF('（別紙2-12）12月1日～12月31日'!AI156=0,IF(SUM('（別紙2-13）1月1日～1月31日'!D156:AH156)&gt;7,"×","○"),""),"")</f>
        <v/>
      </c>
      <c r="AR156" s="231"/>
    </row>
    <row r="157" spans="1:44" s="41" customFormat="1" ht="30" customHeight="1" x14ac:dyDescent="0.25">
      <c r="A157" s="55">
        <v>144</v>
      </c>
      <c r="B157" s="201" t="str">
        <f>IF('（別紙2-11）11月1日～11月30日'!B157="","",'（別紙2-11）11月1日～11月30日'!B157)</f>
        <v/>
      </c>
      <c r="C157" s="249"/>
      <c r="D157" s="284"/>
      <c r="E157" s="304"/>
      <c r="F157" s="291"/>
      <c r="G157" s="304"/>
      <c r="H157" s="291"/>
      <c r="I157" s="276"/>
      <c r="J157" s="291"/>
      <c r="K157" s="276"/>
      <c r="L157" s="291"/>
      <c r="M157" s="276"/>
      <c r="N157" s="291"/>
      <c r="O157" s="276"/>
      <c r="P157" s="291"/>
      <c r="Q157" s="276"/>
      <c r="R157" s="291"/>
      <c r="S157" s="276"/>
      <c r="T157" s="291"/>
      <c r="U157" s="276"/>
      <c r="V157" s="291"/>
      <c r="W157" s="276"/>
      <c r="X157" s="291"/>
      <c r="Y157" s="276"/>
      <c r="Z157" s="291"/>
      <c r="AA157" s="276"/>
      <c r="AB157" s="291"/>
      <c r="AC157" s="276"/>
      <c r="AD157" s="291"/>
      <c r="AE157" s="276"/>
      <c r="AF157" s="301"/>
      <c r="AG157" s="272"/>
      <c r="AH157" s="295"/>
      <c r="AI157" s="56">
        <f>SUM('（別紙2-6）6月1日～6月30日'!D157:AG157,'（別紙2-7）7月1日～7月31日'!D157:AH157,'（別紙2-8）8月1日～8月31日'!D157:AH157,'（別紙2-9）9月1日～9月30日'!D157:AG157,'（別紙2-10）10月1日～10月31日'!D157:AH157,'（別紙2-11）11月1日～11月30日'!D157:AG157,'（別紙2-12）12月1日～12月31日'!D157:AH157,D157:AH157)</f>
        <v>0</v>
      </c>
      <c r="AJ157" s="218" t="str">
        <f>IF(AP157="×","療養日数は15日以内になるようにしてください。",IF(AQ157="×","無症状者（検体採取日が令和5年1月1日以降）の療養日数は7日以内になるようにしてください。",IF('（別紙2-15）3月1日～3月31日'!AV157="×","別紙1の4の要件を満たしていない場合は、療養日数が10日以内になるようにしてください。","")))</f>
        <v/>
      </c>
      <c r="AK157" s="233">
        <f t="shared" si="9"/>
        <v>0</v>
      </c>
      <c r="AL157" s="44"/>
      <c r="AN157" s="233" t="str">
        <f t="shared" si="10"/>
        <v/>
      </c>
      <c r="AP157" s="238" t="str">
        <f t="shared" si="11"/>
        <v/>
      </c>
      <c r="AQ157" s="239" t="str">
        <f>IF(SUM(COUNTIF('（別紙2-13）1月1日～1月31日'!C157,"○"),COUNTIF('（別紙2-14）2月1日～2月28日'!C157,"○"),COUNTIF('（別紙2-15）3月1日～3月31日'!C157,"○"))&gt;0,IF('（別紙2-12）12月1日～12月31日'!AI157=0,IF(SUM('（別紙2-13）1月1日～1月31日'!D157:AH157)&gt;7,"×","○"),""),"")</f>
        <v/>
      </c>
      <c r="AR157" s="231"/>
    </row>
    <row r="158" spans="1:44" s="41" customFormat="1" ht="30" customHeight="1" thickBot="1" x14ac:dyDescent="0.3">
      <c r="A158" s="57">
        <v>145</v>
      </c>
      <c r="B158" s="204" t="str">
        <f>IF('（別紙2-11）11月1日～11月30日'!B158="","",'（別紙2-11）11月1日～11月30日'!B158)</f>
        <v/>
      </c>
      <c r="C158" s="252"/>
      <c r="D158" s="282"/>
      <c r="E158" s="302"/>
      <c r="F158" s="289"/>
      <c r="G158" s="302"/>
      <c r="H158" s="289"/>
      <c r="I158" s="273"/>
      <c r="J158" s="289"/>
      <c r="K158" s="273"/>
      <c r="L158" s="289"/>
      <c r="M158" s="273"/>
      <c r="N158" s="289"/>
      <c r="O158" s="273"/>
      <c r="P158" s="289"/>
      <c r="Q158" s="273"/>
      <c r="R158" s="289"/>
      <c r="S158" s="273"/>
      <c r="T158" s="289"/>
      <c r="U158" s="273"/>
      <c r="V158" s="289"/>
      <c r="W158" s="273"/>
      <c r="X158" s="289"/>
      <c r="Y158" s="273"/>
      <c r="Z158" s="289"/>
      <c r="AA158" s="273"/>
      <c r="AB158" s="289"/>
      <c r="AC158" s="273"/>
      <c r="AD158" s="289"/>
      <c r="AE158" s="273"/>
      <c r="AF158" s="303"/>
      <c r="AG158" s="274"/>
      <c r="AH158" s="296"/>
      <c r="AI158" s="58">
        <f>SUM('（別紙2-6）6月1日～6月30日'!D158:AG158,'（別紙2-7）7月1日～7月31日'!D158:AH158,'（別紙2-8）8月1日～8月31日'!D158:AH158,'（別紙2-9）9月1日～9月30日'!D158:AG158,'（別紙2-10）10月1日～10月31日'!D158:AH158,'（別紙2-11）11月1日～11月30日'!D158:AG158,'（別紙2-12）12月1日～12月31日'!D158:AH158,D158:AH158)</f>
        <v>0</v>
      </c>
      <c r="AJ158" s="218" t="str">
        <f>IF(AP158="×","療養日数は15日以内になるようにしてください。",IF(AQ158="×","無症状者（検体採取日が令和5年1月1日以降）の療養日数は7日以内になるようにしてください。",IF('（別紙2-15）3月1日～3月31日'!AV158="×","別紙1の4の要件を満たしていない場合は、療養日数が10日以内になるようにしてください。","")))</f>
        <v/>
      </c>
      <c r="AK158" s="233">
        <f t="shared" si="9"/>
        <v>0</v>
      </c>
      <c r="AL158" s="44"/>
      <c r="AN158" s="233" t="str">
        <f t="shared" si="10"/>
        <v/>
      </c>
      <c r="AP158" s="238" t="str">
        <f t="shared" si="11"/>
        <v/>
      </c>
      <c r="AQ158" s="239" t="str">
        <f>IF(SUM(COUNTIF('（別紙2-13）1月1日～1月31日'!C158,"○"),COUNTIF('（別紙2-14）2月1日～2月28日'!C158,"○"),COUNTIF('（別紙2-15）3月1日～3月31日'!C158,"○"))&gt;0,IF('（別紙2-12）12月1日～12月31日'!AI158=0,IF(SUM('（別紙2-13）1月1日～1月31日'!D158:AH158)&gt;7,"×","○"),""),"")</f>
        <v/>
      </c>
      <c r="AR158" s="231"/>
    </row>
    <row r="159" spans="1:44" s="41" customFormat="1" ht="30" customHeight="1" x14ac:dyDescent="0.25">
      <c r="A159" s="99">
        <v>146</v>
      </c>
      <c r="B159" s="203" t="str">
        <f>IF('（別紙2-11）11月1日～11月30日'!B159="","",'（別紙2-11）11月1日～11月30日'!B159)</f>
        <v/>
      </c>
      <c r="C159" s="253"/>
      <c r="D159" s="286"/>
      <c r="E159" s="306"/>
      <c r="F159" s="293"/>
      <c r="G159" s="306"/>
      <c r="H159" s="293"/>
      <c r="I159" s="278"/>
      <c r="J159" s="293"/>
      <c r="K159" s="278"/>
      <c r="L159" s="293"/>
      <c r="M159" s="278"/>
      <c r="N159" s="293"/>
      <c r="O159" s="278"/>
      <c r="P159" s="293"/>
      <c r="Q159" s="278"/>
      <c r="R159" s="293"/>
      <c r="S159" s="278"/>
      <c r="T159" s="293"/>
      <c r="U159" s="278"/>
      <c r="V159" s="293"/>
      <c r="W159" s="278"/>
      <c r="X159" s="293"/>
      <c r="Y159" s="278"/>
      <c r="Z159" s="293"/>
      <c r="AA159" s="278"/>
      <c r="AB159" s="293"/>
      <c r="AC159" s="278"/>
      <c r="AD159" s="293"/>
      <c r="AE159" s="278"/>
      <c r="AF159" s="307"/>
      <c r="AG159" s="279"/>
      <c r="AH159" s="297"/>
      <c r="AI159" s="98">
        <f>SUM('（別紙2-6）6月1日～6月30日'!D159:AG159,'（別紙2-7）7月1日～7月31日'!D159:AH159,'（別紙2-8）8月1日～8月31日'!D159:AH159,'（別紙2-9）9月1日～9月30日'!D159:AG159,'（別紙2-10）10月1日～10月31日'!D159:AH159,'（別紙2-11）11月1日～11月30日'!D159:AG159,'（別紙2-12）12月1日～12月31日'!D159:AH159,D159:AH159)</f>
        <v>0</v>
      </c>
      <c r="AJ159" s="218" t="str">
        <f>IF(AP159="×","療養日数は15日以内になるようにしてください。",IF(AQ159="×","無症状者（検体採取日が令和5年1月1日以降）の療養日数は7日以内になるようにしてください。",IF('（別紙2-15）3月1日～3月31日'!AV159="×","別紙1の4の要件を満たしていない場合は、療養日数が10日以内になるようにしてください。","")))</f>
        <v/>
      </c>
      <c r="AK159" s="233">
        <f t="shared" si="9"/>
        <v>0</v>
      </c>
      <c r="AL159" s="44"/>
      <c r="AN159" s="233" t="str">
        <f t="shared" si="10"/>
        <v/>
      </c>
      <c r="AP159" s="238" t="str">
        <f t="shared" si="11"/>
        <v/>
      </c>
      <c r="AQ159" s="239" t="str">
        <f>IF(SUM(COUNTIF('（別紙2-13）1月1日～1月31日'!C159,"○"),COUNTIF('（別紙2-14）2月1日～2月28日'!C159,"○"),COUNTIF('（別紙2-15）3月1日～3月31日'!C159,"○"))&gt;0,IF('（別紙2-12）12月1日～12月31日'!AI159=0,IF(SUM('（別紙2-13）1月1日～1月31日'!D159:AH159)&gt;7,"×","○"),""),"")</f>
        <v/>
      </c>
      <c r="AR159" s="231"/>
    </row>
    <row r="160" spans="1:44" s="41" customFormat="1" ht="30" customHeight="1" x14ac:dyDescent="0.25">
      <c r="A160" s="55">
        <v>147</v>
      </c>
      <c r="B160" s="201" t="str">
        <f>IF('（別紙2-11）11月1日～11月30日'!B160="","",'（別紙2-11）11月1日～11月30日'!B160)</f>
        <v/>
      </c>
      <c r="C160" s="249"/>
      <c r="D160" s="284"/>
      <c r="E160" s="304"/>
      <c r="F160" s="291"/>
      <c r="G160" s="304"/>
      <c r="H160" s="291"/>
      <c r="I160" s="276"/>
      <c r="J160" s="291"/>
      <c r="K160" s="276"/>
      <c r="L160" s="291"/>
      <c r="M160" s="276"/>
      <c r="N160" s="291"/>
      <c r="O160" s="276"/>
      <c r="P160" s="291"/>
      <c r="Q160" s="276"/>
      <c r="R160" s="291"/>
      <c r="S160" s="276"/>
      <c r="T160" s="291"/>
      <c r="U160" s="276"/>
      <c r="V160" s="291"/>
      <c r="W160" s="276"/>
      <c r="X160" s="291"/>
      <c r="Y160" s="276"/>
      <c r="Z160" s="291"/>
      <c r="AA160" s="276"/>
      <c r="AB160" s="291"/>
      <c r="AC160" s="276"/>
      <c r="AD160" s="291"/>
      <c r="AE160" s="276"/>
      <c r="AF160" s="301"/>
      <c r="AG160" s="272"/>
      <c r="AH160" s="295"/>
      <c r="AI160" s="56">
        <f>SUM('（別紙2-6）6月1日～6月30日'!D160:AG160,'（別紙2-7）7月1日～7月31日'!D160:AH160,'（別紙2-8）8月1日～8月31日'!D160:AH160,'（別紙2-9）9月1日～9月30日'!D160:AG160,'（別紙2-10）10月1日～10月31日'!D160:AH160,'（別紙2-11）11月1日～11月30日'!D160:AG160,'（別紙2-12）12月1日～12月31日'!D160:AH160,D160:AH160)</f>
        <v>0</v>
      </c>
      <c r="AJ160" s="218" t="str">
        <f>IF(AP160="×","療養日数は15日以内になるようにしてください。",IF(AQ160="×","無症状者（検体採取日が令和5年1月1日以降）の療養日数は7日以内になるようにしてください。",IF('（別紙2-15）3月1日～3月31日'!AV160="×","別紙1の4の要件を満たしていない場合は、療養日数が10日以内になるようにしてください。","")))</f>
        <v/>
      </c>
      <c r="AK160" s="233">
        <f t="shared" si="9"/>
        <v>0</v>
      </c>
      <c r="AL160" s="44"/>
      <c r="AN160" s="233" t="str">
        <f t="shared" si="10"/>
        <v/>
      </c>
      <c r="AP160" s="238" t="str">
        <f t="shared" si="11"/>
        <v/>
      </c>
      <c r="AQ160" s="239" t="str">
        <f>IF(SUM(COUNTIF('（別紙2-13）1月1日～1月31日'!C160,"○"),COUNTIF('（別紙2-14）2月1日～2月28日'!C160,"○"),COUNTIF('（別紙2-15）3月1日～3月31日'!C160,"○"))&gt;0,IF('（別紙2-12）12月1日～12月31日'!AI160=0,IF(SUM('（別紙2-13）1月1日～1月31日'!D160:AH160)&gt;7,"×","○"),""),"")</f>
        <v/>
      </c>
      <c r="AR160" s="231"/>
    </row>
    <row r="161" spans="1:44" s="41" customFormat="1" ht="30" customHeight="1" x14ac:dyDescent="0.25">
      <c r="A161" s="55">
        <v>148</v>
      </c>
      <c r="B161" s="201" t="str">
        <f>IF('（別紙2-11）11月1日～11月30日'!B161="","",'（別紙2-11）11月1日～11月30日'!B161)</f>
        <v/>
      </c>
      <c r="C161" s="249"/>
      <c r="D161" s="284"/>
      <c r="E161" s="304"/>
      <c r="F161" s="291"/>
      <c r="G161" s="304"/>
      <c r="H161" s="291"/>
      <c r="I161" s="276"/>
      <c r="J161" s="291"/>
      <c r="K161" s="276"/>
      <c r="L161" s="291"/>
      <c r="M161" s="276"/>
      <c r="N161" s="291"/>
      <c r="O161" s="276"/>
      <c r="P161" s="291"/>
      <c r="Q161" s="276"/>
      <c r="R161" s="291"/>
      <c r="S161" s="276"/>
      <c r="T161" s="291"/>
      <c r="U161" s="276"/>
      <c r="V161" s="291"/>
      <c r="W161" s="276"/>
      <c r="X161" s="291"/>
      <c r="Y161" s="276"/>
      <c r="Z161" s="291"/>
      <c r="AA161" s="276"/>
      <c r="AB161" s="291"/>
      <c r="AC161" s="276"/>
      <c r="AD161" s="291"/>
      <c r="AE161" s="276"/>
      <c r="AF161" s="301"/>
      <c r="AG161" s="272"/>
      <c r="AH161" s="295"/>
      <c r="AI161" s="56">
        <f>SUM('（別紙2-6）6月1日～6月30日'!D161:AG161,'（別紙2-7）7月1日～7月31日'!D161:AH161,'（別紙2-8）8月1日～8月31日'!D161:AH161,'（別紙2-9）9月1日～9月30日'!D161:AG161,'（別紙2-10）10月1日～10月31日'!D161:AH161,'（別紙2-11）11月1日～11月30日'!D161:AG161,'（別紙2-12）12月1日～12月31日'!D161:AH161,D161:AH161)</f>
        <v>0</v>
      </c>
      <c r="AJ161" s="218" t="str">
        <f>IF(AP161="×","療養日数は15日以内になるようにしてください。",IF(AQ161="×","無症状者（検体採取日が令和5年1月1日以降）の療養日数は7日以内になるようにしてください。",IF('（別紙2-15）3月1日～3月31日'!AV161="×","別紙1の4の要件を満たしていない場合は、療養日数が10日以内になるようにしてください。","")))</f>
        <v/>
      </c>
      <c r="AK161" s="233">
        <f t="shared" si="9"/>
        <v>0</v>
      </c>
      <c r="AL161" s="44"/>
      <c r="AN161" s="233" t="str">
        <f t="shared" si="10"/>
        <v/>
      </c>
      <c r="AP161" s="238" t="str">
        <f t="shared" si="11"/>
        <v/>
      </c>
      <c r="AQ161" s="239" t="str">
        <f>IF(SUM(COUNTIF('（別紙2-13）1月1日～1月31日'!C161,"○"),COUNTIF('（別紙2-14）2月1日～2月28日'!C161,"○"),COUNTIF('（別紙2-15）3月1日～3月31日'!C161,"○"))&gt;0,IF('（別紙2-12）12月1日～12月31日'!AI161=0,IF(SUM('（別紙2-13）1月1日～1月31日'!D161:AH161)&gt;7,"×","○"),""),"")</f>
        <v/>
      </c>
      <c r="AR161" s="231"/>
    </row>
    <row r="162" spans="1:44" s="41" customFormat="1" ht="30" customHeight="1" x14ac:dyDescent="0.25">
      <c r="A162" s="55">
        <v>149</v>
      </c>
      <c r="B162" s="201" t="str">
        <f>IF('（別紙2-11）11月1日～11月30日'!B162="","",'（別紙2-11）11月1日～11月30日'!B162)</f>
        <v/>
      </c>
      <c r="C162" s="249"/>
      <c r="D162" s="284"/>
      <c r="E162" s="304"/>
      <c r="F162" s="291"/>
      <c r="G162" s="304"/>
      <c r="H162" s="291"/>
      <c r="I162" s="276"/>
      <c r="J162" s="291"/>
      <c r="K162" s="276"/>
      <c r="L162" s="291"/>
      <c r="M162" s="276"/>
      <c r="N162" s="291"/>
      <c r="O162" s="276"/>
      <c r="P162" s="291"/>
      <c r="Q162" s="276"/>
      <c r="R162" s="291"/>
      <c r="S162" s="276"/>
      <c r="T162" s="291"/>
      <c r="U162" s="276"/>
      <c r="V162" s="291"/>
      <c r="W162" s="276"/>
      <c r="X162" s="291"/>
      <c r="Y162" s="276"/>
      <c r="Z162" s="291"/>
      <c r="AA162" s="276"/>
      <c r="AB162" s="291"/>
      <c r="AC162" s="276"/>
      <c r="AD162" s="291"/>
      <c r="AE162" s="276"/>
      <c r="AF162" s="301"/>
      <c r="AG162" s="272"/>
      <c r="AH162" s="295"/>
      <c r="AI162" s="56">
        <f>SUM('（別紙2-6）6月1日～6月30日'!D162:AG162,'（別紙2-7）7月1日～7月31日'!D162:AH162,'（別紙2-8）8月1日～8月31日'!D162:AH162,'（別紙2-9）9月1日～9月30日'!D162:AG162,'（別紙2-10）10月1日～10月31日'!D162:AH162,'（別紙2-11）11月1日～11月30日'!D162:AG162,'（別紙2-12）12月1日～12月31日'!D162:AH162,D162:AH162)</f>
        <v>0</v>
      </c>
      <c r="AJ162" s="218" t="str">
        <f>IF(AP162="×","療養日数は15日以内になるようにしてください。",IF(AQ162="×","無症状者（検体採取日が令和5年1月1日以降）の療養日数は7日以内になるようにしてください。",IF('（別紙2-15）3月1日～3月31日'!AV162="×","別紙1の4の要件を満たしていない場合は、療養日数が10日以内になるようにしてください。","")))</f>
        <v/>
      </c>
      <c r="AK162" s="233">
        <f t="shared" si="9"/>
        <v>0</v>
      </c>
      <c r="AL162" s="44"/>
      <c r="AN162" s="233" t="str">
        <f t="shared" si="10"/>
        <v/>
      </c>
      <c r="AP162" s="238" t="str">
        <f t="shared" si="11"/>
        <v/>
      </c>
      <c r="AQ162" s="239" t="str">
        <f>IF(SUM(COUNTIF('（別紙2-13）1月1日～1月31日'!C162,"○"),COUNTIF('（別紙2-14）2月1日～2月28日'!C162,"○"),COUNTIF('（別紙2-15）3月1日～3月31日'!C162,"○"))&gt;0,IF('（別紙2-12）12月1日～12月31日'!AI162=0,IF(SUM('（別紙2-13）1月1日～1月31日'!D162:AH162)&gt;7,"×","○"),""),"")</f>
        <v/>
      </c>
      <c r="AR162" s="231"/>
    </row>
    <row r="163" spans="1:44" s="41" customFormat="1" ht="30" customHeight="1" thickBot="1" x14ac:dyDescent="0.3">
      <c r="A163" s="57">
        <v>150</v>
      </c>
      <c r="B163" s="205" t="str">
        <f>IF('（別紙2-11）11月1日～11月30日'!B163="","",'（別紙2-11）11月1日～11月30日'!B163)</f>
        <v/>
      </c>
      <c r="C163" s="252"/>
      <c r="D163" s="282"/>
      <c r="E163" s="302"/>
      <c r="F163" s="289"/>
      <c r="G163" s="302"/>
      <c r="H163" s="289"/>
      <c r="I163" s="273"/>
      <c r="J163" s="289"/>
      <c r="K163" s="273"/>
      <c r="L163" s="289"/>
      <c r="M163" s="273"/>
      <c r="N163" s="289"/>
      <c r="O163" s="273"/>
      <c r="P163" s="289"/>
      <c r="Q163" s="273"/>
      <c r="R163" s="289"/>
      <c r="S163" s="273"/>
      <c r="T163" s="289"/>
      <c r="U163" s="273"/>
      <c r="V163" s="289"/>
      <c r="W163" s="273"/>
      <c r="X163" s="289"/>
      <c r="Y163" s="273"/>
      <c r="Z163" s="289"/>
      <c r="AA163" s="273"/>
      <c r="AB163" s="289"/>
      <c r="AC163" s="273"/>
      <c r="AD163" s="289"/>
      <c r="AE163" s="273"/>
      <c r="AF163" s="303"/>
      <c r="AG163" s="274"/>
      <c r="AH163" s="296"/>
      <c r="AI163" s="58">
        <f>SUM('（別紙2-6）6月1日～6月30日'!D163:AG163,'（別紙2-7）7月1日～7月31日'!D163:AH163,'（別紙2-8）8月1日～8月31日'!D163:AH163,'（別紙2-9）9月1日～9月30日'!D163:AG163,'（別紙2-10）10月1日～10月31日'!D163:AH163,'（別紙2-11）11月1日～11月30日'!D163:AG163,'（別紙2-12）12月1日～12月31日'!D163:AH163,D163:AH163)</f>
        <v>0</v>
      </c>
      <c r="AJ163" s="218" t="str">
        <f>IF(AP163="×","療養日数は15日以内になるようにしてください。",IF(AQ163="×","無症状者（検体採取日が令和5年1月1日以降）の療養日数は7日以内になるようにしてください。",IF('（別紙2-15）3月1日～3月31日'!AV163="×","別紙1の4の要件を満たしていない場合は、療養日数が10日以内になるようにしてください。","")))</f>
        <v/>
      </c>
      <c r="AK163" s="235">
        <f t="shared" si="9"/>
        <v>0</v>
      </c>
      <c r="AL163" s="44"/>
      <c r="AM163" s="41" t="s">
        <v>57</v>
      </c>
      <c r="AN163" s="235" t="str">
        <f t="shared" si="10"/>
        <v/>
      </c>
      <c r="AP163" s="242" t="str">
        <f t="shared" si="11"/>
        <v/>
      </c>
      <c r="AQ163" s="243" t="str">
        <f>IF(SUM(COUNTIF('（別紙2-13）1月1日～1月31日'!C163,"○"),COUNTIF('（別紙2-14）2月1日～2月28日'!C163,"○"),COUNTIF('（別紙2-15）3月1日～3月31日'!C163,"○"))&gt;0,IF('（別紙2-12）12月1日～12月31日'!AI163=0,IF(SUM('（別紙2-13）1月1日～1月31日'!D163:AH163)&gt;7,"×","○"),""),"")</f>
        <v/>
      </c>
      <c r="AR163" s="231"/>
    </row>
    <row r="164" spans="1:44" ht="30" hidden="1" customHeight="1" thickBot="1" x14ac:dyDescent="0.3">
      <c r="A164" s="45"/>
      <c r="B164" s="45"/>
      <c r="C164" s="45"/>
      <c r="D164" s="45">
        <f t="shared" ref="D164:AH164" si="12">D13</f>
        <v>0</v>
      </c>
      <c r="E164" s="45">
        <f t="shared" si="12"/>
        <v>0</v>
      </c>
      <c r="F164" s="45">
        <f t="shared" si="12"/>
        <v>0</v>
      </c>
      <c r="G164" s="45">
        <f t="shared" si="12"/>
        <v>0</v>
      </c>
      <c r="H164" s="45">
        <f t="shared" si="12"/>
        <v>0</v>
      </c>
      <c r="I164" s="45">
        <f t="shared" si="12"/>
        <v>0</v>
      </c>
      <c r="J164" s="45">
        <f t="shared" si="12"/>
        <v>0</v>
      </c>
      <c r="K164" s="45">
        <f t="shared" si="12"/>
        <v>0</v>
      </c>
      <c r="L164" s="45">
        <f t="shared" si="12"/>
        <v>0</v>
      </c>
      <c r="M164" s="45">
        <f t="shared" si="12"/>
        <v>0</v>
      </c>
      <c r="N164" s="45">
        <f t="shared" si="12"/>
        <v>0</v>
      </c>
      <c r="O164" s="45">
        <f t="shared" si="12"/>
        <v>0</v>
      </c>
      <c r="P164" s="45">
        <f t="shared" si="12"/>
        <v>0</v>
      </c>
      <c r="Q164" s="45">
        <f t="shared" si="12"/>
        <v>0</v>
      </c>
      <c r="R164" s="45">
        <f t="shared" si="12"/>
        <v>0</v>
      </c>
      <c r="S164" s="45">
        <f t="shared" si="12"/>
        <v>0</v>
      </c>
      <c r="T164" s="45">
        <f t="shared" si="12"/>
        <v>0</v>
      </c>
      <c r="U164" s="45">
        <f t="shared" si="12"/>
        <v>0</v>
      </c>
      <c r="V164" s="45">
        <f t="shared" si="12"/>
        <v>0</v>
      </c>
      <c r="W164" s="45">
        <f t="shared" si="12"/>
        <v>0</v>
      </c>
      <c r="X164" s="45">
        <f t="shared" si="12"/>
        <v>0</v>
      </c>
      <c r="Y164" s="45">
        <f t="shared" si="12"/>
        <v>0</v>
      </c>
      <c r="Z164" s="45">
        <f t="shared" si="12"/>
        <v>0</v>
      </c>
      <c r="AA164" s="45">
        <f t="shared" si="12"/>
        <v>0</v>
      </c>
      <c r="AB164" s="45">
        <f t="shared" si="12"/>
        <v>0</v>
      </c>
      <c r="AC164" s="45">
        <f t="shared" si="12"/>
        <v>0</v>
      </c>
      <c r="AD164" s="45">
        <f t="shared" si="12"/>
        <v>0</v>
      </c>
      <c r="AE164" s="45">
        <f t="shared" si="12"/>
        <v>0</v>
      </c>
      <c r="AF164" s="45">
        <f t="shared" si="12"/>
        <v>0</v>
      </c>
      <c r="AG164" s="45">
        <f t="shared" si="12"/>
        <v>0</v>
      </c>
      <c r="AH164" s="45">
        <f t="shared" si="12"/>
        <v>0</v>
      </c>
      <c r="AI164" s="45"/>
      <c r="AK164" s="46">
        <f>SUM(AK14:AK163)</f>
        <v>0</v>
      </c>
      <c r="AL164" s="46" t="str">
        <f>IF(H5=AK4,AI165,IF(H5=AK5,AI166,"規模を選択してください"))</f>
        <v>規模を選択してください</v>
      </c>
      <c r="AM164" s="46">
        <f>AI167</f>
        <v>0</v>
      </c>
      <c r="AN164" s="34">
        <f>SUM(AN14:AN163)</f>
        <v>0</v>
      </c>
    </row>
    <row r="165" spans="1:44" ht="30" hidden="1" customHeight="1" x14ac:dyDescent="0.25">
      <c r="B165" s="45" t="s">
        <v>4</v>
      </c>
      <c r="C165" s="45"/>
      <c r="D165" s="45">
        <f>IF(D164&gt;=5,D164,0)</f>
        <v>0</v>
      </c>
      <c r="E165" s="45">
        <f t="shared" ref="E165:AH165" si="13">IF(E164&gt;=5,E164,0)</f>
        <v>0</v>
      </c>
      <c r="F165" s="45">
        <f t="shared" si="13"/>
        <v>0</v>
      </c>
      <c r="G165" s="45">
        <f t="shared" si="13"/>
        <v>0</v>
      </c>
      <c r="H165" s="45">
        <f t="shared" si="13"/>
        <v>0</v>
      </c>
      <c r="I165" s="45">
        <f t="shared" si="13"/>
        <v>0</v>
      </c>
      <c r="J165" s="45">
        <f t="shared" si="13"/>
        <v>0</v>
      </c>
      <c r="K165" s="45">
        <f t="shared" si="13"/>
        <v>0</v>
      </c>
      <c r="L165" s="45">
        <f t="shared" si="13"/>
        <v>0</v>
      </c>
      <c r="M165" s="45">
        <f t="shared" si="13"/>
        <v>0</v>
      </c>
      <c r="N165" s="45">
        <f t="shared" si="13"/>
        <v>0</v>
      </c>
      <c r="O165" s="45">
        <f t="shared" si="13"/>
        <v>0</v>
      </c>
      <c r="P165" s="45">
        <f t="shared" si="13"/>
        <v>0</v>
      </c>
      <c r="Q165" s="45">
        <f t="shared" si="13"/>
        <v>0</v>
      </c>
      <c r="R165" s="45">
        <f t="shared" si="13"/>
        <v>0</v>
      </c>
      <c r="S165" s="45">
        <f t="shared" si="13"/>
        <v>0</v>
      </c>
      <c r="T165" s="45">
        <f t="shared" si="13"/>
        <v>0</v>
      </c>
      <c r="U165" s="45">
        <f t="shared" si="13"/>
        <v>0</v>
      </c>
      <c r="V165" s="45">
        <f t="shared" si="13"/>
        <v>0</v>
      </c>
      <c r="W165" s="45">
        <f t="shared" si="13"/>
        <v>0</v>
      </c>
      <c r="X165" s="45">
        <f t="shared" si="13"/>
        <v>0</v>
      </c>
      <c r="Y165" s="45">
        <f t="shared" si="13"/>
        <v>0</v>
      </c>
      <c r="Z165" s="45">
        <f t="shared" si="13"/>
        <v>0</v>
      </c>
      <c r="AA165" s="45">
        <f t="shared" si="13"/>
        <v>0</v>
      </c>
      <c r="AB165" s="45">
        <f t="shared" si="13"/>
        <v>0</v>
      </c>
      <c r="AC165" s="45">
        <f t="shared" si="13"/>
        <v>0</v>
      </c>
      <c r="AD165" s="45">
        <f t="shared" si="13"/>
        <v>0</v>
      </c>
      <c r="AE165" s="45">
        <f t="shared" si="13"/>
        <v>0</v>
      </c>
      <c r="AF165" s="45">
        <f t="shared" si="13"/>
        <v>0</v>
      </c>
      <c r="AG165" s="45">
        <f t="shared" si="13"/>
        <v>0</v>
      </c>
      <c r="AH165" s="45">
        <f t="shared" si="13"/>
        <v>0</v>
      </c>
      <c r="AI165" s="45">
        <f>SUM(D165:AH165)</f>
        <v>0</v>
      </c>
      <c r="AK165" s="48">
        <f>COUNTIF(AJ14:AJ163,"")</f>
        <v>150</v>
      </c>
      <c r="AM165" s="48"/>
    </row>
    <row r="166" spans="1:44" ht="30" hidden="1" customHeight="1" thickBot="1" x14ac:dyDescent="0.3">
      <c r="B166" s="45" t="s">
        <v>12</v>
      </c>
      <c r="C166" s="45"/>
      <c r="D166" s="45">
        <f>IF(D164&gt;=2,D164,0)</f>
        <v>0</v>
      </c>
      <c r="E166" s="45">
        <f t="shared" ref="E166:AH166" si="14">IF(E164&gt;=2,E164,0)</f>
        <v>0</v>
      </c>
      <c r="F166" s="45">
        <f t="shared" si="14"/>
        <v>0</v>
      </c>
      <c r="G166" s="45">
        <f t="shared" si="14"/>
        <v>0</v>
      </c>
      <c r="H166" s="45">
        <f t="shared" si="14"/>
        <v>0</v>
      </c>
      <c r="I166" s="45">
        <f t="shared" si="14"/>
        <v>0</v>
      </c>
      <c r="J166" s="45">
        <f t="shared" si="14"/>
        <v>0</v>
      </c>
      <c r="K166" s="45">
        <f t="shared" si="14"/>
        <v>0</v>
      </c>
      <c r="L166" s="45">
        <f t="shared" si="14"/>
        <v>0</v>
      </c>
      <c r="M166" s="45">
        <f t="shared" si="14"/>
        <v>0</v>
      </c>
      <c r="N166" s="45">
        <f t="shared" si="14"/>
        <v>0</v>
      </c>
      <c r="O166" s="45">
        <f t="shared" si="14"/>
        <v>0</v>
      </c>
      <c r="P166" s="45">
        <f t="shared" si="14"/>
        <v>0</v>
      </c>
      <c r="Q166" s="45">
        <f t="shared" si="14"/>
        <v>0</v>
      </c>
      <c r="R166" s="45">
        <f t="shared" si="14"/>
        <v>0</v>
      </c>
      <c r="S166" s="45">
        <f t="shared" si="14"/>
        <v>0</v>
      </c>
      <c r="T166" s="45">
        <f t="shared" si="14"/>
        <v>0</v>
      </c>
      <c r="U166" s="45">
        <f t="shared" si="14"/>
        <v>0</v>
      </c>
      <c r="V166" s="45">
        <f t="shared" si="14"/>
        <v>0</v>
      </c>
      <c r="W166" s="45">
        <f t="shared" si="14"/>
        <v>0</v>
      </c>
      <c r="X166" s="45">
        <f t="shared" si="14"/>
        <v>0</v>
      </c>
      <c r="Y166" s="45">
        <f t="shared" si="14"/>
        <v>0</v>
      </c>
      <c r="Z166" s="45">
        <f t="shared" si="14"/>
        <v>0</v>
      </c>
      <c r="AA166" s="45">
        <f t="shared" si="14"/>
        <v>0</v>
      </c>
      <c r="AB166" s="45">
        <f t="shared" si="14"/>
        <v>0</v>
      </c>
      <c r="AC166" s="45">
        <f t="shared" si="14"/>
        <v>0</v>
      </c>
      <c r="AD166" s="45">
        <f t="shared" si="14"/>
        <v>0</v>
      </c>
      <c r="AE166" s="45">
        <f t="shared" si="14"/>
        <v>0</v>
      </c>
      <c r="AF166" s="45">
        <f t="shared" si="14"/>
        <v>0</v>
      </c>
      <c r="AG166" s="45">
        <f t="shared" si="14"/>
        <v>0</v>
      </c>
      <c r="AH166" s="45">
        <f t="shared" si="14"/>
        <v>0</v>
      </c>
      <c r="AI166" s="45">
        <f>SUM(D166:AH166)</f>
        <v>0</v>
      </c>
    </row>
    <row r="167" spans="1:44" ht="29.25" hidden="1" customHeight="1" x14ac:dyDescent="0.25">
      <c r="B167" s="135" t="s">
        <v>57</v>
      </c>
      <c r="D167" s="45">
        <f>IF(COUNTIF('（別紙１）チェックリスト'!$B$28:$C$30,"○")&gt;0,D164,0)</f>
        <v>0</v>
      </c>
      <c r="E167" s="45">
        <f>IF(COUNTIF('（別紙１）チェックリスト'!$B$28:$C$30,"○")&gt;0,E164,0)</f>
        <v>0</v>
      </c>
      <c r="F167" s="45">
        <f>IF(COUNTIF('（別紙１）チェックリスト'!$B$28:$C$30,"○")&gt;0,F164,0)</f>
        <v>0</v>
      </c>
      <c r="G167" s="45">
        <f>IF(COUNTIF('（別紙１）チェックリスト'!$B$28:$C$30,"○")&gt;0,G164,0)</f>
        <v>0</v>
      </c>
      <c r="H167" s="45">
        <f>IF(COUNTIF('（別紙１）チェックリスト'!$B$28:$C$30,"○")&gt;0,H164,0)</f>
        <v>0</v>
      </c>
      <c r="I167" s="45">
        <f>IF(COUNTIF('（別紙１）チェックリスト'!$B$28:$C$30,"○")&gt;0,I164,0)</f>
        <v>0</v>
      </c>
      <c r="J167" s="45">
        <f>IF(COUNTIF('（別紙１）チェックリスト'!$B$28:$C$30,"○")&gt;0,J164,0)</f>
        <v>0</v>
      </c>
      <c r="K167" s="45">
        <f>IF(COUNTIF('（別紙１）チェックリスト'!$B$28:$C$30,"○")&gt;0,K164,0)</f>
        <v>0</v>
      </c>
      <c r="L167" s="45">
        <f>IF(COUNTIF('（別紙１）チェックリスト'!$B$28:$C$30,"○")&gt;0,L164,0)</f>
        <v>0</v>
      </c>
      <c r="M167" s="45">
        <f>IF(COUNTIF('（別紙１）チェックリスト'!$B$28:$C$30,"○")&gt;0,M164,0)</f>
        <v>0</v>
      </c>
      <c r="N167" s="45">
        <f>IF(COUNTIF('（別紙１）チェックリスト'!$B$28:$C$30,"○")&gt;0,N164,0)</f>
        <v>0</v>
      </c>
      <c r="O167" s="45">
        <f>IF(COUNTIF('（別紙１）チェックリスト'!$B$28:$C$30,"○")&gt;0,O164,0)</f>
        <v>0</v>
      </c>
      <c r="P167" s="45">
        <f>IF(COUNTIF('（別紙１）チェックリスト'!$B$28:$C$30,"○")&gt;0,P164,0)</f>
        <v>0</v>
      </c>
      <c r="Q167" s="45">
        <f>IF(COUNTIF('（別紙１）チェックリスト'!$B$28:$C$30,"○")&gt;0,Q164,0)</f>
        <v>0</v>
      </c>
      <c r="R167" s="45">
        <f>IF(COUNTIF('（別紙１）チェックリスト'!$B$28:$C$30,"○")&gt;0,R164,0)</f>
        <v>0</v>
      </c>
      <c r="S167" s="45">
        <f>IF(COUNTIF('（別紙１）チェックリスト'!$B$28:$C$30,"○")&gt;0,S164,0)</f>
        <v>0</v>
      </c>
      <c r="T167" s="45">
        <f>IF(COUNTIF('（別紙１）チェックリスト'!$B$28:$C$30,"○")&gt;0,T164,0)</f>
        <v>0</v>
      </c>
      <c r="U167" s="45">
        <f>IF(COUNTIF('（別紙１）チェックリスト'!$B$28:$C$30,"○")&gt;0,U164,0)</f>
        <v>0</v>
      </c>
      <c r="V167" s="45">
        <f>IF(COUNTIF('（別紙１）チェックリスト'!$B$28:$C$30,"○")&gt;0,V164,0)</f>
        <v>0</v>
      </c>
      <c r="W167" s="45">
        <f>IF(COUNTIF('（別紙１）チェックリスト'!$B$28:$C$30,"○")&gt;0,W164,0)</f>
        <v>0</v>
      </c>
      <c r="X167" s="45">
        <f>IF(COUNTIF('（別紙１）チェックリスト'!$B$28:$C$30,"○")&gt;0,X164,0)</f>
        <v>0</v>
      </c>
      <c r="Y167" s="45">
        <f>IF(COUNTIF('（別紙１）チェックリスト'!$B$28:$C$30,"○")&gt;0,Y164,0)</f>
        <v>0</v>
      </c>
      <c r="Z167" s="45">
        <f>IF(COUNTIF('（別紙１）チェックリスト'!$B$28:$C$30,"○")&gt;0,Z164,0)</f>
        <v>0</v>
      </c>
      <c r="AA167" s="45">
        <f>IF(COUNTIF('（別紙１）チェックリスト'!$B$28:$C$30,"○")&gt;0,AA164,0)</f>
        <v>0</v>
      </c>
      <c r="AB167" s="45">
        <f>IF(COUNTIF('（別紙１）チェックリスト'!$B$28:$C$30,"○")&gt;0,AB164,0)</f>
        <v>0</v>
      </c>
      <c r="AC167" s="45">
        <f>IF(COUNTIF('（別紙１）チェックリスト'!$B$28:$C$30,"○")&gt;0,AC164,0)</f>
        <v>0</v>
      </c>
      <c r="AD167" s="45">
        <f>IF(COUNTIF('（別紙１）チェックリスト'!$B$28:$C$30,"○")&gt;0,AD164,0)</f>
        <v>0</v>
      </c>
      <c r="AE167" s="45">
        <f>IF(COUNTIF('（別紙１）チェックリスト'!$B$28:$C$30,"○")&gt;0,AE164,0)</f>
        <v>0</v>
      </c>
      <c r="AF167" s="45">
        <f>IF(COUNTIF('（別紙１）チェックリスト'!$B$28:$C$30,"○")&gt;0,AF164,0)</f>
        <v>0</v>
      </c>
      <c r="AG167" s="45">
        <f>IF(COUNTIF('（別紙１）チェックリスト'!$B$28:$C$30,"○")&gt;0,AG164,0)</f>
        <v>0</v>
      </c>
      <c r="AH167" s="45">
        <f>IF(COUNTIF('（別紙１）チェックリスト'!$B$28:$C$30,"○")&gt;0,AH164,0)</f>
        <v>0</v>
      </c>
      <c r="AI167" s="45">
        <f>SUM(D167:AH167)</f>
        <v>0</v>
      </c>
    </row>
    <row r="168" spans="1:44" ht="29.25" customHeight="1" x14ac:dyDescent="0.25"/>
    <row r="169" spans="1:44" ht="29.25" customHeight="1" x14ac:dyDescent="0.25"/>
    <row r="170" spans="1:44" ht="29.25" customHeight="1" x14ac:dyDescent="0.25"/>
  </sheetData>
  <sheetProtection algorithmName="SHA-512" hashValue="VRki0X+pMvU5gzsGTWLKmEL5KS2xL5pDaN7j/4J4IA9RLwvkpm49SGc28qYKpzcFIK6dOCpr/Opt9YXUNfWJSg==" saltValue="C/spjFrLbnu+tszUnEJTS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expression" dxfId="26" priority="2">
      <formula>$AP14="×"</formula>
    </cfRule>
    <cfRule type="expression" dxfId="25" priority="8">
      <formula>$AQ14="×"</formula>
    </cfRule>
    <cfRule type="cellIs" dxfId="24" priority="9" operator="equal">
      <formula>1</formula>
    </cfRule>
  </conditionalFormatting>
  <conditionalFormatting sqref="AC5:AI5">
    <cfRule type="expression" dxfId="23" priority="7">
      <formula>$AI$5&lt;&gt;""</formula>
    </cfRule>
  </conditionalFormatting>
  <conditionalFormatting sqref="U8:AI8">
    <cfRule type="expression" dxfId="22" priority="6">
      <formula>$AI$8&lt;&gt;""</formula>
    </cfRule>
  </conditionalFormatting>
  <conditionalFormatting sqref="AC6:AI6">
    <cfRule type="expression" dxfId="21" priority="5">
      <formula>$AI$6&lt;&gt;""</formula>
    </cfRule>
  </conditionalFormatting>
  <conditionalFormatting sqref="H6:O6">
    <cfRule type="expression" dxfId="20" priority="4">
      <formula>$H$6&lt;&gt;""</formula>
    </cfRule>
  </conditionalFormatting>
  <conditionalFormatting sqref="V7:AI7">
    <cfRule type="expression" dxfId="19" priority="3">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 id="{D932EA42-11C7-439F-8CCE-60BA81447062}">
            <xm:f>'（別紙2-15）3月1日～3月31日'!$AV14="×"</xm:f>
            <x14:dxf>
              <fill>
                <patternFill>
                  <bgColor rgb="FFFF0000"/>
                </patternFill>
              </fill>
            </x14:dxf>
          </x14:cfRule>
          <xm:sqref>D14:AH163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42.5" style="33" customWidth="1"/>
    <col min="3" max="3" width="8.75" style="33" customWidth="1"/>
    <col min="4" max="31" width="5" style="34" customWidth="1"/>
    <col min="32" max="32" width="5" style="49" customWidth="1"/>
    <col min="33" max="33" width="83.875" style="34" bestFit="1" customWidth="1"/>
    <col min="34" max="34" width="9" style="34" hidden="1" customWidth="1"/>
    <col min="35" max="35" width="19.625" style="34" hidden="1" customWidth="1"/>
    <col min="36" max="36" width="11.125" style="34" hidden="1" customWidth="1"/>
    <col min="37" max="40" width="9" style="34" hidden="1" customWidth="1"/>
    <col min="41" max="16384" width="9" style="34"/>
  </cols>
  <sheetData>
    <row r="1" spans="1:40" ht="29.25" customHeight="1" thickBot="1" x14ac:dyDescent="0.3">
      <c r="AF1" s="35" t="s">
        <v>99</v>
      </c>
    </row>
    <row r="2" spans="1:40"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row>
    <row r="3" spans="1:40"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121"/>
      <c r="AH3" s="34" t="s">
        <v>2</v>
      </c>
    </row>
    <row r="4" spans="1:40"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121"/>
      <c r="AH4" s="34" t="s">
        <v>4</v>
      </c>
      <c r="AK4" s="34">
        <v>500</v>
      </c>
      <c r="AL4" s="34">
        <v>5</v>
      </c>
    </row>
    <row r="5" spans="1:40"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117" t="str">
        <f>IF(AK164=0,"","利用者名は別紙2-11に入力してください。")</f>
        <v/>
      </c>
      <c r="AH5" s="34" t="s">
        <v>12</v>
      </c>
      <c r="AK5" s="34">
        <v>200</v>
      </c>
      <c r="AL5" s="34">
        <v>2</v>
      </c>
    </row>
    <row r="6" spans="1:40"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212" t="str">
        <f>IF(COUNTIF(AM14:AM163,"×")&gt;0,"療養日数は15日以内になるようにしてください。","")</f>
        <v/>
      </c>
    </row>
    <row r="7" spans="1:40" ht="30" customHeight="1" thickBot="1" x14ac:dyDescent="0.3">
      <c r="C7" s="464" t="s">
        <v>5</v>
      </c>
      <c r="D7" s="465"/>
      <c r="E7" s="466" t="s">
        <v>6</v>
      </c>
      <c r="F7" s="467"/>
      <c r="G7" s="467"/>
      <c r="H7" s="468" t="str">
        <f>IF(H5=AH4,AK4,IF(H5=AH5,AK5,""))</f>
        <v/>
      </c>
      <c r="I7" s="468"/>
      <c r="J7" s="469" t="s">
        <v>7</v>
      </c>
      <c r="K7" s="470"/>
      <c r="L7" s="471" t="s">
        <v>8</v>
      </c>
      <c r="M7" s="472"/>
      <c r="N7" s="472"/>
      <c r="O7" s="122" t="str">
        <f>IF(H5="大規模施設等（定員30人以上）",AL4,IF(H5="小規模施設等（定員29人以下）",AL5,""))</f>
        <v/>
      </c>
      <c r="P7" s="123" t="s">
        <v>9</v>
      </c>
      <c r="Q7" s="469" t="s">
        <v>10</v>
      </c>
      <c r="R7" s="470"/>
      <c r="T7" s="37"/>
      <c r="U7" s="37"/>
      <c r="V7" s="37"/>
      <c r="W7" s="37"/>
      <c r="X7" s="37"/>
      <c r="Y7" s="37"/>
      <c r="AF7" s="226" t="str">
        <f>IF(COUNTIF('（別紙2-15）3月1日～3月31日'!$AV$14:$AV$163,"×")&gt;0,"別紙1の4の要件を満たしていない場合は、療養日数が10日以内になるようにしてください。","")</f>
        <v/>
      </c>
    </row>
    <row r="8" spans="1:40" s="40" customFormat="1" ht="30" customHeight="1" thickBot="1" x14ac:dyDescent="0.3">
      <c r="A8" s="208"/>
      <c r="B8" s="208"/>
      <c r="C8" s="208"/>
      <c r="D8" s="209"/>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1"/>
      <c r="AF8" s="213" t="str">
        <f>IF(COUNTIF(AN14:AN163,"×")&gt;0,"無症状者（検体採取日が令和5年1月1日以降）の療養日数は7日以内になるようにしてください。","")</f>
        <v/>
      </c>
    </row>
    <row r="9" spans="1:40" ht="30" customHeight="1" thickTop="1" thickBot="1" x14ac:dyDescent="0.35">
      <c r="A9" s="487" t="s">
        <v>46</v>
      </c>
      <c r="B9" s="487"/>
      <c r="C9" s="487"/>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row>
    <row r="10" spans="1:40" s="41" customFormat="1" ht="30" customHeight="1" x14ac:dyDescent="0.4">
      <c r="A10" s="62"/>
      <c r="B10" s="63"/>
      <c r="C10" s="64" t="s">
        <v>15</v>
      </c>
      <c r="D10" s="65">
        <v>2</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156"/>
      <c r="AF10" s="478" t="s">
        <v>16</v>
      </c>
    </row>
    <row r="11" spans="1:40" s="41" customFormat="1" ht="30" customHeight="1" thickBot="1" x14ac:dyDescent="0.45">
      <c r="A11" s="69"/>
      <c r="B11" s="70"/>
      <c r="C11" s="200"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157">
        <v>28</v>
      </c>
      <c r="AF11" s="479"/>
      <c r="AH11" s="41" t="s">
        <v>18</v>
      </c>
      <c r="AI11" s="217"/>
      <c r="AJ11" s="217"/>
    </row>
    <row r="12" spans="1:40" s="41" customFormat="1" ht="30" customHeight="1" thickBot="1" x14ac:dyDescent="0.35">
      <c r="A12" s="436" t="s">
        <v>122</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I12" s="42"/>
      <c r="AJ12" s="42"/>
    </row>
    <row r="13" spans="1:40" ht="30" customHeight="1" thickBot="1" x14ac:dyDescent="0.3">
      <c r="A13" s="75" t="s">
        <v>16</v>
      </c>
      <c r="B13" s="76" t="s">
        <v>44</v>
      </c>
      <c r="C13" s="207" t="s">
        <v>105</v>
      </c>
      <c r="D13" s="78">
        <f t="shared" ref="D13:AD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80">
        <f>SUM(AE14:AE163)</f>
        <v>0</v>
      </c>
      <c r="AF13" s="81">
        <f>SUM(D13:AE13)</f>
        <v>0</v>
      </c>
      <c r="AK13" s="34" t="s">
        <v>109</v>
      </c>
      <c r="AM13" s="215" t="s">
        <v>106</v>
      </c>
      <c r="AN13" s="231" t="s">
        <v>107</v>
      </c>
    </row>
    <row r="14" spans="1:40" s="41" customFormat="1" ht="30" customHeight="1" thickTop="1" x14ac:dyDescent="0.4">
      <c r="A14" s="82">
        <v>1</v>
      </c>
      <c r="B14" s="201" t="str">
        <f>IF('（別紙2-11）11月1日～11月30日'!B14="","",'（別紙2-11）11月1日～11月30日'!B14)</f>
        <v/>
      </c>
      <c r="C14" s="248"/>
      <c r="D14" s="308"/>
      <c r="E14" s="345"/>
      <c r="F14" s="310"/>
      <c r="G14" s="345"/>
      <c r="H14" s="310"/>
      <c r="I14" s="309"/>
      <c r="J14" s="310"/>
      <c r="K14" s="309"/>
      <c r="L14" s="310"/>
      <c r="M14" s="309"/>
      <c r="N14" s="310"/>
      <c r="O14" s="309"/>
      <c r="P14" s="310"/>
      <c r="Q14" s="309"/>
      <c r="R14" s="310"/>
      <c r="S14" s="309"/>
      <c r="T14" s="310"/>
      <c r="U14" s="309"/>
      <c r="V14" s="310"/>
      <c r="W14" s="309"/>
      <c r="X14" s="310"/>
      <c r="Y14" s="309"/>
      <c r="Z14" s="310"/>
      <c r="AA14" s="309"/>
      <c r="AB14" s="310"/>
      <c r="AC14" s="309"/>
      <c r="AD14" s="310"/>
      <c r="AE14" s="335"/>
      <c r="AF14" s="83">
        <f>SUM('（別紙2-6）6月1日～6月30日'!D14:AG14,'（別紙2-7）7月1日～7月31日'!D14:AH14,'（別紙2-8）8月1日～8月31日'!D14:AH14,'（別紙2-9）9月1日～9月30日'!D14:AG14,'（別紙2-10）10月1日～10月31日'!D14:AH14,'（別紙2-11）11月1日～11月30日'!D14:AG14,'（別紙2-12）12月1日～12月31日'!D14:AH14,'（別紙2-13）1月1日～1月31日'!D14:AH14,D14:AE14)</f>
        <v>0</v>
      </c>
      <c r="AG14" s="43" t="str">
        <f>IF(AM14="×","療養日数は15日以内になるようにしてください。",IF(AN14="×","無症状者（検体採取日が令和5年1月1日以降）の療養日数は7日以内になるようにしてください。",IF('（別紙2-15）3月1日～3月31日'!AV14="×","別紙1の4の要件を満たしていない場合は、療養日数が10日以内になるようにしてください。","")))</f>
        <v/>
      </c>
      <c r="AH14" s="232">
        <f t="shared" ref="AH14:AH45" si="1">MIN(SUM(D14:AE14),15)</f>
        <v>0</v>
      </c>
      <c r="AK14" s="232" t="str">
        <f t="shared" ref="AK14:AK45" si="2">IF(AND(B14="",AF14&gt;0),1,"")</f>
        <v/>
      </c>
      <c r="AM14" s="236" t="str">
        <f>IF(AF14&gt;15,"×","")</f>
        <v/>
      </c>
      <c r="AN14" s="237" t="str">
        <f>IF(SUM(COUNTIF('（別紙2-13）1月1日～1月31日'!C14,"○"),COUNTIF('（別紙2-14）2月1日～2月28日'!C14,"○"),COUNTIF('（別紙2-15）3月1日～3月31日'!C14,"○"))&gt;0,IF('（別紙2-12）12月1日～12月31日'!AI14=0,IF(SUM('（別紙2-13）1月1日～1月31日'!D14:AH14,'（別紙2-14）2月1日～2月28日'!D14:AE14)&gt;7,"×","○"),""),"")</f>
        <v/>
      </c>
    </row>
    <row r="15" spans="1:40" s="41" customFormat="1" ht="30" customHeight="1" x14ac:dyDescent="0.4">
      <c r="A15" s="53">
        <v>2</v>
      </c>
      <c r="B15" s="201" t="str">
        <f>IF('（別紙2-11）11月1日～11月30日'!B15="","",'（別紙2-11）11月1日～11月30日'!B15)</f>
        <v/>
      </c>
      <c r="C15" s="249"/>
      <c r="D15" s="311"/>
      <c r="E15" s="346"/>
      <c r="F15" s="313"/>
      <c r="G15" s="346"/>
      <c r="H15" s="313"/>
      <c r="I15" s="312"/>
      <c r="J15" s="313"/>
      <c r="K15" s="312"/>
      <c r="L15" s="313"/>
      <c r="M15" s="312"/>
      <c r="N15" s="313"/>
      <c r="O15" s="312"/>
      <c r="P15" s="313"/>
      <c r="Q15" s="312"/>
      <c r="R15" s="313"/>
      <c r="S15" s="312"/>
      <c r="T15" s="313"/>
      <c r="U15" s="312"/>
      <c r="V15" s="313"/>
      <c r="W15" s="312"/>
      <c r="X15" s="313"/>
      <c r="Y15" s="312"/>
      <c r="Z15" s="313"/>
      <c r="AA15" s="312"/>
      <c r="AB15" s="313"/>
      <c r="AC15" s="312"/>
      <c r="AD15" s="313"/>
      <c r="AE15" s="336"/>
      <c r="AF15" s="54">
        <f>SUM('（別紙2-6）6月1日～6月30日'!D15:AG15,'（別紙2-7）7月1日～7月31日'!D15:AH15,'（別紙2-8）8月1日～8月31日'!D15:AH15,'（別紙2-9）9月1日～9月30日'!D15:AG15,'（別紙2-10）10月1日～10月31日'!D15:AH15,'（別紙2-11）11月1日～11月30日'!D15:AG15,'（別紙2-12）12月1日～12月31日'!D15:AH15,'（別紙2-13）1月1日～1月31日'!D15:AH15,D15:AE15)</f>
        <v>0</v>
      </c>
      <c r="AG15" s="218" t="str">
        <f>IF(AM15="×","療養日数は15日以内になるようにしてください。",IF(AN15="×","無症状者（検体採取日が令和5年1月1日以降）の療養日数は7日以内になるようにしてください。",IF('（別紙2-15）3月1日～3月31日'!AV15="×","別紙1の4の要件を満たしていない場合は、療養日数が10日以内になるようにしてください。","")))</f>
        <v/>
      </c>
      <c r="AH15" s="233">
        <f t="shared" si="1"/>
        <v>0</v>
      </c>
      <c r="AK15" s="233" t="str">
        <f t="shared" si="2"/>
        <v/>
      </c>
      <c r="AM15" s="238" t="str">
        <f t="shared" ref="AM15:AM78" si="3">IF(AF15&gt;15,"×","")</f>
        <v/>
      </c>
      <c r="AN15" s="239" t="str">
        <f>IF(SUM(COUNTIF('（別紙2-13）1月1日～1月31日'!C15,"○"),COUNTIF('（別紙2-14）2月1日～2月28日'!C15,"○"),COUNTIF('（別紙2-15）3月1日～3月31日'!C15,"○"))&gt;0,IF('（別紙2-12）12月1日～12月31日'!AI15=0,IF(SUM('（別紙2-13）1月1日～1月31日'!D15:AH15,'（別紙2-14）2月1日～2月28日'!D15:AE15)&gt;7,"×","○"),""),"")</f>
        <v/>
      </c>
    </row>
    <row r="16" spans="1:40" s="41" customFormat="1" ht="30" customHeight="1" x14ac:dyDescent="0.4">
      <c r="A16" s="53">
        <v>3</v>
      </c>
      <c r="B16" s="201" t="str">
        <f>IF('（別紙2-11）11月1日～11月30日'!B16="","",'（別紙2-11）11月1日～11月30日'!B16)</f>
        <v/>
      </c>
      <c r="C16" s="249"/>
      <c r="D16" s="311"/>
      <c r="E16" s="346"/>
      <c r="F16" s="313"/>
      <c r="G16" s="346"/>
      <c r="H16" s="313"/>
      <c r="I16" s="312"/>
      <c r="J16" s="313"/>
      <c r="K16" s="312"/>
      <c r="L16" s="313"/>
      <c r="M16" s="312"/>
      <c r="N16" s="313"/>
      <c r="O16" s="312"/>
      <c r="P16" s="313"/>
      <c r="Q16" s="312"/>
      <c r="R16" s="313"/>
      <c r="S16" s="312"/>
      <c r="T16" s="313"/>
      <c r="U16" s="312"/>
      <c r="V16" s="313"/>
      <c r="W16" s="312"/>
      <c r="X16" s="313"/>
      <c r="Y16" s="312"/>
      <c r="Z16" s="313"/>
      <c r="AA16" s="312"/>
      <c r="AB16" s="313"/>
      <c r="AC16" s="312"/>
      <c r="AD16" s="313"/>
      <c r="AE16" s="336"/>
      <c r="AF16" s="54">
        <f>SUM('（別紙2-6）6月1日～6月30日'!D16:AG16,'（別紙2-7）7月1日～7月31日'!D16:AH16,'（別紙2-8）8月1日～8月31日'!D16:AH16,'（別紙2-9）9月1日～9月30日'!D16:AG16,'（別紙2-10）10月1日～10月31日'!D16:AH16,'（別紙2-11）11月1日～11月30日'!D16:AG16,'（別紙2-12）12月1日～12月31日'!D16:AH16,'（別紙2-13）1月1日～1月31日'!D16:AH16,D16:AE16)</f>
        <v>0</v>
      </c>
      <c r="AG16" s="218" t="str">
        <f>IF(AM16="×","療養日数は15日以内になるようにしてください。",IF(AN16="×","無症状者（検体採取日が令和5年1月1日以降）の療養日数は7日以内になるようにしてください。",IF('（別紙2-15）3月1日～3月31日'!AV16="×","別紙1の4の要件を満たしていない場合は、療養日数が10日以内になるようにしてください。","")))</f>
        <v/>
      </c>
      <c r="AH16" s="233">
        <f t="shared" si="1"/>
        <v>0</v>
      </c>
      <c r="AK16" s="233" t="str">
        <f t="shared" si="2"/>
        <v/>
      </c>
      <c r="AM16" s="238" t="str">
        <f t="shared" si="3"/>
        <v/>
      </c>
      <c r="AN16" s="239" t="str">
        <f>IF(SUM(COUNTIF('（別紙2-13）1月1日～1月31日'!C16,"○"),COUNTIF('（別紙2-14）2月1日～2月28日'!C16,"○"),COUNTIF('（別紙2-15）3月1日～3月31日'!C16,"○"))&gt;0,IF('（別紙2-12）12月1日～12月31日'!AI16=0,IF(SUM('（別紙2-13）1月1日～1月31日'!D16:AH16,'（別紙2-14）2月1日～2月28日'!D16:AE16)&gt;7,"×","○"),""),"")</f>
        <v/>
      </c>
    </row>
    <row r="17" spans="1:40" s="41" customFormat="1" ht="30" customHeight="1" x14ac:dyDescent="0.4">
      <c r="A17" s="53">
        <v>4</v>
      </c>
      <c r="B17" s="201" t="str">
        <f>IF('（別紙2-11）11月1日～11月30日'!B17="","",'（別紙2-11）11月1日～11月30日'!B17)</f>
        <v/>
      </c>
      <c r="C17" s="249"/>
      <c r="D17" s="311"/>
      <c r="E17" s="346"/>
      <c r="F17" s="313"/>
      <c r="G17" s="346"/>
      <c r="H17" s="313"/>
      <c r="I17" s="312"/>
      <c r="J17" s="313"/>
      <c r="K17" s="312"/>
      <c r="L17" s="313"/>
      <c r="M17" s="312"/>
      <c r="N17" s="313"/>
      <c r="O17" s="312"/>
      <c r="P17" s="313"/>
      <c r="Q17" s="312"/>
      <c r="R17" s="313"/>
      <c r="S17" s="312"/>
      <c r="T17" s="313"/>
      <c r="U17" s="312"/>
      <c r="V17" s="313"/>
      <c r="W17" s="312"/>
      <c r="X17" s="313"/>
      <c r="Y17" s="312"/>
      <c r="Z17" s="313"/>
      <c r="AA17" s="312"/>
      <c r="AB17" s="313"/>
      <c r="AC17" s="312"/>
      <c r="AD17" s="313"/>
      <c r="AE17" s="336"/>
      <c r="AF17" s="54">
        <f>SUM('（別紙2-6）6月1日～6月30日'!D17:AG17,'（別紙2-7）7月1日～7月31日'!D17:AH17,'（別紙2-8）8月1日～8月31日'!D17:AH17,'（別紙2-9）9月1日～9月30日'!D17:AG17,'（別紙2-10）10月1日～10月31日'!D17:AH17,'（別紙2-11）11月1日～11月30日'!D17:AG17,'（別紙2-12）12月1日～12月31日'!D17:AH17,'（別紙2-13）1月1日～1月31日'!D17:AH17,D17:AE17)</f>
        <v>0</v>
      </c>
      <c r="AG17" s="218" t="str">
        <f>IF(AM17="×","療養日数は15日以内になるようにしてください。",IF(AN17="×","無症状者（検体採取日が令和5年1月1日以降）の療養日数は7日以内になるようにしてください。",IF('（別紙2-15）3月1日～3月31日'!AV17="×","別紙1の4の要件を満たしていない場合は、療養日数が10日以内になるようにしてください。","")))</f>
        <v/>
      </c>
      <c r="AH17" s="233">
        <f t="shared" si="1"/>
        <v>0</v>
      </c>
      <c r="AK17" s="233" t="str">
        <f t="shared" si="2"/>
        <v/>
      </c>
      <c r="AM17" s="238" t="str">
        <f t="shared" si="3"/>
        <v/>
      </c>
      <c r="AN17" s="239" t="str">
        <f>IF(SUM(COUNTIF('（別紙2-13）1月1日～1月31日'!C17,"○"),COUNTIF('（別紙2-14）2月1日～2月28日'!C17,"○"),COUNTIF('（別紙2-15）3月1日～3月31日'!C17,"○"))&gt;0,IF('（別紙2-12）12月1日～12月31日'!AI17=0,IF(SUM('（別紙2-13）1月1日～1月31日'!D17:AH17,'（別紙2-14）2月1日～2月28日'!D17:AE17)&gt;7,"×","○"),""),"")</f>
        <v/>
      </c>
    </row>
    <row r="18" spans="1:40" s="41" customFormat="1" ht="30" customHeight="1" thickBot="1" x14ac:dyDescent="0.45">
      <c r="A18" s="57">
        <v>5</v>
      </c>
      <c r="B18" s="202" t="str">
        <f>IF('（別紙2-11）11月1日～11月30日'!B18="","",'（別紙2-11）11月1日～11月30日'!B18)</f>
        <v/>
      </c>
      <c r="C18" s="250"/>
      <c r="D18" s="337"/>
      <c r="E18" s="347"/>
      <c r="F18" s="326"/>
      <c r="G18" s="347"/>
      <c r="H18" s="326"/>
      <c r="I18" s="325"/>
      <c r="J18" s="326"/>
      <c r="K18" s="325"/>
      <c r="L18" s="326"/>
      <c r="M18" s="325"/>
      <c r="N18" s="326"/>
      <c r="O18" s="325"/>
      <c r="P18" s="326"/>
      <c r="Q18" s="325"/>
      <c r="R18" s="326"/>
      <c r="S18" s="325"/>
      <c r="T18" s="326"/>
      <c r="U18" s="325"/>
      <c r="V18" s="326"/>
      <c r="W18" s="325"/>
      <c r="X18" s="326"/>
      <c r="Y18" s="325"/>
      <c r="Z18" s="326"/>
      <c r="AA18" s="325"/>
      <c r="AB18" s="326"/>
      <c r="AC18" s="325"/>
      <c r="AD18" s="326"/>
      <c r="AE18" s="338"/>
      <c r="AF18" s="58">
        <f>SUM('（別紙2-6）6月1日～6月30日'!D18:AG18,'（別紙2-7）7月1日～7月31日'!D18:AH18,'（別紙2-8）8月1日～8月31日'!D18:AH18,'（別紙2-9）9月1日～9月30日'!D18:AG18,'（別紙2-10）10月1日～10月31日'!D18:AH18,'（別紙2-11）11月1日～11月30日'!D18:AG18,'（別紙2-12）12月1日～12月31日'!D18:AH18,'（別紙2-13）1月1日～1月31日'!D18:AH18,D18:AE18)</f>
        <v>0</v>
      </c>
      <c r="AG18" s="218" t="str">
        <f>IF(AM18="×","療養日数は15日以内になるようにしてください。",IF(AN18="×","無症状者（検体採取日が令和5年1月1日以降）の療養日数は7日以内になるようにしてください。",IF('（別紙2-15）3月1日～3月31日'!AV18="×","別紙1の4の要件を満たしていない場合は、療養日数が10日以内になるようにしてください。","")))</f>
        <v/>
      </c>
      <c r="AH18" s="233">
        <f t="shared" si="1"/>
        <v>0</v>
      </c>
      <c r="AK18" s="233" t="str">
        <f t="shared" si="2"/>
        <v/>
      </c>
      <c r="AM18" s="238" t="str">
        <f t="shared" si="3"/>
        <v/>
      </c>
      <c r="AN18" s="239" t="str">
        <f>IF(SUM(COUNTIF('（別紙2-13）1月1日～1月31日'!C18,"○"),COUNTIF('（別紙2-14）2月1日～2月28日'!C18,"○"),COUNTIF('（別紙2-15）3月1日～3月31日'!C18,"○"))&gt;0,IF('（別紙2-12）12月1日～12月31日'!AI18=0,IF(SUM('（別紙2-13）1月1日～1月31日'!D18:AH18,'（別紙2-14）2月1日～2月28日'!D18:AE18)&gt;7,"×","○"),""),"")</f>
        <v/>
      </c>
    </row>
    <row r="19" spans="1:40" s="41" customFormat="1" ht="30" customHeight="1" x14ac:dyDescent="0.4">
      <c r="A19" s="82">
        <v>6</v>
      </c>
      <c r="B19" s="203" t="str">
        <f>IF('（別紙2-11）11月1日～11月30日'!B19="","",'（別紙2-11）11月1日～11月30日'!B19)</f>
        <v/>
      </c>
      <c r="C19" s="251"/>
      <c r="D19" s="308"/>
      <c r="E19" s="345"/>
      <c r="F19" s="310"/>
      <c r="G19" s="345"/>
      <c r="H19" s="310"/>
      <c r="I19" s="309"/>
      <c r="J19" s="310"/>
      <c r="K19" s="309"/>
      <c r="L19" s="310"/>
      <c r="M19" s="309"/>
      <c r="N19" s="310"/>
      <c r="O19" s="309"/>
      <c r="P19" s="310"/>
      <c r="Q19" s="309"/>
      <c r="R19" s="310"/>
      <c r="S19" s="309"/>
      <c r="T19" s="310"/>
      <c r="U19" s="309"/>
      <c r="V19" s="310"/>
      <c r="W19" s="309"/>
      <c r="X19" s="310"/>
      <c r="Y19" s="309"/>
      <c r="Z19" s="310"/>
      <c r="AA19" s="309"/>
      <c r="AB19" s="310"/>
      <c r="AC19" s="309"/>
      <c r="AD19" s="310"/>
      <c r="AE19" s="335"/>
      <c r="AF19" s="84">
        <f>SUM('（別紙2-6）6月1日～6月30日'!D19:AG19,'（別紙2-7）7月1日～7月31日'!D19:AH19,'（別紙2-8）8月1日～8月31日'!D19:AH19,'（別紙2-9）9月1日～9月30日'!D19:AG19,'（別紙2-10）10月1日～10月31日'!D19:AH19,'（別紙2-11）11月1日～11月30日'!D19:AG19,'（別紙2-12）12月1日～12月31日'!D19:AH19,'（別紙2-13）1月1日～1月31日'!D19:AH19,D19:AE19)</f>
        <v>0</v>
      </c>
      <c r="AG19" s="218" t="str">
        <f>IF(AM19="×","療養日数は15日以内になるようにしてください。",IF(AN19="×","無症状者（検体採取日が令和5年1月1日以降）の療養日数は7日以内になるようにしてください。",IF('（別紙2-15）3月1日～3月31日'!AV19="×","別紙1の4の要件を満たしていない場合は、療養日数が10日以内になるようにしてください。","")))</f>
        <v/>
      </c>
      <c r="AH19" s="233">
        <f t="shared" si="1"/>
        <v>0</v>
      </c>
      <c r="AK19" s="233" t="str">
        <f t="shared" si="2"/>
        <v/>
      </c>
      <c r="AM19" s="238" t="str">
        <f t="shared" si="3"/>
        <v/>
      </c>
      <c r="AN19" s="239" t="str">
        <f>IF(SUM(COUNTIF('（別紙2-13）1月1日～1月31日'!C19,"○"),COUNTIF('（別紙2-14）2月1日～2月28日'!C19,"○"),COUNTIF('（別紙2-15）3月1日～3月31日'!C19,"○"))&gt;0,IF('（別紙2-12）12月1日～12月31日'!AI19=0,IF(SUM('（別紙2-13）1月1日～1月31日'!D19:AH19,'（別紙2-14）2月1日～2月28日'!D19:AE19)&gt;7,"×","○"),""),"")</f>
        <v/>
      </c>
    </row>
    <row r="20" spans="1:40" s="41" customFormat="1" ht="30" customHeight="1" x14ac:dyDescent="0.4">
      <c r="A20" s="53">
        <v>7</v>
      </c>
      <c r="B20" s="201" t="str">
        <f>IF('（別紙2-11）11月1日～11月30日'!B20="","",'（別紙2-11）11月1日～11月30日'!B20)</f>
        <v/>
      </c>
      <c r="C20" s="249"/>
      <c r="D20" s="311"/>
      <c r="E20" s="346"/>
      <c r="F20" s="313"/>
      <c r="G20" s="346"/>
      <c r="H20" s="313"/>
      <c r="I20" s="312"/>
      <c r="J20" s="313"/>
      <c r="K20" s="312"/>
      <c r="L20" s="313"/>
      <c r="M20" s="312"/>
      <c r="N20" s="313"/>
      <c r="O20" s="312"/>
      <c r="P20" s="313"/>
      <c r="Q20" s="312"/>
      <c r="R20" s="313"/>
      <c r="S20" s="312"/>
      <c r="T20" s="313"/>
      <c r="U20" s="312"/>
      <c r="V20" s="313"/>
      <c r="W20" s="312"/>
      <c r="X20" s="313"/>
      <c r="Y20" s="312"/>
      <c r="Z20" s="313"/>
      <c r="AA20" s="312"/>
      <c r="AB20" s="313"/>
      <c r="AC20" s="312"/>
      <c r="AD20" s="313"/>
      <c r="AE20" s="336"/>
      <c r="AF20" s="54">
        <f>SUM('（別紙2-6）6月1日～6月30日'!D20:AG20,'（別紙2-7）7月1日～7月31日'!D20:AH20,'（別紙2-8）8月1日～8月31日'!D20:AH20,'（別紙2-9）9月1日～9月30日'!D20:AG20,'（別紙2-10）10月1日～10月31日'!D20:AH20,'（別紙2-11）11月1日～11月30日'!D20:AG20,'（別紙2-12）12月1日～12月31日'!D20:AH20,'（別紙2-13）1月1日～1月31日'!D20:AH20,D20:AE20)</f>
        <v>0</v>
      </c>
      <c r="AG20" s="218" t="str">
        <f>IF(AM20="×","療養日数は15日以内になるようにしてください。",IF(AN20="×","無症状者（検体採取日が令和5年1月1日以降）の療養日数は7日以内になるようにしてください。",IF('（別紙2-15）3月1日～3月31日'!AV20="×","別紙1の4の要件を満たしていない場合は、療養日数が10日以内になるようにしてください。","")))</f>
        <v/>
      </c>
      <c r="AH20" s="233">
        <f t="shared" si="1"/>
        <v>0</v>
      </c>
      <c r="AK20" s="233" t="str">
        <f t="shared" si="2"/>
        <v/>
      </c>
      <c r="AM20" s="238" t="str">
        <f t="shared" si="3"/>
        <v/>
      </c>
      <c r="AN20" s="239" t="str">
        <f>IF(SUM(COUNTIF('（別紙2-13）1月1日～1月31日'!C20,"○"),COUNTIF('（別紙2-14）2月1日～2月28日'!C20,"○"),COUNTIF('（別紙2-15）3月1日～3月31日'!C20,"○"))&gt;0,IF('（別紙2-12）12月1日～12月31日'!AI20=0,IF(SUM('（別紙2-13）1月1日～1月31日'!D20:AH20,'（別紙2-14）2月1日～2月28日'!D20:AE20)&gt;7,"×","○"),""),"")</f>
        <v/>
      </c>
    </row>
    <row r="21" spans="1:40" s="41" customFormat="1" ht="30" customHeight="1" x14ac:dyDescent="0.4">
      <c r="A21" s="53">
        <v>8</v>
      </c>
      <c r="B21" s="201" t="str">
        <f>IF('（別紙2-11）11月1日～11月30日'!B21="","",'（別紙2-11）11月1日～11月30日'!B21)</f>
        <v/>
      </c>
      <c r="C21" s="249"/>
      <c r="D21" s="311"/>
      <c r="E21" s="346"/>
      <c r="F21" s="313"/>
      <c r="G21" s="346"/>
      <c r="H21" s="313"/>
      <c r="I21" s="312"/>
      <c r="J21" s="313"/>
      <c r="K21" s="312"/>
      <c r="L21" s="313"/>
      <c r="M21" s="312"/>
      <c r="N21" s="313"/>
      <c r="O21" s="312"/>
      <c r="P21" s="313"/>
      <c r="Q21" s="312"/>
      <c r="R21" s="313"/>
      <c r="S21" s="312"/>
      <c r="T21" s="313"/>
      <c r="U21" s="312"/>
      <c r="V21" s="313"/>
      <c r="W21" s="312"/>
      <c r="X21" s="313"/>
      <c r="Y21" s="312"/>
      <c r="Z21" s="313"/>
      <c r="AA21" s="312"/>
      <c r="AB21" s="313"/>
      <c r="AC21" s="312"/>
      <c r="AD21" s="313"/>
      <c r="AE21" s="336"/>
      <c r="AF21" s="54">
        <f>SUM('（別紙2-6）6月1日～6月30日'!D21:AG21,'（別紙2-7）7月1日～7月31日'!D21:AH21,'（別紙2-8）8月1日～8月31日'!D21:AH21,'（別紙2-9）9月1日～9月30日'!D21:AG21,'（別紙2-10）10月1日～10月31日'!D21:AH21,'（別紙2-11）11月1日～11月30日'!D21:AG21,'（別紙2-12）12月1日～12月31日'!D21:AH21,'（別紙2-13）1月1日～1月31日'!D21:AH21,D21:AE21)</f>
        <v>0</v>
      </c>
      <c r="AG21" s="218" t="str">
        <f>IF(AM21="×","療養日数は15日以内になるようにしてください。",IF(AN21="×","無症状者（検体採取日が令和5年1月1日以降）の療養日数は7日以内になるようにしてください。",IF('（別紙2-15）3月1日～3月31日'!AV21="×","別紙1の4の要件を満たしていない場合は、療養日数が10日以内になるようにしてください。","")))</f>
        <v/>
      </c>
      <c r="AH21" s="233">
        <f t="shared" si="1"/>
        <v>0</v>
      </c>
      <c r="AK21" s="233" t="str">
        <f t="shared" si="2"/>
        <v/>
      </c>
      <c r="AM21" s="238" t="str">
        <f t="shared" si="3"/>
        <v/>
      </c>
      <c r="AN21" s="239" t="str">
        <f>IF(SUM(COUNTIF('（別紙2-13）1月1日～1月31日'!C21,"○"),COUNTIF('（別紙2-14）2月1日～2月28日'!C21,"○"),COUNTIF('（別紙2-15）3月1日～3月31日'!C21,"○"))&gt;0,IF('（別紙2-12）12月1日～12月31日'!AI21=0,IF(SUM('（別紙2-13）1月1日～1月31日'!D21:AH21,'（別紙2-14）2月1日～2月28日'!D21:AE21)&gt;7,"×","○"),""),"")</f>
        <v/>
      </c>
    </row>
    <row r="22" spans="1:40" s="41" customFormat="1" ht="30" customHeight="1" x14ac:dyDescent="0.4">
      <c r="A22" s="53">
        <v>9</v>
      </c>
      <c r="B22" s="201" t="str">
        <f>IF('（別紙2-11）11月1日～11月30日'!B22="","",'（別紙2-11）11月1日～11月30日'!B22)</f>
        <v/>
      </c>
      <c r="C22" s="249"/>
      <c r="D22" s="311"/>
      <c r="E22" s="346"/>
      <c r="F22" s="313"/>
      <c r="G22" s="346"/>
      <c r="H22" s="313"/>
      <c r="I22" s="312"/>
      <c r="J22" s="313"/>
      <c r="K22" s="312"/>
      <c r="L22" s="313"/>
      <c r="M22" s="312"/>
      <c r="N22" s="313"/>
      <c r="O22" s="312"/>
      <c r="P22" s="313"/>
      <c r="Q22" s="312"/>
      <c r="R22" s="313"/>
      <c r="S22" s="312"/>
      <c r="T22" s="313"/>
      <c r="U22" s="312"/>
      <c r="V22" s="313"/>
      <c r="W22" s="312"/>
      <c r="X22" s="313"/>
      <c r="Y22" s="312"/>
      <c r="Z22" s="313"/>
      <c r="AA22" s="312"/>
      <c r="AB22" s="313"/>
      <c r="AC22" s="312"/>
      <c r="AD22" s="313"/>
      <c r="AE22" s="336"/>
      <c r="AF22" s="54">
        <f>SUM('（別紙2-6）6月1日～6月30日'!D22:AG22,'（別紙2-7）7月1日～7月31日'!D22:AH22,'（別紙2-8）8月1日～8月31日'!D22:AH22,'（別紙2-9）9月1日～9月30日'!D22:AG22,'（別紙2-10）10月1日～10月31日'!D22:AH22,'（別紙2-11）11月1日～11月30日'!D22:AG22,'（別紙2-12）12月1日～12月31日'!D22:AH22,'（別紙2-13）1月1日～1月31日'!D22:AH22,D22:AE22)</f>
        <v>0</v>
      </c>
      <c r="AG22" s="218" t="str">
        <f>IF(AM22="×","療養日数は15日以内になるようにしてください。",IF(AN22="×","無症状者（検体採取日が令和5年1月1日以降）の療養日数は7日以内になるようにしてください。",IF('（別紙2-15）3月1日～3月31日'!AV22="×","別紙1の4の要件を満たしていない場合は、療養日数が10日以内になるようにしてください。","")))</f>
        <v/>
      </c>
      <c r="AH22" s="233">
        <f t="shared" si="1"/>
        <v>0</v>
      </c>
      <c r="AK22" s="233" t="str">
        <f t="shared" si="2"/>
        <v/>
      </c>
      <c r="AM22" s="238" t="str">
        <f t="shared" si="3"/>
        <v/>
      </c>
      <c r="AN22" s="239" t="str">
        <f>IF(SUM(COUNTIF('（別紙2-13）1月1日～1月31日'!C22,"○"),COUNTIF('（別紙2-14）2月1日～2月28日'!C22,"○"),COUNTIF('（別紙2-15）3月1日～3月31日'!C22,"○"))&gt;0,IF('（別紙2-12）12月1日～12月31日'!AI22=0,IF(SUM('（別紙2-13）1月1日～1月31日'!D22:AH22,'（別紙2-14）2月1日～2月28日'!D22:AE22)&gt;7,"×","○"),""),"")</f>
        <v/>
      </c>
    </row>
    <row r="23" spans="1:40" s="41" customFormat="1" ht="30" customHeight="1" thickBot="1" x14ac:dyDescent="0.45">
      <c r="A23" s="57">
        <v>10</v>
      </c>
      <c r="B23" s="202" t="str">
        <f>IF('（別紙2-11）11月1日～11月30日'!B23="","",'（別紙2-11）11月1日～11月30日'!B23)</f>
        <v/>
      </c>
      <c r="C23" s="250"/>
      <c r="D23" s="337"/>
      <c r="E23" s="347"/>
      <c r="F23" s="326"/>
      <c r="G23" s="347"/>
      <c r="H23" s="326"/>
      <c r="I23" s="325"/>
      <c r="J23" s="326"/>
      <c r="K23" s="325"/>
      <c r="L23" s="326"/>
      <c r="M23" s="325"/>
      <c r="N23" s="326"/>
      <c r="O23" s="325"/>
      <c r="P23" s="326"/>
      <c r="Q23" s="325"/>
      <c r="R23" s="326"/>
      <c r="S23" s="325"/>
      <c r="T23" s="326"/>
      <c r="U23" s="325"/>
      <c r="V23" s="326"/>
      <c r="W23" s="325"/>
      <c r="X23" s="326"/>
      <c r="Y23" s="325"/>
      <c r="Z23" s="326"/>
      <c r="AA23" s="325"/>
      <c r="AB23" s="326"/>
      <c r="AC23" s="325"/>
      <c r="AD23" s="326"/>
      <c r="AE23" s="338"/>
      <c r="AF23" s="58">
        <f>SUM('（別紙2-6）6月1日～6月30日'!D23:AG23,'（別紙2-7）7月1日～7月31日'!D23:AH23,'（別紙2-8）8月1日～8月31日'!D23:AH23,'（別紙2-9）9月1日～9月30日'!D23:AG23,'（別紙2-10）10月1日～10月31日'!D23:AH23,'（別紙2-11）11月1日～11月30日'!D23:AG23,'（別紙2-12）12月1日～12月31日'!D23:AH23,'（別紙2-13）1月1日～1月31日'!D23:AH23,D23:AE23)</f>
        <v>0</v>
      </c>
      <c r="AG23" s="218" t="str">
        <f>IF(AM23="×","療養日数は15日以内になるようにしてください。",IF(AN23="×","無症状者（検体採取日が令和5年1月1日以降）の療養日数は7日以内になるようにしてください。",IF('（別紙2-15）3月1日～3月31日'!AV23="×","別紙1の4の要件を満たしていない場合は、療養日数が10日以内になるようにしてください。","")))</f>
        <v/>
      </c>
      <c r="AH23" s="233">
        <f t="shared" si="1"/>
        <v>0</v>
      </c>
      <c r="AK23" s="233" t="str">
        <f t="shared" si="2"/>
        <v/>
      </c>
      <c r="AM23" s="238" t="str">
        <f t="shared" si="3"/>
        <v/>
      </c>
      <c r="AN23" s="239" t="str">
        <f>IF(SUM(COUNTIF('（別紙2-13）1月1日～1月31日'!C23,"○"),COUNTIF('（別紙2-14）2月1日～2月28日'!C23,"○"),COUNTIF('（別紙2-15）3月1日～3月31日'!C23,"○"))&gt;0,IF('（別紙2-12）12月1日～12月31日'!AI23=0,IF(SUM('（別紙2-13）1月1日～1月31日'!D23:AH23,'（別紙2-14）2月1日～2月28日'!D23:AE23)&gt;7,"×","○"),""),"")</f>
        <v/>
      </c>
    </row>
    <row r="24" spans="1:40" s="41" customFormat="1" ht="30" customHeight="1" x14ac:dyDescent="0.4">
      <c r="A24" s="82">
        <v>11</v>
      </c>
      <c r="B24" s="203" t="str">
        <f>IF('（別紙2-11）11月1日～11月30日'!B24="","",'（別紙2-11）11月1日～11月30日'!B24)</f>
        <v/>
      </c>
      <c r="C24" s="251"/>
      <c r="D24" s="308"/>
      <c r="E24" s="345"/>
      <c r="F24" s="310"/>
      <c r="G24" s="345"/>
      <c r="H24" s="310"/>
      <c r="I24" s="309"/>
      <c r="J24" s="310"/>
      <c r="K24" s="309"/>
      <c r="L24" s="310"/>
      <c r="M24" s="309"/>
      <c r="N24" s="310"/>
      <c r="O24" s="309"/>
      <c r="P24" s="310"/>
      <c r="Q24" s="309"/>
      <c r="R24" s="310"/>
      <c r="S24" s="309"/>
      <c r="T24" s="310"/>
      <c r="U24" s="309"/>
      <c r="V24" s="310"/>
      <c r="W24" s="309"/>
      <c r="X24" s="310"/>
      <c r="Y24" s="309"/>
      <c r="Z24" s="310"/>
      <c r="AA24" s="309"/>
      <c r="AB24" s="310"/>
      <c r="AC24" s="309"/>
      <c r="AD24" s="310"/>
      <c r="AE24" s="335"/>
      <c r="AF24" s="84">
        <f>SUM('（別紙2-6）6月1日～6月30日'!D24:AG24,'（別紙2-7）7月1日～7月31日'!D24:AH24,'（別紙2-8）8月1日～8月31日'!D24:AH24,'（別紙2-9）9月1日～9月30日'!D24:AG24,'（別紙2-10）10月1日～10月31日'!D24:AH24,'（別紙2-11）11月1日～11月30日'!D24:AG24,'（別紙2-12）12月1日～12月31日'!D24:AH24,'（別紙2-13）1月1日～1月31日'!D24:AH24,D24:AE24)</f>
        <v>0</v>
      </c>
      <c r="AG24" s="218" t="str">
        <f>IF(AM24="×","療養日数は15日以内になるようにしてください。",IF(AN24="×","無症状者（検体採取日が令和5年1月1日以降）の療養日数は7日以内になるようにしてください。",IF('（別紙2-15）3月1日～3月31日'!AV24="×","別紙1の4の要件を満たしていない場合は、療養日数が10日以内になるようにしてください。","")))</f>
        <v/>
      </c>
      <c r="AH24" s="233">
        <f t="shared" si="1"/>
        <v>0</v>
      </c>
      <c r="AK24" s="233" t="str">
        <f t="shared" si="2"/>
        <v/>
      </c>
      <c r="AM24" s="238" t="str">
        <f t="shared" si="3"/>
        <v/>
      </c>
      <c r="AN24" s="239" t="str">
        <f>IF(SUM(COUNTIF('（別紙2-13）1月1日～1月31日'!C24,"○"),COUNTIF('（別紙2-14）2月1日～2月28日'!C24,"○"),COUNTIF('（別紙2-15）3月1日～3月31日'!C24,"○"))&gt;0,IF('（別紙2-12）12月1日～12月31日'!AI24=0,IF(SUM('（別紙2-13）1月1日～1月31日'!D24:AH24,'（別紙2-14）2月1日～2月28日'!D24:AE24)&gt;7,"×","○"),""),"")</f>
        <v/>
      </c>
    </row>
    <row r="25" spans="1:40" s="41" customFormat="1" ht="30" customHeight="1" x14ac:dyDescent="0.4">
      <c r="A25" s="53">
        <v>12</v>
      </c>
      <c r="B25" s="201" t="str">
        <f>IF('（別紙2-11）11月1日～11月30日'!B25="","",'（別紙2-11）11月1日～11月30日'!B25)</f>
        <v/>
      </c>
      <c r="C25" s="249"/>
      <c r="D25" s="311"/>
      <c r="E25" s="346"/>
      <c r="F25" s="313"/>
      <c r="G25" s="346"/>
      <c r="H25" s="313"/>
      <c r="I25" s="312"/>
      <c r="J25" s="313"/>
      <c r="K25" s="312"/>
      <c r="L25" s="313"/>
      <c r="M25" s="312"/>
      <c r="N25" s="313"/>
      <c r="O25" s="312"/>
      <c r="P25" s="313"/>
      <c r="Q25" s="312"/>
      <c r="R25" s="313"/>
      <c r="S25" s="312"/>
      <c r="T25" s="313"/>
      <c r="U25" s="312"/>
      <c r="V25" s="313"/>
      <c r="W25" s="312"/>
      <c r="X25" s="313"/>
      <c r="Y25" s="312"/>
      <c r="Z25" s="313"/>
      <c r="AA25" s="312"/>
      <c r="AB25" s="313"/>
      <c r="AC25" s="312"/>
      <c r="AD25" s="313"/>
      <c r="AE25" s="336"/>
      <c r="AF25" s="54">
        <f>SUM('（別紙2-6）6月1日～6月30日'!D25:AG25,'（別紙2-7）7月1日～7月31日'!D25:AH25,'（別紙2-8）8月1日～8月31日'!D25:AH25,'（別紙2-9）9月1日～9月30日'!D25:AG25,'（別紙2-10）10月1日～10月31日'!D25:AH25,'（別紙2-11）11月1日～11月30日'!D25:AG25,'（別紙2-12）12月1日～12月31日'!D25:AH25,'（別紙2-13）1月1日～1月31日'!D25:AH25,D25:AE25)</f>
        <v>0</v>
      </c>
      <c r="AG25" s="218" t="str">
        <f>IF(AM25="×","療養日数は15日以内になるようにしてください。",IF(AN25="×","無症状者（検体採取日が令和5年1月1日以降）の療養日数は7日以内になるようにしてください。",IF('（別紙2-15）3月1日～3月31日'!AV25="×","別紙1の4の要件を満たしていない場合は、療養日数が10日以内になるようにしてください。","")))</f>
        <v/>
      </c>
      <c r="AH25" s="233">
        <f t="shared" si="1"/>
        <v>0</v>
      </c>
      <c r="AK25" s="233" t="str">
        <f t="shared" si="2"/>
        <v/>
      </c>
      <c r="AM25" s="238" t="str">
        <f t="shared" si="3"/>
        <v/>
      </c>
      <c r="AN25" s="239" t="str">
        <f>IF(SUM(COUNTIF('（別紙2-13）1月1日～1月31日'!C25,"○"),COUNTIF('（別紙2-14）2月1日～2月28日'!C25,"○"),COUNTIF('（別紙2-15）3月1日～3月31日'!C25,"○"))&gt;0,IF('（別紙2-12）12月1日～12月31日'!AI25=0,IF(SUM('（別紙2-13）1月1日～1月31日'!D25:AH25,'（別紙2-14）2月1日～2月28日'!D25:AE25)&gt;7,"×","○"),""),"")</f>
        <v/>
      </c>
    </row>
    <row r="26" spans="1:40" s="41" customFormat="1" ht="30" customHeight="1" x14ac:dyDescent="0.4">
      <c r="A26" s="53">
        <v>13</v>
      </c>
      <c r="B26" s="201" t="str">
        <f>IF('（別紙2-11）11月1日～11月30日'!B26="","",'（別紙2-11）11月1日～11月30日'!B26)</f>
        <v/>
      </c>
      <c r="C26" s="249"/>
      <c r="D26" s="311"/>
      <c r="E26" s="346"/>
      <c r="F26" s="313"/>
      <c r="G26" s="346"/>
      <c r="H26" s="313"/>
      <c r="I26" s="312"/>
      <c r="J26" s="313"/>
      <c r="K26" s="312"/>
      <c r="L26" s="313"/>
      <c r="M26" s="312"/>
      <c r="N26" s="313"/>
      <c r="O26" s="312"/>
      <c r="P26" s="313"/>
      <c r="Q26" s="312"/>
      <c r="R26" s="313"/>
      <c r="S26" s="312"/>
      <c r="T26" s="313"/>
      <c r="U26" s="312"/>
      <c r="V26" s="313"/>
      <c r="W26" s="312"/>
      <c r="X26" s="313"/>
      <c r="Y26" s="312"/>
      <c r="Z26" s="313"/>
      <c r="AA26" s="312"/>
      <c r="AB26" s="313"/>
      <c r="AC26" s="312"/>
      <c r="AD26" s="313"/>
      <c r="AE26" s="336"/>
      <c r="AF26" s="54">
        <f>SUM('（別紙2-6）6月1日～6月30日'!D26:AG26,'（別紙2-7）7月1日～7月31日'!D26:AH26,'（別紙2-8）8月1日～8月31日'!D26:AH26,'（別紙2-9）9月1日～9月30日'!D26:AG26,'（別紙2-10）10月1日～10月31日'!D26:AH26,'（別紙2-11）11月1日～11月30日'!D26:AG26,'（別紙2-12）12月1日～12月31日'!D26:AH26,'（別紙2-13）1月1日～1月31日'!D26:AH26,D26:AE26)</f>
        <v>0</v>
      </c>
      <c r="AG26" s="218" t="str">
        <f>IF(AM26="×","療養日数は15日以内になるようにしてください。",IF(AN26="×","無症状者（検体採取日が令和5年1月1日以降）の療養日数は7日以内になるようにしてください。",IF('（別紙2-15）3月1日～3月31日'!AV26="×","別紙1の4の要件を満たしていない場合は、療養日数が10日以内になるようにしてください。","")))</f>
        <v/>
      </c>
      <c r="AH26" s="233">
        <f t="shared" si="1"/>
        <v>0</v>
      </c>
      <c r="AK26" s="233" t="str">
        <f t="shared" si="2"/>
        <v/>
      </c>
      <c r="AM26" s="238" t="str">
        <f t="shared" si="3"/>
        <v/>
      </c>
      <c r="AN26" s="239" t="str">
        <f>IF(SUM(COUNTIF('（別紙2-13）1月1日～1月31日'!C26,"○"),COUNTIF('（別紙2-14）2月1日～2月28日'!C26,"○"),COUNTIF('（別紙2-15）3月1日～3月31日'!C26,"○"))&gt;0,IF('（別紙2-12）12月1日～12月31日'!AI26=0,IF(SUM('（別紙2-13）1月1日～1月31日'!D26:AH26,'（別紙2-14）2月1日～2月28日'!D26:AE26)&gt;7,"×","○"),""),"")</f>
        <v/>
      </c>
    </row>
    <row r="27" spans="1:40" s="41" customFormat="1" ht="30" customHeight="1" x14ac:dyDescent="0.4">
      <c r="A27" s="53">
        <v>14</v>
      </c>
      <c r="B27" s="201" t="str">
        <f>IF('（別紙2-11）11月1日～11月30日'!B27="","",'（別紙2-11）11月1日～11月30日'!B27)</f>
        <v/>
      </c>
      <c r="C27" s="249"/>
      <c r="D27" s="311"/>
      <c r="E27" s="346"/>
      <c r="F27" s="313"/>
      <c r="G27" s="346"/>
      <c r="H27" s="313"/>
      <c r="I27" s="312"/>
      <c r="J27" s="313"/>
      <c r="K27" s="312"/>
      <c r="L27" s="313"/>
      <c r="M27" s="312"/>
      <c r="N27" s="313"/>
      <c r="O27" s="312"/>
      <c r="P27" s="313"/>
      <c r="Q27" s="312"/>
      <c r="R27" s="313"/>
      <c r="S27" s="312"/>
      <c r="T27" s="313"/>
      <c r="U27" s="312"/>
      <c r="V27" s="313"/>
      <c r="W27" s="312"/>
      <c r="X27" s="313"/>
      <c r="Y27" s="312"/>
      <c r="Z27" s="313"/>
      <c r="AA27" s="312"/>
      <c r="AB27" s="313"/>
      <c r="AC27" s="312"/>
      <c r="AD27" s="313"/>
      <c r="AE27" s="336"/>
      <c r="AF27" s="54">
        <f>SUM('（別紙2-6）6月1日～6月30日'!D27:AG27,'（別紙2-7）7月1日～7月31日'!D27:AH27,'（別紙2-8）8月1日～8月31日'!D27:AH27,'（別紙2-9）9月1日～9月30日'!D27:AG27,'（別紙2-10）10月1日～10月31日'!D27:AH27,'（別紙2-11）11月1日～11月30日'!D27:AG27,'（別紙2-12）12月1日～12月31日'!D27:AH27,'（別紙2-13）1月1日～1月31日'!D27:AH27,D27:AE27)</f>
        <v>0</v>
      </c>
      <c r="AG27" s="218" t="str">
        <f>IF(AM27="×","療養日数は15日以内になるようにしてください。",IF(AN27="×","無症状者（検体採取日が令和5年1月1日以降）の療養日数は7日以内になるようにしてください。",IF('（別紙2-15）3月1日～3月31日'!AV27="×","別紙1の4の要件を満たしていない場合は、療養日数が10日以内になるようにしてください。","")))</f>
        <v/>
      </c>
      <c r="AH27" s="233">
        <f t="shared" si="1"/>
        <v>0</v>
      </c>
      <c r="AK27" s="233" t="str">
        <f t="shared" si="2"/>
        <v/>
      </c>
      <c r="AM27" s="238" t="str">
        <f t="shared" si="3"/>
        <v/>
      </c>
      <c r="AN27" s="239" t="str">
        <f>IF(SUM(COUNTIF('（別紙2-13）1月1日～1月31日'!C27,"○"),COUNTIF('（別紙2-14）2月1日～2月28日'!C27,"○"),COUNTIF('（別紙2-15）3月1日～3月31日'!C27,"○"))&gt;0,IF('（別紙2-12）12月1日～12月31日'!AI27=0,IF(SUM('（別紙2-13）1月1日～1月31日'!D27:AH27,'（別紙2-14）2月1日～2月28日'!D27:AE27)&gt;7,"×","○"),""),"")</f>
        <v/>
      </c>
    </row>
    <row r="28" spans="1:40" s="41" customFormat="1" ht="30" customHeight="1" thickBot="1" x14ac:dyDescent="0.45">
      <c r="A28" s="57">
        <v>15</v>
      </c>
      <c r="B28" s="202" t="str">
        <f>IF('（別紙2-11）11月1日～11月30日'!B28="","",'（別紙2-11）11月1日～11月30日'!B28)</f>
        <v/>
      </c>
      <c r="C28" s="250"/>
      <c r="D28" s="337"/>
      <c r="E28" s="347"/>
      <c r="F28" s="326"/>
      <c r="G28" s="347"/>
      <c r="H28" s="326"/>
      <c r="I28" s="325"/>
      <c r="J28" s="326"/>
      <c r="K28" s="325"/>
      <c r="L28" s="326"/>
      <c r="M28" s="325"/>
      <c r="N28" s="326"/>
      <c r="O28" s="325"/>
      <c r="P28" s="326"/>
      <c r="Q28" s="325"/>
      <c r="R28" s="326"/>
      <c r="S28" s="325"/>
      <c r="T28" s="326"/>
      <c r="U28" s="325"/>
      <c r="V28" s="326"/>
      <c r="W28" s="325"/>
      <c r="X28" s="326"/>
      <c r="Y28" s="325"/>
      <c r="Z28" s="326"/>
      <c r="AA28" s="325"/>
      <c r="AB28" s="326"/>
      <c r="AC28" s="325"/>
      <c r="AD28" s="326"/>
      <c r="AE28" s="338"/>
      <c r="AF28" s="58">
        <f>SUM('（別紙2-6）6月1日～6月30日'!D28:AG28,'（別紙2-7）7月1日～7月31日'!D28:AH28,'（別紙2-8）8月1日～8月31日'!D28:AH28,'（別紙2-9）9月1日～9月30日'!D28:AG28,'（別紙2-10）10月1日～10月31日'!D28:AH28,'（別紙2-11）11月1日～11月30日'!D28:AG28,'（別紙2-12）12月1日～12月31日'!D28:AH28,'（別紙2-13）1月1日～1月31日'!D28:AH28,D28:AE28)</f>
        <v>0</v>
      </c>
      <c r="AG28" s="218" t="str">
        <f>IF(AM28="×","療養日数は15日以内になるようにしてください。",IF(AN28="×","無症状者（検体採取日が令和5年1月1日以降）の療養日数は7日以内になるようにしてください。",IF('（別紙2-15）3月1日～3月31日'!AV28="×","別紙1の4の要件を満たしていない場合は、療養日数が10日以内になるようにしてください。","")))</f>
        <v/>
      </c>
      <c r="AH28" s="233">
        <f t="shared" si="1"/>
        <v>0</v>
      </c>
      <c r="AK28" s="233" t="str">
        <f t="shared" si="2"/>
        <v/>
      </c>
      <c r="AM28" s="238" t="str">
        <f t="shared" si="3"/>
        <v/>
      </c>
      <c r="AN28" s="239" t="str">
        <f>IF(SUM(COUNTIF('（別紙2-13）1月1日～1月31日'!C28,"○"),COUNTIF('（別紙2-14）2月1日～2月28日'!C28,"○"),COUNTIF('（別紙2-15）3月1日～3月31日'!C28,"○"))&gt;0,IF('（別紙2-12）12月1日～12月31日'!AI28=0,IF(SUM('（別紙2-13）1月1日～1月31日'!D28:AH28,'（別紙2-14）2月1日～2月28日'!D28:AE28)&gt;7,"×","○"),""),"")</f>
        <v/>
      </c>
    </row>
    <row r="29" spans="1:40" s="41" customFormat="1" ht="30" customHeight="1" x14ac:dyDescent="0.4">
      <c r="A29" s="82">
        <v>16</v>
      </c>
      <c r="B29" s="203" t="str">
        <f>IF('（別紙2-11）11月1日～11月30日'!B29="","",'（別紙2-11）11月1日～11月30日'!B29)</f>
        <v/>
      </c>
      <c r="C29" s="251"/>
      <c r="D29" s="308"/>
      <c r="E29" s="345"/>
      <c r="F29" s="310"/>
      <c r="G29" s="345"/>
      <c r="H29" s="310"/>
      <c r="I29" s="309"/>
      <c r="J29" s="310"/>
      <c r="K29" s="309"/>
      <c r="L29" s="310"/>
      <c r="M29" s="309"/>
      <c r="N29" s="310"/>
      <c r="O29" s="309"/>
      <c r="P29" s="310"/>
      <c r="Q29" s="309"/>
      <c r="R29" s="310"/>
      <c r="S29" s="309"/>
      <c r="T29" s="310"/>
      <c r="U29" s="309"/>
      <c r="V29" s="310"/>
      <c r="W29" s="309"/>
      <c r="X29" s="310"/>
      <c r="Y29" s="309"/>
      <c r="Z29" s="310"/>
      <c r="AA29" s="309"/>
      <c r="AB29" s="310"/>
      <c r="AC29" s="309"/>
      <c r="AD29" s="310"/>
      <c r="AE29" s="335"/>
      <c r="AF29" s="84">
        <f>SUM('（別紙2-6）6月1日～6月30日'!D29:AG29,'（別紙2-7）7月1日～7月31日'!D29:AH29,'（別紙2-8）8月1日～8月31日'!D29:AH29,'（別紙2-9）9月1日～9月30日'!D29:AG29,'（別紙2-10）10月1日～10月31日'!D29:AH29,'（別紙2-11）11月1日～11月30日'!D29:AG29,'（別紙2-12）12月1日～12月31日'!D29:AH29,'（別紙2-13）1月1日～1月31日'!D29:AH29,D29:AE29)</f>
        <v>0</v>
      </c>
      <c r="AG29" s="218" t="str">
        <f>IF(AM29="×","療養日数は15日以内になるようにしてください。",IF(AN29="×","無症状者（検体採取日が令和5年1月1日以降）の療養日数は7日以内になるようにしてください。",IF('（別紙2-15）3月1日～3月31日'!AV29="×","別紙1の4の要件を満たしていない場合は、療養日数が10日以内になるようにしてください。","")))</f>
        <v/>
      </c>
      <c r="AH29" s="233">
        <f t="shared" si="1"/>
        <v>0</v>
      </c>
      <c r="AK29" s="233" t="str">
        <f t="shared" si="2"/>
        <v/>
      </c>
      <c r="AM29" s="238" t="str">
        <f t="shared" si="3"/>
        <v/>
      </c>
      <c r="AN29" s="239" t="str">
        <f>IF(SUM(COUNTIF('（別紙2-13）1月1日～1月31日'!C29,"○"),COUNTIF('（別紙2-14）2月1日～2月28日'!C29,"○"),COUNTIF('（別紙2-15）3月1日～3月31日'!C29,"○"))&gt;0,IF('（別紙2-12）12月1日～12月31日'!AI29=0,IF(SUM('（別紙2-13）1月1日～1月31日'!D29:AH29,'（別紙2-14）2月1日～2月28日'!D29:AE29)&gt;7,"×","○"),""),"")</f>
        <v/>
      </c>
    </row>
    <row r="30" spans="1:40" s="41" customFormat="1" ht="30" customHeight="1" x14ac:dyDescent="0.4">
      <c r="A30" s="53">
        <v>17</v>
      </c>
      <c r="B30" s="201" t="str">
        <f>IF('（別紙2-11）11月1日～11月30日'!B30="","",'（別紙2-11）11月1日～11月30日'!B30)</f>
        <v/>
      </c>
      <c r="C30" s="249"/>
      <c r="D30" s="311"/>
      <c r="E30" s="346"/>
      <c r="F30" s="313"/>
      <c r="G30" s="346"/>
      <c r="H30" s="313"/>
      <c r="I30" s="312"/>
      <c r="J30" s="313"/>
      <c r="K30" s="312"/>
      <c r="L30" s="313"/>
      <c r="M30" s="312"/>
      <c r="N30" s="313"/>
      <c r="O30" s="312"/>
      <c r="P30" s="313"/>
      <c r="Q30" s="312"/>
      <c r="R30" s="313"/>
      <c r="S30" s="312"/>
      <c r="T30" s="313"/>
      <c r="U30" s="312"/>
      <c r="V30" s="313"/>
      <c r="W30" s="312"/>
      <c r="X30" s="313"/>
      <c r="Y30" s="312"/>
      <c r="Z30" s="313"/>
      <c r="AA30" s="312"/>
      <c r="AB30" s="313"/>
      <c r="AC30" s="312"/>
      <c r="AD30" s="313"/>
      <c r="AE30" s="336"/>
      <c r="AF30" s="54">
        <f>SUM('（別紙2-6）6月1日～6月30日'!D30:AG30,'（別紙2-7）7月1日～7月31日'!D30:AH30,'（別紙2-8）8月1日～8月31日'!D30:AH30,'（別紙2-9）9月1日～9月30日'!D30:AG30,'（別紙2-10）10月1日～10月31日'!D30:AH30,'（別紙2-11）11月1日～11月30日'!D30:AG30,'（別紙2-12）12月1日～12月31日'!D30:AH30,'（別紙2-13）1月1日～1月31日'!D30:AH30,D30:AE30)</f>
        <v>0</v>
      </c>
      <c r="AG30" s="218" t="str">
        <f>IF(AM30="×","療養日数は15日以内になるようにしてください。",IF(AN30="×","無症状者（検体採取日が令和5年1月1日以降）の療養日数は7日以内になるようにしてください。",IF('（別紙2-15）3月1日～3月31日'!AV30="×","別紙1の4の要件を満たしていない場合は、療養日数が10日以内になるようにしてください。","")))</f>
        <v/>
      </c>
      <c r="AH30" s="233">
        <f t="shared" si="1"/>
        <v>0</v>
      </c>
      <c r="AK30" s="233" t="str">
        <f t="shared" si="2"/>
        <v/>
      </c>
      <c r="AM30" s="238" t="str">
        <f t="shared" si="3"/>
        <v/>
      </c>
      <c r="AN30" s="239" t="str">
        <f>IF(SUM(COUNTIF('（別紙2-13）1月1日～1月31日'!C30,"○"),COUNTIF('（別紙2-14）2月1日～2月28日'!C30,"○"),COUNTIF('（別紙2-15）3月1日～3月31日'!C30,"○"))&gt;0,IF('（別紙2-12）12月1日～12月31日'!AI30=0,IF(SUM('（別紙2-13）1月1日～1月31日'!D30:AH30,'（別紙2-14）2月1日～2月28日'!D30:AE30)&gt;7,"×","○"),""),"")</f>
        <v/>
      </c>
    </row>
    <row r="31" spans="1:40" s="41" customFormat="1" ht="30" customHeight="1" x14ac:dyDescent="0.4">
      <c r="A31" s="53">
        <v>18</v>
      </c>
      <c r="B31" s="201" t="str">
        <f>IF('（別紙2-11）11月1日～11月30日'!B31="","",'（別紙2-11）11月1日～11月30日'!B31)</f>
        <v/>
      </c>
      <c r="C31" s="249"/>
      <c r="D31" s="311"/>
      <c r="E31" s="346"/>
      <c r="F31" s="313"/>
      <c r="G31" s="346"/>
      <c r="H31" s="313"/>
      <c r="I31" s="312"/>
      <c r="J31" s="313"/>
      <c r="K31" s="312"/>
      <c r="L31" s="313"/>
      <c r="M31" s="312"/>
      <c r="N31" s="313"/>
      <c r="O31" s="312"/>
      <c r="P31" s="313"/>
      <c r="Q31" s="312"/>
      <c r="R31" s="313"/>
      <c r="S31" s="312"/>
      <c r="T31" s="313"/>
      <c r="U31" s="312"/>
      <c r="V31" s="313"/>
      <c r="W31" s="312"/>
      <c r="X31" s="313"/>
      <c r="Y31" s="312"/>
      <c r="Z31" s="313"/>
      <c r="AA31" s="312"/>
      <c r="AB31" s="313"/>
      <c r="AC31" s="312"/>
      <c r="AD31" s="313"/>
      <c r="AE31" s="336"/>
      <c r="AF31" s="54">
        <f>SUM('（別紙2-6）6月1日～6月30日'!D31:AG31,'（別紙2-7）7月1日～7月31日'!D31:AH31,'（別紙2-8）8月1日～8月31日'!D31:AH31,'（別紙2-9）9月1日～9月30日'!D31:AG31,'（別紙2-10）10月1日～10月31日'!D31:AH31,'（別紙2-11）11月1日～11月30日'!D31:AG31,'（別紙2-12）12月1日～12月31日'!D31:AH31,'（別紙2-13）1月1日～1月31日'!D31:AH31,D31:AE31)</f>
        <v>0</v>
      </c>
      <c r="AG31" s="218" t="str">
        <f>IF(AM31="×","療養日数は15日以内になるようにしてください。",IF(AN31="×","無症状者（検体採取日が令和5年1月1日以降）の療養日数は7日以内になるようにしてください。",IF('（別紙2-15）3月1日～3月31日'!AV31="×","別紙1の4の要件を満たしていない場合は、療養日数が10日以内になるようにしてください。","")))</f>
        <v/>
      </c>
      <c r="AH31" s="233">
        <f t="shared" si="1"/>
        <v>0</v>
      </c>
      <c r="AK31" s="233" t="str">
        <f t="shared" si="2"/>
        <v/>
      </c>
      <c r="AM31" s="238" t="str">
        <f t="shared" si="3"/>
        <v/>
      </c>
      <c r="AN31" s="239" t="str">
        <f>IF(SUM(COUNTIF('（別紙2-13）1月1日～1月31日'!C31,"○"),COUNTIF('（別紙2-14）2月1日～2月28日'!C31,"○"),COUNTIF('（別紙2-15）3月1日～3月31日'!C31,"○"))&gt;0,IF('（別紙2-12）12月1日～12月31日'!AI31=0,IF(SUM('（別紙2-13）1月1日～1月31日'!D31:AH31,'（別紙2-14）2月1日～2月28日'!D31:AE31)&gt;7,"×","○"),""),"")</f>
        <v/>
      </c>
    </row>
    <row r="32" spans="1:40" s="41" customFormat="1" ht="30" customHeight="1" x14ac:dyDescent="0.4">
      <c r="A32" s="53">
        <v>19</v>
      </c>
      <c r="B32" s="201" t="str">
        <f>IF('（別紙2-11）11月1日～11月30日'!B32="","",'（別紙2-11）11月1日～11月30日'!B32)</f>
        <v/>
      </c>
      <c r="C32" s="249"/>
      <c r="D32" s="311"/>
      <c r="E32" s="346"/>
      <c r="F32" s="313"/>
      <c r="G32" s="346"/>
      <c r="H32" s="313"/>
      <c r="I32" s="312"/>
      <c r="J32" s="313"/>
      <c r="K32" s="312"/>
      <c r="L32" s="313"/>
      <c r="M32" s="312"/>
      <c r="N32" s="313"/>
      <c r="O32" s="312"/>
      <c r="P32" s="313"/>
      <c r="Q32" s="312"/>
      <c r="R32" s="313"/>
      <c r="S32" s="312"/>
      <c r="T32" s="313"/>
      <c r="U32" s="312"/>
      <c r="V32" s="313"/>
      <c r="W32" s="312"/>
      <c r="X32" s="313"/>
      <c r="Y32" s="312"/>
      <c r="Z32" s="313"/>
      <c r="AA32" s="312"/>
      <c r="AB32" s="313"/>
      <c r="AC32" s="312"/>
      <c r="AD32" s="313"/>
      <c r="AE32" s="336"/>
      <c r="AF32" s="54">
        <f>SUM('（別紙2-6）6月1日～6月30日'!D32:AG32,'（別紙2-7）7月1日～7月31日'!D32:AH32,'（別紙2-8）8月1日～8月31日'!D32:AH32,'（別紙2-9）9月1日～9月30日'!D32:AG32,'（別紙2-10）10月1日～10月31日'!D32:AH32,'（別紙2-11）11月1日～11月30日'!D32:AG32,'（別紙2-12）12月1日～12月31日'!D32:AH32,'（別紙2-13）1月1日～1月31日'!D32:AH32,D32:AE32)</f>
        <v>0</v>
      </c>
      <c r="AG32" s="218" t="str">
        <f>IF(AM32="×","療養日数は15日以内になるようにしてください。",IF(AN32="×","無症状者（検体採取日が令和5年1月1日以降）の療養日数は7日以内になるようにしてください。",IF('（別紙2-15）3月1日～3月31日'!AV32="×","別紙1の4の要件を満たしていない場合は、療養日数が10日以内になるようにしてください。","")))</f>
        <v/>
      </c>
      <c r="AH32" s="233">
        <f t="shared" si="1"/>
        <v>0</v>
      </c>
      <c r="AK32" s="233" t="str">
        <f t="shared" si="2"/>
        <v/>
      </c>
      <c r="AM32" s="238" t="str">
        <f t="shared" si="3"/>
        <v/>
      </c>
      <c r="AN32" s="239" t="str">
        <f>IF(SUM(COUNTIF('（別紙2-13）1月1日～1月31日'!C32,"○"),COUNTIF('（別紙2-14）2月1日～2月28日'!C32,"○"),COUNTIF('（別紙2-15）3月1日～3月31日'!C32,"○"))&gt;0,IF('（別紙2-12）12月1日～12月31日'!AI32=0,IF(SUM('（別紙2-13）1月1日～1月31日'!D32:AH32,'（別紙2-14）2月1日～2月28日'!D32:AE32)&gt;7,"×","○"),""),"")</f>
        <v/>
      </c>
    </row>
    <row r="33" spans="1:40" s="41" customFormat="1" ht="30" customHeight="1" thickBot="1" x14ac:dyDescent="0.45">
      <c r="A33" s="57">
        <v>20</v>
      </c>
      <c r="B33" s="202" t="str">
        <f>IF('（別紙2-11）11月1日～11月30日'!B33="","",'（別紙2-11）11月1日～11月30日'!B33)</f>
        <v/>
      </c>
      <c r="C33" s="250"/>
      <c r="D33" s="337"/>
      <c r="E33" s="347"/>
      <c r="F33" s="326"/>
      <c r="G33" s="347"/>
      <c r="H33" s="326"/>
      <c r="I33" s="325"/>
      <c r="J33" s="326"/>
      <c r="K33" s="325"/>
      <c r="L33" s="326"/>
      <c r="M33" s="325"/>
      <c r="N33" s="326"/>
      <c r="O33" s="325"/>
      <c r="P33" s="326"/>
      <c r="Q33" s="325"/>
      <c r="R33" s="326"/>
      <c r="S33" s="325"/>
      <c r="T33" s="326"/>
      <c r="U33" s="325"/>
      <c r="V33" s="326"/>
      <c r="W33" s="325"/>
      <c r="X33" s="326"/>
      <c r="Y33" s="325"/>
      <c r="Z33" s="326"/>
      <c r="AA33" s="325"/>
      <c r="AB33" s="326"/>
      <c r="AC33" s="325"/>
      <c r="AD33" s="326"/>
      <c r="AE33" s="338"/>
      <c r="AF33" s="58">
        <f>SUM('（別紙2-6）6月1日～6月30日'!D33:AG33,'（別紙2-7）7月1日～7月31日'!D33:AH33,'（別紙2-8）8月1日～8月31日'!D33:AH33,'（別紙2-9）9月1日～9月30日'!D33:AG33,'（別紙2-10）10月1日～10月31日'!D33:AH33,'（別紙2-11）11月1日～11月30日'!D33:AG33,'（別紙2-12）12月1日～12月31日'!D33:AH33,'（別紙2-13）1月1日～1月31日'!D33:AH33,D33:AE33)</f>
        <v>0</v>
      </c>
      <c r="AG33" s="218" t="str">
        <f>IF(AM33="×","療養日数は15日以内になるようにしてください。",IF(AN33="×","無症状者（検体採取日が令和5年1月1日以降）の療養日数は7日以内になるようにしてください。",IF('（別紙2-15）3月1日～3月31日'!AV33="×","別紙1の4の要件を満たしていない場合は、療養日数が10日以内になるようにしてください。","")))</f>
        <v/>
      </c>
      <c r="AH33" s="233">
        <f t="shared" si="1"/>
        <v>0</v>
      </c>
      <c r="AK33" s="233" t="str">
        <f t="shared" si="2"/>
        <v/>
      </c>
      <c r="AM33" s="238" t="str">
        <f t="shared" si="3"/>
        <v/>
      </c>
      <c r="AN33" s="239" t="str">
        <f>IF(SUM(COUNTIF('（別紙2-13）1月1日～1月31日'!C33,"○"),COUNTIF('（別紙2-14）2月1日～2月28日'!C33,"○"),COUNTIF('（別紙2-15）3月1日～3月31日'!C33,"○"))&gt;0,IF('（別紙2-12）12月1日～12月31日'!AI33=0,IF(SUM('（別紙2-13）1月1日～1月31日'!D33:AH33,'（別紙2-14）2月1日～2月28日'!D33:AE33)&gt;7,"×","○"),""),"")</f>
        <v/>
      </c>
    </row>
    <row r="34" spans="1:40" s="41" customFormat="1" ht="30" customHeight="1" x14ac:dyDescent="0.4">
      <c r="A34" s="82">
        <v>21</v>
      </c>
      <c r="B34" s="203" t="str">
        <f>IF('（別紙2-11）11月1日～11月30日'!B34="","",'（別紙2-11）11月1日～11月30日'!B34)</f>
        <v/>
      </c>
      <c r="C34" s="251"/>
      <c r="D34" s="308"/>
      <c r="E34" s="345"/>
      <c r="F34" s="310"/>
      <c r="G34" s="345"/>
      <c r="H34" s="310"/>
      <c r="I34" s="309"/>
      <c r="J34" s="310"/>
      <c r="K34" s="309"/>
      <c r="L34" s="310"/>
      <c r="M34" s="309"/>
      <c r="N34" s="310"/>
      <c r="O34" s="309"/>
      <c r="P34" s="310"/>
      <c r="Q34" s="309"/>
      <c r="R34" s="310"/>
      <c r="S34" s="309"/>
      <c r="T34" s="310"/>
      <c r="U34" s="309"/>
      <c r="V34" s="310"/>
      <c r="W34" s="309"/>
      <c r="X34" s="310"/>
      <c r="Y34" s="309"/>
      <c r="Z34" s="310"/>
      <c r="AA34" s="309"/>
      <c r="AB34" s="310"/>
      <c r="AC34" s="309"/>
      <c r="AD34" s="310"/>
      <c r="AE34" s="335"/>
      <c r="AF34" s="84">
        <f>SUM('（別紙2-6）6月1日～6月30日'!D34:AG34,'（別紙2-7）7月1日～7月31日'!D34:AH34,'（別紙2-8）8月1日～8月31日'!D34:AH34,'（別紙2-9）9月1日～9月30日'!D34:AG34,'（別紙2-10）10月1日～10月31日'!D34:AH34,'（別紙2-11）11月1日～11月30日'!D34:AG34,'（別紙2-12）12月1日～12月31日'!D34:AH34,'（別紙2-13）1月1日～1月31日'!D34:AH34,D34:AE34)</f>
        <v>0</v>
      </c>
      <c r="AG34" s="218" t="str">
        <f>IF(AM34="×","療養日数は15日以内になるようにしてください。",IF(AN34="×","無症状者（検体採取日が令和5年1月1日以降）の療養日数は7日以内になるようにしてください。",IF('（別紙2-15）3月1日～3月31日'!AV34="×","別紙1の4の要件を満たしていない場合は、療養日数が10日以内になるようにしてください。","")))</f>
        <v/>
      </c>
      <c r="AH34" s="233">
        <f t="shared" si="1"/>
        <v>0</v>
      </c>
      <c r="AK34" s="233" t="str">
        <f t="shared" si="2"/>
        <v/>
      </c>
      <c r="AM34" s="238" t="str">
        <f t="shared" si="3"/>
        <v/>
      </c>
      <c r="AN34" s="239" t="str">
        <f>IF(SUM(COUNTIF('（別紙2-13）1月1日～1月31日'!C34,"○"),COUNTIF('（別紙2-14）2月1日～2月28日'!C34,"○"),COUNTIF('（別紙2-15）3月1日～3月31日'!C34,"○"))&gt;0,IF('（別紙2-12）12月1日～12月31日'!AI34=0,IF(SUM('（別紙2-13）1月1日～1月31日'!D34:AH34,'（別紙2-14）2月1日～2月28日'!D34:AE34)&gt;7,"×","○"),""),"")</f>
        <v/>
      </c>
    </row>
    <row r="35" spans="1:40" s="41" customFormat="1" ht="30" customHeight="1" x14ac:dyDescent="0.4">
      <c r="A35" s="53">
        <v>22</v>
      </c>
      <c r="B35" s="201" t="str">
        <f>IF('（別紙2-11）11月1日～11月30日'!B35="","",'（別紙2-11）11月1日～11月30日'!B35)</f>
        <v/>
      </c>
      <c r="C35" s="249"/>
      <c r="D35" s="311"/>
      <c r="E35" s="346"/>
      <c r="F35" s="313"/>
      <c r="G35" s="346"/>
      <c r="H35" s="313"/>
      <c r="I35" s="312"/>
      <c r="J35" s="313"/>
      <c r="K35" s="312"/>
      <c r="L35" s="313"/>
      <c r="M35" s="312"/>
      <c r="N35" s="313"/>
      <c r="O35" s="312"/>
      <c r="P35" s="313"/>
      <c r="Q35" s="312"/>
      <c r="R35" s="313"/>
      <c r="S35" s="312"/>
      <c r="T35" s="313"/>
      <c r="U35" s="312"/>
      <c r="V35" s="313"/>
      <c r="W35" s="312"/>
      <c r="X35" s="313"/>
      <c r="Y35" s="312"/>
      <c r="Z35" s="313"/>
      <c r="AA35" s="312"/>
      <c r="AB35" s="313"/>
      <c r="AC35" s="312"/>
      <c r="AD35" s="313"/>
      <c r="AE35" s="336"/>
      <c r="AF35" s="54">
        <f>SUM('（別紙2-6）6月1日～6月30日'!D35:AG35,'（別紙2-7）7月1日～7月31日'!D35:AH35,'（別紙2-8）8月1日～8月31日'!D35:AH35,'（別紙2-9）9月1日～9月30日'!D35:AG35,'（別紙2-10）10月1日～10月31日'!D35:AH35,'（別紙2-11）11月1日～11月30日'!D35:AG35,'（別紙2-12）12月1日～12月31日'!D35:AH35,'（別紙2-13）1月1日～1月31日'!D35:AH35,D35:AE35)</f>
        <v>0</v>
      </c>
      <c r="AG35" s="218" t="str">
        <f>IF(AM35="×","療養日数は15日以内になるようにしてください。",IF(AN35="×","無症状者（検体採取日が令和5年1月1日以降）の療養日数は7日以内になるようにしてください。",IF('（別紙2-15）3月1日～3月31日'!AV35="×","別紙1の4の要件を満たしていない場合は、療養日数が10日以内になるようにしてください。","")))</f>
        <v/>
      </c>
      <c r="AH35" s="233">
        <f t="shared" si="1"/>
        <v>0</v>
      </c>
      <c r="AK35" s="233" t="str">
        <f t="shared" si="2"/>
        <v/>
      </c>
      <c r="AM35" s="238" t="str">
        <f t="shared" si="3"/>
        <v/>
      </c>
      <c r="AN35" s="239" t="str">
        <f>IF(SUM(COUNTIF('（別紙2-13）1月1日～1月31日'!C35,"○"),COUNTIF('（別紙2-14）2月1日～2月28日'!C35,"○"),COUNTIF('（別紙2-15）3月1日～3月31日'!C35,"○"))&gt;0,IF('（別紙2-12）12月1日～12月31日'!AI35=0,IF(SUM('（別紙2-13）1月1日～1月31日'!D35:AH35,'（別紙2-14）2月1日～2月28日'!D35:AE35)&gt;7,"×","○"),""),"")</f>
        <v/>
      </c>
    </row>
    <row r="36" spans="1:40" s="41" customFormat="1" ht="30" customHeight="1" x14ac:dyDescent="0.4">
      <c r="A36" s="53">
        <v>23</v>
      </c>
      <c r="B36" s="201" t="str">
        <f>IF('（別紙2-11）11月1日～11月30日'!B36="","",'（別紙2-11）11月1日～11月30日'!B36)</f>
        <v/>
      </c>
      <c r="C36" s="249"/>
      <c r="D36" s="311"/>
      <c r="E36" s="346"/>
      <c r="F36" s="313"/>
      <c r="G36" s="346"/>
      <c r="H36" s="313"/>
      <c r="I36" s="312"/>
      <c r="J36" s="313"/>
      <c r="K36" s="312"/>
      <c r="L36" s="313"/>
      <c r="M36" s="312"/>
      <c r="N36" s="313"/>
      <c r="O36" s="312"/>
      <c r="P36" s="313"/>
      <c r="Q36" s="312"/>
      <c r="R36" s="313"/>
      <c r="S36" s="312"/>
      <c r="T36" s="313"/>
      <c r="U36" s="312"/>
      <c r="V36" s="313"/>
      <c r="W36" s="312"/>
      <c r="X36" s="313"/>
      <c r="Y36" s="312"/>
      <c r="Z36" s="313"/>
      <c r="AA36" s="312"/>
      <c r="AB36" s="313"/>
      <c r="AC36" s="312"/>
      <c r="AD36" s="313"/>
      <c r="AE36" s="336"/>
      <c r="AF36" s="54">
        <f>SUM('（別紙2-6）6月1日～6月30日'!D36:AG36,'（別紙2-7）7月1日～7月31日'!D36:AH36,'（別紙2-8）8月1日～8月31日'!D36:AH36,'（別紙2-9）9月1日～9月30日'!D36:AG36,'（別紙2-10）10月1日～10月31日'!D36:AH36,'（別紙2-11）11月1日～11月30日'!D36:AG36,'（別紙2-12）12月1日～12月31日'!D36:AH36,'（別紙2-13）1月1日～1月31日'!D36:AH36,D36:AE36)</f>
        <v>0</v>
      </c>
      <c r="AG36" s="218" t="str">
        <f>IF(AM36="×","療養日数は15日以内になるようにしてください。",IF(AN36="×","無症状者（検体採取日が令和5年1月1日以降）の療養日数は7日以内になるようにしてください。",IF('（別紙2-15）3月1日～3月31日'!AV36="×","別紙1の4の要件を満たしていない場合は、療養日数が10日以内になるようにしてください。","")))</f>
        <v/>
      </c>
      <c r="AH36" s="233">
        <f t="shared" si="1"/>
        <v>0</v>
      </c>
      <c r="AK36" s="233" t="str">
        <f t="shared" si="2"/>
        <v/>
      </c>
      <c r="AM36" s="238" t="str">
        <f t="shared" si="3"/>
        <v/>
      </c>
      <c r="AN36" s="239" t="str">
        <f>IF(SUM(COUNTIF('（別紙2-13）1月1日～1月31日'!C36,"○"),COUNTIF('（別紙2-14）2月1日～2月28日'!C36,"○"),COUNTIF('（別紙2-15）3月1日～3月31日'!C36,"○"))&gt;0,IF('（別紙2-12）12月1日～12月31日'!AI36=0,IF(SUM('（別紙2-13）1月1日～1月31日'!D36:AH36,'（別紙2-14）2月1日～2月28日'!D36:AE36)&gt;7,"×","○"),""),"")</f>
        <v/>
      </c>
    </row>
    <row r="37" spans="1:40" s="41" customFormat="1" ht="30" customHeight="1" x14ac:dyDescent="0.4">
      <c r="A37" s="53">
        <v>24</v>
      </c>
      <c r="B37" s="201" t="str">
        <f>IF('（別紙2-11）11月1日～11月30日'!B37="","",'（別紙2-11）11月1日～11月30日'!B37)</f>
        <v/>
      </c>
      <c r="C37" s="249"/>
      <c r="D37" s="311"/>
      <c r="E37" s="346"/>
      <c r="F37" s="313"/>
      <c r="G37" s="346"/>
      <c r="H37" s="313"/>
      <c r="I37" s="312"/>
      <c r="J37" s="313"/>
      <c r="K37" s="312"/>
      <c r="L37" s="313"/>
      <c r="M37" s="312"/>
      <c r="N37" s="313"/>
      <c r="O37" s="312"/>
      <c r="P37" s="313"/>
      <c r="Q37" s="312"/>
      <c r="R37" s="313"/>
      <c r="S37" s="312"/>
      <c r="T37" s="313"/>
      <c r="U37" s="312"/>
      <c r="V37" s="313"/>
      <c r="W37" s="312"/>
      <c r="X37" s="313"/>
      <c r="Y37" s="312"/>
      <c r="Z37" s="313"/>
      <c r="AA37" s="312"/>
      <c r="AB37" s="313"/>
      <c r="AC37" s="312"/>
      <c r="AD37" s="313"/>
      <c r="AE37" s="336"/>
      <c r="AF37" s="54">
        <f>SUM('（別紙2-6）6月1日～6月30日'!D37:AG37,'（別紙2-7）7月1日～7月31日'!D37:AH37,'（別紙2-8）8月1日～8月31日'!D37:AH37,'（別紙2-9）9月1日～9月30日'!D37:AG37,'（別紙2-10）10月1日～10月31日'!D37:AH37,'（別紙2-11）11月1日～11月30日'!D37:AG37,'（別紙2-12）12月1日～12月31日'!D37:AH37,'（別紙2-13）1月1日～1月31日'!D37:AH37,D37:AE37)</f>
        <v>0</v>
      </c>
      <c r="AG37" s="218" t="str">
        <f>IF(AM37="×","療養日数は15日以内になるようにしてください。",IF(AN37="×","無症状者（検体採取日が令和5年1月1日以降）の療養日数は7日以内になるようにしてください。",IF('（別紙2-15）3月1日～3月31日'!AV37="×","別紙1の4の要件を満たしていない場合は、療養日数が10日以内になるようにしてください。","")))</f>
        <v/>
      </c>
      <c r="AH37" s="233">
        <f t="shared" si="1"/>
        <v>0</v>
      </c>
      <c r="AK37" s="233" t="str">
        <f t="shared" si="2"/>
        <v/>
      </c>
      <c r="AM37" s="238" t="str">
        <f t="shared" si="3"/>
        <v/>
      </c>
      <c r="AN37" s="239" t="str">
        <f>IF(SUM(COUNTIF('（別紙2-13）1月1日～1月31日'!C37,"○"),COUNTIF('（別紙2-14）2月1日～2月28日'!C37,"○"),COUNTIF('（別紙2-15）3月1日～3月31日'!C37,"○"))&gt;0,IF('（別紙2-12）12月1日～12月31日'!AI37=0,IF(SUM('（別紙2-13）1月1日～1月31日'!D37:AH37,'（別紙2-14）2月1日～2月28日'!D37:AE37)&gt;7,"×","○"),""),"")</f>
        <v/>
      </c>
    </row>
    <row r="38" spans="1:40" ht="30" customHeight="1" thickBot="1" x14ac:dyDescent="0.3">
      <c r="A38" s="57">
        <v>25</v>
      </c>
      <c r="B38" s="202" t="str">
        <f>IF('（別紙2-11）11月1日～11月30日'!B38="","",'（別紙2-11）11月1日～11月30日'!B38)</f>
        <v/>
      </c>
      <c r="C38" s="250"/>
      <c r="D38" s="337"/>
      <c r="E38" s="347"/>
      <c r="F38" s="326"/>
      <c r="G38" s="347"/>
      <c r="H38" s="326"/>
      <c r="I38" s="325"/>
      <c r="J38" s="326"/>
      <c r="K38" s="325"/>
      <c r="L38" s="326"/>
      <c r="M38" s="325"/>
      <c r="N38" s="326"/>
      <c r="O38" s="325"/>
      <c r="P38" s="326"/>
      <c r="Q38" s="325"/>
      <c r="R38" s="326"/>
      <c r="S38" s="325"/>
      <c r="T38" s="326"/>
      <c r="U38" s="325"/>
      <c r="V38" s="326"/>
      <c r="W38" s="325"/>
      <c r="X38" s="326"/>
      <c r="Y38" s="325"/>
      <c r="Z38" s="326"/>
      <c r="AA38" s="325"/>
      <c r="AB38" s="326"/>
      <c r="AC38" s="325"/>
      <c r="AD38" s="326"/>
      <c r="AE38" s="338"/>
      <c r="AF38" s="58">
        <f>SUM('（別紙2-6）6月1日～6月30日'!D38:AG38,'（別紙2-7）7月1日～7月31日'!D38:AH38,'（別紙2-8）8月1日～8月31日'!D38:AH38,'（別紙2-9）9月1日～9月30日'!D38:AG38,'（別紙2-10）10月1日～10月31日'!D38:AH38,'（別紙2-11）11月1日～11月30日'!D38:AG38,'（別紙2-12）12月1日～12月31日'!D38:AH38,'（別紙2-13）1月1日～1月31日'!D38:AH38,D38:AE38)</f>
        <v>0</v>
      </c>
      <c r="AG38" s="218" t="str">
        <f>IF(AM38="×","療養日数は15日以内になるようにしてください。",IF(AN38="×","無症状者（検体採取日が令和5年1月1日以降）の療養日数は7日以内になるようにしてください。",IF('（別紙2-15）3月1日～3月31日'!AV38="×","別紙1の4の要件を満たしていない場合は、療養日数が10日以内になるようにしてください。","")))</f>
        <v/>
      </c>
      <c r="AH38" s="233">
        <f t="shared" si="1"/>
        <v>0</v>
      </c>
      <c r="AJ38" s="41"/>
      <c r="AK38" s="234" t="str">
        <f t="shared" si="2"/>
        <v/>
      </c>
      <c r="AM38" s="240" t="str">
        <f t="shared" si="3"/>
        <v/>
      </c>
      <c r="AN38" s="241" t="str">
        <f>IF(SUM(COUNTIF('（別紙2-13）1月1日～1月31日'!C38,"○"),COUNTIF('（別紙2-14）2月1日～2月28日'!C38,"○"),COUNTIF('（別紙2-15）3月1日～3月31日'!C38,"○"))&gt;0,IF('（別紙2-12）12月1日～12月31日'!AI38=0,IF(SUM('（別紙2-13）1月1日～1月31日'!D38:AH38,'（別紙2-14）2月1日～2月28日'!D38:AE38)&gt;7,"×","○"),""),"")</f>
        <v/>
      </c>
    </row>
    <row r="39" spans="1:40" ht="30" customHeight="1" x14ac:dyDescent="0.25">
      <c r="A39" s="51">
        <v>26</v>
      </c>
      <c r="B39" s="203" t="str">
        <f>IF('（別紙2-11）11月1日～11月30日'!B39="","",'（別紙2-11）11月1日～11月30日'!B39)</f>
        <v/>
      </c>
      <c r="C39" s="251"/>
      <c r="D39" s="343"/>
      <c r="E39" s="319"/>
      <c r="F39" s="320"/>
      <c r="G39" s="319"/>
      <c r="H39" s="320"/>
      <c r="I39" s="319"/>
      <c r="J39" s="320"/>
      <c r="K39" s="319"/>
      <c r="L39" s="320"/>
      <c r="M39" s="319"/>
      <c r="N39" s="320"/>
      <c r="O39" s="319"/>
      <c r="P39" s="320"/>
      <c r="Q39" s="319"/>
      <c r="R39" s="320"/>
      <c r="S39" s="319"/>
      <c r="T39" s="320"/>
      <c r="U39" s="319"/>
      <c r="V39" s="320"/>
      <c r="W39" s="319"/>
      <c r="X39" s="320"/>
      <c r="Y39" s="319"/>
      <c r="Z39" s="320"/>
      <c r="AA39" s="319"/>
      <c r="AB39" s="320"/>
      <c r="AC39" s="319"/>
      <c r="AD39" s="320"/>
      <c r="AE39" s="335"/>
      <c r="AF39" s="52">
        <f>SUM('（別紙2-6）6月1日～6月30日'!D39:AG39,'（別紙2-7）7月1日～7月31日'!D39:AH39,'（別紙2-8）8月1日～8月31日'!D39:AH39,'（別紙2-9）9月1日～9月30日'!D39:AG39,'（別紙2-10）10月1日～10月31日'!D39:AH39,'（別紙2-11）11月1日～11月30日'!D39:AG39,'（別紙2-12）12月1日～12月31日'!D39:AH39,'（別紙2-13）1月1日～1月31日'!D39:AH39,D39:AE39)</f>
        <v>0</v>
      </c>
      <c r="AG39" s="218" t="str">
        <f>IF(AM39="×","療養日数は15日以内になるようにしてください。",IF(AN39="×","無症状者（検体採取日が令和5年1月1日以降）の療養日数は7日以内になるようにしてください。",IF('（別紙2-15）3月1日～3月31日'!AV39="×","別紙1の4の要件を満たしていない場合は、療養日数が10日以内になるようにしてください。","")))</f>
        <v/>
      </c>
      <c r="AH39" s="233">
        <f t="shared" si="1"/>
        <v>0</v>
      </c>
      <c r="AJ39" s="41"/>
      <c r="AK39" s="234" t="str">
        <f t="shared" si="2"/>
        <v/>
      </c>
      <c r="AM39" s="240" t="str">
        <f t="shared" si="3"/>
        <v/>
      </c>
      <c r="AN39" s="241" t="str">
        <f>IF(SUM(COUNTIF('（別紙2-13）1月1日～1月31日'!C39,"○"),COUNTIF('（別紙2-14）2月1日～2月28日'!C39,"○"),COUNTIF('（別紙2-15）3月1日～3月31日'!C39,"○"))&gt;0,IF('（別紙2-12）12月1日～12月31日'!AI39=0,IF(SUM('（別紙2-13）1月1日～1月31日'!D39:AH39,'（別紙2-14）2月1日～2月28日'!D39:AE39)&gt;7,"×","○"),""),"")</f>
        <v/>
      </c>
    </row>
    <row r="40" spans="1:40" ht="30" customHeight="1" x14ac:dyDescent="0.25">
      <c r="A40" s="53">
        <v>27</v>
      </c>
      <c r="B40" s="201" t="str">
        <f>IF('（別紙2-11）11月1日～11月30日'!B40="","",'（別紙2-11）11月1日～11月30日'!B40)</f>
        <v/>
      </c>
      <c r="C40" s="249"/>
      <c r="D40" s="311"/>
      <c r="E40" s="346"/>
      <c r="F40" s="313"/>
      <c r="G40" s="346"/>
      <c r="H40" s="313"/>
      <c r="I40" s="312"/>
      <c r="J40" s="313"/>
      <c r="K40" s="312"/>
      <c r="L40" s="313"/>
      <c r="M40" s="312"/>
      <c r="N40" s="313"/>
      <c r="O40" s="312"/>
      <c r="P40" s="313"/>
      <c r="Q40" s="312"/>
      <c r="R40" s="313"/>
      <c r="S40" s="312"/>
      <c r="T40" s="313"/>
      <c r="U40" s="312"/>
      <c r="V40" s="313"/>
      <c r="W40" s="312"/>
      <c r="X40" s="313"/>
      <c r="Y40" s="312"/>
      <c r="Z40" s="313"/>
      <c r="AA40" s="312"/>
      <c r="AB40" s="313"/>
      <c r="AC40" s="312"/>
      <c r="AD40" s="313"/>
      <c r="AE40" s="336"/>
      <c r="AF40" s="54">
        <f>SUM('（別紙2-6）6月1日～6月30日'!D40:AG40,'（別紙2-7）7月1日～7月31日'!D40:AH40,'（別紙2-8）8月1日～8月31日'!D40:AH40,'（別紙2-9）9月1日～9月30日'!D40:AG40,'（別紙2-10）10月1日～10月31日'!D40:AH40,'（別紙2-11）11月1日～11月30日'!D40:AG40,'（別紙2-12）12月1日～12月31日'!D40:AH40,'（別紙2-13）1月1日～1月31日'!D40:AH40,D40:AE40)</f>
        <v>0</v>
      </c>
      <c r="AG40" s="218" t="str">
        <f>IF(AM40="×","療養日数は15日以内になるようにしてください。",IF(AN40="×","無症状者（検体採取日が令和5年1月1日以降）の療養日数は7日以内になるようにしてください。",IF('（別紙2-15）3月1日～3月31日'!AV40="×","別紙1の4の要件を満たしていない場合は、療養日数が10日以内になるようにしてください。","")))</f>
        <v/>
      </c>
      <c r="AH40" s="233">
        <f t="shared" si="1"/>
        <v>0</v>
      </c>
      <c r="AJ40" s="41"/>
      <c r="AK40" s="234" t="str">
        <f t="shared" si="2"/>
        <v/>
      </c>
      <c r="AM40" s="240" t="str">
        <f t="shared" si="3"/>
        <v/>
      </c>
      <c r="AN40" s="241" t="str">
        <f>IF(SUM(COUNTIF('（別紙2-13）1月1日～1月31日'!C40,"○"),COUNTIF('（別紙2-14）2月1日～2月28日'!C40,"○"),COUNTIF('（別紙2-15）3月1日～3月31日'!C40,"○"))&gt;0,IF('（別紙2-12）12月1日～12月31日'!AI40=0,IF(SUM('（別紙2-13）1月1日～1月31日'!D40:AH40,'（別紙2-14）2月1日～2月28日'!D40:AE40)&gt;7,"×","○"),""),"")</f>
        <v/>
      </c>
    </row>
    <row r="41" spans="1:40" ht="30" customHeight="1" x14ac:dyDescent="0.25">
      <c r="A41" s="53">
        <v>28</v>
      </c>
      <c r="B41" s="201" t="str">
        <f>IF('（別紙2-11）11月1日～11月30日'!B41="","",'（別紙2-11）11月1日～11月30日'!B41)</f>
        <v/>
      </c>
      <c r="C41" s="249"/>
      <c r="D41" s="311"/>
      <c r="E41" s="346"/>
      <c r="F41" s="313"/>
      <c r="G41" s="346"/>
      <c r="H41" s="313"/>
      <c r="I41" s="312"/>
      <c r="J41" s="313"/>
      <c r="K41" s="312"/>
      <c r="L41" s="313"/>
      <c r="M41" s="312"/>
      <c r="N41" s="313"/>
      <c r="O41" s="312"/>
      <c r="P41" s="313"/>
      <c r="Q41" s="312"/>
      <c r="R41" s="313"/>
      <c r="S41" s="312"/>
      <c r="T41" s="313"/>
      <c r="U41" s="312"/>
      <c r="V41" s="313"/>
      <c r="W41" s="312"/>
      <c r="X41" s="313"/>
      <c r="Y41" s="312"/>
      <c r="Z41" s="313"/>
      <c r="AA41" s="312"/>
      <c r="AB41" s="313"/>
      <c r="AC41" s="312"/>
      <c r="AD41" s="313"/>
      <c r="AE41" s="336"/>
      <c r="AF41" s="54">
        <f>SUM('（別紙2-6）6月1日～6月30日'!D41:AG41,'（別紙2-7）7月1日～7月31日'!D41:AH41,'（別紙2-8）8月1日～8月31日'!D41:AH41,'（別紙2-9）9月1日～9月30日'!D41:AG41,'（別紙2-10）10月1日～10月31日'!D41:AH41,'（別紙2-11）11月1日～11月30日'!D41:AG41,'（別紙2-12）12月1日～12月31日'!D41:AH41,'（別紙2-13）1月1日～1月31日'!D41:AH41,D41:AE41)</f>
        <v>0</v>
      </c>
      <c r="AG41" s="218" t="str">
        <f>IF(AM41="×","療養日数は15日以内になるようにしてください。",IF(AN41="×","無症状者（検体採取日が令和5年1月1日以降）の療養日数は7日以内になるようにしてください。",IF('（別紙2-15）3月1日～3月31日'!AV41="×","別紙1の4の要件を満たしていない場合は、療養日数が10日以内になるようにしてください。","")))</f>
        <v/>
      </c>
      <c r="AH41" s="233">
        <f t="shared" si="1"/>
        <v>0</v>
      </c>
      <c r="AJ41" s="41"/>
      <c r="AK41" s="234" t="str">
        <f t="shared" si="2"/>
        <v/>
      </c>
      <c r="AM41" s="240" t="str">
        <f t="shared" si="3"/>
        <v/>
      </c>
      <c r="AN41" s="241" t="str">
        <f>IF(SUM(COUNTIF('（別紙2-13）1月1日～1月31日'!C41,"○"),COUNTIF('（別紙2-14）2月1日～2月28日'!C41,"○"),COUNTIF('（別紙2-15）3月1日～3月31日'!C41,"○"))&gt;0,IF('（別紙2-12）12月1日～12月31日'!AI41=0,IF(SUM('（別紙2-13）1月1日～1月31日'!D41:AH41,'（別紙2-14）2月1日～2月28日'!D41:AE41)&gt;7,"×","○"),""),"")</f>
        <v/>
      </c>
    </row>
    <row r="42" spans="1:40" s="41" customFormat="1" ht="30" customHeight="1" x14ac:dyDescent="0.4">
      <c r="A42" s="53">
        <v>29</v>
      </c>
      <c r="B42" s="201" t="str">
        <f>IF('（別紙2-11）11月1日～11月30日'!B42="","",'（別紙2-11）11月1日～11月30日'!B42)</f>
        <v/>
      </c>
      <c r="C42" s="249"/>
      <c r="D42" s="311"/>
      <c r="E42" s="346"/>
      <c r="F42" s="313"/>
      <c r="G42" s="346"/>
      <c r="H42" s="313"/>
      <c r="I42" s="312"/>
      <c r="J42" s="313"/>
      <c r="K42" s="312"/>
      <c r="L42" s="313"/>
      <c r="M42" s="312"/>
      <c r="N42" s="313"/>
      <c r="O42" s="312"/>
      <c r="P42" s="313"/>
      <c r="Q42" s="312"/>
      <c r="R42" s="313"/>
      <c r="S42" s="312"/>
      <c r="T42" s="313"/>
      <c r="U42" s="312"/>
      <c r="V42" s="313"/>
      <c r="W42" s="312"/>
      <c r="X42" s="313"/>
      <c r="Y42" s="312"/>
      <c r="Z42" s="313"/>
      <c r="AA42" s="312"/>
      <c r="AB42" s="313"/>
      <c r="AC42" s="312"/>
      <c r="AD42" s="313"/>
      <c r="AE42" s="336"/>
      <c r="AF42" s="54">
        <f>SUM('（別紙2-6）6月1日～6月30日'!D42:AG42,'（別紙2-7）7月1日～7月31日'!D42:AH42,'（別紙2-8）8月1日～8月31日'!D42:AH42,'（別紙2-9）9月1日～9月30日'!D42:AG42,'（別紙2-10）10月1日～10月31日'!D42:AH42,'（別紙2-11）11月1日～11月30日'!D42:AG42,'（別紙2-12）12月1日～12月31日'!D42:AH42,'（別紙2-13）1月1日～1月31日'!D42:AH42,D42:AE42)</f>
        <v>0</v>
      </c>
      <c r="AG42" s="218" t="str">
        <f>IF(AM42="×","療養日数は15日以内になるようにしてください。",IF(AN42="×","無症状者（検体採取日が令和5年1月1日以降）の療養日数は7日以内になるようにしてください。",IF('（別紙2-15）3月1日～3月31日'!AV42="×","別紙1の4の要件を満たしていない場合は、療養日数が10日以内になるようにしてください。","")))</f>
        <v/>
      </c>
      <c r="AH42" s="233">
        <f t="shared" si="1"/>
        <v>0</v>
      </c>
      <c r="AI42" s="44"/>
      <c r="AK42" s="233" t="str">
        <f t="shared" si="2"/>
        <v/>
      </c>
      <c r="AM42" s="238" t="str">
        <f t="shared" si="3"/>
        <v/>
      </c>
      <c r="AN42" s="239" t="str">
        <f>IF(SUM(COUNTIF('（別紙2-13）1月1日～1月31日'!C42,"○"),COUNTIF('（別紙2-14）2月1日～2月28日'!C42,"○"),COUNTIF('（別紙2-15）3月1日～3月31日'!C42,"○"))&gt;0,IF('（別紙2-12）12月1日～12月31日'!AI42=0,IF(SUM('（別紙2-13）1月1日～1月31日'!D42:AH42,'（別紙2-14）2月1日～2月28日'!D42:AE42)&gt;7,"×","○"),""),"")</f>
        <v/>
      </c>
    </row>
    <row r="43" spans="1:40" s="41" customFormat="1" ht="30" customHeight="1" thickBot="1" x14ac:dyDescent="0.45">
      <c r="A43" s="55">
        <v>30</v>
      </c>
      <c r="B43" s="202" t="str">
        <f>IF('（別紙2-11）11月1日～11月30日'!B43="","",'（別紙2-11）11月1日～11月30日'!B43)</f>
        <v/>
      </c>
      <c r="C43" s="250"/>
      <c r="D43" s="314"/>
      <c r="E43" s="348"/>
      <c r="F43" s="316"/>
      <c r="G43" s="348"/>
      <c r="H43" s="316"/>
      <c r="I43" s="315"/>
      <c r="J43" s="316"/>
      <c r="K43" s="315"/>
      <c r="L43" s="316"/>
      <c r="M43" s="315"/>
      <c r="N43" s="316"/>
      <c r="O43" s="315"/>
      <c r="P43" s="316"/>
      <c r="Q43" s="315"/>
      <c r="R43" s="316"/>
      <c r="S43" s="315"/>
      <c r="T43" s="316"/>
      <c r="U43" s="315"/>
      <c r="V43" s="316"/>
      <c r="W43" s="315"/>
      <c r="X43" s="316"/>
      <c r="Y43" s="315"/>
      <c r="Z43" s="316"/>
      <c r="AA43" s="315"/>
      <c r="AB43" s="316"/>
      <c r="AC43" s="315"/>
      <c r="AD43" s="316"/>
      <c r="AE43" s="338"/>
      <c r="AF43" s="56">
        <f>SUM('（別紙2-6）6月1日～6月30日'!D43:AG43,'（別紙2-7）7月1日～7月31日'!D43:AH43,'（別紙2-8）8月1日～8月31日'!D43:AH43,'（別紙2-9）9月1日～9月30日'!D43:AG43,'（別紙2-10）10月1日～10月31日'!D43:AH43,'（別紙2-11）11月1日～11月30日'!D43:AG43,'（別紙2-12）12月1日～12月31日'!D43:AH43,'（別紙2-13）1月1日～1月31日'!D43:AH43,D43:AE43)</f>
        <v>0</v>
      </c>
      <c r="AG43" s="218" t="str">
        <f>IF(AM43="×","療養日数は15日以内になるようにしてください。",IF(AN43="×","無症状者（検体採取日が令和5年1月1日以降）の療養日数は7日以内になるようにしてください。",IF('（別紙2-15）3月1日～3月31日'!AV43="×","別紙1の4の要件を満たしていない場合は、療養日数が10日以内になるようにしてください。","")))</f>
        <v/>
      </c>
      <c r="AH43" s="233">
        <f t="shared" si="1"/>
        <v>0</v>
      </c>
      <c r="AI43" s="44"/>
      <c r="AK43" s="233" t="str">
        <f t="shared" si="2"/>
        <v/>
      </c>
      <c r="AM43" s="238" t="str">
        <f t="shared" si="3"/>
        <v/>
      </c>
      <c r="AN43" s="239" t="str">
        <f>IF(SUM(COUNTIF('（別紙2-13）1月1日～1月31日'!C43,"○"),COUNTIF('（別紙2-14）2月1日～2月28日'!C43,"○"),COUNTIF('（別紙2-15）3月1日～3月31日'!C43,"○"))&gt;0,IF('（別紙2-12）12月1日～12月31日'!AI43=0,IF(SUM('（別紙2-13）1月1日～1月31日'!D43:AH43,'（別紙2-14）2月1日～2月28日'!D43:AE43)&gt;7,"×","○"),""),"")</f>
        <v/>
      </c>
    </row>
    <row r="44" spans="1:40" s="41" customFormat="1" ht="30" customHeight="1" x14ac:dyDescent="0.4">
      <c r="A44" s="99">
        <v>31</v>
      </c>
      <c r="B44" s="203" t="str">
        <f>IF('（別紙2-11）11月1日～11月30日'!B44="","",'（別紙2-11）11月1日～11月30日'!B44)</f>
        <v/>
      </c>
      <c r="C44" s="251"/>
      <c r="D44" s="334"/>
      <c r="E44" s="349"/>
      <c r="F44" s="330"/>
      <c r="G44" s="349"/>
      <c r="H44" s="330"/>
      <c r="I44" s="329"/>
      <c r="J44" s="330"/>
      <c r="K44" s="329"/>
      <c r="L44" s="330"/>
      <c r="M44" s="329"/>
      <c r="N44" s="330"/>
      <c r="O44" s="329"/>
      <c r="P44" s="330"/>
      <c r="Q44" s="329"/>
      <c r="R44" s="330"/>
      <c r="S44" s="329"/>
      <c r="T44" s="330"/>
      <c r="U44" s="329"/>
      <c r="V44" s="330"/>
      <c r="W44" s="329"/>
      <c r="X44" s="330"/>
      <c r="Y44" s="329"/>
      <c r="Z44" s="330"/>
      <c r="AA44" s="329"/>
      <c r="AB44" s="330"/>
      <c r="AC44" s="329"/>
      <c r="AD44" s="330"/>
      <c r="AE44" s="335"/>
      <c r="AF44" s="81">
        <f>SUM('（別紙2-6）6月1日～6月30日'!D44:AG44,'（別紙2-7）7月1日～7月31日'!D44:AH44,'（別紙2-8）8月1日～8月31日'!D44:AH44,'（別紙2-9）9月1日～9月30日'!D44:AG44,'（別紙2-10）10月1日～10月31日'!D44:AH44,'（別紙2-11）11月1日～11月30日'!D44:AG44,'（別紙2-12）12月1日～12月31日'!D44:AH44,'（別紙2-13）1月1日～1月31日'!D44:AH44,D44:AE44)</f>
        <v>0</v>
      </c>
      <c r="AG44" s="218" t="str">
        <f>IF(AM44="×","療養日数は15日以内になるようにしてください。",IF(AN44="×","無症状者（検体採取日が令和5年1月1日以降）の療養日数は7日以内になるようにしてください。",IF('（別紙2-15）3月1日～3月31日'!AV44="×","別紙1の4の要件を満たしていない場合は、療養日数が10日以内になるようにしてください。","")))</f>
        <v/>
      </c>
      <c r="AH44" s="233">
        <f t="shared" si="1"/>
        <v>0</v>
      </c>
      <c r="AI44" s="44"/>
      <c r="AK44" s="233" t="str">
        <f t="shared" si="2"/>
        <v/>
      </c>
      <c r="AM44" s="238" t="str">
        <f t="shared" si="3"/>
        <v/>
      </c>
      <c r="AN44" s="239" t="str">
        <f>IF(SUM(COUNTIF('（別紙2-13）1月1日～1月31日'!C44,"○"),COUNTIF('（別紙2-14）2月1日～2月28日'!C44,"○"),COUNTIF('（別紙2-15）3月1日～3月31日'!C44,"○"))&gt;0,IF('（別紙2-12）12月1日～12月31日'!AI44=0,IF(SUM('（別紙2-13）1月1日～1月31日'!D44:AH44,'（別紙2-14）2月1日～2月28日'!D44:AE44)&gt;7,"×","○"),""),"")</f>
        <v/>
      </c>
    </row>
    <row r="45" spans="1:40" s="41" customFormat="1" ht="30" customHeight="1" x14ac:dyDescent="0.4">
      <c r="A45" s="55">
        <v>32</v>
      </c>
      <c r="B45" s="201" t="str">
        <f>IF('（別紙2-11）11月1日～11月30日'!B45="","",'（別紙2-11）11月1日～11月30日'!B45)</f>
        <v/>
      </c>
      <c r="C45" s="249"/>
      <c r="D45" s="314"/>
      <c r="E45" s="348"/>
      <c r="F45" s="316"/>
      <c r="G45" s="348"/>
      <c r="H45" s="316"/>
      <c r="I45" s="315"/>
      <c r="J45" s="316"/>
      <c r="K45" s="315"/>
      <c r="L45" s="316"/>
      <c r="M45" s="315"/>
      <c r="N45" s="316"/>
      <c r="O45" s="315"/>
      <c r="P45" s="316"/>
      <c r="Q45" s="315"/>
      <c r="R45" s="316"/>
      <c r="S45" s="315"/>
      <c r="T45" s="316"/>
      <c r="U45" s="315"/>
      <c r="V45" s="316"/>
      <c r="W45" s="315"/>
      <c r="X45" s="316"/>
      <c r="Y45" s="315"/>
      <c r="Z45" s="316"/>
      <c r="AA45" s="315"/>
      <c r="AB45" s="316"/>
      <c r="AC45" s="315"/>
      <c r="AD45" s="316"/>
      <c r="AE45" s="336"/>
      <c r="AF45" s="56">
        <f>SUM('（別紙2-6）6月1日～6月30日'!D45:AG45,'（別紙2-7）7月1日～7月31日'!D45:AH45,'（別紙2-8）8月1日～8月31日'!D45:AH45,'（別紙2-9）9月1日～9月30日'!D45:AG45,'（別紙2-10）10月1日～10月31日'!D45:AH45,'（別紙2-11）11月1日～11月30日'!D45:AG45,'（別紙2-12）12月1日～12月31日'!D45:AH45,'（別紙2-13）1月1日～1月31日'!D45:AH45,D45:AE45)</f>
        <v>0</v>
      </c>
      <c r="AG45" s="218" t="str">
        <f>IF(AM45="×","療養日数は15日以内になるようにしてください。",IF(AN45="×","無症状者（検体採取日が令和5年1月1日以降）の療養日数は7日以内になるようにしてください。",IF('（別紙2-15）3月1日～3月31日'!AV45="×","別紙1の4の要件を満たしていない場合は、療養日数が10日以内になるようにしてください。","")))</f>
        <v/>
      </c>
      <c r="AH45" s="233">
        <f t="shared" si="1"/>
        <v>0</v>
      </c>
      <c r="AI45" s="44"/>
      <c r="AK45" s="233" t="str">
        <f t="shared" si="2"/>
        <v/>
      </c>
      <c r="AM45" s="238" t="str">
        <f t="shared" si="3"/>
        <v/>
      </c>
      <c r="AN45" s="239" t="str">
        <f>IF(SUM(COUNTIF('（別紙2-13）1月1日～1月31日'!C45,"○"),COUNTIF('（別紙2-14）2月1日～2月28日'!C45,"○"),COUNTIF('（別紙2-15）3月1日～3月31日'!C45,"○"))&gt;0,IF('（別紙2-12）12月1日～12月31日'!AI45=0,IF(SUM('（別紙2-13）1月1日～1月31日'!D45:AH45,'（別紙2-14）2月1日～2月28日'!D45:AE45)&gt;7,"×","○"),""),"")</f>
        <v/>
      </c>
    </row>
    <row r="46" spans="1:40" s="41" customFormat="1" ht="30" customHeight="1" x14ac:dyDescent="0.4">
      <c r="A46" s="55">
        <v>33</v>
      </c>
      <c r="B46" s="201" t="str">
        <f>IF('（別紙2-11）11月1日～11月30日'!B46="","",'（別紙2-11）11月1日～11月30日'!B46)</f>
        <v/>
      </c>
      <c r="C46" s="249"/>
      <c r="D46" s="314"/>
      <c r="E46" s="348"/>
      <c r="F46" s="316"/>
      <c r="G46" s="348"/>
      <c r="H46" s="316"/>
      <c r="I46" s="315"/>
      <c r="J46" s="316"/>
      <c r="K46" s="315"/>
      <c r="L46" s="316"/>
      <c r="M46" s="315"/>
      <c r="N46" s="316"/>
      <c r="O46" s="315"/>
      <c r="P46" s="316"/>
      <c r="Q46" s="315"/>
      <c r="R46" s="316"/>
      <c r="S46" s="315"/>
      <c r="T46" s="316"/>
      <c r="U46" s="315"/>
      <c r="V46" s="316"/>
      <c r="W46" s="315"/>
      <c r="X46" s="316"/>
      <c r="Y46" s="315"/>
      <c r="Z46" s="316"/>
      <c r="AA46" s="315"/>
      <c r="AB46" s="316"/>
      <c r="AC46" s="315"/>
      <c r="AD46" s="316"/>
      <c r="AE46" s="336"/>
      <c r="AF46" s="56">
        <f>SUM('（別紙2-6）6月1日～6月30日'!D46:AG46,'（別紙2-7）7月1日～7月31日'!D46:AH46,'（別紙2-8）8月1日～8月31日'!D46:AH46,'（別紙2-9）9月1日～9月30日'!D46:AG46,'（別紙2-10）10月1日～10月31日'!D46:AH46,'（別紙2-11）11月1日～11月30日'!D46:AG46,'（別紙2-12）12月1日～12月31日'!D46:AH46,'（別紙2-13）1月1日～1月31日'!D46:AH46,D46:AE46)</f>
        <v>0</v>
      </c>
      <c r="AG46" s="218" t="str">
        <f>IF(AM46="×","療養日数は15日以内になるようにしてください。",IF(AN46="×","無症状者（検体採取日が令和5年1月1日以降）の療養日数は7日以内になるようにしてください。",IF('（別紙2-15）3月1日～3月31日'!AV46="×","別紙1の4の要件を満たしていない場合は、療養日数が10日以内になるようにしてください。","")))</f>
        <v/>
      </c>
      <c r="AH46" s="233">
        <f t="shared" ref="AH46:AH77" si="4">MIN(SUM(D46:AE46),15)</f>
        <v>0</v>
      </c>
      <c r="AI46" s="44"/>
      <c r="AK46" s="233" t="str">
        <f t="shared" ref="AK46:AK77" si="5">IF(AND(B46="",AF46&gt;0),1,"")</f>
        <v/>
      </c>
      <c r="AM46" s="238" t="str">
        <f t="shared" si="3"/>
        <v/>
      </c>
      <c r="AN46" s="239" t="str">
        <f>IF(SUM(COUNTIF('（別紙2-13）1月1日～1月31日'!C46,"○"),COUNTIF('（別紙2-14）2月1日～2月28日'!C46,"○"),COUNTIF('（別紙2-15）3月1日～3月31日'!C46,"○"))&gt;0,IF('（別紙2-12）12月1日～12月31日'!AI46=0,IF(SUM('（別紙2-13）1月1日～1月31日'!D46:AH46,'（別紙2-14）2月1日～2月28日'!D46:AE46)&gt;7,"×","○"),""),"")</f>
        <v/>
      </c>
    </row>
    <row r="47" spans="1:40" s="41" customFormat="1" ht="30" customHeight="1" x14ac:dyDescent="0.4">
      <c r="A47" s="55">
        <v>34</v>
      </c>
      <c r="B47" s="201" t="str">
        <f>IF('（別紙2-11）11月1日～11月30日'!B47="","",'（別紙2-11）11月1日～11月30日'!B47)</f>
        <v/>
      </c>
      <c r="C47" s="249"/>
      <c r="D47" s="314"/>
      <c r="E47" s="348"/>
      <c r="F47" s="316"/>
      <c r="G47" s="348"/>
      <c r="H47" s="316"/>
      <c r="I47" s="315"/>
      <c r="J47" s="316"/>
      <c r="K47" s="315"/>
      <c r="L47" s="316"/>
      <c r="M47" s="315"/>
      <c r="N47" s="316"/>
      <c r="O47" s="315"/>
      <c r="P47" s="316"/>
      <c r="Q47" s="315"/>
      <c r="R47" s="316"/>
      <c r="S47" s="315"/>
      <c r="T47" s="316"/>
      <c r="U47" s="315"/>
      <c r="V47" s="316"/>
      <c r="W47" s="315"/>
      <c r="X47" s="316"/>
      <c r="Y47" s="315"/>
      <c r="Z47" s="316"/>
      <c r="AA47" s="315"/>
      <c r="AB47" s="316"/>
      <c r="AC47" s="315"/>
      <c r="AD47" s="316"/>
      <c r="AE47" s="336"/>
      <c r="AF47" s="56">
        <f>SUM('（別紙2-6）6月1日～6月30日'!D47:AG47,'（別紙2-7）7月1日～7月31日'!D47:AH47,'（別紙2-8）8月1日～8月31日'!D47:AH47,'（別紙2-9）9月1日～9月30日'!D47:AG47,'（別紙2-10）10月1日～10月31日'!D47:AH47,'（別紙2-11）11月1日～11月30日'!D47:AG47,'（別紙2-12）12月1日～12月31日'!D47:AH47,'（別紙2-13）1月1日～1月31日'!D47:AH47,D47:AE47)</f>
        <v>0</v>
      </c>
      <c r="AG47" s="218" t="str">
        <f>IF(AM47="×","療養日数は15日以内になるようにしてください。",IF(AN47="×","無症状者（検体採取日が令和5年1月1日以降）の療養日数は7日以内になるようにしてください。",IF('（別紙2-15）3月1日～3月31日'!AV47="×","別紙1の4の要件を満たしていない場合は、療養日数が10日以内になるようにしてください。","")))</f>
        <v/>
      </c>
      <c r="AH47" s="233">
        <f t="shared" si="4"/>
        <v>0</v>
      </c>
      <c r="AI47" s="44"/>
      <c r="AK47" s="233" t="str">
        <f t="shared" si="5"/>
        <v/>
      </c>
      <c r="AM47" s="238" t="str">
        <f t="shared" si="3"/>
        <v/>
      </c>
      <c r="AN47" s="239" t="str">
        <f>IF(SUM(COUNTIF('（別紙2-13）1月1日～1月31日'!C47,"○"),COUNTIF('（別紙2-14）2月1日～2月28日'!C47,"○"),COUNTIF('（別紙2-15）3月1日～3月31日'!C47,"○"))&gt;0,IF('（別紙2-12）12月1日～12月31日'!AI47=0,IF(SUM('（別紙2-13）1月1日～1月31日'!D47:AH47,'（別紙2-14）2月1日～2月28日'!D47:AE47)&gt;7,"×","○"),""),"")</f>
        <v/>
      </c>
    </row>
    <row r="48" spans="1:40" s="41" customFormat="1" ht="30" customHeight="1" thickBot="1" x14ac:dyDescent="0.45">
      <c r="A48" s="57">
        <v>35</v>
      </c>
      <c r="B48" s="202" t="str">
        <f>IF('（別紙2-11）11月1日～11月30日'!B48="","",'（別紙2-11）11月1日～11月30日'!B48)</f>
        <v/>
      </c>
      <c r="C48" s="250"/>
      <c r="D48" s="337"/>
      <c r="E48" s="347"/>
      <c r="F48" s="326"/>
      <c r="G48" s="347"/>
      <c r="H48" s="326"/>
      <c r="I48" s="325"/>
      <c r="J48" s="326"/>
      <c r="K48" s="325"/>
      <c r="L48" s="326"/>
      <c r="M48" s="325"/>
      <c r="N48" s="326"/>
      <c r="O48" s="325"/>
      <c r="P48" s="326"/>
      <c r="Q48" s="325"/>
      <c r="R48" s="326"/>
      <c r="S48" s="325"/>
      <c r="T48" s="326"/>
      <c r="U48" s="325"/>
      <c r="V48" s="326"/>
      <c r="W48" s="325"/>
      <c r="X48" s="326"/>
      <c r="Y48" s="325"/>
      <c r="Z48" s="326"/>
      <c r="AA48" s="325"/>
      <c r="AB48" s="326"/>
      <c r="AC48" s="325"/>
      <c r="AD48" s="326"/>
      <c r="AE48" s="338"/>
      <c r="AF48" s="58">
        <f>SUM('（別紙2-6）6月1日～6月30日'!D48:AG48,'（別紙2-7）7月1日～7月31日'!D48:AH48,'（別紙2-8）8月1日～8月31日'!D48:AH48,'（別紙2-9）9月1日～9月30日'!D48:AG48,'（別紙2-10）10月1日～10月31日'!D48:AH48,'（別紙2-11）11月1日～11月30日'!D48:AG48,'（別紙2-12）12月1日～12月31日'!D48:AH48,'（別紙2-13）1月1日～1月31日'!D48:AH48,D48:AE48)</f>
        <v>0</v>
      </c>
      <c r="AG48" s="218" t="str">
        <f>IF(AM48="×","療養日数は15日以内になるようにしてください。",IF(AN48="×","無症状者（検体採取日が令和5年1月1日以降）の療養日数は7日以内になるようにしてください。",IF('（別紙2-15）3月1日～3月31日'!AV48="×","別紙1の4の要件を満たしていない場合は、療養日数が10日以内になるようにしてください。","")))</f>
        <v/>
      </c>
      <c r="AH48" s="233">
        <f t="shared" si="4"/>
        <v>0</v>
      </c>
      <c r="AI48" s="44"/>
      <c r="AK48" s="233" t="str">
        <f t="shared" si="5"/>
        <v/>
      </c>
      <c r="AM48" s="238" t="str">
        <f t="shared" si="3"/>
        <v/>
      </c>
      <c r="AN48" s="239" t="str">
        <f>IF(SUM(COUNTIF('（別紙2-13）1月1日～1月31日'!C48,"○"),COUNTIF('（別紙2-14）2月1日～2月28日'!C48,"○"),COUNTIF('（別紙2-15）3月1日～3月31日'!C48,"○"))&gt;0,IF('（別紙2-12）12月1日～12月31日'!AI48=0,IF(SUM('（別紙2-13）1月1日～1月31日'!D48:AH48,'（別紙2-14）2月1日～2月28日'!D48:AE48)&gt;7,"×","○"),""),"")</f>
        <v/>
      </c>
    </row>
    <row r="49" spans="1:40" s="41" customFormat="1" ht="30" customHeight="1" x14ac:dyDescent="0.4">
      <c r="A49" s="91">
        <v>36</v>
      </c>
      <c r="B49" s="203" t="str">
        <f>IF('（別紙2-11）11月1日～11月30日'!B49="","",'（別紙2-11）11月1日～11月30日'!B49)</f>
        <v/>
      </c>
      <c r="C49" s="251"/>
      <c r="D49" s="332"/>
      <c r="E49" s="350"/>
      <c r="F49" s="333"/>
      <c r="G49" s="350"/>
      <c r="H49" s="333"/>
      <c r="I49" s="317"/>
      <c r="J49" s="333"/>
      <c r="K49" s="317"/>
      <c r="L49" s="333"/>
      <c r="M49" s="317"/>
      <c r="N49" s="333"/>
      <c r="O49" s="317"/>
      <c r="P49" s="333"/>
      <c r="Q49" s="317"/>
      <c r="R49" s="333"/>
      <c r="S49" s="317"/>
      <c r="T49" s="333"/>
      <c r="U49" s="317"/>
      <c r="V49" s="333"/>
      <c r="W49" s="317"/>
      <c r="X49" s="333"/>
      <c r="Y49" s="317"/>
      <c r="Z49" s="333"/>
      <c r="AA49" s="317"/>
      <c r="AB49" s="333"/>
      <c r="AC49" s="317"/>
      <c r="AD49" s="333"/>
      <c r="AE49" s="339"/>
      <c r="AF49" s="98">
        <f>SUM('（別紙2-6）6月1日～6月30日'!D49:AG49,'（別紙2-7）7月1日～7月31日'!D49:AH49,'（別紙2-8）8月1日～8月31日'!D49:AH49,'（別紙2-9）9月1日～9月30日'!D49:AG49,'（別紙2-10）10月1日～10月31日'!D49:AH49,'（別紙2-11）11月1日～11月30日'!D49:AG49,'（別紙2-12）12月1日～12月31日'!D49:AH49,'（別紙2-13）1月1日～1月31日'!D49:AH49,D49:AE49)</f>
        <v>0</v>
      </c>
      <c r="AG49" s="218" t="str">
        <f>IF(AM49="×","療養日数は15日以内になるようにしてください。",IF(AN49="×","無症状者（検体採取日が令和5年1月1日以降）の療養日数は7日以内になるようにしてください。",IF('（別紙2-15）3月1日～3月31日'!AV49="×","別紙1の4の要件を満たしていない場合は、療養日数が10日以内になるようにしてください。","")))</f>
        <v/>
      </c>
      <c r="AH49" s="233">
        <f t="shared" si="4"/>
        <v>0</v>
      </c>
      <c r="AI49" s="44"/>
      <c r="AK49" s="233" t="str">
        <f t="shared" si="5"/>
        <v/>
      </c>
      <c r="AM49" s="238" t="str">
        <f t="shared" si="3"/>
        <v/>
      </c>
      <c r="AN49" s="239" t="str">
        <f>IF(SUM(COUNTIF('（別紙2-13）1月1日～1月31日'!C49,"○"),COUNTIF('（別紙2-14）2月1日～2月28日'!C49,"○"),COUNTIF('（別紙2-15）3月1日～3月31日'!C49,"○"))&gt;0,IF('（別紙2-12）12月1日～12月31日'!AI49=0,IF(SUM('（別紙2-13）1月1日～1月31日'!D49:AH49,'（別紙2-14）2月1日～2月28日'!D49:AE49)&gt;7,"×","○"),""),"")</f>
        <v/>
      </c>
    </row>
    <row r="50" spans="1:40" s="41" customFormat="1" ht="30" customHeight="1" x14ac:dyDescent="0.4">
      <c r="A50" s="55">
        <v>37</v>
      </c>
      <c r="B50" s="201" t="str">
        <f>IF('（別紙2-11）11月1日～11月30日'!B50="","",'（別紙2-11）11月1日～11月30日'!B50)</f>
        <v/>
      </c>
      <c r="C50" s="249"/>
      <c r="D50" s="314"/>
      <c r="E50" s="348"/>
      <c r="F50" s="316"/>
      <c r="G50" s="348"/>
      <c r="H50" s="316"/>
      <c r="I50" s="315"/>
      <c r="J50" s="316"/>
      <c r="K50" s="315"/>
      <c r="L50" s="316"/>
      <c r="M50" s="315"/>
      <c r="N50" s="316"/>
      <c r="O50" s="315"/>
      <c r="P50" s="316"/>
      <c r="Q50" s="315"/>
      <c r="R50" s="316"/>
      <c r="S50" s="315"/>
      <c r="T50" s="316"/>
      <c r="U50" s="315"/>
      <c r="V50" s="316"/>
      <c r="W50" s="315"/>
      <c r="X50" s="316"/>
      <c r="Y50" s="315"/>
      <c r="Z50" s="316"/>
      <c r="AA50" s="315"/>
      <c r="AB50" s="316"/>
      <c r="AC50" s="315"/>
      <c r="AD50" s="316"/>
      <c r="AE50" s="336"/>
      <c r="AF50" s="56">
        <f>SUM('（別紙2-6）6月1日～6月30日'!D50:AG50,'（別紙2-7）7月1日～7月31日'!D50:AH50,'（別紙2-8）8月1日～8月31日'!D50:AH50,'（別紙2-9）9月1日～9月30日'!D50:AG50,'（別紙2-10）10月1日～10月31日'!D50:AH50,'（別紙2-11）11月1日～11月30日'!D50:AG50,'（別紙2-12）12月1日～12月31日'!D50:AH50,'（別紙2-13）1月1日～1月31日'!D50:AH50,D50:AE50)</f>
        <v>0</v>
      </c>
      <c r="AG50" s="218" t="str">
        <f>IF(AM50="×","療養日数は15日以内になるようにしてください。",IF(AN50="×","無症状者（検体採取日が令和5年1月1日以降）の療養日数は7日以内になるようにしてください。",IF('（別紙2-15）3月1日～3月31日'!AV50="×","別紙1の4の要件を満たしていない場合は、療養日数が10日以内になるようにしてください。","")))</f>
        <v/>
      </c>
      <c r="AH50" s="233">
        <f t="shared" si="4"/>
        <v>0</v>
      </c>
      <c r="AI50" s="44"/>
      <c r="AK50" s="233" t="str">
        <f t="shared" si="5"/>
        <v/>
      </c>
      <c r="AM50" s="238" t="str">
        <f t="shared" si="3"/>
        <v/>
      </c>
      <c r="AN50" s="239" t="str">
        <f>IF(SUM(COUNTIF('（別紙2-13）1月1日～1月31日'!C50,"○"),COUNTIF('（別紙2-14）2月1日～2月28日'!C50,"○"),COUNTIF('（別紙2-15）3月1日～3月31日'!C50,"○"))&gt;0,IF('（別紙2-12）12月1日～12月31日'!AI50=0,IF(SUM('（別紙2-13）1月1日～1月31日'!D50:AH50,'（別紙2-14）2月1日～2月28日'!D50:AE50)&gt;7,"×","○"),""),"")</f>
        <v/>
      </c>
    </row>
    <row r="51" spans="1:40" s="41" customFormat="1" ht="30" customHeight="1" x14ac:dyDescent="0.4">
      <c r="A51" s="55">
        <v>38</v>
      </c>
      <c r="B51" s="201" t="str">
        <f>IF('（別紙2-11）11月1日～11月30日'!B51="","",'（別紙2-11）11月1日～11月30日'!B51)</f>
        <v/>
      </c>
      <c r="C51" s="249"/>
      <c r="D51" s="314"/>
      <c r="E51" s="348"/>
      <c r="F51" s="316"/>
      <c r="G51" s="348"/>
      <c r="H51" s="316"/>
      <c r="I51" s="315"/>
      <c r="J51" s="316"/>
      <c r="K51" s="315"/>
      <c r="L51" s="316"/>
      <c r="M51" s="315"/>
      <c r="N51" s="316"/>
      <c r="O51" s="315"/>
      <c r="P51" s="316"/>
      <c r="Q51" s="315"/>
      <c r="R51" s="316"/>
      <c r="S51" s="315"/>
      <c r="T51" s="316"/>
      <c r="U51" s="315"/>
      <c r="V51" s="316"/>
      <c r="W51" s="315"/>
      <c r="X51" s="316"/>
      <c r="Y51" s="315"/>
      <c r="Z51" s="316"/>
      <c r="AA51" s="315"/>
      <c r="AB51" s="316"/>
      <c r="AC51" s="315"/>
      <c r="AD51" s="316"/>
      <c r="AE51" s="336"/>
      <c r="AF51" s="56">
        <f>SUM('（別紙2-6）6月1日～6月30日'!D51:AG51,'（別紙2-7）7月1日～7月31日'!D51:AH51,'（別紙2-8）8月1日～8月31日'!D51:AH51,'（別紙2-9）9月1日～9月30日'!D51:AG51,'（別紙2-10）10月1日～10月31日'!D51:AH51,'（別紙2-11）11月1日～11月30日'!D51:AG51,'（別紙2-12）12月1日～12月31日'!D51:AH51,'（別紙2-13）1月1日～1月31日'!D51:AH51,D51:AE51)</f>
        <v>0</v>
      </c>
      <c r="AG51" s="218" t="str">
        <f>IF(AM51="×","療養日数は15日以内になるようにしてください。",IF(AN51="×","無症状者（検体採取日が令和5年1月1日以降）の療養日数は7日以内になるようにしてください。",IF('（別紙2-15）3月1日～3月31日'!AV51="×","別紙1の4の要件を満たしていない場合は、療養日数が10日以内になるようにしてください。","")))</f>
        <v/>
      </c>
      <c r="AH51" s="233">
        <f t="shared" si="4"/>
        <v>0</v>
      </c>
      <c r="AI51" s="44"/>
      <c r="AK51" s="233" t="str">
        <f t="shared" si="5"/>
        <v/>
      </c>
      <c r="AM51" s="238" t="str">
        <f t="shared" si="3"/>
        <v/>
      </c>
      <c r="AN51" s="239" t="str">
        <f>IF(SUM(COUNTIF('（別紙2-13）1月1日～1月31日'!C51,"○"),COUNTIF('（別紙2-14）2月1日～2月28日'!C51,"○"),COUNTIF('（別紙2-15）3月1日～3月31日'!C51,"○"))&gt;0,IF('（別紙2-12）12月1日～12月31日'!AI51=0,IF(SUM('（別紙2-13）1月1日～1月31日'!D51:AH51,'（別紙2-14）2月1日～2月28日'!D51:AE51)&gt;7,"×","○"),""),"")</f>
        <v/>
      </c>
    </row>
    <row r="52" spans="1:40" s="41" customFormat="1" ht="30" customHeight="1" x14ac:dyDescent="0.4">
      <c r="A52" s="55">
        <v>39</v>
      </c>
      <c r="B52" s="201" t="str">
        <f>IF('（別紙2-11）11月1日～11月30日'!B52="","",'（別紙2-11）11月1日～11月30日'!B52)</f>
        <v/>
      </c>
      <c r="C52" s="249"/>
      <c r="D52" s="314"/>
      <c r="E52" s="348"/>
      <c r="F52" s="316"/>
      <c r="G52" s="348"/>
      <c r="H52" s="316"/>
      <c r="I52" s="315"/>
      <c r="J52" s="316"/>
      <c r="K52" s="315"/>
      <c r="L52" s="316"/>
      <c r="M52" s="315"/>
      <c r="N52" s="316"/>
      <c r="O52" s="315"/>
      <c r="P52" s="316"/>
      <c r="Q52" s="315"/>
      <c r="R52" s="316"/>
      <c r="S52" s="315"/>
      <c r="T52" s="316"/>
      <c r="U52" s="315"/>
      <c r="V52" s="316"/>
      <c r="W52" s="315"/>
      <c r="X52" s="316"/>
      <c r="Y52" s="315"/>
      <c r="Z52" s="316"/>
      <c r="AA52" s="315"/>
      <c r="AB52" s="316"/>
      <c r="AC52" s="315"/>
      <c r="AD52" s="316"/>
      <c r="AE52" s="336"/>
      <c r="AF52" s="56">
        <f>SUM('（別紙2-6）6月1日～6月30日'!D52:AG52,'（別紙2-7）7月1日～7月31日'!D52:AH52,'（別紙2-8）8月1日～8月31日'!D52:AH52,'（別紙2-9）9月1日～9月30日'!D52:AG52,'（別紙2-10）10月1日～10月31日'!D52:AH52,'（別紙2-11）11月1日～11月30日'!D52:AG52,'（別紙2-12）12月1日～12月31日'!D52:AH52,'（別紙2-13）1月1日～1月31日'!D52:AH52,D52:AE52)</f>
        <v>0</v>
      </c>
      <c r="AG52" s="218" t="str">
        <f>IF(AM52="×","療養日数は15日以内になるようにしてください。",IF(AN52="×","無症状者（検体採取日が令和5年1月1日以降）の療養日数は7日以内になるようにしてください。",IF('（別紙2-15）3月1日～3月31日'!AV52="×","別紙1の4の要件を満たしていない場合は、療養日数が10日以内になるようにしてください。","")))</f>
        <v/>
      </c>
      <c r="AH52" s="233">
        <f t="shared" si="4"/>
        <v>0</v>
      </c>
      <c r="AI52" s="44"/>
      <c r="AK52" s="233" t="str">
        <f t="shared" si="5"/>
        <v/>
      </c>
      <c r="AM52" s="238" t="str">
        <f t="shared" si="3"/>
        <v/>
      </c>
      <c r="AN52" s="239" t="str">
        <f>IF(SUM(COUNTIF('（別紙2-13）1月1日～1月31日'!C52,"○"),COUNTIF('（別紙2-14）2月1日～2月28日'!C52,"○"),COUNTIF('（別紙2-15）3月1日～3月31日'!C52,"○"))&gt;0,IF('（別紙2-12）12月1日～12月31日'!AI52=0,IF(SUM('（別紙2-13）1月1日～1月31日'!D52:AH52,'（別紙2-14）2月1日～2月28日'!D52:AE52)&gt;7,"×","○"),""),"")</f>
        <v/>
      </c>
    </row>
    <row r="53" spans="1:40" s="41" customFormat="1" ht="30" customHeight="1" thickBot="1" x14ac:dyDescent="0.45">
      <c r="A53" s="55">
        <v>40</v>
      </c>
      <c r="B53" s="202" t="str">
        <f>IF('（別紙2-11）11月1日～11月30日'!B53="","",'（別紙2-11）11月1日～11月30日'!B53)</f>
        <v/>
      </c>
      <c r="C53" s="250"/>
      <c r="D53" s="314"/>
      <c r="E53" s="348"/>
      <c r="F53" s="316"/>
      <c r="G53" s="348"/>
      <c r="H53" s="316"/>
      <c r="I53" s="315"/>
      <c r="J53" s="316"/>
      <c r="K53" s="315"/>
      <c r="L53" s="316"/>
      <c r="M53" s="315"/>
      <c r="N53" s="316"/>
      <c r="O53" s="315"/>
      <c r="P53" s="316"/>
      <c r="Q53" s="315"/>
      <c r="R53" s="316"/>
      <c r="S53" s="315"/>
      <c r="T53" s="316"/>
      <c r="U53" s="315"/>
      <c r="V53" s="316"/>
      <c r="W53" s="315"/>
      <c r="X53" s="316"/>
      <c r="Y53" s="315"/>
      <c r="Z53" s="316"/>
      <c r="AA53" s="315"/>
      <c r="AB53" s="316"/>
      <c r="AC53" s="315"/>
      <c r="AD53" s="316"/>
      <c r="AE53" s="336"/>
      <c r="AF53" s="56">
        <f>SUM('（別紙2-6）6月1日～6月30日'!D53:AG53,'（別紙2-7）7月1日～7月31日'!D53:AH53,'（別紙2-8）8月1日～8月31日'!D53:AH53,'（別紙2-9）9月1日～9月30日'!D53:AG53,'（別紙2-10）10月1日～10月31日'!D53:AH53,'（別紙2-11）11月1日～11月30日'!D53:AG53,'（別紙2-12）12月1日～12月31日'!D53:AH53,'（別紙2-13）1月1日～1月31日'!D53:AH53,D53:AE53)</f>
        <v>0</v>
      </c>
      <c r="AG53" s="218" t="str">
        <f>IF(AM53="×","療養日数は15日以内になるようにしてください。",IF(AN53="×","無症状者（検体採取日が令和5年1月1日以降）の療養日数は7日以内になるようにしてください。",IF('（別紙2-15）3月1日～3月31日'!AV53="×","別紙1の4の要件を満たしていない場合は、療養日数が10日以内になるようにしてください。","")))</f>
        <v/>
      </c>
      <c r="AH53" s="233">
        <f t="shared" si="4"/>
        <v>0</v>
      </c>
      <c r="AI53" s="44"/>
      <c r="AK53" s="233" t="str">
        <f t="shared" si="5"/>
        <v/>
      </c>
      <c r="AM53" s="238" t="str">
        <f t="shared" si="3"/>
        <v/>
      </c>
      <c r="AN53" s="239" t="str">
        <f>IF(SUM(COUNTIF('（別紙2-13）1月1日～1月31日'!C53,"○"),COUNTIF('（別紙2-14）2月1日～2月28日'!C53,"○"),COUNTIF('（別紙2-15）3月1日～3月31日'!C53,"○"))&gt;0,IF('（別紙2-12）12月1日～12月31日'!AI53=0,IF(SUM('（別紙2-13）1月1日～1月31日'!D53:AH53,'（別紙2-14）2月1日～2月28日'!D53:AE53)&gt;7,"×","○"),""),"")</f>
        <v/>
      </c>
    </row>
    <row r="54" spans="1:40" s="41" customFormat="1" ht="30" customHeight="1" x14ac:dyDescent="0.4">
      <c r="A54" s="99">
        <v>41</v>
      </c>
      <c r="B54" s="203" t="str">
        <f>IF('（別紙2-11）11月1日～11月30日'!B54="","",'（別紙2-11）11月1日～11月30日'!B54)</f>
        <v/>
      </c>
      <c r="C54" s="251"/>
      <c r="D54" s="334"/>
      <c r="E54" s="349"/>
      <c r="F54" s="330"/>
      <c r="G54" s="349"/>
      <c r="H54" s="330"/>
      <c r="I54" s="329"/>
      <c r="J54" s="330"/>
      <c r="K54" s="329"/>
      <c r="L54" s="330"/>
      <c r="M54" s="329"/>
      <c r="N54" s="330"/>
      <c r="O54" s="329"/>
      <c r="P54" s="330"/>
      <c r="Q54" s="329"/>
      <c r="R54" s="330"/>
      <c r="S54" s="329"/>
      <c r="T54" s="330"/>
      <c r="U54" s="329"/>
      <c r="V54" s="330"/>
      <c r="W54" s="329"/>
      <c r="X54" s="330"/>
      <c r="Y54" s="329"/>
      <c r="Z54" s="330"/>
      <c r="AA54" s="329"/>
      <c r="AB54" s="330"/>
      <c r="AC54" s="329"/>
      <c r="AD54" s="330"/>
      <c r="AE54" s="335"/>
      <c r="AF54" s="81">
        <f>SUM('（別紙2-6）6月1日～6月30日'!D54:AG54,'（別紙2-7）7月1日～7月31日'!D54:AH54,'（別紙2-8）8月1日～8月31日'!D54:AH54,'（別紙2-9）9月1日～9月30日'!D54:AG54,'（別紙2-10）10月1日～10月31日'!D54:AH54,'（別紙2-11）11月1日～11月30日'!D54:AG54,'（別紙2-12）12月1日～12月31日'!D54:AH54,'（別紙2-13）1月1日～1月31日'!D54:AH54,D54:AE54)</f>
        <v>0</v>
      </c>
      <c r="AG54" s="218" t="str">
        <f>IF(AM54="×","療養日数は15日以内になるようにしてください。",IF(AN54="×","無症状者（検体採取日が令和5年1月1日以降）の療養日数は7日以内になるようにしてください。",IF('（別紙2-15）3月1日～3月31日'!AV54="×","別紙1の4の要件を満たしていない場合は、療養日数が10日以内になるようにしてください。","")))</f>
        <v/>
      </c>
      <c r="AH54" s="233">
        <f t="shared" si="4"/>
        <v>0</v>
      </c>
      <c r="AI54" s="44"/>
      <c r="AK54" s="233" t="str">
        <f t="shared" si="5"/>
        <v/>
      </c>
      <c r="AM54" s="238" t="str">
        <f t="shared" si="3"/>
        <v/>
      </c>
      <c r="AN54" s="239" t="str">
        <f>IF(SUM(COUNTIF('（別紙2-13）1月1日～1月31日'!C54,"○"),COUNTIF('（別紙2-14）2月1日～2月28日'!C54,"○"),COUNTIF('（別紙2-15）3月1日～3月31日'!C54,"○"))&gt;0,IF('（別紙2-12）12月1日～12月31日'!AI54=0,IF(SUM('（別紙2-13）1月1日～1月31日'!D54:AH54,'（別紙2-14）2月1日～2月28日'!D54:AE54)&gt;7,"×","○"),""),"")</f>
        <v/>
      </c>
    </row>
    <row r="55" spans="1:40" s="41" customFormat="1" ht="30" customHeight="1" x14ac:dyDescent="0.4">
      <c r="A55" s="55">
        <v>42</v>
      </c>
      <c r="B55" s="201" t="str">
        <f>IF('（別紙2-11）11月1日～11月30日'!B55="","",'（別紙2-11）11月1日～11月30日'!B55)</f>
        <v/>
      </c>
      <c r="C55" s="249"/>
      <c r="D55" s="314"/>
      <c r="E55" s="348"/>
      <c r="F55" s="316"/>
      <c r="G55" s="348"/>
      <c r="H55" s="316"/>
      <c r="I55" s="315"/>
      <c r="J55" s="316"/>
      <c r="K55" s="315"/>
      <c r="L55" s="316"/>
      <c r="M55" s="315"/>
      <c r="N55" s="316"/>
      <c r="O55" s="315"/>
      <c r="P55" s="316"/>
      <c r="Q55" s="315"/>
      <c r="R55" s="316"/>
      <c r="S55" s="315"/>
      <c r="T55" s="316"/>
      <c r="U55" s="315"/>
      <c r="V55" s="316"/>
      <c r="W55" s="315"/>
      <c r="X55" s="316"/>
      <c r="Y55" s="315"/>
      <c r="Z55" s="316"/>
      <c r="AA55" s="315"/>
      <c r="AB55" s="316"/>
      <c r="AC55" s="315"/>
      <c r="AD55" s="316"/>
      <c r="AE55" s="336"/>
      <c r="AF55" s="56">
        <f>SUM('（別紙2-6）6月1日～6月30日'!D55:AG55,'（別紙2-7）7月1日～7月31日'!D55:AH55,'（別紙2-8）8月1日～8月31日'!D55:AH55,'（別紙2-9）9月1日～9月30日'!D55:AG55,'（別紙2-10）10月1日～10月31日'!D55:AH55,'（別紙2-11）11月1日～11月30日'!D55:AG55,'（別紙2-12）12月1日～12月31日'!D55:AH55,'（別紙2-13）1月1日～1月31日'!D55:AH55,D55:AE55)</f>
        <v>0</v>
      </c>
      <c r="AG55" s="218" t="str">
        <f>IF(AM55="×","療養日数は15日以内になるようにしてください。",IF(AN55="×","無症状者（検体採取日が令和5年1月1日以降）の療養日数は7日以内になるようにしてください。",IF('（別紙2-15）3月1日～3月31日'!AV55="×","別紙1の4の要件を満たしていない場合は、療養日数が10日以内になるようにしてください。","")))</f>
        <v/>
      </c>
      <c r="AH55" s="233">
        <f t="shared" si="4"/>
        <v>0</v>
      </c>
      <c r="AI55" s="44"/>
      <c r="AK55" s="233" t="str">
        <f t="shared" si="5"/>
        <v/>
      </c>
      <c r="AM55" s="238" t="str">
        <f t="shared" si="3"/>
        <v/>
      </c>
      <c r="AN55" s="239" t="str">
        <f>IF(SUM(COUNTIF('（別紙2-13）1月1日～1月31日'!C55,"○"),COUNTIF('（別紙2-14）2月1日～2月28日'!C55,"○"),COUNTIF('（別紙2-15）3月1日～3月31日'!C55,"○"))&gt;0,IF('（別紙2-12）12月1日～12月31日'!AI55=0,IF(SUM('（別紙2-13）1月1日～1月31日'!D55:AH55,'（別紙2-14）2月1日～2月28日'!D55:AE55)&gt;7,"×","○"),""),"")</f>
        <v/>
      </c>
    </row>
    <row r="56" spans="1:40" s="41" customFormat="1" ht="30" customHeight="1" x14ac:dyDescent="0.4">
      <c r="A56" s="55">
        <v>43</v>
      </c>
      <c r="B56" s="201" t="str">
        <f>IF('（別紙2-11）11月1日～11月30日'!B56="","",'（別紙2-11）11月1日～11月30日'!B56)</f>
        <v/>
      </c>
      <c r="C56" s="249"/>
      <c r="D56" s="314"/>
      <c r="E56" s="348"/>
      <c r="F56" s="316"/>
      <c r="G56" s="348"/>
      <c r="H56" s="316"/>
      <c r="I56" s="315"/>
      <c r="J56" s="316"/>
      <c r="K56" s="315"/>
      <c r="L56" s="316"/>
      <c r="M56" s="315"/>
      <c r="N56" s="316"/>
      <c r="O56" s="315"/>
      <c r="P56" s="316"/>
      <c r="Q56" s="315"/>
      <c r="R56" s="316"/>
      <c r="S56" s="315"/>
      <c r="T56" s="316"/>
      <c r="U56" s="315"/>
      <c r="V56" s="316"/>
      <c r="W56" s="315"/>
      <c r="X56" s="316"/>
      <c r="Y56" s="315"/>
      <c r="Z56" s="316"/>
      <c r="AA56" s="315"/>
      <c r="AB56" s="316"/>
      <c r="AC56" s="315"/>
      <c r="AD56" s="316"/>
      <c r="AE56" s="336"/>
      <c r="AF56" s="56">
        <f>SUM('（別紙2-6）6月1日～6月30日'!D56:AG56,'（別紙2-7）7月1日～7月31日'!D56:AH56,'（別紙2-8）8月1日～8月31日'!D56:AH56,'（別紙2-9）9月1日～9月30日'!D56:AG56,'（別紙2-10）10月1日～10月31日'!D56:AH56,'（別紙2-11）11月1日～11月30日'!D56:AG56,'（別紙2-12）12月1日～12月31日'!D56:AH56,'（別紙2-13）1月1日～1月31日'!D56:AH56,D56:AE56)</f>
        <v>0</v>
      </c>
      <c r="AG56" s="218" t="str">
        <f>IF(AM56="×","療養日数は15日以内になるようにしてください。",IF(AN56="×","無症状者（検体採取日が令和5年1月1日以降）の療養日数は7日以内になるようにしてください。",IF('（別紙2-15）3月1日～3月31日'!AV56="×","別紙1の4の要件を満たしていない場合は、療養日数が10日以内になるようにしてください。","")))</f>
        <v/>
      </c>
      <c r="AH56" s="233">
        <f t="shared" si="4"/>
        <v>0</v>
      </c>
      <c r="AI56" s="44"/>
      <c r="AK56" s="233" t="str">
        <f t="shared" si="5"/>
        <v/>
      </c>
      <c r="AM56" s="238" t="str">
        <f t="shared" si="3"/>
        <v/>
      </c>
      <c r="AN56" s="239" t="str">
        <f>IF(SUM(COUNTIF('（別紙2-13）1月1日～1月31日'!C56,"○"),COUNTIF('（別紙2-14）2月1日～2月28日'!C56,"○"),COUNTIF('（別紙2-15）3月1日～3月31日'!C56,"○"))&gt;0,IF('（別紙2-12）12月1日～12月31日'!AI56=0,IF(SUM('（別紙2-13）1月1日～1月31日'!D56:AH56,'（別紙2-14）2月1日～2月28日'!D56:AE56)&gt;7,"×","○"),""),"")</f>
        <v/>
      </c>
    </row>
    <row r="57" spans="1:40" s="41" customFormat="1" ht="30" customHeight="1" x14ac:dyDescent="0.4">
      <c r="A57" s="55">
        <v>44</v>
      </c>
      <c r="B57" s="201" t="str">
        <f>IF('（別紙2-11）11月1日～11月30日'!B57="","",'（別紙2-11）11月1日～11月30日'!B57)</f>
        <v/>
      </c>
      <c r="C57" s="249"/>
      <c r="D57" s="314"/>
      <c r="E57" s="348"/>
      <c r="F57" s="316"/>
      <c r="G57" s="348"/>
      <c r="H57" s="316"/>
      <c r="I57" s="315"/>
      <c r="J57" s="316"/>
      <c r="K57" s="315"/>
      <c r="L57" s="316"/>
      <c r="M57" s="315"/>
      <c r="N57" s="316"/>
      <c r="O57" s="315"/>
      <c r="P57" s="316"/>
      <c r="Q57" s="315"/>
      <c r="R57" s="316"/>
      <c r="S57" s="315"/>
      <c r="T57" s="316"/>
      <c r="U57" s="315"/>
      <c r="V57" s="316"/>
      <c r="W57" s="315"/>
      <c r="X57" s="316"/>
      <c r="Y57" s="315"/>
      <c r="Z57" s="316"/>
      <c r="AA57" s="315"/>
      <c r="AB57" s="316"/>
      <c r="AC57" s="315"/>
      <c r="AD57" s="316"/>
      <c r="AE57" s="336"/>
      <c r="AF57" s="56">
        <f>SUM('（別紙2-6）6月1日～6月30日'!D57:AG57,'（別紙2-7）7月1日～7月31日'!D57:AH57,'（別紙2-8）8月1日～8月31日'!D57:AH57,'（別紙2-9）9月1日～9月30日'!D57:AG57,'（別紙2-10）10月1日～10月31日'!D57:AH57,'（別紙2-11）11月1日～11月30日'!D57:AG57,'（別紙2-12）12月1日～12月31日'!D57:AH57,'（別紙2-13）1月1日～1月31日'!D57:AH57,D57:AE57)</f>
        <v>0</v>
      </c>
      <c r="AG57" s="218" t="str">
        <f>IF(AM57="×","療養日数は15日以内になるようにしてください。",IF(AN57="×","無症状者（検体採取日が令和5年1月1日以降）の療養日数は7日以内になるようにしてください。",IF('（別紙2-15）3月1日～3月31日'!AV57="×","別紙1の4の要件を満たしていない場合は、療養日数が10日以内になるようにしてください。","")))</f>
        <v/>
      </c>
      <c r="AH57" s="233">
        <f t="shared" si="4"/>
        <v>0</v>
      </c>
      <c r="AI57" s="44"/>
      <c r="AK57" s="233" t="str">
        <f t="shared" si="5"/>
        <v/>
      </c>
      <c r="AM57" s="238" t="str">
        <f t="shared" si="3"/>
        <v/>
      </c>
      <c r="AN57" s="239" t="str">
        <f>IF(SUM(COUNTIF('（別紙2-13）1月1日～1月31日'!C57,"○"),COUNTIF('（別紙2-14）2月1日～2月28日'!C57,"○"),COUNTIF('（別紙2-15）3月1日～3月31日'!C57,"○"))&gt;0,IF('（別紙2-12）12月1日～12月31日'!AI57=0,IF(SUM('（別紙2-13）1月1日～1月31日'!D57:AH57,'（別紙2-14）2月1日～2月28日'!D57:AE57)&gt;7,"×","○"),""),"")</f>
        <v/>
      </c>
    </row>
    <row r="58" spans="1:40" s="41" customFormat="1" ht="30" customHeight="1" thickBot="1" x14ac:dyDescent="0.45">
      <c r="A58" s="57">
        <v>45</v>
      </c>
      <c r="B58" s="202" t="str">
        <f>IF('（別紙2-11）11月1日～11月30日'!B58="","",'（別紙2-11）11月1日～11月30日'!B58)</f>
        <v/>
      </c>
      <c r="C58" s="250"/>
      <c r="D58" s="337"/>
      <c r="E58" s="347"/>
      <c r="F58" s="326"/>
      <c r="G58" s="347"/>
      <c r="H58" s="326"/>
      <c r="I58" s="325"/>
      <c r="J58" s="326"/>
      <c r="K58" s="325"/>
      <c r="L58" s="326"/>
      <c r="M58" s="325"/>
      <c r="N58" s="326"/>
      <c r="O58" s="325"/>
      <c r="P58" s="326"/>
      <c r="Q58" s="325"/>
      <c r="R58" s="326"/>
      <c r="S58" s="325"/>
      <c r="T58" s="326"/>
      <c r="U58" s="325"/>
      <c r="V58" s="326"/>
      <c r="W58" s="325"/>
      <c r="X58" s="326"/>
      <c r="Y58" s="325"/>
      <c r="Z58" s="326"/>
      <c r="AA58" s="325"/>
      <c r="AB58" s="326"/>
      <c r="AC58" s="325"/>
      <c r="AD58" s="326"/>
      <c r="AE58" s="338"/>
      <c r="AF58" s="58">
        <f>SUM('（別紙2-6）6月1日～6月30日'!D58:AG58,'（別紙2-7）7月1日～7月31日'!D58:AH58,'（別紙2-8）8月1日～8月31日'!D58:AH58,'（別紙2-9）9月1日～9月30日'!D58:AG58,'（別紙2-10）10月1日～10月31日'!D58:AH58,'（別紙2-11）11月1日～11月30日'!D58:AG58,'（別紙2-12）12月1日～12月31日'!D58:AH58,'（別紙2-13）1月1日～1月31日'!D58:AH58,D58:AE58)</f>
        <v>0</v>
      </c>
      <c r="AG58" s="218" t="str">
        <f>IF(AM58="×","療養日数は15日以内になるようにしてください。",IF(AN58="×","無症状者（検体採取日が令和5年1月1日以降）の療養日数は7日以内になるようにしてください。",IF('（別紙2-15）3月1日～3月31日'!AV58="×","別紙1の4の要件を満たしていない場合は、療養日数が10日以内になるようにしてください。","")))</f>
        <v/>
      </c>
      <c r="AH58" s="233">
        <f t="shared" si="4"/>
        <v>0</v>
      </c>
      <c r="AI58" s="44"/>
      <c r="AK58" s="233" t="str">
        <f t="shared" si="5"/>
        <v/>
      </c>
      <c r="AM58" s="238" t="str">
        <f t="shared" si="3"/>
        <v/>
      </c>
      <c r="AN58" s="239" t="str">
        <f>IF(SUM(COUNTIF('（別紙2-13）1月1日～1月31日'!C58,"○"),COUNTIF('（別紙2-14）2月1日～2月28日'!C58,"○"),COUNTIF('（別紙2-15）3月1日～3月31日'!C58,"○"))&gt;0,IF('（別紙2-12）12月1日～12月31日'!AI58=0,IF(SUM('（別紙2-13）1月1日～1月31日'!D58:AH58,'（別紙2-14）2月1日～2月28日'!D58:AE58)&gt;7,"×","○"),""),"")</f>
        <v/>
      </c>
    </row>
    <row r="59" spans="1:40" s="41" customFormat="1" ht="30" customHeight="1" x14ac:dyDescent="0.4">
      <c r="A59" s="91">
        <v>46</v>
      </c>
      <c r="B59" s="203" t="str">
        <f>IF('（別紙2-11）11月1日～11月30日'!B59="","",'（別紙2-11）11月1日～11月30日'!B59)</f>
        <v/>
      </c>
      <c r="C59" s="251"/>
      <c r="D59" s="332"/>
      <c r="E59" s="350"/>
      <c r="F59" s="333"/>
      <c r="G59" s="350"/>
      <c r="H59" s="333"/>
      <c r="I59" s="317"/>
      <c r="J59" s="333"/>
      <c r="K59" s="317"/>
      <c r="L59" s="333"/>
      <c r="M59" s="317"/>
      <c r="N59" s="333"/>
      <c r="O59" s="317"/>
      <c r="P59" s="333"/>
      <c r="Q59" s="317"/>
      <c r="R59" s="333"/>
      <c r="S59" s="317"/>
      <c r="T59" s="333"/>
      <c r="U59" s="317"/>
      <c r="V59" s="333"/>
      <c r="W59" s="317"/>
      <c r="X59" s="333"/>
      <c r="Y59" s="317"/>
      <c r="Z59" s="333"/>
      <c r="AA59" s="317"/>
      <c r="AB59" s="333"/>
      <c r="AC59" s="317"/>
      <c r="AD59" s="333"/>
      <c r="AE59" s="339"/>
      <c r="AF59" s="98">
        <f>SUM('（別紙2-6）6月1日～6月30日'!D59:AG59,'（別紙2-7）7月1日～7月31日'!D59:AH59,'（別紙2-8）8月1日～8月31日'!D59:AH59,'（別紙2-9）9月1日～9月30日'!D59:AG59,'（別紙2-10）10月1日～10月31日'!D59:AH59,'（別紙2-11）11月1日～11月30日'!D59:AG59,'（別紙2-12）12月1日～12月31日'!D59:AH59,'（別紙2-13）1月1日～1月31日'!D59:AH59,D59:AE59)</f>
        <v>0</v>
      </c>
      <c r="AG59" s="218" t="str">
        <f>IF(AM59="×","療養日数は15日以内になるようにしてください。",IF(AN59="×","無症状者（検体採取日が令和5年1月1日以降）の療養日数は7日以内になるようにしてください。",IF('（別紙2-15）3月1日～3月31日'!AV59="×","別紙1の4の要件を満たしていない場合は、療養日数が10日以内になるようにしてください。","")))</f>
        <v/>
      </c>
      <c r="AH59" s="233">
        <f t="shared" si="4"/>
        <v>0</v>
      </c>
      <c r="AI59" s="44"/>
      <c r="AK59" s="233" t="str">
        <f t="shared" si="5"/>
        <v/>
      </c>
      <c r="AM59" s="238" t="str">
        <f t="shared" si="3"/>
        <v/>
      </c>
      <c r="AN59" s="239" t="str">
        <f>IF(SUM(COUNTIF('（別紙2-13）1月1日～1月31日'!C59,"○"),COUNTIF('（別紙2-14）2月1日～2月28日'!C59,"○"),COUNTIF('（別紙2-15）3月1日～3月31日'!C59,"○"))&gt;0,IF('（別紙2-12）12月1日～12月31日'!AI59=0,IF(SUM('（別紙2-13）1月1日～1月31日'!D59:AH59,'（別紙2-14）2月1日～2月28日'!D59:AE59)&gt;7,"×","○"),""),"")</f>
        <v/>
      </c>
    </row>
    <row r="60" spans="1:40" s="41" customFormat="1" ht="30" customHeight="1" x14ac:dyDescent="0.4">
      <c r="A60" s="55">
        <v>47</v>
      </c>
      <c r="B60" s="201" t="str">
        <f>IF('（別紙2-11）11月1日～11月30日'!B60="","",'（別紙2-11）11月1日～11月30日'!B60)</f>
        <v/>
      </c>
      <c r="C60" s="249"/>
      <c r="D60" s="314"/>
      <c r="E60" s="348"/>
      <c r="F60" s="316"/>
      <c r="G60" s="348"/>
      <c r="H60" s="316"/>
      <c r="I60" s="315"/>
      <c r="J60" s="316"/>
      <c r="K60" s="315"/>
      <c r="L60" s="316"/>
      <c r="M60" s="315"/>
      <c r="N60" s="316"/>
      <c r="O60" s="315"/>
      <c r="P60" s="316"/>
      <c r="Q60" s="315"/>
      <c r="R60" s="316"/>
      <c r="S60" s="315"/>
      <c r="T60" s="316"/>
      <c r="U60" s="315"/>
      <c r="V60" s="316"/>
      <c r="W60" s="315"/>
      <c r="X60" s="316"/>
      <c r="Y60" s="315"/>
      <c r="Z60" s="316"/>
      <c r="AA60" s="315"/>
      <c r="AB60" s="316"/>
      <c r="AC60" s="315"/>
      <c r="AD60" s="316"/>
      <c r="AE60" s="336"/>
      <c r="AF60" s="56">
        <f>SUM('（別紙2-6）6月1日～6月30日'!D60:AG60,'（別紙2-7）7月1日～7月31日'!D60:AH60,'（別紙2-8）8月1日～8月31日'!D60:AH60,'（別紙2-9）9月1日～9月30日'!D60:AG60,'（別紙2-10）10月1日～10月31日'!D60:AH60,'（別紙2-11）11月1日～11月30日'!D60:AG60,'（別紙2-12）12月1日～12月31日'!D60:AH60,'（別紙2-13）1月1日～1月31日'!D60:AH60,D60:AE60)</f>
        <v>0</v>
      </c>
      <c r="AG60" s="218" t="str">
        <f>IF(AM60="×","療養日数は15日以内になるようにしてください。",IF(AN60="×","無症状者（検体採取日が令和5年1月1日以降）の療養日数は7日以内になるようにしてください。",IF('（別紙2-15）3月1日～3月31日'!AV60="×","別紙1の4の要件を満たしていない場合は、療養日数が10日以内になるようにしてください。","")))</f>
        <v/>
      </c>
      <c r="AH60" s="233">
        <f t="shared" si="4"/>
        <v>0</v>
      </c>
      <c r="AI60" s="44"/>
      <c r="AK60" s="233" t="str">
        <f t="shared" si="5"/>
        <v/>
      </c>
      <c r="AM60" s="238" t="str">
        <f t="shared" si="3"/>
        <v/>
      </c>
      <c r="AN60" s="239" t="str">
        <f>IF(SUM(COUNTIF('（別紙2-13）1月1日～1月31日'!C60,"○"),COUNTIF('（別紙2-14）2月1日～2月28日'!C60,"○"),COUNTIF('（別紙2-15）3月1日～3月31日'!C60,"○"))&gt;0,IF('（別紙2-12）12月1日～12月31日'!AI60=0,IF(SUM('（別紙2-13）1月1日～1月31日'!D60:AH60,'（別紙2-14）2月1日～2月28日'!D60:AE60)&gt;7,"×","○"),""),"")</f>
        <v/>
      </c>
    </row>
    <row r="61" spans="1:40" s="41" customFormat="1" ht="30" customHeight="1" x14ac:dyDescent="0.4">
      <c r="A61" s="55">
        <v>48</v>
      </c>
      <c r="B61" s="201" t="str">
        <f>IF('（別紙2-11）11月1日～11月30日'!B61="","",'（別紙2-11）11月1日～11月30日'!B61)</f>
        <v/>
      </c>
      <c r="C61" s="249"/>
      <c r="D61" s="314"/>
      <c r="E61" s="348"/>
      <c r="F61" s="316"/>
      <c r="G61" s="348"/>
      <c r="H61" s="316"/>
      <c r="I61" s="315"/>
      <c r="J61" s="316"/>
      <c r="K61" s="315"/>
      <c r="L61" s="316"/>
      <c r="M61" s="315"/>
      <c r="N61" s="316"/>
      <c r="O61" s="315"/>
      <c r="P61" s="316"/>
      <c r="Q61" s="315"/>
      <c r="R61" s="316"/>
      <c r="S61" s="315"/>
      <c r="T61" s="316"/>
      <c r="U61" s="315"/>
      <c r="V61" s="316"/>
      <c r="W61" s="315"/>
      <c r="X61" s="316"/>
      <c r="Y61" s="315"/>
      <c r="Z61" s="316"/>
      <c r="AA61" s="315"/>
      <c r="AB61" s="316"/>
      <c r="AC61" s="315"/>
      <c r="AD61" s="316"/>
      <c r="AE61" s="336"/>
      <c r="AF61" s="56">
        <f>SUM('（別紙2-6）6月1日～6月30日'!D61:AG61,'（別紙2-7）7月1日～7月31日'!D61:AH61,'（別紙2-8）8月1日～8月31日'!D61:AH61,'（別紙2-9）9月1日～9月30日'!D61:AG61,'（別紙2-10）10月1日～10月31日'!D61:AH61,'（別紙2-11）11月1日～11月30日'!D61:AG61,'（別紙2-12）12月1日～12月31日'!D61:AH61,'（別紙2-13）1月1日～1月31日'!D61:AH61,D61:AE61)</f>
        <v>0</v>
      </c>
      <c r="AG61" s="218" t="str">
        <f>IF(AM61="×","療養日数は15日以内になるようにしてください。",IF(AN61="×","無症状者（検体採取日が令和5年1月1日以降）の療養日数は7日以内になるようにしてください。",IF('（別紙2-15）3月1日～3月31日'!AV61="×","別紙1の4の要件を満たしていない場合は、療養日数が10日以内になるようにしてください。","")))</f>
        <v/>
      </c>
      <c r="AH61" s="233">
        <f t="shared" si="4"/>
        <v>0</v>
      </c>
      <c r="AI61" s="44"/>
      <c r="AK61" s="233" t="str">
        <f t="shared" si="5"/>
        <v/>
      </c>
      <c r="AM61" s="238" t="str">
        <f t="shared" si="3"/>
        <v/>
      </c>
      <c r="AN61" s="239" t="str">
        <f>IF(SUM(COUNTIF('（別紙2-13）1月1日～1月31日'!C61,"○"),COUNTIF('（別紙2-14）2月1日～2月28日'!C61,"○"),COUNTIF('（別紙2-15）3月1日～3月31日'!C61,"○"))&gt;0,IF('（別紙2-12）12月1日～12月31日'!AI61=0,IF(SUM('（別紙2-13）1月1日～1月31日'!D61:AH61,'（別紙2-14）2月1日～2月28日'!D61:AE61)&gt;7,"×","○"),""),"")</f>
        <v/>
      </c>
    </row>
    <row r="62" spans="1:40" s="41" customFormat="1" ht="30" customHeight="1" x14ac:dyDescent="0.4">
      <c r="A62" s="55">
        <v>49</v>
      </c>
      <c r="B62" s="201" t="str">
        <f>IF('（別紙2-11）11月1日～11月30日'!B62="","",'（別紙2-11）11月1日～11月30日'!B62)</f>
        <v/>
      </c>
      <c r="C62" s="249"/>
      <c r="D62" s="314"/>
      <c r="E62" s="348"/>
      <c r="F62" s="316"/>
      <c r="G62" s="348"/>
      <c r="H62" s="316"/>
      <c r="I62" s="315"/>
      <c r="J62" s="316"/>
      <c r="K62" s="315"/>
      <c r="L62" s="316"/>
      <c r="M62" s="315"/>
      <c r="N62" s="316"/>
      <c r="O62" s="315"/>
      <c r="P62" s="316"/>
      <c r="Q62" s="315"/>
      <c r="R62" s="316"/>
      <c r="S62" s="315"/>
      <c r="T62" s="316"/>
      <c r="U62" s="315"/>
      <c r="V62" s="316"/>
      <c r="W62" s="315"/>
      <c r="X62" s="316"/>
      <c r="Y62" s="315"/>
      <c r="Z62" s="316"/>
      <c r="AA62" s="315"/>
      <c r="AB62" s="316"/>
      <c r="AC62" s="315"/>
      <c r="AD62" s="316"/>
      <c r="AE62" s="336"/>
      <c r="AF62" s="56">
        <f>SUM('（別紙2-6）6月1日～6月30日'!D62:AG62,'（別紙2-7）7月1日～7月31日'!D62:AH62,'（別紙2-8）8月1日～8月31日'!D62:AH62,'（別紙2-9）9月1日～9月30日'!D62:AG62,'（別紙2-10）10月1日～10月31日'!D62:AH62,'（別紙2-11）11月1日～11月30日'!D62:AG62,'（別紙2-12）12月1日～12月31日'!D62:AH62,'（別紙2-13）1月1日～1月31日'!D62:AH62,D62:AE62)</f>
        <v>0</v>
      </c>
      <c r="AG62" s="218" t="str">
        <f>IF(AM62="×","療養日数は15日以内になるようにしてください。",IF(AN62="×","無症状者（検体採取日が令和5年1月1日以降）の療養日数は7日以内になるようにしてください。",IF('（別紙2-15）3月1日～3月31日'!AV62="×","別紙1の4の要件を満たしていない場合は、療養日数が10日以内になるようにしてください。","")))</f>
        <v/>
      </c>
      <c r="AH62" s="233">
        <f t="shared" si="4"/>
        <v>0</v>
      </c>
      <c r="AI62" s="44"/>
      <c r="AK62" s="233" t="str">
        <f t="shared" si="5"/>
        <v/>
      </c>
      <c r="AM62" s="238" t="str">
        <f t="shared" si="3"/>
        <v/>
      </c>
      <c r="AN62" s="239" t="str">
        <f>IF(SUM(COUNTIF('（別紙2-13）1月1日～1月31日'!C62,"○"),COUNTIF('（別紙2-14）2月1日～2月28日'!C62,"○"),COUNTIF('（別紙2-15）3月1日～3月31日'!C62,"○"))&gt;0,IF('（別紙2-12）12月1日～12月31日'!AI62=0,IF(SUM('（別紙2-13）1月1日～1月31日'!D62:AH62,'（別紙2-14）2月1日～2月28日'!D62:AE62)&gt;7,"×","○"),""),"")</f>
        <v/>
      </c>
    </row>
    <row r="63" spans="1:40" s="41" customFormat="1" ht="30" customHeight="1" thickBot="1" x14ac:dyDescent="0.45">
      <c r="A63" s="55">
        <v>50</v>
      </c>
      <c r="B63" s="202" t="str">
        <f>IF('（別紙2-11）11月1日～11月30日'!B63="","",'（別紙2-11）11月1日～11月30日'!B63)</f>
        <v/>
      </c>
      <c r="C63" s="250"/>
      <c r="D63" s="314"/>
      <c r="E63" s="348"/>
      <c r="F63" s="316"/>
      <c r="G63" s="348"/>
      <c r="H63" s="316"/>
      <c r="I63" s="315"/>
      <c r="J63" s="316"/>
      <c r="K63" s="315"/>
      <c r="L63" s="316"/>
      <c r="M63" s="315"/>
      <c r="N63" s="316"/>
      <c r="O63" s="315"/>
      <c r="P63" s="316"/>
      <c r="Q63" s="315"/>
      <c r="R63" s="316"/>
      <c r="S63" s="315"/>
      <c r="T63" s="316"/>
      <c r="U63" s="315"/>
      <c r="V63" s="316"/>
      <c r="W63" s="315"/>
      <c r="X63" s="316"/>
      <c r="Y63" s="315"/>
      <c r="Z63" s="316"/>
      <c r="AA63" s="315"/>
      <c r="AB63" s="316"/>
      <c r="AC63" s="315"/>
      <c r="AD63" s="316"/>
      <c r="AE63" s="336"/>
      <c r="AF63" s="56">
        <f>SUM('（別紙2-6）6月1日～6月30日'!D63:AG63,'（別紙2-7）7月1日～7月31日'!D63:AH63,'（別紙2-8）8月1日～8月31日'!D63:AH63,'（別紙2-9）9月1日～9月30日'!D63:AG63,'（別紙2-10）10月1日～10月31日'!D63:AH63,'（別紙2-11）11月1日～11月30日'!D63:AG63,'（別紙2-12）12月1日～12月31日'!D63:AH63,'（別紙2-13）1月1日～1月31日'!D63:AH63,D63:AE63)</f>
        <v>0</v>
      </c>
      <c r="AG63" s="218" t="str">
        <f>IF(AM63="×","療養日数は15日以内になるようにしてください。",IF(AN63="×","無症状者（検体採取日が令和5年1月1日以降）の療養日数は7日以内になるようにしてください。",IF('（別紙2-15）3月1日～3月31日'!AV63="×","別紙1の4の要件を満たしていない場合は、療養日数が10日以内になるようにしてください。","")))</f>
        <v/>
      </c>
      <c r="AH63" s="233">
        <f t="shared" si="4"/>
        <v>0</v>
      </c>
      <c r="AI63" s="44"/>
      <c r="AK63" s="233" t="str">
        <f t="shared" si="5"/>
        <v/>
      </c>
      <c r="AM63" s="238" t="str">
        <f t="shared" si="3"/>
        <v/>
      </c>
      <c r="AN63" s="239" t="str">
        <f>IF(SUM(COUNTIF('（別紙2-13）1月1日～1月31日'!C63,"○"),COUNTIF('（別紙2-14）2月1日～2月28日'!C63,"○"),COUNTIF('（別紙2-15）3月1日～3月31日'!C63,"○"))&gt;0,IF('（別紙2-12）12月1日～12月31日'!AI63=0,IF(SUM('（別紙2-13）1月1日～1月31日'!D63:AH63,'（別紙2-14）2月1日～2月28日'!D63:AE63)&gt;7,"×","○"),""),"")</f>
        <v/>
      </c>
    </row>
    <row r="64" spans="1:40" s="41" customFormat="1" ht="30" customHeight="1" x14ac:dyDescent="0.4">
      <c r="A64" s="99">
        <v>51</v>
      </c>
      <c r="B64" s="203" t="str">
        <f>IF('（別紙2-11）11月1日～11月30日'!B64="","",'（別紙2-11）11月1日～11月30日'!B64)</f>
        <v/>
      </c>
      <c r="C64" s="251"/>
      <c r="D64" s="334"/>
      <c r="E64" s="349"/>
      <c r="F64" s="330"/>
      <c r="G64" s="349"/>
      <c r="H64" s="330"/>
      <c r="I64" s="329"/>
      <c r="J64" s="330"/>
      <c r="K64" s="329"/>
      <c r="L64" s="330"/>
      <c r="M64" s="329"/>
      <c r="N64" s="330"/>
      <c r="O64" s="329"/>
      <c r="P64" s="330"/>
      <c r="Q64" s="329"/>
      <c r="R64" s="330"/>
      <c r="S64" s="329"/>
      <c r="T64" s="330"/>
      <c r="U64" s="329"/>
      <c r="V64" s="330"/>
      <c r="W64" s="329"/>
      <c r="X64" s="330"/>
      <c r="Y64" s="329"/>
      <c r="Z64" s="330"/>
      <c r="AA64" s="329"/>
      <c r="AB64" s="330"/>
      <c r="AC64" s="329"/>
      <c r="AD64" s="330"/>
      <c r="AE64" s="335"/>
      <c r="AF64" s="81">
        <f>SUM('（別紙2-6）6月1日～6月30日'!D64:AG64,'（別紙2-7）7月1日～7月31日'!D64:AH64,'（別紙2-8）8月1日～8月31日'!D64:AH64,'（別紙2-9）9月1日～9月30日'!D64:AG64,'（別紙2-10）10月1日～10月31日'!D64:AH64,'（別紙2-11）11月1日～11月30日'!D64:AG64,'（別紙2-12）12月1日～12月31日'!D64:AH64,'（別紙2-13）1月1日～1月31日'!D64:AH64,D64:AE64)</f>
        <v>0</v>
      </c>
      <c r="AG64" s="218" t="str">
        <f>IF(AM64="×","療養日数は15日以内になるようにしてください。",IF(AN64="×","無症状者（検体採取日が令和5年1月1日以降）の療養日数は7日以内になるようにしてください。",IF('（別紙2-15）3月1日～3月31日'!AV64="×","別紙1の4の要件を満たしていない場合は、療養日数が10日以内になるようにしてください。","")))</f>
        <v/>
      </c>
      <c r="AH64" s="233">
        <f t="shared" si="4"/>
        <v>0</v>
      </c>
      <c r="AI64" s="44"/>
      <c r="AK64" s="233" t="str">
        <f t="shared" si="5"/>
        <v/>
      </c>
      <c r="AM64" s="238" t="str">
        <f t="shared" si="3"/>
        <v/>
      </c>
      <c r="AN64" s="239" t="str">
        <f>IF(SUM(COUNTIF('（別紙2-13）1月1日～1月31日'!C64,"○"),COUNTIF('（別紙2-14）2月1日～2月28日'!C64,"○"),COUNTIF('（別紙2-15）3月1日～3月31日'!C64,"○"))&gt;0,IF('（別紙2-12）12月1日～12月31日'!AI64=0,IF(SUM('（別紙2-13）1月1日～1月31日'!D64:AH64,'（別紙2-14）2月1日～2月28日'!D64:AE64)&gt;7,"×","○"),""),"")</f>
        <v/>
      </c>
    </row>
    <row r="65" spans="1:40" s="41" customFormat="1" ht="30" customHeight="1" x14ac:dyDescent="0.4">
      <c r="A65" s="55">
        <v>52</v>
      </c>
      <c r="B65" s="201" t="str">
        <f>IF('（別紙2-11）11月1日～11月30日'!B65="","",'（別紙2-11）11月1日～11月30日'!B65)</f>
        <v/>
      </c>
      <c r="C65" s="249"/>
      <c r="D65" s="314"/>
      <c r="E65" s="348"/>
      <c r="F65" s="316"/>
      <c r="G65" s="348"/>
      <c r="H65" s="316"/>
      <c r="I65" s="315"/>
      <c r="J65" s="316"/>
      <c r="K65" s="315"/>
      <c r="L65" s="316"/>
      <c r="M65" s="315"/>
      <c r="N65" s="316"/>
      <c r="O65" s="315"/>
      <c r="P65" s="316"/>
      <c r="Q65" s="315"/>
      <c r="R65" s="316"/>
      <c r="S65" s="315"/>
      <c r="T65" s="316"/>
      <c r="U65" s="315"/>
      <c r="V65" s="316"/>
      <c r="W65" s="315"/>
      <c r="X65" s="316"/>
      <c r="Y65" s="315"/>
      <c r="Z65" s="316"/>
      <c r="AA65" s="315"/>
      <c r="AB65" s="316"/>
      <c r="AC65" s="315"/>
      <c r="AD65" s="316"/>
      <c r="AE65" s="336"/>
      <c r="AF65" s="56">
        <f>SUM('（別紙2-6）6月1日～6月30日'!D65:AG65,'（別紙2-7）7月1日～7月31日'!D65:AH65,'（別紙2-8）8月1日～8月31日'!D65:AH65,'（別紙2-9）9月1日～9月30日'!D65:AG65,'（別紙2-10）10月1日～10月31日'!D65:AH65,'（別紙2-11）11月1日～11月30日'!D65:AG65,'（別紙2-12）12月1日～12月31日'!D65:AH65,'（別紙2-13）1月1日～1月31日'!D65:AH65,D65:AE65)</f>
        <v>0</v>
      </c>
      <c r="AG65" s="218" t="str">
        <f>IF(AM65="×","療養日数は15日以内になるようにしてください。",IF(AN65="×","無症状者（検体採取日が令和5年1月1日以降）の療養日数は7日以内になるようにしてください。",IF('（別紙2-15）3月1日～3月31日'!AV65="×","別紙1の4の要件を満たしていない場合は、療養日数が10日以内になるようにしてください。","")))</f>
        <v/>
      </c>
      <c r="AH65" s="233">
        <f t="shared" si="4"/>
        <v>0</v>
      </c>
      <c r="AI65" s="44"/>
      <c r="AK65" s="233" t="str">
        <f t="shared" si="5"/>
        <v/>
      </c>
      <c r="AM65" s="238" t="str">
        <f t="shared" si="3"/>
        <v/>
      </c>
      <c r="AN65" s="239" t="str">
        <f>IF(SUM(COUNTIF('（別紙2-13）1月1日～1月31日'!C65,"○"),COUNTIF('（別紙2-14）2月1日～2月28日'!C65,"○"),COUNTIF('（別紙2-15）3月1日～3月31日'!C65,"○"))&gt;0,IF('（別紙2-12）12月1日～12月31日'!AI65=0,IF(SUM('（別紙2-13）1月1日～1月31日'!D65:AH65,'（別紙2-14）2月1日～2月28日'!D65:AE65)&gt;7,"×","○"),""),"")</f>
        <v/>
      </c>
    </row>
    <row r="66" spans="1:40" s="41" customFormat="1" ht="30" customHeight="1" x14ac:dyDescent="0.4">
      <c r="A66" s="55">
        <v>53</v>
      </c>
      <c r="B66" s="201" t="str">
        <f>IF('（別紙2-11）11月1日～11月30日'!B66="","",'（別紙2-11）11月1日～11月30日'!B66)</f>
        <v/>
      </c>
      <c r="C66" s="249"/>
      <c r="D66" s="314"/>
      <c r="E66" s="348"/>
      <c r="F66" s="316"/>
      <c r="G66" s="348"/>
      <c r="H66" s="316"/>
      <c r="I66" s="315"/>
      <c r="J66" s="316"/>
      <c r="K66" s="315"/>
      <c r="L66" s="316"/>
      <c r="M66" s="315"/>
      <c r="N66" s="316"/>
      <c r="O66" s="315"/>
      <c r="P66" s="316"/>
      <c r="Q66" s="315"/>
      <c r="R66" s="316"/>
      <c r="S66" s="315"/>
      <c r="T66" s="316"/>
      <c r="U66" s="315"/>
      <c r="V66" s="316"/>
      <c r="W66" s="315"/>
      <c r="X66" s="316"/>
      <c r="Y66" s="315"/>
      <c r="Z66" s="316"/>
      <c r="AA66" s="315"/>
      <c r="AB66" s="316"/>
      <c r="AC66" s="315"/>
      <c r="AD66" s="316"/>
      <c r="AE66" s="336"/>
      <c r="AF66" s="56">
        <f>SUM('（別紙2-6）6月1日～6月30日'!D66:AG66,'（別紙2-7）7月1日～7月31日'!D66:AH66,'（別紙2-8）8月1日～8月31日'!D66:AH66,'（別紙2-9）9月1日～9月30日'!D66:AG66,'（別紙2-10）10月1日～10月31日'!D66:AH66,'（別紙2-11）11月1日～11月30日'!D66:AG66,'（別紙2-12）12月1日～12月31日'!D66:AH66,'（別紙2-13）1月1日～1月31日'!D66:AH66,D66:AE66)</f>
        <v>0</v>
      </c>
      <c r="AG66" s="218" t="str">
        <f>IF(AM66="×","療養日数は15日以内になるようにしてください。",IF(AN66="×","無症状者（検体採取日が令和5年1月1日以降）の療養日数は7日以内になるようにしてください。",IF('（別紙2-15）3月1日～3月31日'!AV66="×","別紙1の4の要件を満たしていない場合は、療養日数が10日以内になるようにしてください。","")))</f>
        <v/>
      </c>
      <c r="AH66" s="233">
        <f t="shared" si="4"/>
        <v>0</v>
      </c>
      <c r="AI66" s="44"/>
      <c r="AK66" s="233" t="str">
        <f t="shared" si="5"/>
        <v/>
      </c>
      <c r="AM66" s="238" t="str">
        <f t="shared" si="3"/>
        <v/>
      </c>
      <c r="AN66" s="239" t="str">
        <f>IF(SUM(COUNTIF('（別紙2-13）1月1日～1月31日'!C66,"○"),COUNTIF('（別紙2-14）2月1日～2月28日'!C66,"○"),COUNTIF('（別紙2-15）3月1日～3月31日'!C66,"○"))&gt;0,IF('（別紙2-12）12月1日～12月31日'!AI66=0,IF(SUM('（別紙2-13）1月1日～1月31日'!D66:AH66,'（別紙2-14）2月1日～2月28日'!D66:AE66)&gt;7,"×","○"),""),"")</f>
        <v/>
      </c>
    </row>
    <row r="67" spans="1:40" s="41" customFormat="1" ht="30" customHeight="1" x14ac:dyDescent="0.4">
      <c r="A67" s="55">
        <v>54</v>
      </c>
      <c r="B67" s="201" t="str">
        <f>IF('（別紙2-11）11月1日～11月30日'!B67="","",'（別紙2-11）11月1日～11月30日'!B67)</f>
        <v/>
      </c>
      <c r="C67" s="249"/>
      <c r="D67" s="314"/>
      <c r="E67" s="348"/>
      <c r="F67" s="316"/>
      <c r="G67" s="348"/>
      <c r="H67" s="316"/>
      <c r="I67" s="315"/>
      <c r="J67" s="316"/>
      <c r="K67" s="315"/>
      <c r="L67" s="316"/>
      <c r="M67" s="315"/>
      <c r="N67" s="316"/>
      <c r="O67" s="315"/>
      <c r="P67" s="316"/>
      <c r="Q67" s="315"/>
      <c r="R67" s="316"/>
      <c r="S67" s="315"/>
      <c r="T67" s="316"/>
      <c r="U67" s="315"/>
      <c r="V67" s="316"/>
      <c r="W67" s="315"/>
      <c r="X67" s="316"/>
      <c r="Y67" s="315"/>
      <c r="Z67" s="316"/>
      <c r="AA67" s="315"/>
      <c r="AB67" s="316"/>
      <c r="AC67" s="315"/>
      <c r="AD67" s="316"/>
      <c r="AE67" s="336"/>
      <c r="AF67" s="56">
        <f>SUM('（別紙2-6）6月1日～6月30日'!D67:AG67,'（別紙2-7）7月1日～7月31日'!D67:AH67,'（別紙2-8）8月1日～8月31日'!D67:AH67,'（別紙2-9）9月1日～9月30日'!D67:AG67,'（別紙2-10）10月1日～10月31日'!D67:AH67,'（別紙2-11）11月1日～11月30日'!D67:AG67,'（別紙2-12）12月1日～12月31日'!D67:AH67,'（別紙2-13）1月1日～1月31日'!D67:AH67,D67:AE67)</f>
        <v>0</v>
      </c>
      <c r="AG67" s="218" t="str">
        <f>IF(AM67="×","療養日数は15日以内になるようにしてください。",IF(AN67="×","無症状者（検体採取日が令和5年1月1日以降）の療養日数は7日以内になるようにしてください。",IF('（別紙2-15）3月1日～3月31日'!AV67="×","別紙1の4の要件を満たしていない場合は、療養日数が10日以内になるようにしてください。","")))</f>
        <v/>
      </c>
      <c r="AH67" s="233">
        <f t="shared" si="4"/>
        <v>0</v>
      </c>
      <c r="AI67" s="44"/>
      <c r="AK67" s="233" t="str">
        <f t="shared" si="5"/>
        <v/>
      </c>
      <c r="AM67" s="238" t="str">
        <f t="shared" si="3"/>
        <v/>
      </c>
      <c r="AN67" s="239" t="str">
        <f>IF(SUM(COUNTIF('（別紙2-13）1月1日～1月31日'!C67,"○"),COUNTIF('（別紙2-14）2月1日～2月28日'!C67,"○"),COUNTIF('（別紙2-15）3月1日～3月31日'!C67,"○"))&gt;0,IF('（別紙2-12）12月1日～12月31日'!AI67=0,IF(SUM('（別紙2-13）1月1日～1月31日'!D67:AH67,'（別紙2-14）2月1日～2月28日'!D67:AE67)&gt;7,"×","○"),""),"")</f>
        <v/>
      </c>
    </row>
    <row r="68" spans="1:40" s="41" customFormat="1" ht="30" customHeight="1" thickBot="1" x14ac:dyDescent="0.45">
      <c r="A68" s="57">
        <v>55</v>
      </c>
      <c r="B68" s="202" t="str">
        <f>IF('（別紙2-11）11月1日～11月30日'!B68="","",'（別紙2-11）11月1日～11月30日'!B68)</f>
        <v/>
      </c>
      <c r="C68" s="250"/>
      <c r="D68" s="337"/>
      <c r="E68" s="347"/>
      <c r="F68" s="326"/>
      <c r="G68" s="347"/>
      <c r="H68" s="326"/>
      <c r="I68" s="325"/>
      <c r="J68" s="326"/>
      <c r="K68" s="325"/>
      <c r="L68" s="326"/>
      <c r="M68" s="325"/>
      <c r="N68" s="326"/>
      <c r="O68" s="325"/>
      <c r="P68" s="326"/>
      <c r="Q68" s="325"/>
      <c r="R68" s="326"/>
      <c r="S68" s="325"/>
      <c r="T68" s="326"/>
      <c r="U68" s="325"/>
      <c r="V68" s="326"/>
      <c r="W68" s="325"/>
      <c r="X68" s="326"/>
      <c r="Y68" s="325"/>
      <c r="Z68" s="326"/>
      <c r="AA68" s="325"/>
      <c r="AB68" s="326"/>
      <c r="AC68" s="325"/>
      <c r="AD68" s="326"/>
      <c r="AE68" s="338"/>
      <c r="AF68" s="58">
        <f>SUM('（別紙2-6）6月1日～6月30日'!D68:AG68,'（別紙2-7）7月1日～7月31日'!D68:AH68,'（別紙2-8）8月1日～8月31日'!D68:AH68,'（別紙2-9）9月1日～9月30日'!D68:AG68,'（別紙2-10）10月1日～10月31日'!D68:AH68,'（別紙2-11）11月1日～11月30日'!D68:AG68,'（別紙2-12）12月1日～12月31日'!D68:AH68,'（別紙2-13）1月1日～1月31日'!D68:AH68,D68:AE68)</f>
        <v>0</v>
      </c>
      <c r="AG68" s="218" t="str">
        <f>IF(AM68="×","療養日数は15日以内になるようにしてください。",IF(AN68="×","無症状者（検体採取日が令和5年1月1日以降）の療養日数は7日以内になるようにしてください。",IF('（別紙2-15）3月1日～3月31日'!AV68="×","別紙1の4の要件を満たしていない場合は、療養日数が10日以内になるようにしてください。","")))</f>
        <v/>
      </c>
      <c r="AH68" s="233">
        <f t="shared" si="4"/>
        <v>0</v>
      </c>
      <c r="AI68" s="44"/>
      <c r="AK68" s="233" t="str">
        <f t="shared" si="5"/>
        <v/>
      </c>
      <c r="AM68" s="238" t="str">
        <f t="shared" si="3"/>
        <v/>
      </c>
      <c r="AN68" s="239" t="str">
        <f>IF(SUM(COUNTIF('（別紙2-13）1月1日～1月31日'!C68,"○"),COUNTIF('（別紙2-14）2月1日～2月28日'!C68,"○"),COUNTIF('（別紙2-15）3月1日～3月31日'!C68,"○"))&gt;0,IF('（別紙2-12）12月1日～12月31日'!AI68=0,IF(SUM('（別紙2-13）1月1日～1月31日'!D68:AH68,'（別紙2-14）2月1日～2月28日'!D68:AE68)&gt;7,"×","○"),""),"")</f>
        <v/>
      </c>
    </row>
    <row r="69" spans="1:40" s="41" customFormat="1" ht="30" customHeight="1" x14ac:dyDescent="0.4">
      <c r="A69" s="91">
        <v>56</v>
      </c>
      <c r="B69" s="203" t="str">
        <f>IF('（別紙2-11）11月1日～11月30日'!B69="","",'（別紙2-11）11月1日～11月30日'!B69)</f>
        <v/>
      </c>
      <c r="C69" s="251"/>
      <c r="D69" s="332"/>
      <c r="E69" s="350"/>
      <c r="F69" s="333"/>
      <c r="G69" s="350"/>
      <c r="H69" s="333"/>
      <c r="I69" s="317"/>
      <c r="J69" s="333"/>
      <c r="K69" s="317"/>
      <c r="L69" s="333"/>
      <c r="M69" s="317"/>
      <c r="N69" s="333"/>
      <c r="O69" s="317"/>
      <c r="P69" s="333"/>
      <c r="Q69" s="317"/>
      <c r="R69" s="333"/>
      <c r="S69" s="317"/>
      <c r="T69" s="333"/>
      <c r="U69" s="317"/>
      <c r="V69" s="333"/>
      <c r="W69" s="317"/>
      <c r="X69" s="333"/>
      <c r="Y69" s="317"/>
      <c r="Z69" s="333"/>
      <c r="AA69" s="317"/>
      <c r="AB69" s="333"/>
      <c r="AC69" s="317"/>
      <c r="AD69" s="333"/>
      <c r="AE69" s="339"/>
      <c r="AF69" s="98">
        <f>SUM('（別紙2-6）6月1日～6月30日'!D69:AG69,'（別紙2-7）7月1日～7月31日'!D69:AH69,'（別紙2-8）8月1日～8月31日'!D69:AH69,'（別紙2-9）9月1日～9月30日'!D69:AG69,'（別紙2-10）10月1日～10月31日'!D69:AH69,'（別紙2-11）11月1日～11月30日'!D69:AG69,'（別紙2-12）12月1日～12月31日'!D69:AH69,'（別紙2-13）1月1日～1月31日'!D69:AH69,D69:AE69)</f>
        <v>0</v>
      </c>
      <c r="AG69" s="218" t="str">
        <f>IF(AM69="×","療養日数は15日以内になるようにしてください。",IF(AN69="×","無症状者（検体採取日が令和5年1月1日以降）の療養日数は7日以内になるようにしてください。",IF('（別紙2-15）3月1日～3月31日'!AV69="×","別紙1の4の要件を満たしていない場合は、療養日数が10日以内になるようにしてください。","")))</f>
        <v/>
      </c>
      <c r="AH69" s="233">
        <f t="shared" si="4"/>
        <v>0</v>
      </c>
      <c r="AI69" s="44"/>
      <c r="AK69" s="233" t="str">
        <f t="shared" si="5"/>
        <v/>
      </c>
      <c r="AM69" s="238" t="str">
        <f t="shared" si="3"/>
        <v/>
      </c>
      <c r="AN69" s="239" t="str">
        <f>IF(SUM(COUNTIF('（別紙2-13）1月1日～1月31日'!C69,"○"),COUNTIF('（別紙2-14）2月1日～2月28日'!C69,"○"),COUNTIF('（別紙2-15）3月1日～3月31日'!C69,"○"))&gt;0,IF('（別紙2-12）12月1日～12月31日'!AI69=0,IF(SUM('（別紙2-13）1月1日～1月31日'!D69:AH69,'（別紙2-14）2月1日～2月28日'!D69:AE69)&gt;7,"×","○"),""),"")</f>
        <v/>
      </c>
    </row>
    <row r="70" spans="1:40" s="41" customFormat="1" ht="30" customHeight="1" x14ac:dyDescent="0.4">
      <c r="A70" s="55">
        <v>57</v>
      </c>
      <c r="B70" s="201" t="str">
        <f>IF('（別紙2-11）11月1日～11月30日'!B70="","",'（別紙2-11）11月1日～11月30日'!B70)</f>
        <v/>
      </c>
      <c r="C70" s="249"/>
      <c r="D70" s="314"/>
      <c r="E70" s="348"/>
      <c r="F70" s="316"/>
      <c r="G70" s="348"/>
      <c r="H70" s="316"/>
      <c r="I70" s="315"/>
      <c r="J70" s="316"/>
      <c r="K70" s="315"/>
      <c r="L70" s="316"/>
      <c r="M70" s="315"/>
      <c r="N70" s="316"/>
      <c r="O70" s="315"/>
      <c r="P70" s="316"/>
      <c r="Q70" s="315"/>
      <c r="R70" s="316"/>
      <c r="S70" s="315"/>
      <c r="T70" s="316"/>
      <c r="U70" s="315"/>
      <c r="V70" s="316"/>
      <c r="W70" s="315"/>
      <c r="X70" s="316"/>
      <c r="Y70" s="315"/>
      <c r="Z70" s="316"/>
      <c r="AA70" s="315"/>
      <c r="AB70" s="316"/>
      <c r="AC70" s="315"/>
      <c r="AD70" s="316"/>
      <c r="AE70" s="336"/>
      <c r="AF70" s="56">
        <f>SUM('（別紙2-6）6月1日～6月30日'!D70:AG70,'（別紙2-7）7月1日～7月31日'!D70:AH70,'（別紙2-8）8月1日～8月31日'!D70:AH70,'（別紙2-9）9月1日～9月30日'!D70:AG70,'（別紙2-10）10月1日～10月31日'!D70:AH70,'（別紙2-11）11月1日～11月30日'!D70:AG70,'（別紙2-12）12月1日～12月31日'!D70:AH70,'（別紙2-13）1月1日～1月31日'!D70:AH70,D70:AE70)</f>
        <v>0</v>
      </c>
      <c r="AG70" s="218" t="str">
        <f>IF(AM70="×","療養日数は15日以内になるようにしてください。",IF(AN70="×","無症状者（検体採取日が令和5年1月1日以降）の療養日数は7日以内になるようにしてください。",IF('（別紙2-15）3月1日～3月31日'!AV70="×","別紙1の4の要件を満たしていない場合は、療養日数が10日以内になるようにしてください。","")))</f>
        <v/>
      </c>
      <c r="AH70" s="233">
        <f t="shared" si="4"/>
        <v>0</v>
      </c>
      <c r="AI70" s="44"/>
      <c r="AK70" s="233" t="str">
        <f t="shared" si="5"/>
        <v/>
      </c>
      <c r="AM70" s="238" t="str">
        <f t="shared" si="3"/>
        <v/>
      </c>
      <c r="AN70" s="239" t="str">
        <f>IF(SUM(COUNTIF('（別紙2-13）1月1日～1月31日'!C70,"○"),COUNTIF('（別紙2-14）2月1日～2月28日'!C70,"○"),COUNTIF('（別紙2-15）3月1日～3月31日'!C70,"○"))&gt;0,IF('（別紙2-12）12月1日～12月31日'!AI70=0,IF(SUM('（別紙2-13）1月1日～1月31日'!D70:AH70,'（別紙2-14）2月1日～2月28日'!D70:AE70)&gt;7,"×","○"),""),"")</f>
        <v/>
      </c>
    </row>
    <row r="71" spans="1:40" s="41" customFormat="1" ht="30" customHeight="1" x14ac:dyDescent="0.4">
      <c r="A71" s="55">
        <v>58</v>
      </c>
      <c r="B71" s="201" t="str">
        <f>IF('（別紙2-11）11月1日～11月30日'!B71="","",'（別紙2-11）11月1日～11月30日'!B71)</f>
        <v/>
      </c>
      <c r="C71" s="249"/>
      <c r="D71" s="314"/>
      <c r="E71" s="348"/>
      <c r="F71" s="316"/>
      <c r="G71" s="348"/>
      <c r="H71" s="316"/>
      <c r="I71" s="315"/>
      <c r="J71" s="316"/>
      <c r="K71" s="315"/>
      <c r="L71" s="316"/>
      <c r="M71" s="315"/>
      <c r="N71" s="316"/>
      <c r="O71" s="315"/>
      <c r="P71" s="316"/>
      <c r="Q71" s="315"/>
      <c r="R71" s="316"/>
      <c r="S71" s="315"/>
      <c r="T71" s="316"/>
      <c r="U71" s="315"/>
      <c r="V71" s="316"/>
      <c r="W71" s="315"/>
      <c r="X71" s="316"/>
      <c r="Y71" s="315"/>
      <c r="Z71" s="316"/>
      <c r="AA71" s="315"/>
      <c r="AB71" s="316"/>
      <c r="AC71" s="315"/>
      <c r="AD71" s="316"/>
      <c r="AE71" s="336"/>
      <c r="AF71" s="56">
        <f>SUM('（別紙2-6）6月1日～6月30日'!D71:AG71,'（別紙2-7）7月1日～7月31日'!D71:AH71,'（別紙2-8）8月1日～8月31日'!D71:AH71,'（別紙2-9）9月1日～9月30日'!D71:AG71,'（別紙2-10）10月1日～10月31日'!D71:AH71,'（別紙2-11）11月1日～11月30日'!D71:AG71,'（別紙2-12）12月1日～12月31日'!D71:AH71,'（別紙2-13）1月1日～1月31日'!D71:AH71,D71:AE71)</f>
        <v>0</v>
      </c>
      <c r="AG71" s="218" t="str">
        <f>IF(AM71="×","療養日数は15日以内になるようにしてください。",IF(AN71="×","無症状者（検体採取日が令和5年1月1日以降）の療養日数は7日以内になるようにしてください。",IF('（別紙2-15）3月1日～3月31日'!AV71="×","別紙1の4の要件を満たしていない場合は、療養日数が10日以内になるようにしてください。","")))</f>
        <v/>
      </c>
      <c r="AH71" s="233">
        <f t="shared" si="4"/>
        <v>0</v>
      </c>
      <c r="AI71" s="44"/>
      <c r="AK71" s="233" t="str">
        <f t="shared" si="5"/>
        <v/>
      </c>
      <c r="AM71" s="238" t="str">
        <f t="shared" si="3"/>
        <v/>
      </c>
      <c r="AN71" s="239" t="str">
        <f>IF(SUM(COUNTIF('（別紙2-13）1月1日～1月31日'!C71,"○"),COUNTIF('（別紙2-14）2月1日～2月28日'!C71,"○"),COUNTIF('（別紙2-15）3月1日～3月31日'!C71,"○"))&gt;0,IF('（別紙2-12）12月1日～12月31日'!AI71=0,IF(SUM('（別紙2-13）1月1日～1月31日'!D71:AH71,'（別紙2-14）2月1日～2月28日'!D71:AE71)&gt;7,"×","○"),""),"")</f>
        <v/>
      </c>
    </row>
    <row r="72" spans="1:40" s="41" customFormat="1" ht="30" customHeight="1" x14ac:dyDescent="0.4">
      <c r="A72" s="55">
        <v>59</v>
      </c>
      <c r="B72" s="201" t="str">
        <f>IF('（別紙2-11）11月1日～11月30日'!B72="","",'（別紙2-11）11月1日～11月30日'!B72)</f>
        <v/>
      </c>
      <c r="C72" s="249"/>
      <c r="D72" s="314"/>
      <c r="E72" s="348"/>
      <c r="F72" s="316"/>
      <c r="G72" s="348"/>
      <c r="H72" s="316"/>
      <c r="I72" s="315"/>
      <c r="J72" s="316"/>
      <c r="K72" s="315"/>
      <c r="L72" s="316"/>
      <c r="M72" s="315"/>
      <c r="N72" s="316"/>
      <c r="O72" s="315"/>
      <c r="P72" s="316"/>
      <c r="Q72" s="315"/>
      <c r="R72" s="316"/>
      <c r="S72" s="315"/>
      <c r="T72" s="316"/>
      <c r="U72" s="315"/>
      <c r="V72" s="316"/>
      <c r="W72" s="315"/>
      <c r="X72" s="316"/>
      <c r="Y72" s="315"/>
      <c r="Z72" s="316"/>
      <c r="AA72" s="315"/>
      <c r="AB72" s="316"/>
      <c r="AC72" s="315"/>
      <c r="AD72" s="316"/>
      <c r="AE72" s="336"/>
      <c r="AF72" s="56">
        <f>SUM('（別紙2-6）6月1日～6月30日'!D72:AG72,'（別紙2-7）7月1日～7月31日'!D72:AH72,'（別紙2-8）8月1日～8月31日'!D72:AH72,'（別紙2-9）9月1日～9月30日'!D72:AG72,'（別紙2-10）10月1日～10月31日'!D72:AH72,'（別紙2-11）11月1日～11月30日'!D72:AG72,'（別紙2-12）12月1日～12月31日'!D72:AH72,'（別紙2-13）1月1日～1月31日'!D72:AH72,D72:AE72)</f>
        <v>0</v>
      </c>
      <c r="AG72" s="218" t="str">
        <f>IF(AM72="×","療養日数は15日以内になるようにしてください。",IF(AN72="×","無症状者（検体採取日が令和5年1月1日以降）の療養日数は7日以内になるようにしてください。",IF('（別紙2-15）3月1日～3月31日'!AV72="×","別紙1の4の要件を満たしていない場合は、療養日数が10日以内になるようにしてください。","")))</f>
        <v/>
      </c>
      <c r="AH72" s="233">
        <f t="shared" si="4"/>
        <v>0</v>
      </c>
      <c r="AI72" s="44"/>
      <c r="AK72" s="233" t="str">
        <f t="shared" si="5"/>
        <v/>
      </c>
      <c r="AM72" s="238" t="str">
        <f t="shared" si="3"/>
        <v/>
      </c>
      <c r="AN72" s="239" t="str">
        <f>IF(SUM(COUNTIF('（別紙2-13）1月1日～1月31日'!C72,"○"),COUNTIF('（別紙2-14）2月1日～2月28日'!C72,"○"),COUNTIF('（別紙2-15）3月1日～3月31日'!C72,"○"))&gt;0,IF('（別紙2-12）12月1日～12月31日'!AI72=0,IF(SUM('（別紙2-13）1月1日～1月31日'!D72:AH72,'（別紙2-14）2月1日～2月28日'!D72:AE72)&gt;7,"×","○"),""),"")</f>
        <v/>
      </c>
    </row>
    <row r="73" spans="1:40" s="41" customFormat="1" ht="30" customHeight="1" thickBot="1" x14ac:dyDescent="0.45">
      <c r="A73" s="55">
        <v>60</v>
      </c>
      <c r="B73" s="204" t="str">
        <f>IF('（別紙2-11）11月1日～11月30日'!B73="","",'（別紙2-11）11月1日～11月30日'!B73)</f>
        <v/>
      </c>
      <c r="C73" s="250"/>
      <c r="D73" s="314"/>
      <c r="E73" s="348"/>
      <c r="F73" s="316"/>
      <c r="G73" s="348"/>
      <c r="H73" s="316"/>
      <c r="I73" s="315"/>
      <c r="J73" s="316"/>
      <c r="K73" s="315"/>
      <c r="L73" s="316"/>
      <c r="M73" s="315"/>
      <c r="N73" s="316"/>
      <c r="O73" s="315"/>
      <c r="P73" s="316"/>
      <c r="Q73" s="315"/>
      <c r="R73" s="316"/>
      <c r="S73" s="315"/>
      <c r="T73" s="316"/>
      <c r="U73" s="315"/>
      <c r="V73" s="316"/>
      <c r="W73" s="315"/>
      <c r="X73" s="316"/>
      <c r="Y73" s="315"/>
      <c r="Z73" s="316"/>
      <c r="AA73" s="315"/>
      <c r="AB73" s="316"/>
      <c r="AC73" s="315"/>
      <c r="AD73" s="316"/>
      <c r="AE73" s="336"/>
      <c r="AF73" s="56">
        <f>SUM('（別紙2-6）6月1日～6月30日'!D73:AG73,'（別紙2-7）7月1日～7月31日'!D73:AH73,'（別紙2-8）8月1日～8月31日'!D73:AH73,'（別紙2-9）9月1日～9月30日'!D73:AG73,'（別紙2-10）10月1日～10月31日'!D73:AH73,'（別紙2-11）11月1日～11月30日'!D73:AG73,'（別紙2-12）12月1日～12月31日'!D73:AH73,'（別紙2-13）1月1日～1月31日'!D73:AH73,D73:AE73)</f>
        <v>0</v>
      </c>
      <c r="AG73" s="218" t="str">
        <f>IF(AM73="×","療養日数は15日以内になるようにしてください。",IF(AN73="×","無症状者（検体採取日が令和5年1月1日以降）の療養日数は7日以内になるようにしてください。",IF('（別紙2-15）3月1日～3月31日'!AV73="×","別紙1の4の要件を満たしていない場合は、療養日数が10日以内になるようにしてください。","")))</f>
        <v/>
      </c>
      <c r="AH73" s="233">
        <f t="shared" si="4"/>
        <v>0</v>
      </c>
      <c r="AI73" s="44"/>
      <c r="AK73" s="233" t="str">
        <f t="shared" si="5"/>
        <v/>
      </c>
      <c r="AM73" s="238" t="str">
        <f t="shared" si="3"/>
        <v/>
      </c>
      <c r="AN73" s="239" t="str">
        <f>IF(SUM(COUNTIF('（別紙2-13）1月1日～1月31日'!C73,"○"),COUNTIF('（別紙2-14）2月1日～2月28日'!C73,"○"),COUNTIF('（別紙2-15）3月1日～3月31日'!C73,"○"))&gt;0,IF('（別紙2-12）12月1日～12月31日'!AI73=0,IF(SUM('（別紙2-13）1月1日～1月31日'!D73:AH73,'（別紙2-14）2月1日～2月28日'!D73:AE73)&gt;7,"×","○"),""),"")</f>
        <v/>
      </c>
    </row>
    <row r="74" spans="1:40" s="41" customFormat="1" ht="30" customHeight="1" x14ac:dyDescent="0.4">
      <c r="A74" s="99">
        <v>61</v>
      </c>
      <c r="B74" s="201" t="str">
        <f>IF('（別紙2-11）11月1日～11月30日'!B74="","",'（別紙2-11）11月1日～11月30日'!B74)</f>
        <v/>
      </c>
      <c r="C74" s="251"/>
      <c r="D74" s="334"/>
      <c r="E74" s="349"/>
      <c r="F74" s="330"/>
      <c r="G74" s="349"/>
      <c r="H74" s="330"/>
      <c r="I74" s="329"/>
      <c r="J74" s="330"/>
      <c r="K74" s="329"/>
      <c r="L74" s="330"/>
      <c r="M74" s="329"/>
      <c r="N74" s="330"/>
      <c r="O74" s="329"/>
      <c r="P74" s="330"/>
      <c r="Q74" s="329"/>
      <c r="R74" s="330"/>
      <c r="S74" s="329"/>
      <c r="T74" s="330"/>
      <c r="U74" s="329"/>
      <c r="V74" s="330"/>
      <c r="W74" s="329"/>
      <c r="X74" s="330"/>
      <c r="Y74" s="329"/>
      <c r="Z74" s="330"/>
      <c r="AA74" s="329"/>
      <c r="AB74" s="330"/>
      <c r="AC74" s="329"/>
      <c r="AD74" s="330"/>
      <c r="AE74" s="335"/>
      <c r="AF74" s="81">
        <f>SUM('（別紙2-6）6月1日～6月30日'!D74:AG74,'（別紙2-7）7月1日～7月31日'!D74:AH74,'（別紙2-8）8月1日～8月31日'!D74:AH74,'（別紙2-9）9月1日～9月30日'!D74:AG74,'（別紙2-10）10月1日～10月31日'!D74:AH74,'（別紙2-11）11月1日～11月30日'!D74:AG74,'（別紙2-12）12月1日～12月31日'!D74:AH74,'（別紙2-13）1月1日～1月31日'!D74:AH74,D74:AE74)</f>
        <v>0</v>
      </c>
      <c r="AG74" s="218" t="str">
        <f>IF(AM74="×","療養日数は15日以内になるようにしてください。",IF(AN74="×","無症状者（検体採取日が令和5年1月1日以降）の療養日数は7日以内になるようにしてください。",IF('（別紙2-15）3月1日～3月31日'!AV74="×","別紙1の4の要件を満たしていない場合は、療養日数が10日以内になるようにしてください。","")))</f>
        <v/>
      </c>
      <c r="AH74" s="233">
        <f t="shared" si="4"/>
        <v>0</v>
      </c>
      <c r="AI74" s="44"/>
      <c r="AK74" s="233" t="str">
        <f t="shared" si="5"/>
        <v/>
      </c>
      <c r="AM74" s="238" t="str">
        <f t="shared" si="3"/>
        <v/>
      </c>
      <c r="AN74" s="239" t="str">
        <f>IF(SUM(COUNTIF('（別紙2-13）1月1日～1月31日'!C74,"○"),COUNTIF('（別紙2-14）2月1日～2月28日'!C74,"○"),COUNTIF('（別紙2-15）3月1日～3月31日'!C74,"○"))&gt;0,IF('（別紙2-12）12月1日～12月31日'!AI74=0,IF(SUM('（別紙2-13）1月1日～1月31日'!D74:AH74,'（別紙2-14）2月1日～2月28日'!D74:AE74)&gt;7,"×","○"),""),"")</f>
        <v/>
      </c>
    </row>
    <row r="75" spans="1:40" s="41" customFormat="1" ht="30" customHeight="1" x14ac:dyDescent="0.4">
      <c r="A75" s="55">
        <v>62</v>
      </c>
      <c r="B75" s="201" t="str">
        <f>IF('（別紙2-11）11月1日～11月30日'!B75="","",'（別紙2-11）11月1日～11月30日'!B75)</f>
        <v/>
      </c>
      <c r="C75" s="249"/>
      <c r="D75" s="314"/>
      <c r="E75" s="348"/>
      <c r="F75" s="316"/>
      <c r="G75" s="348"/>
      <c r="H75" s="316"/>
      <c r="I75" s="315"/>
      <c r="J75" s="316"/>
      <c r="K75" s="315"/>
      <c r="L75" s="316"/>
      <c r="M75" s="315"/>
      <c r="N75" s="316"/>
      <c r="O75" s="315"/>
      <c r="P75" s="316"/>
      <c r="Q75" s="315"/>
      <c r="R75" s="316"/>
      <c r="S75" s="315"/>
      <c r="T75" s="316"/>
      <c r="U75" s="315"/>
      <c r="V75" s="316"/>
      <c r="W75" s="315"/>
      <c r="X75" s="316"/>
      <c r="Y75" s="315"/>
      <c r="Z75" s="316"/>
      <c r="AA75" s="315"/>
      <c r="AB75" s="316"/>
      <c r="AC75" s="315"/>
      <c r="AD75" s="316"/>
      <c r="AE75" s="336"/>
      <c r="AF75" s="56">
        <f>SUM('（別紙2-6）6月1日～6月30日'!D75:AG75,'（別紙2-7）7月1日～7月31日'!D75:AH75,'（別紙2-8）8月1日～8月31日'!D75:AH75,'（別紙2-9）9月1日～9月30日'!D75:AG75,'（別紙2-10）10月1日～10月31日'!D75:AH75,'（別紙2-11）11月1日～11月30日'!D75:AG75,'（別紙2-12）12月1日～12月31日'!D75:AH75,'（別紙2-13）1月1日～1月31日'!D75:AH75,D75:AE75)</f>
        <v>0</v>
      </c>
      <c r="AG75" s="218" t="str">
        <f>IF(AM75="×","療養日数は15日以内になるようにしてください。",IF(AN75="×","無症状者（検体採取日が令和5年1月1日以降）の療養日数は7日以内になるようにしてください。",IF('（別紙2-15）3月1日～3月31日'!AV75="×","別紙1の4の要件を満たしていない場合は、療養日数が10日以内になるようにしてください。","")))</f>
        <v/>
      </c>
      <c r="AH75" s="233">
        <f t="shared" si="4"/>
        <v>0</v>
      </c>
      <c r="AI75" s="44"/>
      <c r="AK75" s="233" t="str">
        <f t="shared" si="5"/>
        <v/>
      </c>
      <c r="AM75" s="238" t="str">
        <f t="shared" si="3"/>
        <v/>
      </c>
      <c r="AN75" s="239" t="str">
        <f>IF(SUM(COUNTIF('（別紙2-13）1月1日～1月31日'!C75,"○"),COUNTIF('（別紙2-14）2月1日～2月28日'!C75,"○"),COUNTIF('（別紙2-15）3月1日～3月31日'!C75,"○"))&gt;0,IF('（別紙2-12）12月1日～12月31日'!AI75=0,IF(SUM('（別紙2-13）1月1日～1月31日'!D75:AH75,'（別紙2-14）2月1日～2月28日'!D75:AE75)&gt;7,"×","○"),""),"")</f>
        <v/>
      </c>
    </row>
    <row r="76" spans="1:40" s="41" customFormat="1" ht="30" customHeight="1" x14ac:dyDescent="0.4">
      <c r="A76" s="55">
        <v>63</v>
      </c>
      <c r="B76" s="201" t="str">
        <f>IF('（別紙2-11）11月1日～11月30日'!B76="","",'（別紙2-11）11月1日～11月30日'!B76)</f>
        <v/>
      </c>
      <c r="C76" s="249"/>
      <c r="D76" s="314"/>
      <c r="E76" s="348"/>
      <c r="F76" s="316"/>
      <c r="G76" s="348"/>
      <c r="H76" s="316"/>
      <c r="I76" s="315"/>
      <c r="J76" s="316"/>
      <c r="K76" s="315"/>
      <c r="L76" s="316"/>
      <c r="M76" s="315"/>
      <c r="N76" s="316"/>
      <c r="O76" s="315"/>
      <c r="P76" s="316"/>
      <c r="Q76" s="315"/>
      <c r="R76" s="316"/>
      <c r="S76" s="315"/>
      <c r="T76" s="316"/>
      <c r="U76" s="315"/>
      <c r="V76" s="316"/>
      <c r="W76" s="315"/>
      <c r="X76" s="316"/>
      <c r="Y76" s="315"/>
      <c r="Z76" s="316"/>
      <c r="AA76" s="315"/>
      <c r="AB76" s="316"/>
      <c r="AC76" s="315"/>
      <c r="AD76" s="316"/>
      <c r="AE76" s="336"/>
      <c r="AF76" s="56">
        <f>SUM('（別紙2-6）6月1日～6月30日'!D76:AG76,'（別紙2-7）7月1日～7月31日'!D76:AH76,'（別紙2-8）8月1日～8月31日'!D76:AH76,'（別紙2-9）9月1日～9月30日'!D76:AG76,'（別紙2-10）10月1日～10月31日'!D76:AH76,'（別紙2-11）11月1日～11月30日'!D76:AG76,'（別紙2-12）12月1日～12月31日'!D76:AH76,'（別紙2-13）1月1日～1月31日'!D76:AH76,D76:AE76)</f>
        <v>0</v>
      </c>
      <c r="AG76" s="218" t="str">
        <f>IF(AM76="×","療養日数は15日以内になるようにしてください。",IF(AN76="×","無症状者（検体採取日が令和5年1月1日以降）の療養日数は7日以内になるようにしてください。",IF('（別紙2-15）3月1日～3月31日'!AV76="×","別紙1の4の要件を満たしていない場合は、療養日数が10日以内になるようにしてください。","")))</f>
        <v/>
      </c>
      <c r="AH76" s="233">
        <f t="shared" si="4"/>
        <v>0</v>
      </c>
      <c r="AI76" s="44"/>
      <c r="AK76" s="233" t="str">
        <f t="shared" si="5"/>
        <v/>
      </c>
      <c r="AM76" s="238" t="str">
        <f t="shared" si="3"/>
        <v/>
      </c>
      <c r="AN76" s="239" t="str">
        <f>IF(SUM(COUNTIF('（別紙2-13）1月1日～1月31日'!C76,"○"),COUNTIF('（別紙2-14）2月1日～2月28日'!C76,"○"),COUNTIF('（別紙2-15）3月1日～3月31日'!C76,"○"))&gt;0,IF('（別紙2-12）12月1日～12月31日'!AI76=0,IF(SUM('（別紙2-13）1月1日～1月31日'!D76:AH76,'（別紙2-14）2月1日～2月28日'!D76:AE76)&gt;7,"×","○"),""),"")</f>
        <v/>
      </c>
    </row>
    <row r="77" spans="1:40" s="41" customFormat="1" ht="30" customHeight="1" x14ac:dyDescent="0.4">
      <c r="A77" s="55">
        <v>64</v>
      </c>
      <c r="B77" s="201" t="str">
        <f>IF('（別紙2-11）11月1日～11月30日'!B77="","",'（別紙2-11）11月1日～11月30日'!B77)</f>
        <v/>
      </c>
      <c r="C77" s="249"/>
      <c r="D77" s="314"/>
      <c r="E77" s="348"/>
      <c r="F77" s="316"/>
      <c r="G77" s="348"/>
      <c r="H77" s="316"/>
      <c r="I77" s="315"/>
      <c r="J77" s="316"/>
      <c r="K77" s="315"/>
      <c r="L77" s="316"/>
      <c r="M77" s="315"/>
      <c r="N77" s="316"/>
      <c r="O77" s="315"/>
      <c r="P77" s="316"/>
      <c r="Q77" s="315"/>
      <c r="R77" s="316"/>
      <c r="S77" s="315"/>
      <c r="T77" s="316"/>
      <c r="U77" s="315"/>
      <c r="V77" s="316"/>
      <c r="W77" s="315"/>
      <c r="X77" s="316"/>
      <c r="Y77" s="315"/>
      <c r="Z77" s="316"/>
      <c r="AA77" s="315"/>
      <c r="AB77" s="316"/>
      <c r="AC77" s="315"/>
      <c r="AD77" s="316"/>
      <c r="AE77" s="336"/>
      <c r="AF77" s="56">
        <f>SUM('（別紙2-6）6月1日～6月30日'!D77:AG77,'（別紙2-7）7月1日～7月31日'!D77:AH77,'（別紙2-8）8月1日～8月31日'!D77:AH77,'（別紙2-9）9月1日～9月30日'!D77:AG77,'（別紙2-10）10月1日～10月31日'!D77:AH77,'（別紙2-11）11月1日～11月30日'!D77:AG77,'（別紙2-12）12月1日～12月31日'!D77:AH77,'（別紙2-13）1月1日～1月31日'!D77:AH77,D77:AE77)</f>
        <v>0</v>
      </c>
      <c r="AG77" s="218" t="str">
        <f>IF(AM77="×","療養日数は15日以内になるようにしてください。",IF(AN77="×","無症状者（検体採取日が令和5年1月1日以降）の療養日数は7日以内になるようにしてください。",IF('（別紙2-15）3月1日～3月31日'!AV77="×","別紙1の4の要件を満たしていない場合は、療養日数が10日以内になるようにしてください。","")))</f>
        <v/>
      </c>
      <c r="AH77" s="233">
        <f t="shared" si="4"/>
        <v>0</v>
      </c>
      <c r="AI77" s="44"/>
      <c r="AK77" s="233" t="str">
        <f t="shared" si="5"/>
        <v/>
      </c>
      <c r="AM77" s="238" t="str">
        <f t="shared" si="3"/>
        <v/>
      </c>
      <c r="AN77" s="239" t="str">
        <f>IF(SUM(COUNTIF('（別紙2-13）1月1日～1月31日'!C77,"○"),COUNTIF('（別紙2-14）2月1日～2月28日'!C77,"○"),COUNTIF('（別紙2-15）3月1日～3月31日'!C77,"○"))&gt;0,IF('（別紙2-12）12月1日～12月31日'!AI77=0,IF(SUM('（別紙2-13）1月1日～1月31日'!D77:AH77,'（別紙2-14）2月1日～2月28日'!D77:AE77)&gt;7,"×","○"),""),"")</f>
        <v/>
      </c>
    </row>
    <row r="78" spans="1:40" s="41" customFormat="1" ht="30" customHeight="1" thickBot="1" x14ac:dyDescent="0.45">
      <c r="A78" s="57">
        <v>65</v>
      </c>
      <c r="B78" s="202" t="str">
        <f>IF('（別紙2-11）11月1日～11月30日'!B78="","",'（別紙2-11）11月1日～11月30日'!B78)</f>
        <v/>
      </c>
      <c r="C78" s="250"/>
      <c r="D78" s="337"/>
      <c r="E78" s="347"/>
      <c r="F78" s="326"/>
      <c r="G78" s="347"/>
      <c r="H78" s="326"/>
      <c r="I78" s="325"/>
      <c r="J78" s="326"/>
      <c r="K78" s="325"/>
      <c r="L78" s="326"/>
      <c r="M78" s="325"/>
      <c r="N78" s="326"/>
      <c r="O78" s="325"/>
      <c r="P78" s="326"/>
      <c r="Q78" s="325"/>
      <c r="R78" s="326"/>
      <c r="S78" s="325"/>
      <c r="T78" s="326"/>
      <c r="U78" s="325"/>
      <c r="V78" s="326"/>
      <c r="W78" s="325"/>
      <c r="X78" s="326"/>
      <c r="Y78" s="325"/>
      <c r="Z78" s="326"/>
      <c r="AA78" s="325"/>
      <c r="AB78" s="326"/>
      <c r="AC78" s="325"/>
      <c r="AD78" s="326"/>
      <c r="AE78" s="338"/>
      <c r="AF78" s="58">
        <f>SUM('（別紙2-6）6月1日～6月30日'!D78:AG78,'（別紙2-7）7月1日～7月31日'!D78:AH78,'（別紙2-8）8月1日～8月31日'!D78:AH78,'（別紙2-9）9月1日～9月30日'!D78:AG78,'（別紙2-10）10月1日～10月31日'!D78:AH78,'（別紙2-11）11月1日～11月30日'!D78:AG78,'（別紙2-12）12月1日～12月31日'!D78:AH78,'（別紙2-13）1月1日～1月31日'!D78:AH78,D78:AE78)</f>
        <v>0</v>
      </c>
      <c r="AG78" s="218" t="str">
        <f>IF(AM78="×","療養日数は15日以内になるようにしてください。",IF(AN78="×","無症状者（検体採取日が令和5年1月1日以降）の療養日数は7日以内になるようにしてください。",IF('（別紙2-15）3月1日～3月31日'!AV78="×","別紙1の4の要件を満たしていない場合は、療養日数が10日以内になるようにしてください。","")))</f>
        <v/>
      </c>
      <c r="AH78" s="233">
        <f t="shared" ref="AH78:AH109" si="6">MIN(SUM(D78:AE78),15)</f>
        <v>0</v>
      </c>
      <c r="AI78" s="44"/>
      <c r="AK78" s="233" t="str">
        <f t="shared" ref="AK78:AK109" si="7">IF(AND(B78="",AF78&gt;0),1,"")</f>
        <v/>
      </c>
      <c r="AM78" s="238" t="str">
        <f t="shared" si="3"/>
        <v/>
      </c>
      <c r="AN78" s="239" t="str">
        <f>IF(SUM(COUNTIF('（別紙2-13）1月1日～1月31日'!C78,"○"),COUNTIF('（別紙2-14）2月1日～2月28日'!C78,"○"),COUNTIF('（別紙2-15）3月1日～3月31日'!C78,"○"))&gt;0,IF('（別紙2-12）12月1日～12月31日'!AI78=0,IF(SUM('（別紙2-13）1月1日～1月31日'!D78:AH78,'（別紙2-14）2月1日～2月28日'!D78:AE78)&gt;7,"×","○"),""),"")</f>
        <v/>
      </c>
    </row>
    <row r="79" spans="1:40" s="41" customFormat="1" ht="30" customHeight="1" x14ac:dyDescent="0.4">
      <c r="A79" s="91">
        <v>66</v>
      </c>
      <c r="B79" s="203" t="str">
        <f>IF('（別紙2-11）11月1日～11月30日'!B79="","",'（別紙2-11）11月1日～11月30日'!B79)</f>
        <v/>
      </c>
      <c r="C79" s="251"/>
      <c r="D79" s="332"/>
      <c r="E79" s="350"/>
      <c r="F79" s="333"/>
      <c r="G79" s="350"/>
      <c r="H79" s="333"/>
      <c r="I79" s="317"/>
      <c r="J79" s="333"/>
      <c r="K79" s="317"/>
      <c r="L79" s="333"/>
      <c r="M79" s="317"/>
      <c r="N79" s="333"/>
      <c r="O79" s="317"/>
      <c r="P79" s="333"/>
      <c r="Q79" s="317"/>
      <c r="R79" s="333"/>
      <c r="S79" s="317"/>
      <c r="T79" s="333"/>
      <c r="U79" s="317"/>
      <c r="V79" s="333"/>
      <c r="W79" s="317"/>
      <c r="X79" s="333"/>
      <c r="Y79" s="317"/>
      <c r="Z79" s="333"/>
      <c r="AA79" s="317"/>
      <c r="AB79" s="333"/>
      <c r="AC79" s="317"/>
      <c r="AD79" s="333"/>
      <c r="AE79" s="339"/>
      <c r="AF79" s="98">
        <f>SUM('（別紙2-6）6月1日～6月30日'!D79:AG79,'（別紙2-7）7月1日～7月31日'!D79:AH79,'（別紙2-8）8月1日～8月31日'!D79:AH79,'（別紙2-9）9月1日～9月30日'!D79:AG79,'（別紙2-10）10月1日～10月31日'!D79:AH79,'（別紙2-11）11月1日～11月30日'!D79:AG79,'（別紙2-12）12月1日～12月31日'!D79:AH79,'（別紙2-13）1月1日～1月31日'!D79:AH79,D79:AE79)</f>
        <v>0</v>
      </c>
      <c r="AG79" s="218" t="str">
        <f>IF(AM79="×","療養日数は15日以内になるようにしてください。",IF(AN79="×","無症状者（検体採取日が令和5年1月1日以降）の療養日数は7日以内になるようにしてください。",IF('（別紙2-15）3月1日～3月31日'!AV79="×","別紙1の4の要件を満たしていない場合は、療養日数が10日以内になるようにしてください。","")))</f>
        <v/>
      </c>
      <c r="AH79" s="233">
        <f t="shared" si="6"/>
        <v>0</v>
      </c>
      <c r="AI79" s="44"/>
      <c r="AK79" s="233" t="str">
        <f t="shared" si="7"/>
        <v/>
      </c>
      <c r="AM79" s="238" t="str">
        <f t="shared" ref="AM79:AM142" si="8">IF(AF79&gt;15,"×","")</f>
        <v/>
      </c>
      <c r="AN79" s="239" t="str">
        <f>IF(SUM(COUNTIF('（別紙2-13）1月1日～1月31日'!C79,"○"),COUNTIF('（別紙2-14）2月1日～2月28日'!C79,"○"),COUNTIF('（別紙2-15）3月1日～3月31日'!C79,"○"))&gt;0,IF('（別紙2-12）12月1日～12月31日'!AI79=0,IF(SUM('（別紙2-13）1月1日～1月31日'!D79:AH79,'（別紙2-14）2月1日～2月28日'!D79:AE79)&gt;7,"×","○"),""),"")</f>
        <v/>
      </c>
    </row>
    <row r="80" spans="1:40" s="41" customFormat="1" ht="30" customHeight="1" x14ac:dyDescent="0.4">
      <c r="A80" s="55">
        <v>67</v>
      </c>
      <c r="B80" s="201" t="str">
        <f>IF('（別紙2-11）11月1日～11月30日'!B80="","",'（別紙2-11）11月1日～11月30日'!B80)</f>
        <v/>
      </c>
      <c r="C80" s="249"/>
      <c r="D80" s="314"/>
      <c r="E80" s="348"/>
      <c r="F80" s="316"/>
      <c r="G80" s="348"/>
      <c r="H80" s="316"/>
      <c r="I80" s="315"/>
      <c r="J80" s="316"/>
      <c r="K80" s="315"/>
      <c r="L80" s="316"/>
      <c r="M80" s="315"/>
      <c r="N80" s="316"/>
      <c r="O80" s="315"/>
      <c r="P80" s="316"/>
      <c r="Q80" s="315"/>
      <c r="R80" s="316"/>
      <c r="S80" s="315"/>
      <c r="T80" s="316"/>
      <c r="U80" s="315"/>
      <c r="V80" s="316"/>
      <c r="W80" s="315"/>
      <c r="X80" s="316"/>
      <c r="Y80" s="315"/>
      <c r="Z80" s="316"/>
      <c r="AA80" s="315"/>
      <c r="AB80" s="316"/>
      <c r="AC80" s="315"/>
      <c r="AD80" s="316"/>
      <c r="AE80" s="336"/>
      <c r="AF80" s="56">
        <f>SUM('（別紙2-6）6月1日～6月30日'!D80:AG80,'（別紙2-7）7月1日～7月31日'!D80:AH80,'（別紙2-8）8月1日～8月31日'!D80:AH80,'（別紙2-9）9月1日～9月30日'!D80:AG80,'（別紙2-10）10月1日～10月31日'!D80:AH80,'（別紙2-11）11月1日～11月30日'!D80:AG80,'（別紙2-12）12月1日～12月31日'!D80:AH80,'（別紙2-13）1月1日～1月31日'!D80:AH80,D80:AE80)</f>
        <v>0</v>
      </c>
      <c r="AG80" s="218" t="str">
        <f>IF(AM80="×","療養日数は15日以内になるようにしてください。",IF(AN80="×","無症状者（検体採取日が令和5年1月1日以降）の療養日数は7日以内になるようにしてください。",IF('（別紙2-15）3月1日～3月31日'!AV80="×","別紙1の4の要件を満たしていない場合は、療養日数が10日以内になるようにしてください。","")))</f>
        <v/>
      </c>
      <c r="AH80" s="233">
        <f t="shared" si="6"/>
        <v>0</v>
      </c>
      <c r="AI80" s="44"/>
      <c r="AK80" s="233" t="str">
        <f t="shared" si="7"/>
        <v/>
      </c>
      <c r="AM80" s="238" t="str">
        <f t="shared" si="8"/>
        <v/>
      </c>
      <c r="AN80" s="239" t="str">
        <f>IF(SUM(COUNTIF('（別紙2-13）1月1日～1月31日'!C80,"○"),COUNTIF('（別紙2-14）2月1日～2月28日'!C80,"○"),COUNTIF('（別紙2-15）3月1日～3月31日'!C80,"○"))&gt;0,IF('（別紙2-12）12月1日～12月31日'!AI80=0,IF(SUM('（別紙2-13）1月1日～1月31日'!D80:AH80,'（別紙2-14）2月1日～2月28日'!D80:AE80)&gt;7,"×","○"),""),"")</f>
        <v/>
      </c>
    </row>
    <row r="81" spans="1:40" s="41" customFormat="1" ht="30" customHeight="1" x14ac:dyDescent="0.4">
      <c r="A81" s="55">
        <v>68</v>
      </c>
      <c r="B81" s="201" t="str">
        <f>IF('（別紙2-11）11月1日～11月30日'!B81="","",'（別紙2-11）11月1日～11月30日'!B81)</f>
        <v/>
      </c>
      <c r="C81" s="249"/>
      <c r="D81" s="314"/>
      <c r="E81" s="348"/>
      <c r="F81" s="316"/>
      <c r="G81" s="348"/>
      <c r="H81" s="316"/>
      <c r="I81" s="315"/>
      <c r="J81" s="316"/>
      <c r="K81" s="315"/>
      <c r="L81" s="316"/>
      <c r="M81" s="315"/>
      <c r="N81" s="316"/>
      <c r="O81" s="315"/>
      <c r="P81" s="316"/>
      <c r="Q81" s="315"/>
      <c r="R81" s="316"/>
      <c r="S81" s="315"/>
      <c r="T81" s="316"/>
      <c r="U81" s="315"/>
      <c r="V81" s="316"/>
      <c r="W81" s="315"/>
      <c r="X81" s="316"/>
      <c r="Y81" s="315"/>
      <c r="Z81" s="316"/>
      <c r="AA81" s="315"/>
      <c r="AB81" s="316"/>
      <c r="AC81" s="315"/>
      <c r="AD81" s="316"/>
      <c r="AE81" s="336"/>
      <c r="AF81" s="56">
        <f>SUM('（別紙2-6）6月1日～6月30日'!D81:AG81,'（別紙2-7）7月1日～7月31日'!D81:AH81,'（別紙2-8）8月1日～8月31日'!D81:AH81,'（別紙2-9）9月1日～9月30日'!D81:AG81,'（別紙2-10）10月1日～10月31日'!D81:AH81,'（別紙2-11）11月1日～11月30日'!D81:AG81,'（別紙2-12）12月1日～12月31日'!D81:AH81,'（別紙2-13）1月1日～1月31日'!D81:AH81,D81:AE81)</f>
        <v>0</v>
      </c>
      <c r="AG81" s="218" t="str">
        <f>IF(AM81="×","療養日数は15日以内になるようにしてください。",IF(AN81="×","無症状者（検体採取日が令和5年1月1日以降）の療養日数は7日以内になるようにしてください。",IF('（別紙2-15）3月1日～3月31日'!AV81="×","別紙1の4の要件を満たしていない場合は、療養日数が10日以内になるようにしてください。","")))</f>
        <v/>
      </c>
      <c r="AH81" s="233">
        <f t="shared" si="6"/>
        <v>0</v>
      </c>
      <c r="AI81" s="44"/>
      <c r="AK81" s="233" t="str">
        <f t="shared" si="7"/>
        <v/>
      </c>
      <c r="AM81" s="238" t="str">
        <f t="shared" si="8"/>
        <v/>
      </c>
      <c r="AN81" s="239" t="str">
        <f>IF(SUM(COUNTIF('（別紙2-13）1月1日～1月31日'!C81,"○"),COUNTIF('（別紙2-14）2月1日～2月28日'!C81,"○"),COUNTIF('（別紙2-15）3月1日～3月31日'!C81,"○"))&gt;0,IF('（別紙2-12）12月1日～12月31日'!AI81=0,IF(SUM('（別紙2-13）1月1日～1月31日'!D81:AH81,'（別紙2-14）2月1日～2月28日'!D81:AE81)&gt;7,"×","○"),""),"")</f>
        <v/>
      </c>
    </row>
    <row r="82" spans="1:40" s="41" customFormat="1" ht="30" customHeight="1" x14ac:dyDescent="0.4">
      <c r="A82" s="55">
        <v>69</v>
      </c>
      <c r="B82" s="201" t="str">
        <f>IF('（別紙2-11）11月1日～11月30日'!B82="","",'（別紙2-11）11月1日～11月30日'!B82)</f>
        <v/>
      </c>
      <c r="C82" s="249"/>
      <c r="D82" s="314"/>
      <c r="E82" s="348"/>
      <c r="F82" s="316"/>
      <c r="G82" s="348"/>
      <c r="H82" s="316"/>
      <c r="I82" s="315"/>
      <c r="J82" s="316"/>
      <c r="K82" s="315"/>
      <c r="L82" s="316"/>
      <c r="M82" s="315"/>
      <c r="N82" s="316"/>
      <c r="O82" s="315"/>
      <c r="P82" s="316"/>
      <c r="Q82" s="315"/>
      <c r="R82" s="316"/>
      <c r="S82" s="315"/>
      <c r="T82" s="316"/>
      <c r="U82" s="315"/>
      <c r="V82" s="316"/>
      <c r="W82" s="315"/>
      <c r="X82" s="316"/>
      <c r="Y82" s="315"/>
      <c r="Z82" s="316"/>
      <c r="AA82" s="315"/>
      <c r="AB82" s="316"/>
      <c r="AC82" s="315"/>
      <c r="AD82" s="316"/>
      <c r="AE82" s="336"/>
      <c r="AF82" s="56">
        <f>SUM('（別紙2-6）6月1日～6月30日'!D82:AG82,'（別紙2-7）7月1日～7月31日'!D82:AH82,'（別紙2-8）8月1日～8月31日'!D82:AH82,'（別紙2-9）9月1日～9月30日'!D82:AG82,'（別紙2-10）10月1日～10月31日'!D82:AH82,'（別紙2-11）11月1日～11月30日'!D82:AG82,'（別紙2-12）12月1日～12月31日'!D82:AH82,'（別紙2-13）1月1日～1月31日'!D82:AH82,D82:AE82)</f>
        <v>0</v>
      </c>
      <c r="AG82" s="218" t="str">
        <f>IF(AM82="×","療養日数は15日以内になるようにしてください。",IF(AN82="×","無症状者（検体採取日が令和5年1月1日以降）の療養日数は7日以内になるようにしてください。",IF('（別紙2-15）3月1日～3月31日'!AV82="×","別紙1の4の要件を満たしていない場合は、療養日数が10日以内になるようにしてください。","")))</f>
        <v/>
      </c>
      <c r="AH82" s="233">
        <f t="shared" si="6"/>
        <v>0</v>
      </c>
      <c r="AI82" s="44"/>
      <c r="AK82" s="233" t="str">
        <f t="shared" si="7"/>
        <v/>
      </c>
      <c r="AM82" s="238" t="str">
        <f t="shared" si="8"/>
        <v/>
      </c>
      <c r="AN82" s="239" t="str">
        <f>IF(SUM(COUNTIF('（別紙2-13）1月1日～1月31日'!C82,"○"),COUNTIF('（別紙2-14）2月1日～2月28日'!C82,"○"),COUNTIF('（別紙2-15）3月1日～3月31日'!C82,"○"))&gt;0,IF('（別紙2-12）12月1日～12月31日'!AI82=0,IF(SUM('（別紙2-13）1月1日～1月31日'!D82:AH82,'（別紙2-14）2月1日～2月28日'!D82:AE82)&gt;7,"×","○"),""),"")</f>
        <v/>
      </c>
    </row>
    <row r="83" spans="1:40" s="41" customFormat="1" ht="30" customHeight="1" thickBot="1" x14ac:dyDescent="0.45">
      <c r="A83" s="55">
        <v>70</v>
      </c>
      <c r="B83" s="202" t="str">
        <f>IF('（別紙2-11）11月1日～11月30日'!B83="","",'（別紙2-11）11月1日～11月30日'!B83)</f>
        <v/>
      </c>
      <c r="C83" s="250"/>
      <c r="D83" s="314"/>
      <c r="E83" s="348"/>
      <c r="F83" s="316"/>
      <c r="G83" s="348"/>
      <c r="H83" s="316"/>
      <c r="I83" s="315"/>
      <c r="J83" s="316"/>
      <c r="K83" s="315"/>
      <c r="L83" s="316"/>
      <c r="M83" s="315"/>
      <c r="N83" s="316"/>
      <c r="O83" s="315"/>
      <c r="P83" s="316"/>
      <c r="Q83" s="315"/>
      <c r="R83" s="316"/>
      <c r="S83" s="315"/>
      <c r="T83" s="316"/>
      <c r="U83" s="315"/>
      <c r="V83" s="316"/>
      <c r="W83" s="315"/>
      <c r="X83" s="316"/>
      <c r="Y83" s="315"/>
      <c r="Z83" s="316"/>
      <c r="AA83" s="315"/>
      <c r="AB83" s="316"/>
      <c r="AC83" s="315"/>
      <c r="AD83" s="316"/>
      <c r="AE83" s="336"/>
      <c r="AF83" s="56">
        <f>SUM('（別紙2-6）6月1日～6月30日'!D83:AG83,'（別紙2-7）7月1日～7月31日'!D83:AH83,'（別紙2-8）8月1日～8月31日'!D83:AH83,'（別紙2-9）9月1日～9月30日'!D83:AG83,'（別紙2-10）10月1日～10月31日'!D83:AH83,'（別紙2-11）11月1日～11月30日'!D83:AG83,'（別紙2-12）12月1日～12月31日'!D83:AH83,'（別紙2-13）1月1日～1月31日'!D83:AH83,D83:AE83)</f>
        <v>0</v>
      </c>
      <c r="AG83" s="218" t="str">
        <f>IF(AM83="×","療養日数は15日以内になるようにしてください。",IF(AN83="×","無症状者（検体採取日が令和5年1月1日以降）の療養日数は7日以内になるようにしてください。",IF('（別紙2-15）3月1日～3月31日'!AV83="×","別紙1の4の要件を満たしていない場合は、療養日数が10日以内になるようにしてください。","")))</f>
        <v/>
      </c>
      <c r="AH83" s="233">
        <f t="shared" si="6"/>
        <v>0</v>
      </c>
      <c r="AI83" s="44"/>
      <c r="AK83" s="233" t="str">
        <f t="shared" si="7"/>
        <v/>
      </c>
      <c r="AM83" s="238" t="str">
        <f t="shared" si="8"/>
        <v/>
      </c>
      <c r="AN83" s="239" t="str">
        <f>IF(SUM(COUNTIF('（別紙2-13）1月1日～1月31日'!C83,"○"),COUNTIF('（別紙2-14）2月1日～2月28日'!C83,"○"),COUNTIF('（別紙2-15）3月1日～3月31日'!C83,"○"))&gt;0,IF('（別紙2-12）12月1日～12月31日'!AI83=0,IF(SUM('（別紙2-13）1月1日～1月31日'!D83:AH83,'（別紙2-14）2月1日～2月28日'!D83:AE83)&gt;7,"×","○"),""),"")</f>
        <v/>
      </c>
    </row>
    <row r="84" spans="1:40" s="41" customFormat="1" ht="30" customHeight="1" x14ac:dyDescent="0.4">
      <c r="A84" s="99">
        <v>71</v>
      </c>
      <c r="B84" s="203" t="str">
        <f>IF('（別紙2-11）11月1日～11月30日'!B84="","",'（別紙2-11）11月1日～11月30日'!B84)</f>
        <v/>
      </c>
      <c r="C84" s="251"/>
      <c r="D84" s="334"/>
      <c r="E84" s="349"/>
      <c r="F84" s="330"/>
      <c r="G84" s="349"/>
      <c r="H84" s="330"/>
      <c r="I84" s="329"/>
      <c r="J84" s="330"/>
      <c r="K84" s="329"/>
      <c r="L84" s="330"/>
      <c r="M84" s="329"/>
      <c r="N84" s="330"/>
      <c r="O84" s="329"/>
      <c r="P84" s="330"/>
      <c r="Q84" s="329"/>
      <c r="R84" s="330"/>
      <c r="S84" s="329"/>
      <c r="T84" s="330"/>
      <c r="U84" s="329"/>
      <c r="V84" s="330"/>
      <c r="W84" s="329"/>
      <c r="X84" s="330"/>
      <c r="Y84" s="329"/>
      <c r="Z84" s="330"/>
      <c r="AA84" s="329"/>
      <c r="AB84" s="330"/>
      <c r="AC84" s="329"/>
      <c r="AD84" s="330"/>
      <c r="AE84" s="335"/>
      <c r="AF84" s="81">
        <f>SUM('（別紙2-6）6月1日～6月30日'!D84:AG84,'（別紙2-7）7月1日～7月31日'!D84:AH84,'（別紙2-8）8月1日～8月31日'!D84:AH84,'（別紙2-9）9月1日～9月30日'!D84:AG84,'（別紙2-10）10月1日～10月31日'!D84:AH84,'（別紙2-11）11月1日～11月30日'!D84:AG84,'（別紙2-12）12月1日～12月31日'!D84:AH84,'（別紙2-13）1月1日～1月31日'!D84:AH84,D84:AE84)</f>
        <v>0</v>
      </c>
      <c r="AG84" s="218" t="str">
        <f>IF(AM84="×","療養日数は15日以内になるようにしてください。",IF(AN84="×","無症状者（検体採取日が令和5年1月1日以降）の療養日数は7日以内になるようにしてください。",IF('（別紙2-15）3月1日～3月31日'!AV84="×","別紙1の4の要件を満たしていない場合は、療養日数が10日以内になるようにしてください。","")))</f>
        <v/>
      </c>
      <c r="AH84" s="233">
        <f t="shared" si="6"/>
        <v>0</v>
      </c>
      <c r="AI84" s="44"/>
      <c r="AK84" s="233" t="str">
        <f t="shared" si="7"/>
        <v/>
      </c>
      <c r="AM84" s="238" t="str">
        <f t="shared" si="8"/>
        <v/>
      </c>
      <c r="AN84" s="239" t="str">
        <f>IF(SUM(COUNTIF('（別紙2-13）1月1日～1月31日'!C84,"○"),COUNTIF('（別紙2-14）2月1日～2月28日'!C84,"○"),COUNTIF('（別紙2-15）3月1日～3月31日'!C84,"○"))&gt;0,IF('（別紙2-12）12月1日～12月31日'!AI84=0,IF(SUM('（別紙2-13）1月1日～1月31日'!D84:AH84,'（別紙2-14）2月1日～2月28日'!D84:AE84)&gt;7,"×","○"),""),"")</f>
        <v/>
      </c>
    </row>
    <row r="85" spans="1:40" s="41" customFormat="1" ht="30" customHeight="1" x14ac:dyDescent="0.4">
      <c r="A85" s="55">
        <v>72</v>
      </c>
      <c r="B85" s="201" t="str">
        <f>IF('（別紙2-11）11月1日～11月30日'!B85="","",'（別紙2-11）11月1日～11月30日'!B85)</f>
        <v/>
      </c>
      <c r="C85" s="249"/>
      <c r="D85" s="314"/>
      <c r="E85" s="348"/>
      <c r="F85" s="316"/>
      <c r="G85" s="348"/>
      <c r="H85" s="316"/>
      <c r="I85" s="315"/>
      <c r="J85" s="316"/>
      <c r="K85" s="315"/>
      <c r="L85" s="316"/>
      <c r="M85" s="315"/>
      <c r="N85" s="316"/>
      <c r="O85" s="315"/>
      <c r="P85" s="316"/>
      <c r="Q85" s="315"/>
      <c r="R85" s="316"/>
      <c r="S85" s="315"/>
      <c r="T85" s="316"/>
      <c r="U85" s="315"/>
      <c r="V85" s="316"/>
      <c r="W85" s="315"/>
      <c r="X85" s="316"/>
      <c r="Y85" s="315"/>
      <c r="Z85" s="316"/>
      <c r="AA85" s="315"/>
      <c r="AB85" s="316"/>
      <c r="AC85" s="315"/>
      <c r="AD85" s="316"/>
      <c r="AE85" s="336"/>
      <c r="AF85" s="56">
        <f>SUM('（別紙2-6）6月1日～6月30日'!D85:AG85,'（別紙2-7）7月1日～7月31日'!D85:AH85,'（別紙2-8）8月1日～8月31日'!D85:AH85,'（別紙2-9）9月1日～9月30日'!D85:AG85,'（別紙2-10）10月1日～10月31日'!D85:AH85,'（別紙2-11）11月1日～11月30日'!D85:AG85,'（別紙2-12）12月1日～12月31日'!D85:AH85,'（別紙2-13）1月1日～1月31日'!D85:AH85,D85:AE85)</f>
        <v>0</v>
      </c>
      <c r="AG85" s="218" t="str">
        <f>IF(AM85="×","療養日数は15日以内になるようにしてください。",IF(AN85="×","無症状者（検体採取日が令和5年1月1日以降）の療養日数は7日以内になるようにしてください。",IF('（別紙2-15）3月1日～3月31日'!AV85="×","別紙1の4の要件を満たしていない場合は、療養日数が10日以内になるようにしてください。","")))</f>
        <v/>
      </c>
      <c r="AH85" s="233">
        <f t="shared" si="6"/>
        <v>0</v>
      </c>
      <c r="AI85" s="44"/>
      <c r="AK85" s="233" t="str">
        <f t="shared" si="7"/>
        <v/>
      </c>
      <c r="AM85" s="238" t="str">
        <f t="shared" si="8"/>
        <v/>
      </c>
      <c r="AN85" s="239" t="str">
        <f>IF(SUM(COUNTIF('（別紙2-13）1月1日～1月31日'!C85,"○"),COUNTIF('（別紙2-14）2月1日～2月28日'!C85,"○"),COUNTIF('（別紙2-15）3月1日～3月31日'!C85,"○"))&gt;0,IF('（別紙2-12）12月1日～12月31日'!AI85=0,IF(SUM('（別紙2-13）1月1日～1月31日'!D85:AH85,'（別紙2-14）2月1日～2月28日'!D85:AE85)&gt;7,"×","○"),""),"")</f>
        <v/>
      </c>
    </row>
    <row r="86" spans="1:40" s="41" customFormat="1" ht="30" customHeight="1" x14ac:dyDescent="0.4">
      <c r="A86" s="55">
        <v>73</v>
      </c>
      <c r="B86" s="201" t="str">
        <f>IF('（別紙2-11）11月1日～11月30日'!B86="","",'（別紙2-11）11月1日～11月30日'!B86)</f>
        <v/>
      </c>
      <c r="C86" s="249"/>
      <c r="D86" s="314"/>
      <c r="E86" s="348"/>
      <c r="F86" s="316"/>
      <c r="G86" s="348"/>
      <c r="H86" s="316"/>
      <c r="I86" s="315"/>
      <c r="J86" s="316"/>
      <c r="K86" s="315"/>
      <c r="L86" s="316"/>
      <c r="M86" s="315"/>
      <c r="N86" s="316"/>
      <c r="O86" s="315"/>
      <c r="P86" s="316"/>
      <c r="Q86" s="315"/>
      <c r="R86" s="316"/>
      <c r="S86" s="315"/>
      <c r="T86" s="316"/>
      <c r="U86" s="315"/>
      <c r="V86" s="316"/>
      <c r="W86" s="315"/>
      <c r="X86" s="316"/>
      <c r="Y86" s="315"/>
      <c r="Z86" s="316"/>
      <c r="AA86" s="315"/>
      <c r="AB86" s="316"/>
      <c r="AC86" s="315"/>
      <c r="AD86" s="316"/>
      <c r="AE86" s="336"/>
      <c r="AF86" s="56">
        <f>SUM('（別紙2-6）6月1日～6月30日'!D86:AG86,'（別紙2-7）7月1日～7月31日'!D86:AH86,'（別紙2-8）8月1日～8月31日'!D86:AH86,'（別紙2-9）9月1日～9月30日'!D86:AG86,'（別紙2-10）10月1日～10月31日'!D86:AH86,'（別紙2-11）11月1日～11月30日'!D86:AG86,'（別紙2-12）12月1日～12月31日'!D86:AH86,'（別紙2-13）1月1日～1月31日'!D86:AH86,D86:AE86)</f>
        <v>0</v>
      </c>
      <c r="AG86" s="218" t="str">
        <f>IF(AM86="×","療養日数は15日以内になるようにしてください。",IF(AN86="×","無症状者（検体採取日が令和5年1月1日以降）の療養日数は7日以内になるようにしてください。",IF('（別紙2-15）3月1日～3月31日'!AV86="×","別紙1の4の要件を満たしていない場合は、療養日数が10日以内になるようにしてください。","")))</f>
        <v/>
      </c>
      <c r="AH86" s="233">
        <f t="shared" si="6"/>
        <v>0</v>
      </c>
      <c r="AI86" s="44"/>
      <c r="AK86" s="233" t="str">
        <f t="shared" si="7"/>
        <v/>
      </c>
      <c r="AM86" s="238" t="str">
        <f t="shared" si="8"/>
        <v/>
      </c>
      <c r="AN86" s="239" t="str">
        <f>IF(SUM(COUNTIF('（別紙2-13）1月1日～1月31日'!C86,"○"),COUNTIF('（別紙2-14）2月1日～2月28日'!C86,"○"),COUNTIF('（別紙2-15）3月1日～3月31日'!C86,"○"))&gt;0,IF('（別紙2-12）12月1日～12月31日'!AI86=0,IF(SUM('（別紙2-13）1月1日～1月31日'!D86:AH86,'（別紙2-14）2月1日～2月28日'!D86:AE86)&gt;7,"×","○"),""),"")</f>
        <v/>
      </c>
    </row>
    <row r="87" spans="1:40" s="41" customFormat="1" ht="30" customHeight="1" x14ac:dyDescent="0.4">
      <c r="A87" s="55">
        <v>74</v>
      </c>
      <c r="B87" s="201" t="str">
        <f>IF('（別紙2-11）11月1日～11月30日'!B87="","",'（別紙2-11）11月1日～11月30日'!B87)</f>
        <v/>
      </c>
      <c r="C87" s="249"/>
      <c r="D87" s="314"/>
      <c r="E87" s="348"/>
      <c r="F87" s="316"/>
      <c r="G87" s="348"/>
      <c r="H87" s="316"/>
      <c r="I87" s="315"/>
      <c r="J87" s="316"/>
      <c r="K87" s="315"/>
      <c r="L87" s="316"/>
      <c r="M87" s="315"/>
      <c r="N87" s="316"/>
      <c r="O87" s="315"/>
      <c r="P87" s="316"/>
      <c r="Q87" s="315"/>
      <c r="R87" s="316"/>
      <c r="S87" s="315"/>
      <c r="T87" s="316"/>
      <c r="U87" s="315"/>
      <c r="V87" s="316"/>
      <c r="W87" s="315"/>
      <c r="X87" s="316"/>
      <c r="Y87" s="315"/>
      <c r="Z87" s="316"/>
      <c r="AA87" s="315"/>
      <c r="AB87" s="316"/>
      <c r="AC87" s="315"/>
      <c r="AD87" s="316"/>
      <c r="AE87" s="336"/>
      <c r="AF87" s="56">
        <f>SUM('（別紙2-6）6月1日～6月30日'!D87:AG87,'（別紙2-7）7月1日～7月31日'!D87:AH87,'（別紙2-8）8月1日～8月31日'!D87:AH87,'（別紙2-9）9月1日～9月30日'!D87:AG87,'（別紙2-10）10月1日～10月31日'!D87:AH87,'（別紙2-11）11月1日～11月30日'!D87:AG87,'（別紙2-12）12月1日～12月31日'!D87:AH87,'（別紙2-13）1月1日～1月31日'!D87:AH87,D87:AE87)</f>
        <v>0</v>
      </c>
      <c r="AG87" s="218" t="str">
        <f>IF(AM87="×","療養日数は15日以内になるようにしてください。",IF(AN87="×","無症状者（検体採取日が令和5年1月1日以降）の療養日数は7日以内になるようにしてください。",IF('（別紙2-15）3月1日～3月31日'!AV87="×","別紙1の4の要件を満たしていない場合は、療養日数が10日以内になるようにしてください。","")))</f>
        <v/>
      </c>
      <c r="AH87" s="233">
        <f t="shared" si="6"/>
        <v>0</v>
      </c>
      <c r="AI87" s="44"/>
      <c r="AK87" s="233" t="str">
        <f t="shared" si="7"/>
        <v/>
      </c>
      <c r="AM87" s="238" t="str">
        <f t="shared" si="8"/>
        <v/>
      </c>
      <c r="AN87" s="239" t="str">
        <f>IF(SUM(COUNTIF('（別紙2-13）1月1日～1月31日'!C87,"○"),COUNTIF('（別紙2-14）2月1日～2月28日'!C87,"○"),COUNTIF('（別紙2-15）3月1日～3月31日'!C87,"○"))&gt;0,IF('（別紙2-12）12月1日～12月31日'!AI87=0,IF(SUM('（別紙2-13）1月1日～1月31日'!D87:AH87,'（別紙2-14）2月1日～2月28日'!D87:AE87)&gt;7,"×","○"),""),"")</f>
        <v/>
      </c>
    </row>
    <row r="88" spans="1:40" s="41" customFormat="1" ht="30" customHeight="1" thickBot="1" x14ac:dyDescent="0.45">
      <c r="A88" s="57">
        <v>75</v>
      </c>
      <c r="B88" s="202" t="str">
        <f>IF('（別紙2-11）11月1日～11月30日'!B88="","",'（別紙2-11）11月1日～11月30日'!B88)</f>
        <v/>
      </c>
      <c r="C88" s="250"/>
      <c r="D88" s="337"/>
      <c r="E88" s="347"/>
      <c r="F88" s="326"/>
      <c r="G88" s="347"/>
      <c r="H88" s="326"/>
      <c r="I88" s="325"/>
      <c r="J88" s="326"/>
      <c r="K88" s="325"/>
      <c r="L88" s="326"/>
      <c r="M88" s="325"/>
      <c r="N88" s="326"/>
      <c r="O88" s="325"/>
      <c r="P88" s="326"/>
      <c r="Q88" s="325"/>
      <c r="R88" s="326"/>
      <c r="S88" s="325"/>
      <c r="T88" s="326"/>
      <c r="U88" s="325"/>
      <c r="V88" s="326"/>
      <c r="W88" s="325"/>
      <c r="X88" s="326"/>
      <c r="Y88" s="325"/>
      <c r="Z88" s="326"/>
      <c r="AA88" s="325"/>
      <c r="AB88" s="326"/>
      <c r="AC88" s="325"/>
      <c r="AD88" s="326"/>
      <c r="AE88" s="338"/>
      <c r="AF88" s="58">
        <f>SUM('（別紙2-6）6月1日～6月30日'!D88:AG88,'（別紙2-7）7月1日～7月31日'!D88:AH88,'（別紙2-8）8月1日～8月31日'!D88:AH88,'（別紙2-9）9月1日～9月30日'!D88:AG88,'（別紙2-10）10月1日～10月31日'!D88:AH88,'（別紙2-11）11月1日～11月30日'!D88:AG88,'（別紙2-12）12月1日～12月31日'!D88:AH88,'（別紙2-13）1月1日～1月31日'!D88:AH88,D88:AE88)</f>
        <v>0</v>
      </c>
      <c r="AG88" s="218" t="str">
        <f>IF(AM88="×","療養日数は15日以内になるようにしてください。",IF(AN88="×","無症状者（検体採取日が令和5年1月1日以降）の療養日数は7日以内になるようにしてください。",IF('（別紙2-15）3月1日～3月31日'!AV88="×","別紙1の4の要件を満たしていない場合は、療養日数が10日以内になるようにしてください。","")))</f>
        <v/>
      </c>
      <c r="AH88" s="233">
        <f t="shared" si="6"/>
        <v>0</v>
      </c>
      <c r="AI88" s="44"/>
      <c r="AK88" s="233" t="str">
        <f t="shared" si="7"/>
        <v/>
      </c>
      <c r="AM88" s="238" t="str">
        <f t="shared" si="8"/>
        <v/>
      </c>
      <c r="AN88" s="239" t="str">
        <f>IF(SUM(COUNTIF('（別紙2-13）1月1日～1月31日'!C88,"○"),COUNTIF('（別紙2-14）2月1日～2月28日'!C88,"○"),COUNTIF('（別紙2-15）3月1日～3月31日'!C88,"○"))&gt;0,IF('（別紙2-12）12月1日～12月31日'!AI88=0,IF(SUM('（別紙2-13）1月1日～1月31日'!D88:AH88,'（別紙2-14）2月1日～2月28日'!D88:AE88)&gt;7,"×","○"),""),"")</f>
        <v/>
      </c>
    </row>
    <row r="89" spans="1:40" s="41" customFormat="1" ht="30" customHeight="1" x14ac:dyDescent="0.4">
      <c r="A89" s="91">
        <v>76</v>
      </c>
      <c r="B89" s="203" t="str">
        <f>IF('（別紙2-11）11月1日～11月30日'!B89="","",'（別紙2-11）11月1日～11月30日'!B89)</f>
        <v/>
      </c>
      <c r="C89" s="251"/>
      <c r="D89" s="332"/>
      <c r="E89" s="350"/>
      <c r="F89" s="333"/>
      <c r="G89" s="350"/>
      <c r="H89" s="333"/>
      <c r="I89" s="317"/>
      <c r="J89" s="333"/>
      <c r="K89" s="317"/>
      <c r="L89" s="333"/>
      <c r="M89" s="317"/>
      <c r="N89" s="333"/>
      <c r="O89" s="317"/>
      <c r="P89" s="333"/>
      <c r="Q89" s="317"/>
      <c r="R89" s="333"/>
      <c r="S89" s="317"/>
      <c r="T89" s="333"/>
      <c r="U89" s="317"/>
      <c r="V89" s="333"/>
      <c r="W89" s="317"/>
      <c r="X89" s="333"/>
      <c r="Y89" s="317"/>
      <c r="Z89" s="333"/>
      <c r="AA89" s="317"/>
      <c r="AB89" s="333"/>
      <c r="AC89" s="317"/>
      <c r="AD89" s="333"/>
      <c r="AE89" s="339"/>
      <c r="AF89" s="98">
        <f>SUM('（別紙2-6）6月1日～6月30日'!D89:AG89,'（別紙2-7）7月1日～7月31日'!D89:AH89,'（別紙2-8）8月1日～8月31日'!D89:AH89,'（別紙2-9）9月1日～9月30日'!D89:AG89,'（別紙2-10）10月1日～10月31日'!D89:AH89,'（別紙2-11）11月1日～11月30日'!D89:AG89,'（別紙2-12）12月1日～12月31日'!D89:AH89,'（別紙2-13）1月1日～1月31日'!D89:AH89,D89:AE89)</f>
        <v>0</v>
      </c>
      <c r="AG89" s="218" t="str">
        <f>IF(AM89="×","療養日数は15日以内になるようにしてください。",IF(AN89="×","無症状者（検体採取日が令和5年1月1日以降）の療養日数は7日以内になるようにしてください。",IF('（別紙2-15）3月1日～3月31日'!AV89="×","別紙1の4の要件を満たしていない場合は、療養日数が10日以内になるようにしてください。","")))</f>
        <v/>
      </c>
      <c r="AH89" s="233">
        <f t="shared" si="6"/>
        <v>0</v>
      </c>
      <c r="AI89" s="44"/>
      <c r="AK89" s="233" t="str">
        <f t="shared" si="7"/>
        <v/>
      </c>
      <c r="AM89" s="238" t="str">
        <f t="shared" si="8"/>
        <v/>
      </c>
      <c r="AN89" s="239" t="str">
        <f>IF(SUM(COUNTIF('（別紙2-13）1月1日～1月31日'!C89,"○"),COUNTIF('（別紙2-14）2月1日～2月28日'!C89,"○"),COUNTIF('（別紙2-15）3月1日～3月31日'!C89,"○"))&gt;0,IF('（別紙2-12）12月1日～12月31日'!AI89=0,IF(SUM('（別紙2-13）1月1日～1月31日'!D89:AH89,'（別紙2-14）2月1日～2月28日'!D89:AE89)&gt;7,"×","○"),""),"")</f>
        <v/>
      </c>
    </row>
    <row r="90" spans="1:40" s="41" customFormat="1" ht="30" customHeight="1" x14ac:dyDescent="0.4">
      <c r="A90" s="55">
        <v>77</v>
      </c>
      <c r="B90" s="201" t="str">
        <f>IF('（別紙2-11）11月1日～11月30日'!B90="","",'（別紙2-11）11月1日～11月30日'!B90)</f>
        <v/>
      </c>
      <c r="C90" s="249"/>
      <c r="D90" s="314"/>
      <c r="E90" s="348"/>
      <c r="F90" s="316"/>
      <c r="G90" s="348"/>
      <c r="H90" s="316"/>
      <c r="I90" s="315"/>
      <c r="J90" s="316"/>
      <c r="K90" s="315"/>
      <c r="L90" s="316"/>
      <c r="M90" s="315"/>
      <c r="N90" s="316"/>
      <c r="O90" s="315"/>
      <c r="P90" s="316"/>
      <c r="Q90" s="315"/>
      <c r="R90" s="316"/>
      <c r="S90" s="315"/>
      <c r="T90" s="316"/>
      <c r="U90" s="315"/>
      <c r="V90" s="316"/>
      <c r="W90" s="315"/>
      <c r="X90" s="316"/>
      <c r="Y90" s="315"/>
      <c r="Z90" s="316"/>
      <c r="AA90" s="315"/>
      <c r="AB90" s="316"/>
      <c r="AC90" s="315"/>
      <c r="AD90" s="316"/>
      <c r="AE90" s="336"/>
      <c r="AF90" s="56">
        <f>SUM('（別紙2-6）6月1日～6月30日'!D90:AG90,'（別紙2-7）7月1日～7月31日'!D90:AH90,'（別紙2-8）8月1日～8月31日'!D90:AH90,'（別紙2-9）9月1日～9月30日'!D90:AG90,'（別紙2-10）10月1日～10月31日'!D90:AH90,'（別紙2-11）11月1日～11月30日'!D90:AG90,'（別紙2-12）12月1日～12月31日'!D90:AH90,'（別紙2-13）1月1日～1月31日'!D90:AH90,D90:AE90)</f>
        <v>0</v>
      </c>
      <c r="AG90" s="218" t="str">
        <f>IF(AM90="×","療養日数は15日以内になるようにしてください。",IF(AN90="×","無症状者（検体採取日が令和5年1月1日以降）の療養日数は7日以内になるようにしてください。",IF('（別紙2-15）3月1日～3月31日'!AV90="×","別紙1の4の要件を満たしていない場合は、療養日数が10日以内になるようにしてください。","")))</f>
        <v/>
      </c>
      <c r="AH90" s="233">
        <f t="shared" si="6"/>
        <v>0</v>
      </c>
      <c r="AI90" s="44"/>
      <c r="AK90" s="233" t="str">
        <f t="shared" si="7"/>
        <v/>
      </c>
      <c r="AM90" s="238" t="str">
        <f t="shared" si="8"/>
        <v/>
      </c>
      <c r="AN90" s="239" t="str">
        <f>IF(SUM(COUNTIF('（別紙2-13）1月1日～1月31日'!C90,"○"),COUNTIF('（別紙2-14）2月1日～2月28日'!C90,"○"),COUNTIF('（別紙2-15）3月1日～3月31日'!C90,"○"))&gt;0,IF('（別紙2-12）12月1日～12月31日'!AI90=0,IF(SUM('（別紙2-13）1月1日～1月31日'!D90:AH90,'（別紙2-14）2月1日～2月28日'!D90:AE90)&gt;7,"×","○"),""),"")</f>
        <v/>
      </c>
    </row>
    <row r="91" spans="1:40" s="41" customFormat="1" ht="30" customHeight="1" x14ac:dyDescent="0.4">
      <c r="A91" s="55">
        <v>78</v>
      </c>
      <c r="B91" s="201" t="str">
        <f>IF('（別紙2-11）11月1日～11月30日'!B91="","",'（別紙2-11）11月1日～11月30日'!B91)</f>
        <v/>
      </c>
      <c r="C91" s="249"/>
      <c r="D91" s="314"/>
      <c r="E91" s="348"/>
      <c r="F91" s="316"/>
      <c r="G91" s="348"/>
      <c r="H91" s="316"/>
      <c r="I91" s="315"/>
      <c r="J91" s="316"/>
      <c r="K91" s="315"/>
      <c r="L91" s="316"/>
      <c r="M91" s="315"/>
      <c r="N91" s="316"/>
      <c r="O91" s="315"/>
      <c r="P91" s="316"/>
      <c r="Q91" s="315"/>
      <c r="R91" s="316"/>
      <c r="S91" s="315"/>
      <c r="T91" s="316"/>
      <c r="U91" s="315"/>
      <c r="V91" s="316"/>
      <c r="W91" s="315"/>
      <c r="X91" s="316"/>
      <c r="Y91" s="315"/>
      <c r="Z91" s="316"/>
      <c r="AA91" s="315"/>
      <c r="AB91" s="316"/>
      <c r="AC91" s="315"/>
      <c r="AD91" s="316"/>
      <c r="AE91" s="336"/>
      <c r="AF91" s="56">
        <f>SUM('（別紙2-6）6月1日～6月30日'!D91:AG91,'（別紙2-7）7月1日～7月31日'!D91:AH91,'（別紙2-8）8月1日～8月31日'!D91:AH91,'（別紙2-9）9月1日～9月30日'!D91:AG91,'（別紙2-10）10月1日～10月31日'!D91:AH91,'（別紙2-11）11月1日～11月30日'!D91:AG91,'（別紙2-12）12月1日～12月31日'!D91:AH91,'（別紙2-13）1月1日～1月31日'!D91:AH91,D91:AE91)</f>
        <v>0</v>
      </c>
      <c r="AG91" s="218" t="str">
        <f>IF(AM91="×","療養日数は15日以内になるようにしてください。",IF(AN91="×","無症状者（検体採取日が令和5年1月1日以降）の療養日数は7日以内になるようにしてください。",IF('（別紙2-15）3月1日～3月31日'!AV91="×","別紙1の4の要件を満たしていない場合は、療養日数が10日以内になるようにしてください。","")))</f>
        <v/>
      </c>
      <c r="AH91" s="233">
        <f t="shared" si="6"/>
        <v>0</v>
      </c>
      <c r="AI91" s="44"/>
      <c r="AK91" s="233" t="str">
        <f t="shared" si="7"/>
        <v/>
      </c>
      <c r="AM91" s="238" t="str">
        <f t="shared" si="8"/>
        <v/>
      </c>
      <c r="AN91" s="239" t="str">
        <f>IF(SUM(COUNTIF('（別紙2-13）1月1日～1月31日'!C91,"○"),COUNTIF('（別紙2-14）2月1日～2月28日'!C91,"○"),COUNTIF('（別紙2-15）3月1日～3月31日'!C91,"○"))&gt;0,IF('（別紙2-12）12月1日～12月31日'!AI91=0,IF(SUM('（別紙2-13）1月1日～1月31日'!D91:AH91,'（別紙2-14）2月1日～2月28日'!D91:AE91)&gt;7,"×","○"),""),"")</f>
        <v/>
      </c>
    </row>
    <row r="92" spans="1:40" s="41" customFormat="1" ht="30" customHeight="1" x14ac:dyDescent="0.4">
      <c r="A92" s="55">
        <v>79</v>
      </c>
      <c r="B92" s="201" t="str">
        <f>IF('（別紙2-11）11月1日～11月30日'!B92="","",'（別紙2-11）11月1日～11月30日'!B92)</f>
        <v/>
      </c>
      <c r="C92" s="249"/>
      <c r="D92" s="314"/>
      <c r="E92" s="348"/>
      <c r="F92" s="316"/>
      <c r="G92" s="348"/>
      <c r="H92" s="316"/>
      <c r="I92" s="315"/>
      <c r="J92" s="316"/>
      <c r="K92" s="315"/>
      <c r="L92" s="316"/>
      <c r="M92" s="315"/>
      <c r="N92" s="316"/>
      <c r="O92" s="315"/>
      <c r="P92" s="316"/>
      <c r="Q92" s="315"/>
      <c r="R92" s="316"/>
      <c r="S92" s="315"/>
      <c r="T92" s="316"/>
      <c r="U92" s="315"/>
      <c r="V92" s="316"/>
      <c r="W92" s="315"/>
      <c r="X92" s="316"/>
      <c r="Y92" s="315"/>
      <c r="Z92" s="316"/>
      <c r="AA92" s="315"/>
      <c r="AB92" s="316"/>
      <c r="AC92" s="315"/>
      <c r="AD92" s="316"/>
      <c r="AE92" s="336"/>
      <c r="AF92" s="56">
        <f>SUM('（別紙2-6）6月1日～6月30日'!D92:AG92,'（別紙2-7）7月1日～7月31日'!D92:AH92,'（別紙2-8）8月1日～8月31日'!D92:AH92,'（別紙2-9）9月1日～9月30日'!D92:AG92,'（別紙2-10）10月1日～10月31日'!D92:AH92,'（別紙2-11）11月1日～11月30日'!D92:AG92,'（別紙2-12）12月1日～12月31日'!D92:AH92,'（別紙2-13）1月1日～1月31日'!D92:AH92,D92:AE92)</f>
        <v>0</v>
      </c>
      <c r="AG92" s="218" t="str">
        <f>IF(AM92="×","療養日数は15日以内になるようにしてください。",IF(AN92="×","無症状者（検体採取日が令和5年1月1日以降）の療養日数は7日以内になるようにしてください。",IF('（別紙2-15）3月1日～3月31日'!AV92="×","別紙1の4の要件を満たしていない場合は、療養日数が10日以内になるようにしてください。","")))</f>
        <v/>
      </c>
      <c r="AH92" s="233">
        <f t="shared" si="6"/>
        <v>0</v>
      </c>
      <c r="AI92" s="44"/>
      <c r="AK92" s="233" t="str">
        <f t="shared" si="7"/>
        <v/>
      </c>
      <c r="AM92" s="238" t="str">
        <f t="shared" si="8"/>
        <v/>
      </c>
      <c r="AN92" s="239" t="str">
        <f>IF(SUM(COUNTIF('（別紙2-13）1月1日～1月31日'!C92,"○"),COUNTIF('（別紙2-14）2月1日～2月28日'!C92,"○"),COUNTIF('（別紙2-15）3月1日～3月31日'!C92,"○"))&gt;0,IF('（別紙2-12）12月1日～12月31日'!AI92=0,IF(SUM('（別紙2-13）1月1日～1月31日'!D92:AH92,'（別紙2-14）2月1日～2月28日'!D92:AE92)&gt;7,"×","○"),""),"")</f>
        <v/>
      </c>
    </row>
    <row r="93" spans="1:40" s="41" customFormat="1" ht="30" customHeight="1" thickBot="1" x14ac:dyDescent="0.45">
      <c r="A93" s="55">
        <v>80</v>
      </c>
      <c r="B93" s="202" t="str">
        <f>IF('（別紙2-11）11月1日～11月30日'!B93="","",'（別紙2-11）11月1日～11月30日'!B93)</f>
        <v/>
      </c>
      <c r="C93" s="252"/>
      <c r="D93" s="314"/>
      <c r="E93" s="348"/>
      <c r="F93" s="316"/>
      <c r="G93" s="348"/>
      <c r="H93" s="316"/>
      <c r="I93" s="315"/>
      <c r="J93" s="316"/>
      <c r="K93" s="315"/>
      <c r="L93" s="316"/>
      <c r="M93" s="315"/>
      <c r="N93" s="316"/>
      <c r="O93" s="315"/>
      <c r="P93" s="316"/>
      <c r="Q93" s="315"/>
      <c r="R93" s="316"/>
      <c r="S93" s="315"/>
      <c r="T93" s="316"/>
      <c r="U93" s="315"/>
      <c r="V93" s="316"/>
      <c r="W93" s="315"/>
      <c r="X93" s="316"/>
      <c r="Y93" s="315"/>
      <c r="Z93" s="316"/>
      <c r="AA93" s="315"/>
      <c r="AB93" s="316"/>
      <c r="AC93" s="315"/>
      <c r="AD93" s="316"/>
      <c r="AE93" s="336"/>
      <c r="AF93" s="56">
        <f>SUM('（別紙2-6）6月1日～6月30日'!D93:AG93,'（別紙2-7）7月1日～7月31日'!D93:AH93,'（別紙2-8）8月1日～8月31日'!D93:AH93,'（別紙2-9）9月1日～9月30日'!D93:AG93,'（別紙2-10）10月1日～10月31日'!D93:AH93,'（別紙2-11）11月1日～11月30日'!D93:AG93,'（別紙2-12）12月1日～12月31日'!D93:AH93,'（別紙2-13）1月1日～1月31日'!D93:AH93,D93:AE93)</f>
        <v>0</v>
      </c>
      <c r="AG93" s="218" t="str">
        <f>IF(AM93="×","療養日数は15日以内になるようにしてください。",IF(AN93="×","無症状者（検体採取日が令和5年1月1日以降）の療養日数は7日以内になるようにしてください。",IF('（別紙2-15）3月1日～3月31日'!AV93="×","別紙1の4の要件を満たしていない場合は、療養日数が10日以内になるようにしてください。","")))</f>
        <v/>
      </c>
      <c r="AH93" s="233">
        <f t="shared" si="6"/>
        <v>0</v>
      </c>
      <c r="AI93" s="44"/>
      <c r="AK93" s="233" t="str">
        <f t="shared" si="7"/>
        <v/>
      </c>
      <c r="AM93" s="238" t="str">
        <f t="shared" si="8"/>
        <v/>
      </c>
      <c r="AN93" s="239" t="str">
        <f>IF(SUM(COUNTIF('（別紙2-13）1月1日～1月31日'!C93,"○"),COUNTIF('（別紙2-14）2月1日～2月28日'!C93,"○"),COUNTIF('（別紙2-15）3月1日～3月31日'!C93,"○"))&gt;0,IF('（別紙2-12）12月1日～12月31日'!AI93=0,IF(SUM('（別紙2-13）1月1日～1月31日'!D93:AH93,'（別紙2-14）2月1日～2月28日'!D93:AE93)&gt;7,"×","○"),""),"")</f>
        <v/>
      </c>
    </row>
    <row r="94" spans="1:40" s="41" customFormat="1" ht="30" customHeight="1" x14ac:dyDescent="0.4">
      <c r="A94" s="99">
        <v>81</v>
      </c>
      <c r="B94" s="203" t="str">
        <f>IF('（別紙2-11）11月1日～11月30日'!B94="","",'（別紙2-11）11月1日～11月30日'!B94)</f>
        <v/>
      </c>
      <c r="C94" s="253"/>
      <c r="D94" s="334"/>
      <c r="E94" s="349"/>
      <c r="F94" s="330"/>
      <c r="G94" s="349"/>
      <c r="H94" s="330"/>
      <c r="I94" s="329"/>
      <c r="J94" s="330"/>
      <c r="K94" s="329"/>
      <c r="L94" s="330"/>
      <c r="M94" s="329"/>
      <c r="N94" s="330"/>
      <c r="O94" s="329"/>
      <c r="P94" s="330"/>
      <c r="Q94" s="329"/>
      <c r="R94" s="330"/>
      <c r="S94" s="329"/>
      <c r="T94" s="330"/>
      <c r="U94" s="329"/>
      <c r="V94" s="330"/>
      <c r="W94" s="329"/>
      <c r="X94" s="330"/>
      <c r="Y94" s="329"/>
      <c r="Z94" s="330"/>
      <c r="AA94" s="329"/>
      <c r="AB94" s="330"/>
      <c r="AC94" s="329"/>
      <c r="AD94" s="330"/>
      <c r="AE94" s="335"/>
      <c r="AF94" s="81">
        <f>SUM('（別紙2-6）6月1日～6月30日'!D94:AG94,'（別紙2-7）7月1日～7月31日'!D94:AH94,'（別紙2-8）8月1日～8月31日'!D94:AH94,'（別紙2-9）9月1日～9月30日'!D94:AG94,'（別紙2-10）10月1日～10月31日'!D94:AH94,'（別紙2-11）11月1日～11月30日'!D94:AG94,'（別紙2-12）12月1日～12月31日'!D94:AH94,'（別紙2-13）1月1日～1月31日'!D94:AH94,D94:AE94)</f>
        <v>0</v>
      </c>
      <c r="AG94" s="218" t="str">
        <f>IF(AM94="×","療養日数は15日以内になるようにしてください。",IF(AN94="×","無症状者（検体採取日が令和5年1月1日以降）の療養日数は7日以内になるようにしてください。",IF('（別紙2-15）3月1日～3月31日'!AV94="×","別紙1の4の要件を満たしていない場合は、療養日数が10日以内になるようにしてください。","")))</f>
        <v/>
      </c>
      <c r="AH94" s="233">
        <f t="shared" si="6"/>
        <v>0</v>
      </c>
      <c r="AI94" s="44"/>
      <c r="AK94" s="233" t="str">
        <f t="shared" si="7"/>
        <v/>
      </c>
      <c r="AM94" s="238" t="str">
        <f t="shared" si="8"/>
        <v/>
      </c>
      <c r="AN94" s="239" t="str">
        <f>IF(SUM(COUNTIF('（別紙2-13）1月1日～1月31日'!C94,"○"),COUNTIF('（別紙2-14）2月1日～2月28日'!C94,"○"),COUNTIF('（別紙2-15）3月1日～3月31日'!C94,"○"))&gt;0,IF('（別紙2-12）12月1日～12月31日'!AI94=0,IF(SUM('（別紙2-13）1月1日～1月31日'!D94:AH94,'（別紙2-14）2月1日～2月28日'!D94:AE94)&gt;7,"×","○"),""),"")</f>
        <v/>
      </c>
    </row>
    <row r="95" spans="1:40" s="41" customFormat="1" ht="30" customHeight="1" x14ac:dyDescent="0.4">
      <c r="A95" s="55">
        <v>82</v>
      </c>
      <c r="B95" s="201" t="str">
        <f>IF('（別紙2-11）11月1日～11月30日'!B95="","",'（別紙2-11）11月1日～11月30日'!B95)</f>
        <v/>
      </c>
      <c r="C95" s="249"/>
      <c r="D95" s="314"/>
      <c r="E95" s="348"/>
      <c r="F95" s="316"/>
      <c r="G95" s="348"/>
      <c r="H95" s="316"/>
      <c r="I95" s="315"/>
      <c r="J95" s="316"/>
      <c r="K95" s="315"/>
      <c r="L95" s="316"/>
      <c r="M95" s="315"/>
      <c r="N95" s="316"/>
      <c r="O95" s="315"/>
      <c r="P95" s="316"/>
      <c r="Q95" s="315"/>
      <c r="R95" s="316"/>
      <c r="S95" s="315"/>
      <c r="T95" s="316"/>
      <c r="U95" s="315"/>
      <c r="V95" s="316"/>
      <c r="W95" s="315"/>
      <c r="X95" s="316"/>
      <c r="Y95" s="315"/>
      <c r="Z95" s="316"/>
      <c r="AA95" s="315"/>
      <c r="AB95" s="316"/>
      <c r="AC95" s="315"/>
      <c r="AD95" s="316"/>
      <c r="AE95" s="336"/>
      <c r="AF95" s="56">
        <f>SUM('（別紙2-6）6月1日～6月30日'!D95:AG95,'（別紙2-7）7月1日～7月31日'!D95:AH95,'（別紙2-8）8月1日～8月31日'!D95:AH95,'（別紙2-9）9月1日～9月30日'!D95:AG95,'（別紙2-10）10月1日～10月31日'!D95:AH95,'（別紙2-11）11月1日～11月30日'!D95:AG95,'（別紙2-12）12月1日～12月31日'!D95:AH95,'（別紙2-13）1月1日～1月31日'!D95:AH95,D95:AE95)</f>
        <v>0</v>
      </c>
      <c r="AG95" s="218" t="str">
        <f>IF(AM95="×","療養日数は15日以内になるようにしてください。",IF(AN95="×","無症状者（検体採取日が令和5年1月1日以降）の療養日数は7日以内になるようにしてください。",IF('（別紙2-15）3月1日～3月31日'!AV95="×","別紙1の4の要件を満たしていない場合は、療養日数が10日以内になるようにしてください。","")))</f>
        <v/>
      </c>
      <c r="AH95" s="233">
        <f t="shared" si="6"/>
        <v>0</v>
      </c>
      <c r="AI95" s="44"/>
      <c r="AK95" s="233" t="str">
        <f t="shared" si="7"/>
        <v/>
      </c>
      <c r="AM95" s="238" t="str">
        <f t="shared" si="8"/>
        <v/>
      </c>
      <c r="AN95" s="239" t="str">
        <f>IF(SUM(COUNTIF('（別紙2-13）1月1日～1月31日'!C95,"○"),COUNTIF('（別紙2-14）2月1日～2月28日'!C95,"○"),COUNTIF('（別紙2-15）3月1日～3月31日'!C95,"○"))&gt;0,IF('（別紙2-12）12月1日～12月31日'!AI95=0,IF(SUM('（別紙2-13）1月1日～1月31日'!D95:AH95,'（別紙2-14）2月1日～2月28日'!D95:AE95)&gt;7,"×","○"),""),"")</f>
        <v/>
      </c>
    </row>
    <row r="96" spans="1:40" s="41" customFormat="1" ht="30" customHeight="1" x14ac:dyDescent="0.4">
      <c r="A96" s="55">
        <v>83</v>
      </c>
      <c r="B96" s="201" t="str">
        <f>IF('（別紙2-11）11月1日～11月30日'!B96="","",'（別紙2-11）11月1日～11月30日'!B96)</f>
        <v/>
      </c>
      <c r="C96" s="249"/>
      <c r="D96" s="314"/>
      <c r="E96" s="348"/>
      <c r="F96" s="316"/>
      <c r="G96" s="348"/>
      <c r="H96" s="316"/>
      <c r="I96" s="315"/>
      <c r="J96" s="316"/>
      <c r="K96" s="315"/>
      <c r="L96" s="316"/>
      <c r="M96" s="315"/>
      <c r="N96" s="316"/>
      <c r="O96" s="315"/>
      <c r="P96" s="316"/>
      <c r="Q96" s="315"/>
      <c r="R96" s="316"/>
      <c r="S96" s="315"/>
      <c r="T96" s="316"/>
      <c r="U96" s="315"/>
      <c r="V96" s="316"/>
      <c r="W96" s="315"/>
      <c r="X96" s="316"/>
      <c r="Y96" s="315"/>
      <c r="Z96" s="316"/>
      <c r="AA96" s="315"/>
      <c r="AB96" s="316"/>
      <c r="AC96" s="315"/>
      <c r="AD96" s="316"/>
      <c r="AE96" s="336"/>
      <c r="AF96" s="56">
        <f>SUM('（別紙2-6）6月1日～6月30日'!D96:AG96,'（別紙2-7）7月1日～7月31日'!D96:AH96,'（別紙2-8）8月1日～8月31日'!D96:AH96,'（別紙2-9）9月1日～9月30日'!D96:AG96,'（別紙2-10）10月1日～10月31日'!D96:AH96,'（別紙2-11）11月1日～11月30日'!D96:AG96,'（別紙2-12）12月1日～12月31日'!D96:AH96,'（別紙2-13）1月1日～1月31日'!D96:AH96,D96:AE96)</f>
        <v>0</v>
      </c>
      <c r="AG96" s="218" t="str">
        <f>IF(AM96="×","療養日数は15日以内になるようにしてください。",IF(AN96="×","無症状者（検体採取日が令和5年1月1日以降）の療養日数は7日以内になるようにしてください。",IF('（別紙2-15）3月1日～3月31日'!AV96="×","別紙1の4の要件を満たしていない場合は、療養日数が10日以内になるようにしてください。","")))</f>
        <v/>
      </c>
      <c r="AH96" s="233">
        <f t="shared" si="6"/>
        <v>0</v>
      </c>
      <c r="AI96" s="44"/>
      <c r="AK96" s="233" t="str">
        <f t="shared" si="7"/>
        <v/>
      </c>
      <c r="AM96" s="238" t="str">
        <f t="shared" si="8"/>
        <v/>
      </c>
      <c r="AN96" s="239" t="str">
        <f>IF(SUM(COUNTIF('（別紙2-13）1月1日～1月31日'!C96,"○"),COUNTIF('（別紙2-14）2月1日～2月28日'!C96,"○"),COUNTIF('（別紙2-15）3月1日～3月31日'!C96,"○"))&gt;0,IF('（別紙2-12）12月1日～12月31日'!AI96=0,IF(SUM('（別紙2-13）1月1日～1月31日'!D96:AH96,'（別紙2-14）2月1日～2月28日'!D96:AE96)&gt;7,"×","○"),""),"")</f>
        <v/>
      </c>
    </row>
    <row r="97" spans="1:40" s="41" customFormat="1" ht="30" customHeight="1" x14ac:dyDescent="0.4">
      <c r="A97" s="55">
        <v>84</v>
      </c>
      <c r="B97" s="201" t="str">
        <f>IF('（別紙2-11）11月1日～11月30日'!B97="","",'（別紙2-11）11月1日～11月30日'!B97)</f>
        <v/>
      </c>
      <c r="C97" s="249"/>
      <c r="D97" s="314"/>
      <c r="E97" s="348"/>
      <c r="F97" s="316"/>
      <c r="G97" s="348"/>
      <c r="H97" s="316"/>
      <c r="I97" s="315"/>
      <c r="J97" s="316"/>
      <c r="K97" s="315"/>
      <c r="L97" s="316"/>
      <c r="M97" s="315"/>
      <c r="N97" s="316"/>
      <c r="O97" s="315"/>
      <c r="P97" s="316"/>
      <c r="Q97" s="315"/>
      <c r="R97" s="316"/>
      <c r="S97" s="315"/>
      <c r="T97" s="316"/>
      <c r="U97" s="315"/>
      <c r="V97" s="316"/>
      <c r="W97" s="315"/>
      <c r="X97" s="316"/>
      <c r="Y97" s="315"/>
      <c r="Z97" s="316"/>
      <c r="AA97" s="315"/>
      <c r="AB97" s="316"/>
      <c r="AC97" s="315"/>
      <c r="AD97" s="316"/>
      <c r="AE97" s="336"/>
      <c r="AF97" s="56">
        <f>SUM('（別紙2-6）6月1日～6月30日'!D97:AG97,'（別紙2-7）7月1日～7月31日'!D97:AH97,'（別紙2-8）8月1日～8月31日'!D97:AH97,'（別紙2-9）9月1日～9月30日'!D97:AG97,'（別紙2-10）10月1日～10月31日'!D97:AH97,'（別紙2-11）11月1日～11月30日'!D97:AG97,'（別紙2-12）12月1日～12月31日'!D97:AH97,'（別紙2-13）1月1日～1月31日'!D97:AH97,D97:AE97)</f>
        <v>0</v>
      </c>
      <c r="AG97" s="218" t="str">
        <f>IF(AM97="×","療養日数は15日以内になるようにしてください。",IF(AN97="×","無症状者（検体採取日が令和5年1月1日以降）の療養日数は7日以内になるようにしてください。",IF('（別紙2-15）3月1日～3月31日'!AV97="×","別紙1の4の要件を満たしていない場合は、療養日数が10日以内になるようにしてください。","")))</f>
        <v/>
      </c>
      <c r="AH97" s="233">
        <f t="shared" si="6"/>
        <v>0</v>
      </c>
      <c r="AI97" s="44"/>
      <c r="AK97" s="233" t="str">
        <f t="shared" si="7"/>
        <v/>
      </c>
      <c r="AM97" s="238" t="str">
        <f t="shared" si="8"/>
        <v/>
      </c>
      <c r="AN97" s="239" t="str">
        <f>IF(SUM(COUNTIF('（別紙2-13）1月1日～1月31日'!C97,"○"),COUNTIF('（別紙2-14）2月1日～2月28日'!C97,"○"),COUNTIF('（別紙2-15）3月1日～3月31日'!C97,"○"))&gt;0,IF('（別紙2-12）12月1日～12月31日'!AI97=0,IF(SUM('（別紙2-13）1月1日～1月31日'!D97:AH97,'（別紙2-14）2月1日～2月28日'!D97:AE97)&gt;7,"×","○"),""),"")</f>
        <v/>
      </c>
    </row>
    <row r="98" spans="1:40" s="41" customFormat="1" ht="30" customHeight="1" thickBot="1" x14ac:dyDescent="0.45">
      <c r="A98" s="57">
        <v>85</v>
      </c>
      <c r="B98" s="202" t="str">
        <f>IF('（別紙2-11）11月1日～11月30日'!B98="","",'（別紙2-11）11月1日～11月30日'!B98)</f>
        <v/>
      </c>
      <c r="C98" s="252"/>
      <c r="D98" s="337"/>
      <c r="E98" s="347"/>
      <c r="F98" s="326"/>
      <c r="G98" s="347"/>
      <c r="H98" s="326"/>
      <c r="I98" s="325"/>
      <c r="J98" s="326"/>
      <c r="K98" s="325"/>
      <c r="L98" s="326"/>
      <c r="M98" s="325"/>
      <c r="N98" s="326"/>
      <c r="O98" s="325"/>
      <c r="P98" s="326"/>
      <c r="Q98" s="325"/>
      <c r="R98" s="326"/>
      <c r="S98" s="325"/>
      <c r="T98" s="326"/>
      <c r="U98" s="325"/>
      <c r="V98" s="326"/>
      <c r="W98" s="325"/>
      <c r="X98" s="326"/>
      <c r="Y98" s="325"/>
      <c r="Z98" s="326"/>
      <c r="AA98" s="325"/>
      <c r="AB98" s="326"/>
      <c r="AC98" s="325"/>
      <c r="AD98" s="326"/>
      <c r="AE98" s="338"/>
      <c r="AF98" s="58">
        <f>SUM('（別紙2-6）6月1日～6月30日'!D98:AG98,'（別紙2-7）7月1日～7月31日'!D98:AH98,'（別紙2-8）8月1日～8月31日'!D98:AH98,'（別紙2-9）9月1日～9月30日'!D98:AG98,'（別紙2-10）10月1日～10月31日'!D98:AH98,'（別紙2-11）11月1日～11月30日'!D98:AG98,'（別紙2-12）12月1日～12月31日'!D98:AH98,'（別紙2-13）1月1日～1月31日'!D98:AH98,D98:AE98)</f>
        <v>0</v>
      </c>
      <c r="AG98" s="218" t="str">
        <f>IF(AM98="×","療養日数は15日以内になるようにしてください。",IF(AN98="×","無症状者（検体採取日が令和5年1月1日以降）の療養日数は7日以内になるようにしてください。",IF('（別紙2-15）3月1日～3月31日'!AV98="×","別紙1の4の要件を満たしていない場合は、療養日数が10日以内になるようにしてください。","")))</f>
        <v/>
      </c>
      <c r="AH98" s="233">
        <f t="shared" si="6"/>
        <v>0</v>
      </c>
      <c r="AI98" s="44"/>
      <c r="AK98" s="233" t="str">
        <f t="shared" si="7"/>
        <v/>
      </c>
      <c r="AM98" s="238" t="str">
        <f t="shared" si="8"/>
        <v/>
      </c>
      <c r="AN98" s="239" t="str">
        <f>IF(SUM(COUNTIF('（別紙2-13）1月1日～1月31日'!C98,"○"),COUNTIF('（別紙2-14）2月1日～2月28日'!C98,"○"),COUNTIF('（別紙2-15）3月1日～3月31日'!C98,"○"))&gt;0,IF('（別紙2-12）12月1日～12月31日'!AI98=0,IF(SUM('（別紙2-13）1月1日～1月31日'!D98:AH98,'（別紙2-14）2月1日～2月28日'!D98:AE98)&gt;7,"×","○"),""),"")</f>
        <v/>
      </c>
    </row>
    <row r="99" spans="1:40" s="41" customFormat="1" ht="30" customHeight="1" x14ac:dyDescent="0.4">
      <c r="A99" s="91">
        <v>86</v>
      </c>
      <c r="B99" s="203" t="str">
        <f>IF('（別紙2-11）11月1日～11月30日'!B99="","",'（別紙2-11）11月1日～11月30日'!B99)</f>
        <v/>
      </c>
      <c r="C99" s="253"/>
      <c r="D99" s="332"/>
      <c r="E99" s="350"/>
      <c r="F99" s="333"/>
      <c r="G99" s="350"/>
      <c r="H99" s="333"/>
      <c r="I99" s="317"/>
      <c r="J99" s="333"/>
      <c r="K99" s="317"/>
      <c r="L99" s="333"/>
      <c r="M99" s="317"/>
      <c r="N99" s="333"/>
      <c r="O99" s="317"/>
      <c r="P99" s="333"/>
      <c r="Q99" s="317"/>
      <c r="R99" s="333"/>
      <c r="S99" s="317"/>
      <c r="T99" s="333"/>
      <c r="U99" s="317"/>
      <c r="V99" s="333"/>
      <c r="W99" s="317"/>
      <c r="X99" s="333"/>
      <c r="Y99" s="317"/>
      <c r="Z99" s="333"/>
      <c r="AA99" s="317"/>
      <c r="AB99" s="333"/>
      <c r="AC99" s="317"/>
      <c r="AD99" s="333"/>
      <c r="AE99" s="339"/>
      <c r="AF99" s="98">
        <f>SUM('（別紙2-6）6月1日～6月30日'!D99:AG99,'（別紙2-7）7月1日～7月31日'!D99:AH99,'（別紙2-8）8月1日～8月31日'!D99:AH99,'（別紙2-9）9月1日～9月30日'!D99:AG99,'（別紙2-10）10月1日～10月31日'!D99:AH99,'（別紙2-11）11月1日～11月30日'!D99:AG99,'（別紙2-12）12月1日～12月31日'!D99:AH99,'（別紙2-13）1月1日～1月31日'!D99:AH99,D99:AE99)</f>
        <v>0</v>
      </c>
      <c r="AG99" s="218" t="str">
        <f>IF(AM99="×","療養日数は15日以内になるようにしてください。",IF(AN99="×","無症状者（検体採取日が令和5年1月1日以降）の療養日数は7日以内になるようにしてください。",IF('（別紙2-15）3月1日～3月31日'!AV99="×","別紙1の4の要件を満たしていない場合は、療養日数が10日以内になるようにしてください。","")))</f>
        <v/>
      </c>
      <c r="AH99" s="233">
        <f t="shared" si="6"/>
        <v>0</v>
      </c>
      <c r="AI99" s="44"/>
      <c r="AK99" s="233" t="str">
        <f t="shared" si="7"/>
        <v/>
      </c>
      <c r="AM99" s="238" t="str">
        <f t="shared" si="8"/>
        <v/>
      </c>
      <c r="AN99" s="239" t="str">
        <f>IF(SUM(COUNTIF('（別紙2-13）1月1日～1月31日'!C99,"○"),COUNTIF('（別紙2-14）2月1日～2月28日'!C99,"○"),COUNTIF('（別紙2-15）3月1日～3月31日'!C99,"○"))&gt;0,IF('（別紙2-12）12月1日～12月31日'!AI99=0,IF(SUM('（別紙2-13）1月1日～1月31日'!D99:AH99,'（別紙2-14）2月1日～2月28日'!D99:AE99)&gt;7,"×","○"),""),"")</f>
        <v/>
      </c>
    </row>
    <row r="100" spans="1:40" s="41" customFormat="1" ht="30" customHeight="1" x14ac:dyDescent="0.4">
      <c r="A100" s="55">
        <v>87</v>
      </c>
      <c r="B100" s="201" t="str">
        <f>IF('（別紙2-11）11月1日～11月30日'!B100="","",'（別紙2-11）11月1日～11月30日'!B100)</f>
        <v/>
      </c>
      <c r="C100" s="249"/>
      <c r="D100" s="314"/>
      <c r="E100" s="348"/>
      <c r="F100" s="316"/>
      <c r="G100" s="348"/>
      <c r="H100" s="316"/>
      <c r="I100" s="315"/>
      <c r="J100" s="316"/>
      <c r="K100" s="315"/>
      <c r="L100" s="316"/>
      <c r="M100" s="315"/>
      <c r="N100" s="316"/>
      <c r="O100" s="315"/>
      <c r="P100" s="316"/>
      <c r="Q100" s="315"/>
      <c r="R100" s="316"/>
      <c r="S100" s="315"/>
      <c r="T100" s="316"/>
      <c r="U100" s="315"/>
      <c r="V100" s="316"/>
      <c r="W100" s="315"/>
      <c r="X100" s="316"/>
      <c r="Y100" s="315"/>
      <c r="Z100" s="316"/>
      <c r="AA100" s="315"/>
      <c r="AB100" s="316"/>
      <c r="AC100" s="315"/>
      <c r="AD100" s="316"/>
      <c r="AE100" s="336"/>
      <c r="AF100" s="56">
        <f>SUM('（別紙2-6）6月1日～6月30日'!D100:AG100,'（別紙2-7）7月1日～7月31日'!D100:AH100,'（別紙2-8）8月1日～8月31日'!D100:AH100,'（別紙2-9）9月1日～9月30日'!D100:AG100,'（別紙2-10）10月1日～10月31日'!D100:AH100,'（別紙2-11）11月1日～11月30日'!D100:AG100,'（別紙2-12）12月1日～12月31日'!D100:AH100,'（別紙2-13）1月1日～1月31日'!D100:AH100,D100:AE100)</f>
        <v>0</v>
      </c>
      <c r="AG100" s="218" t="str">
        <f>IF(AM100="×","療養日数は15日以内になるようにしてください。",IF(AN100="×","無症状者（検体採取日が令和5年1月1日以降）の療養日数は7日以内になるようにしてください。",IF('（別紙2-15）3月1日～3月31日'!AV100="×","別紙1の4の要件を満たしていない場合は、療養日数が10日以内になるようにしてください。","")))</f>
        <v/>
      </c>
      <c r="AH100" s="233">
        <f t="shared" si="6"/>
        <v>0</v>
      </c>
      <c r="AI100" s="44"/>
      <c r="AK100" s="233" t="str">
        <f t="shared" si="7"/>
        <v/>
      </c>
      <c r="AM100" s="238" t="str">
        <f t="shared" si="8"/>
        <v/>
      </c>
      <c r="AN100" s="239" t="str">
        <f>IF(SUM(COUNTIF('（別紙2-13）1月1日～1月31日'!C100,"○"),COUNTIF('（別紙2-14）2月1日～2月28日'!C100,"○"),COUNTIF('（別紙2-15）3月1日～3月31日'!C100,"○"))&gt;0,IF('（別紙2-12）12月1日～12月31日'!AI100=0,IF(SUM('（別紙2-13）1月1日～1月31日'!D100:AH100,'（別紙2-14）2月1日～2月28日'!D100:AE100)&gt;7,"×","○"),""),"")</f>
        <v/>
      </c>
    </row>
    <row r="101" spans="1:40" s="41" customFormat="1" ht="30" customHeight="1" x14ac:dyDescent="0.4">
      <c r="A101" s="55">
        <v>88</v>
      </c>
      <c r="B101" s="201" t="str">
        <f>IF('（別紙2-11）11月1日～11月30日'!B101="","",'（別紙2-11）11月1日～11月30日'!B101)</f>
        <v/>
      </c>
      <c r="C101" s="249"/>
      <c r="D101" s="314"/>
      <c r="E101" s="348"/>
      <c r="F101" s="316"/>
      <c r="G101" s="348"/>
      <c r="H101" s="316"/>
      <c r="I101" s="315"/>
      <c r="J101" s="316"/>
      <c r="K101" s="315"/>
      <c r="L101" s="316"/>
      <c r="M101" s="315"/>
      <c r="N101" s="316"/>
      <c r="O101" s="315"/>
      <c r="P101" s="316"/>
      <c r="Q101" s="315"/>
      <c r="R101" s="316"/>
      <c r="S101" s="315"/>
      <c r="T101" s="316"/>
      <c r="U101" s="315"/>
      <c r="V101" s="316"/>
      <c r="W101" s="315"/>
      <c r="X101" s="316"/>
      <c r="Y101" s="315"/>
      <c r="Z101" s="316"/>
      <c r="AA101" s="315"/>
      <c r="AB101" s="316"/>
      <c r="AC101" s="315"/>
      <c r="AD101" s="316"/>
      <c r="AE101" s="336"/>
      <c r="AF101" s="56">
        <f>SUM('（別紙2-6）6月1日～6月30日'!D101:AG101,'（別紙2-7）7月1日～7月31日'!D101:AH101,'（別紙2-8）8月1日～8月31日'!D101:AH101,'（別紙2-9）9月1日～9月30日'!D101:AG101,'（別紙2-10）10月1日～10月31日'!D101:AH101,'（別紙2-11）11月1日～11月30日'!D101:AG101,'（別紙2-12）12月1日～12月31日'!D101:AH101,'（別紙2-13）1月1日～1月31日'!D101:AH101,D101:AE101)</f>
        <v>0</v>
      </c>
      <c r="AG101" s="218" t="str">
        <f>IF(AM101="×","療養日数は15日以内になるようにしてください。",IF(AN101="×","無症状者（検体採取日が令和5年1月1日以降）の療養日数は7日以内になるようにしてください。",IF('（別紙2-15）3月1日～3月31日'!AV101="×","別紙1の4の要件を満たしていない場合は、療養日数が10日以内になるようにしてください。","")))</f>
        <v/>
      </c>
      <c r="AH101" s="233">
        <f t="shared" si="6"/>
        <v>0</v>
      </c>
      <c r="AI101" s="44"/>
      <c r="AK101" s="233" t="str">
        <f t="shared" si="7"/>
        <v/>
      </c>
      <c r="AM101" s="238" t="str">
        <f t="shared" si="8"/>
        <v/>
      </c>
      <c r="AN101" s="239" t="str">
        <f>IF(SUM(COUNTIF('（別紙2-13）1月1日～1月31日'!C101,"○"),COUNTIF('（別紙2-14）2月1日～2月28日'!C101,"○"),COUNTIF('（別紙2-15）3月1日～3月31日'!C101,"○"))&gt;0,IF('（別紙2-12）12月1日～12月31日'!AI101=0,IF(SUM('（別紙2-13）1月1日～1月31日'!D101:AH101,'（別紙2-14）2月1日～2月28日'!D101:AE101)&gt;7,"×","○"),""),"")</f>
        <v/>
      </c>
    </row>
    <row r="102" spans="1:40" s="41" customFormat="1" ht="30" customHeight="1" x14ac:dyDescent="0.4">
      <c r="A102" s="55">
        <v>89</v>
      </c>
      <c r="B102" s="201" t="str">
        <f>IF('（別紙2-11）11月1日～11月30日'!B102="","",'（別紙2-11）11月1日～11月30日'!B102)</f>
        <v/>
      </c>
      <c r="C102" s="249"/>
      <c r="D102" s="314"/>
      <c r="E102" s="348"/>
      <c r="F102" s="316"/>
      <c r="G102" s="348"/>
      <c r="H102" s="316"/>
      <c r="I102" s="315"/>
      <c r="J102" s="316"/>
      <c r="K102" s="315"/>
      <c r="L102" s="316"/>
      <c r="M102" s="315"/>
      <c r="N102" s="316"/>
      <c r="O102" s="315"/>
      <c r="P102" s="316"/>
      <c r="Q102" s="315"/>
      <c r="R102" s="316"/>
      <c r="S102" s="315"/>
      <c r="T102" s="316"/>
      <c r="U102" s="315"/>
      <c r="V102" s="316"/>
      <c r="W102" s="315"/>
      <c r="X102" s="316"/>
      <c r="Y102" s="315"/>
      <c r="Z102" s="316"/>
      <c r="AA102" s="315"/>
      <c r="AB102" s="316"/>
      <c r="AC102" s="315"/>
      <c r="AD102" s="316"/>
      <c r="AE102" s="336"/>
      <c r="AF102" s="56">
        <f>SUM('（別紙2-6）6月1日～6月30日'!D102:AG102,'（別紙2-7）7月1日～7月31日'!D102:AH102,'（別紙2-8）8月1日～8月31日'!D102:AH102,'（別紙2-9）9月1日～9月30日'!D102:AG102,'（別紙2-10）10月1日～10月31日'!D102:AH102,'（別紙2-11）11月1日～11月30日'!D102:AG102,'（別紙2-12）12月1日～12月31日'!D102:AH102,'（別紙2-13）1月1日～1月31日'!D102:AH102,D102:AE102)</f>
        <v>0</v>
      </c>
      <c r="AG102" s="218" t="str">
        <f>IF(AM102="×","療養日数は15日以内になるようにしてください。",IF(AN102="×","無症状者（検体採取日が令和5年1月1日以降）の療養日数は7日以内になるようにしてください。",IF('（別紙2-15）3月1日～3月31日'!AV102="×","別紙1の4の要件を満たしていない場合は、療養日数が10日以内になるようにしてください。","")))</f>
        <v/>
      </c>
      <c r="AH102" s="233">
        <f t="shared" si="6"/>
        <v>0</v>
      </c>
      <c r="AI102" s="44"/>
      <c r="AK102" s="233" t="str">
        <f t="shared" si="7"/>
        <v/>
      </c>
      <c r="AM102" s="238" t="str">
        <f t="shared" si="8"/>
        <v/>
      </c>
      <c r="AN102" s="239" t="str">
        <f>IF(SUM(COUNTIF('（別紙2-13）1月1日～1月31日'!C102,"○"),COUNTIF('（別紙2-14）2月1日～2月28日'!C102,"○"),COUNTIF('（別紙2-15）3月1日～3月31日'!C102,"○"))&gt;0,IF('（別紙2-12）12月1日～12月31日'!AI102=0,IF(SUM('（別紙2-13）1月1日～1月31日'!D102:AH102,'（別紙2-14）2月1日～2月28日'!D102:AE102)&gt;7,"×","○"),""),"")</f>
        <v/>
      </c>
    </row>
    <row r="103" spans="1:40" s="41" customFormat="1" ht="30" customHeight="1" thickBot="1" x14ac:dyDescent="0.45">
      <c r="A103" s="55">
        <v>90</v>
      </c>
      <c r="B103" s="202" t="str">
        <f>IF('（別紙2-11）11月1日～11月30日'!B103="","",'（別紙2-11）11月1日～11月30日'!B103)</f>
        <v/>
      </c>
      <c r="C103" s="252"/>
      <c r="D103" s="314"/>
      <c r="E103" s="348"/>
      <c r="F103" s="316"/>
      <c r="G103" s="348"/>
      <c r="H103" s="316"/>
      <c r="I103" s="315"/>
      <c r="J103" s="316"/>
      <c r="K103" s="315"/>
      <c r="L103" s="316"/>
      <c r="M103" s="315"/>
      <c r="N103" s="316"/>
      <c r="O103" s="315"/>
      <c r="P103" s="316"/>
      <c r="Q103" s="315"/>
      <c r="R103" s="316"/>
      <c r="S103" s="315"/>
      <c r="T103" s="316"/>
      <c r="U103" s="315"/>
      <c r="V103" s="316"/>
      <c r="W103" s="315"/>
      <c r="X103" s="316"/>
      <c r="Y103" s="315"/>
      <c r="Z103" s="316"/>
      <c r="AA103" s="315"/>
      <c r="AB103" s="316"/>
      <c r="AC103" s="315"/>
      <c r="AD103" s="316"/>
      <c r="AE103" s="336"/>
      <c r="AF103" s="56">
        <f>SUM('（別紙2-6）6月1日～6月30日'!D103:AG103,'（別紙2-7）7月1日～7月31日'!D103:AH103,'（別紙2-8）8月1日～8月31日'!D103:AH103,'（別紙2-9）9月1日～9月30日'!D103:AG103,'（別紙2-10）10月1日～10月31日'!D103:AH103,'（別紙2-11）11月1日～11月30日'!D103:AG103,'（別紙2-12）12月1日～12月31日'!D103:AH103,'（別紙2-13）1月1日～1月31日'!D103:AH103,D103:AE103)</f>
        <v>0</v>
      </c>
      <c r="AG103" s="218" t="str">
        <f>IF(AM103="×","療養日数は15日以内になるようにしてください。",IF(AN103="×","無症状者（検体採取日が令和5年1月1日以降）の療養日数は7日以内になるようにしてください。",IF('（別紙2-15）3月1日～3月31日'!AV103="×","別紙1の4の要件を満たしていない場合は、療養日数が10日以内になるようにしてください。","")))</f>
        <v/>
      </c>
      <c r="AH103" s="233">
        <f t="shared" si="6"/>
        <v>0</v>
      </c>
      <c r="AI103" s="44"/>
      <c r="AK103" s="233" t="str">
        <f t="shared" si="7"/>
        <v/>
      </c>
      <c r="AM103" s="238" t="str">
        <f t="shared" si="8"/>
        <v/>
      </c>
      <c r="AN103" s="239" t="str">
        <f>IF(SUM(COUNTIF('（別紙2-13）1月1日～1月31日'!C103,"○"),COUNTIF('（別紙2-14）2月1日～2月28日'!C103,"○"),COUNTIF('（別紙2-15）3月1日～3月31日'!C103,"○"))&gt;0,IF('（別紙2-12）12月1日～12月31日'!AI103=0,IF(SUM('（別紙2-13）1月1日～1月31日'!D103:AH103,'（別紙2-14）2月1日～2月28日'!D103:AE103)&gt;7,"×","○"),""),"")</f>
        <v/>
      </c>
    </row>
    <row r="104" spans="1:40" s="41" customFormat="1" ht="30" customHeight="1" x14ac:dyDescent="0.4">
      <c r="A104" s="99">
        <v>91</v>
      </c>
      <c r="B104" s="203" t="str">
        <f>IF('（別紙2-11）11月1日～11月30日'!B104="","",'（別紙2-11）11月1日～11月30日'!B104)</f>
        <v/>
      </c>
      <c r="C104" s="253"/>
      <c r="D104" s="334"/>
      <c r="E104" s="349"/>
      <c r="F104" s="330"/>
      <c r="G104" s="349"/>
      <c r="H104" s="330"/>
      <c r="I104" s="329"/>
      <c r="J104" s="330"/>
      <c r="K104" s="329"/>
      <c r="L104" s="330"/>
      <c r="M104" s="329"/>
      <c r="N104" s="330"/>
      <c r="O104" s="329"/>
      <c r="P104" s="330"/>
      <c r="Q104" s="329"/>
      <c r="R104" s="330"/>
      <c r="S104" s="329"/>
      <c r="T104" s="330"/>
      <c r="U104" s="329"/>
      <c r="V104" s="330"/>
      <c r="W104" s="329"/>
      <c r="X104" s="330"/>
      <c r="Y104" s="329"/>
      <c r="Z104" s="330"/>
      <c r="AA104" s="329"/>
      <c r="AB104" s="330"/>
      <c r="AC104" s="329"/>
      <c r="AD104" s="330"/>
      <c r="AE104" s="335"/>
      <c r="AF104" s="81">
        <f>SUM('（別紙2-6）6月1日～6月30日'!D104:AG104,'（別紙2-7）7月1日～7月31日'!D104:AH104,'（別紙2-8）8月1日～8月31日'!D104:AH104,'（別紙2-9）9月1日～9月30日'!D104:AG104,'（別紙2-10）10月1日～10月31日'!D104:AH104,'（別紙2-11）11月1日～11月30日'!D104:AG104,'（別紙2-12）12月1日～12月31日'!D104:AH104,'（別紙2-13）1月1日～1月31日'!D104:AH104,D104:AE104)</f>
        <v>0</v>
      </c>
      <c r="AG104" s="218" t="str">
        <f>IF(AM104="×","療養日数は15日以内になるようにしてください。",IF(AN104="×","無症状者（検体採取日が令和5年1月1日以降）の療養日数は7日以内になるようにしてください。",IF('（別紙2-15）3月1日～3月31日'!AV104="×","別紙1の4の要件を満たしていない場合は、療養日数が10日以内になるようにしてください。","")))</f>
        <v/>
      </c>
      <c r="AH104" s="233">
        <f t="shared" si="6"/>
        <v>0</v>
      </c>
      <c r="AI104" s="44"/>
      <c r="AK104" s="233" t="str">
        <f t="shared" si="7"/>
        <v/>
      </c>
      <c r="AM104" s="238" t="str">
        <f t="shared" si="8"/>
        <v/>
      </c>
      <c r="AN104" s="239" t="str">
        <f>IF(SUM(COUNTIF('（別紙2-13）1月1日～1月31日'!C104,"○"),COUNTIF('（別紙2-14）2月1日～2月28日'!C104,"○"),COUNTIF('（別紙2-15）3月1日～3月31日'!C104,"○"))&gt;0,IF('（別紙2-12）12月1日～12月31日'!AI104=0,IF(SUM('（別紙2-13）1月1日～1月31日'!D104:AH104,'（別紙2-14）2月1日～2月28日'!D104:AE104)&gt;7,"×","○"),""),"")</f>
        <v/>
      </c>
    </row>
    <row r="105" spans="1:40" s="41" customFormat="1" ht="30" customHeight="1" x14ac:dyDescent="0.4">
      <c r="A105" s="55">
        <v>92</v>
      </c>
      <c r="B105" s="201" t="str">
        <f>IF('（別紙2-11）11月1日～11月30日'!B105="","",'（別紙2-11）11月1日～11月30日'!B105)</f>
        <v/>
      </c>
      <c r="C105" s="249"/>
      <c r="D105" s="314"/>
      <c r="E105" s="348"/>
      <c r="F105" s="316"/>
      <c r="G105" s="348"/>
      <c r="H105" s="316"/>
      <c r="I105" s="315"/>
      <c r="J105" s="316"/>
      <c r="K105" s="315"/>
      <c r="L105" s="316"/>
      <c r="M105" s="315"/>
      <c r="N105" s="316"/>
      <c r="O105" s="315"/>
      <c r="P105" s="316"/>
      <c r="Q105" s="315"/>
      <c r="R105" s="316"/>
      <c r="S105" s="315"/>
      <c r="T105" s="316"/>
      <c r="U105" s="315"/>
      <c r="V105" s="316"/>
      <c r="W105" s="315"/>
      <c r="X105" s="316"/>
      <c r="Y105" s="315"/>
      <c r="Z105" s="316"/>
      <c r="AA105" s="315"/>
      <c r="AB105" s="316"/>
      <c r="AC105" s="315"/>
      <c r="AD105" s="316"/>
      <c r="AE105" s="336"/>
      <c r="AF105" s="56">
        <f>SUM('（別紙2-6）6月1日～6月30日'!D105:AG105,'（別紙2-7）7月1日～7月31日'!D105:AH105,'（別紙2-8）8月1日～8月31日'!D105:AH105,'（別紙2-9）9月1日～9月30日'!D105:AG105,'（別紙2-10）10月1日～10月31日'!D105:AH105,'（別紙2-11）11月1日～11月30日'!D105:AG105,'（別紙2-12）12月1日～12月31日'!D105:AH105,'（別紙2-13）1月1日～1月31日'!D105:AH105,D105:AE105)</f>
        <v>0</v>
      </c>
      <c r="AG105" s="218" t="str">
        <f>IF(AM105="×","療養日数は15日以内になるようにしてください。",IF(AN105="×","無症状者（検体採取日が令和5年1月1日以降）の療養日数は7日以内になるようにしてください。",IF('（別紙2-15）3月1日～3月31日'!AV105="×","別紙1の4の要件を満たしていない場合は、療養日数が10日以内になるようにしてください。","")))</f>
        <v/>
      </c>
      <c r="AH105" s="233">
        <f t="shared" si="6"/>
        <v>0</v>
      </c>
      <c r="AI105" s="44"/>
      <c r="AK105" s="233" t="str">
        <f t="shared" si="7"/>
        <v/>
      </c>
      <c r="AM105" s="238" t="str">
        <f t="shared" si="8"/>
        <v/>
      </c>
      <c r="AN105" s="239" t="str">
        <f>IF(SUM(COUNTIF('（別紙2-13）1月1日～1月31日'!C105,"○"),COUNTIF('（別紙2-14）2月1日～2月28日'!C105,"○"),COUNTIF('（別紙2-15）3月1日～3月31日'!C105,"○"))&gt;0,IF('（別紙2-12）12月1日～12月31日'!AI105=0,IF(SUM('（別紙2-13）1月1日～1月31日'!D105:AH105,'（別紙2-14）2月1日～2月28日'!D105:AE105)&gt;7,"×","○"),""),"")</f>
        <v/>
      </c>
    </row>
    <row r="106" spans="1:40" s="41" customFormat="1" ht="30" customHeight="1" x14ac:dyDescent="0.4">
      <c r="A106" s="55">
        <v>93</v>
      </c>
      <c r="B106" s="201" t="str">
        <f>IF('（別紙2-11）11月1日～11月30日'!B106="","",'（別紙2-11）11月1日～11月30日'!B106)</f>
        <v/>
      </c>
      <c r="C106" s="249"/>
      <c r="D106" s="314"/>
      <c r="E106" s="348"/>
      <c r="F106" s="316"/>
      <c r="G106" s="348"/>
      <c r="H106" s="316"/>
      <c r="I106" s="315"/>
      <c r="J106" s="316"/>
      <c r="K106" s="315"/>
      <c r="L106" s="316"/>
      <c r="M106" s="315"/>
      <c r="N106" s="316"/>
      <c r="O106" s="315"/>
      <c r="P106" s="316"/>
      <c r="Q106" s="315"/>
      <c r="R106" s="316"/>
      <c r="S106" s="315"/>
      <c r="T106" s="316"/>
      <c r="U106" s="315"/>
      <c r="V106" s="316"/>
      <c r="W106" s="315"/>
      <c r="X106" s="316"/>
      <c r="Y106" s="315"/>
      <c r="Z106" s="316"/>
      <c r="AA106" s="315"/>
      <c r="AB106" s="316"/>
      <c r="AC106" s="315"/>
      <c r="AD106" s="316"/>
      <c r="AE106" s="336"/>
      <c r="AF106" s="56">
        <f>SUM('（別紙2-6）6月1日～6月30日'!D106:AG106,'（別紙2-7）7月1日～7月31日'!D106:AH106,'（別紙2-8）8月1日～8月31日'!D106:AH106,'（別紙2-9）9月1日～9月30日'!D106:AG106,'（別紙2-10）10月1日～10月31日'!D106:AH106,'（別紙2-11）11月1日～11月30日'!D106:AG106,'（別紙2-12）12月1日～12月31日'!D106:AH106,'（別紙2-13）1月1日～1月31日'!D106:AH106,D106:AE106)</f>
        <v>0</v>
      </c>
      <c r="AG106" s="218" t="str">
        <f>IF(AM106="×","療養日数は15日以内になるようにしてください。",IF(AN106="×","無症状者（検体採取日が令和5年1月1日以降）の療養日数は7日以内になるようにしてください。",IF('（別紙2-15）3月1日～3月31日'!AV106="×","別紙1の4の要件を満たしていない場合は、療養日数が10日以内になるようにしてください。","")))</f>
        <v/>
      </c>
      <c r="AH106" s="233">
        <f t="shared" si="6"/>
        <v>0</v>
      </c>
      <c r="AI106" s="44"/>
      <c r="AK106" s="233" t="str">
        <f t="shared" si="7"/>
        <v/>
      </c>
      <c r="AM106" s="238" t="str">
        <f t="shared" si="8"/>
        <v/>
      </c>
      <c r="AN106" s="239" t="str">
        <f>IF(SUM(COUNTIF('（別紙2-13）1月1日～1月31日'!C106,"○"),COUNTIF('（別紙2-14）2月1日～2月28日'!C106,"○"),COUNTIF('（別紙2-15）3月1日～3月31日'!C106,"○"))&gt;0,IF('（別紙2-12）12月1日～12月31日'!AI106=0,IF(SUM('（別紙2-13）1月1日～1月31日'!D106:AH106,'（別紙2-14）2月1日～2月28日'!D106:AE106)&gt;7,"×","○"),""),"")</f>
        <v/>
      </c>
    </row>
    <row r="107" spans="1:40" s="41" customFormat="1" ht="30" customHeight="1" x14ac:dyDescent="0.4">
      <c r="A107" s="55">
        <v>94</v>
      </c>
      <c r="B107" s="201" t="str">
        <f>IF('（別紙2-11）11月1日～11月30日'!B107="","",'（別紙2-11）11月1日～11月30日'!B107)</f>
        <v/>
      </c>
      <c r="C107" s="249"/>
      <c r="D107" s="314"/>
      <c r="E107" s="348"/>
      <c r="F107" s="316"/>
      <c r="G107" s="348"/>
      <c r="H107" s="316"/>
      <c r="I107" s="315"/>
      <c r="J107" s="316"/>
      <c r="K107" s="315"/>
      <c r="L107" s="316"/>
      <c r="M107" s="315"/>
      <c r="N107" s="316"/>
      <c r="O107" s="315"/>
      <c r="P107" s="316"/>
      <c r="Q107" s="315"/>
      <c r="R107" s="316"/>
      <c r="S107" s="315"/>
      <c r="T107" s="316"/>
      <c r="U107" s="315"/>
      <c r="V107" s="316"/>
      <c r="W107" s="315"/>
      <c r="X107" s="316"/>
      <c r="Y107" s="315"/>
      <c r="Z107" s="316"/>
      <c r="AA107" s="315"/>
      <c r="AB107" s="316"/>
      <c r="AC107" s="315"/>
      <c r="AD107" s="316"/>
      <c r="AE107" s="336"/>
      <c r="AF107" s="56">
        <f>SUM('（別紙2-6）6月1日～6月30日'!D107:AG107,'（別紙2-7）7月1日～7月31日'!D107:AH107,'（別紙2-8）8月1日～8月31日'!D107:AH107,'（別紙2-9）9月1日～9月30日'!D107:AG107,'（別紙2-10）10月1日～10月31日'!D107:AH107,'（別紙2-11）11月1日～11月30日'!D107:AG107,'（別紙2-12）12月1日～12月31日'!D107:AH107,'（別紙2-13）1月1日～1月31日'!D107:AH107,D107:AE107)</f>
        <v>0</v>
      </c>
      <c r="AG107" s="218" t="str">
        <f>IF(AM107="×","療養日数は15日以内になるようにしてください。",IF(AN107="×","無症状者（検体採取日が令和5年1月1日以降）の療養日数は7日以内になるようにしてください。",IF('（別紙2-15）3月1日～3月31日'!AV107="×","別紙1の4の要件を満たしていない場合は、療養日数が10日以内になるようにしてください。","")))</f>
        <v/>
      </c>
      <c r="AH107" s="233">
        <f t="shared" si="6"/>
        <v>0</v>
      </c>
      <c r="AI107" s="44"/>
      <c r="AK107" s="233" t="str">
        <f t="shared" si="7"/>
        <v/>
      </c>
      <c r="AM107" s="238" t="str">
        <f t="shared" si="8"/>
        <v/>
      </c>
      <c r="AN107" s="239" t="str">
        <f>IF(SUM(COUNTIF('（別紙2-13）1月1日～1月31日'!C107,"○"),COUNTIF('（別紙2-14）2月1日～2月28日'!C107,"○"),COUNTIF('（別紙2-15）3月1日～3月31日'!C107,"○"))&gt;0,IF('（別紙2-12）12月1日～12月31日'!AI107=0,IF(SUM('（別紙2-13）1月1日～1月31日'!D107:AH107,'（別紙2-14）2月1日～2月28日'!D107:AE107)&gt;7,"×","○"),""),"")</f>
        <v/>
      </c>
    </row>
    <row r="108" spans="1:40" s="41" customFormat="1" ht="30" customHeight="1" thickBot="1" x14ac:dyDescent="0.45">
      <c r="A108" s="57">
        <v>95</v>
      </c>
      <c r="B108" s="202" t="str">
        <f>IF('（別紙2-11）11月1日～11月30日'!B108="","",'（別紙2-11）11月1日～11月30日'!B108)</f>
        <v/>
      </c>
      <c r="C108" s="252"/>
      <c r="D108" s="337"/>
      <c r="E108" s="347"/>
      <c r="F108" s="326"/>
      <c r="G108" s="347"/>
      <c r="H108" s="326"/>
      <c r="I108" s="325"/>
      <c r="J108" s="326"/>
      <c r="K108" s="325"/>
      <c r="L108" s="326"/>
      <c r="M108" s="325"/>
      <c r="N108" s="326"/>
      <c r="O108" s="325"/>
      <c r="P108" s="326"/>
      <c r="Q108" s="325"/>
      <c r="R108" s="326"/>
      <c r="S108" s="325"/>
      <c r="T108" s="326"/>
      <c r="U108" s="325"/>
      <c r="V108" s="326"/>
      <c r="W108" s="325"/>
      <c r="X108" s="326"/>
      <c r="Y108" s="325"/>
      <c r="Z108" s="326"/>
      <c r="AA108" s="325"/>
      <c r="AB108" s="326"/>
      <c r="AC108" s="325"/>
      <c r="AD108" s="326"/>
      <c r="AE108" s="338"/>
      <c r="AF108" s="58">
        <f>SUM('（別紙2-6）6月1日～6月30日'!D108:AG108,'（別紙2-7）7月1日～7月31日'!D108:AH108,'（別紙2-8）8月1日～8月31日'!D108:AH108,'（別紙2-9）9月1日～9月30日'!D108:AG108,'（別紙2-10）10月1日～10月31日'!D108:AH108,'（別紙2-11）11月1日～11月30日'!D108:AG108,'（別紙2-12）12月1日～12月31日'!D108:AH108,'（別紙2-13）1月1日～1月31日'!D108:AH108,D108:AE108)</f>
        <v>0</v>
      </c>
      <c r="AG108" s="218" t="str">
        <f>IF(AM108="×","療養日数は15日以内になるようにしてください。",IF(AN108="×","無症状者（検体採取日が令和5年1月1日以降）の療養日数は7日以内になるようにしてください。",IF('（別紙2-15）3月1日～3月31日'!AV108="×","別紙1の4の要件を満たしていない場合は、療養日数が10日以内になるようにしてください。","")))</f>
        <v/>
      </c>
      <c r="AH108" s="233">
        <f t="shared" si="6"/>
        <v>0</v>
      </c>
      <c r="AI108" s="44"/>
      <c r="AK108" s="233" t="str">
        <f t="shared" si="7"/>
        <v/>
      </c>
      <c r="AM108" s="238" t="str">
        <f t="shared" si="8"/>
        <v/>
      </c>
      <c r="AN108" s="239" t="str">
        <f>IF(SUM(COUNTIF('（別紙2-13）1月1日～1月31日'!C108,"○"),COUNTIF('（別紙2-14）2月1日～2月28日'!C108,"○"),COUNTIF('（別紙2-15）3月1日～3月31日'!C108,"○"))&gt;0,IF('（別紙2-12）12月1日～12月31日'!AI108=0,IF(SUM('（別紙2-13）1月1日～1月31日'!D108:AH108,'（別紙2-14）2月1日～2月28日'!D108:AE108)&gt;7,"×","○"),""),"")</f>
        <v/>
      </c>
    </row>
    <row r="109" spans="1:40" s="41" customFormat="1" ht="30" customHeight="1" x14ac:dyDescent="0.4">
      <c r="A109" s="91">
        <v>96</v>
      </c>
      <c r="B109" s="203" t="str">
        <f>IF('（別紙2-11）11月1日～11月30日'!B109="","",'（別紙2-11）11月1日～11月30日'!B109)</f>
        <v/>
      </c>
      <c r="C109" s="253"/>
      <c r="D109" s="332"/>
      <c r="E109" s="350"/>
      <c r="F109" s="333"/>
      <c r="G109" s="350"/>
      <c r="H109" s="333"/>
      <c r="I109" s="317"/>
      <c r="J109" s="333"/>
      <c r="K109" s="317"/>
      <c r="L109" s="333"/>
      <c r="M109" s="317"/>
      <c r="N109" s="333"/>
      <c r="O109" s="317"/>
      <c r="P109" s="333"/>
      <c r="Q109" s="317"/>
      <c r="R109" s="333"/>
      <c r="S109" s="317"/>
      <c r="T109" s="333"/>
      <c r="U109" s="317"/>
      <c r="V109" s="333"/>
      <c r="W109" s="317"/>
      <c r="X109" s="333"/>
      <c r="Y109" s="317"/>
      <c r="Z109" s="333"/>
      <c r="AA109" s="317"/>
      <c r="AB109" s="333"/>
      <c r="AC109" s="317"/>
      <c r="AD109" s="333"/>
      <c r="AE109" s="339"/>
      <c r="AF109" s="98">
        <f>SUM('（別紙2-6）6月1日～6月30日'!D109:AG109,'（別紙2-7）7月1日～7月31日'!D109:AH109,'（別紙2-8）8月1日～8月31日'!D109:AH109,'（別紙2-9）9月1日～9月30日'!D109:AG109,'（別紙2-10）10月1日～10月31日'!D109:AH109,'（別紙2-11）11月1日～11月30日'!D109:AG109,'（別紙2-12）12月1日～12月31日'!D109:AH109,'（別紙2-13）1月1日～1月31日'!D109:AH109,D109:AE109)</f>
        <v>0</v>
      </c>
      <c r="AG109" s="218" t="str">
        <f>IF(AM109="×","療養日数は15日以内になるようにしてください。",IF(AN109="×","無症状者（検体採取日が令和5年1月1日以降）の療養日数は7日以内になるようにしてください。",IF('（別紙2-15）3月1日～3月31日'!AV109="×","別紙1の4の要件を満たしていない場合は、療養日数が10日以内になるようにしてください。","")))</f>
        <v/>
      </c>
      <c r="AH109" s="233">
        <f t="shared" si="6"/>
        <v>0</v>
      </c>
      <c r="AI109" s="44"/>
      <c r="AK109" s="233" t="str">
        <f t="shared" si="7"/>
        <v/>
      </c>
      <c r="AM109" s="238" t="str">
        <f t="shared" si="8"/>
        <v/>
      </c>
      <c r="AN109" s="239" t="str">
        <f>IF(SUM(COUNTIF('（別紙2-13）1月1日～1月31日'!C109,"○"),COUNTIF('（別紙2-14）2月1日～2月28日'!C109,"○"),COUNTIF('（別紙2-15）3月1日～3月31日'!C109,"○"))&gt;0,IF('（別紙2-12）12月1日～12月31日'!AI109=0,IF(SUM('（別紙2-13）1月1日～1月31日'!D109:AH109,'（別紙2-14）2月1日～2月28日'!D109:AE109)&gt;7,"×","○"),""),"")</f>
        <v/>
      </c>
    </row>
    <row r="110" spans="1:40" s="41" customFormat="1" ht="30" customHeight="1" x14ac:dyDescent="0.4">
      <c r="A110" s="55">
        <v>97</v>
      </c>
      <c r="B110" s="201" t="str">
        <f>IF('（別紙2-11）11月1日～11月30日'!B110="","",'（別紙2-11）11月1日～11月30日'!B110)</f>
        <v/>
      </c>
      <c r="C110" s="249"/>
      <c r="D110" s="314"/>
      <c r="E110" s="348"/>
      <c r="F110" s="316"/>
      <c r="G110" s="348"/>
      <c r="H110" s="316"/>
      <c r="I110" s="315"/>
      <c r="J110" s="316"/>
      <c r="K110" s="315"/>
      <c r="L110" s="316"/>
      <c r="M110" s="315"/>
      <c r="N110" s="316"/>
      <c r="O110" s="315"/>
      <c r="P110" s="316"/>
      <c r="Q110" s="315"/>
      <c r="R110" s="316"/>
      <c r="S110" s="315"/>
      <c r="T110" s="316"/>
      <c r="U110" s="315"/>
      <c r="V110" s="316"/>
      <c r="W110" s="315"/>
      <c r="X110" s="316"/>
      <c r="Y110" s="315"/>
      <c r="Z110" s="316"/>
      <c r="AA110" s="315"/>
      <c r="AB110" s="316"/>
      <c r="AC110" s="315"/>
      <c r="AD110" s="316"/>
      <c r="AE110" s="336"/>
      <c r="AF110" s="56">
        <f>SUM('（別紙2-6）6月1日～6月30日'!D110:AG110,'（別紙2-7）7月1日～7月31日'!D110:AH110,'（別紙2-8）8月1日～8月31日'!D110:AH110,'（別紙2-9）9月1日～9月30日'!D110:AG110,'（別紙2-10）10月1日～10月31日'!D110:AH110,'（別紙2-11）11月1日～11月30日'!D110:AG110,'（別紙2-12）12月1日～12月31日'!D110:AH110,'（別紙2-13）1月1日～1月31日'!D110:AH110,D110:AE110)</f>
        <v>0</v>
      </c>
      <c r="AG110" s="218" t="str">
        <f>IF(AM110="×","療養日数は15日以内になるようにしてください。",IF(AN110="×","無症状者（検体採取日が令和5年1月1日以降）の療養日数は7日以内になるようにしてください。",IF('（別紙2-15）3月1日～3月31日'!AV110="×","別紙1の4の要件を満たしていない場合は、療養日数が10日以内になるようにしてください。","")))</f>
        <v/>
      </c>
      <c r="AH110" s="233">
        <f t="shared" ref="AH110:AH141" si="9">MIN(SUM(D110:AE110),15)</f>
        <v>0</v>
      </c>
      <c r="AI110" s="44"/>
      <c r="AK110" s="233" t="str">
        <f t="shared" ref="AK110:AK141" si="10">IF(AND(B110="",AF110&gt;0),1,"")</f>
        <v/>
      </c>
      <c r="AM110" s="238" t="str">
        <f t="shared" si="8"/>
        <v/>
      </c>
      <c r="AN110" s="239" t="str">
        <f>IF(SUM(COUNTIF('（別紙2-13）1月1日～1月31日'!C110,"○"),COUNTIF('（別紙2-14）2月1日～2月28日'!C110,"○"),COUNTIF('（別紙2-15）3月1日～3月31日'!C110,"○"))&gt;0,IF('（別紙2-12）12月1日～12月31日'!AI110=0,IF(SUM('（別紙2-13）1月1日～1月31日'!D110:AH110,'（別紙2-14）2月1日～2月28日'!D110:AE110)&gt;7,"×","○"),""),"")</f>
        <v/>
      </c>
    </row>
    <row r="111" spans="1:40" s="41" customFormat="1" ht="30" customHeight="1" x14ac:dyDescent="0.4">
      <c r="A111" s="55">
        <v>98</v>
      </c>
      <c r="B111" s="201" t="str">
        <f>IF('（別紙2-11）11月1日～11月30日'!B111="","",'（別紙2-11）11月1日～11月30日'!B111)</f>
        <v/>
      </c>
      <c r="C111" s="249"/>
      <c r="D111" s="314"/>
      <c r="E111" s="348"/>
      <c r="F111" s="316"/>
      <c r="G111" s="348"/>
      <c r="H111" s="316"/>
      <c r="I111" s="315"/>
      <c r="J111" s="316"/>
      <c r="K111" s="315"/>
      <c r="L111" s="316"/>
      <c r="M111" s="315"/>
      <c r="N111" s="316"/>
      <c r="O111" s="315"/>
      <c r="P111" s="316"/>
      <c r="Q111" s="315"/>
      <c r="R111" s="316"/>
      <c r="S111" s="315"/>
      <c r="T111" s="316"/>
      <c r="U111" s="315"/>
      <c r="V111" s="316"/>
      <c r="W111" s="315"/>
      <c r="X111" s="316"/>
      <c r="Y111" s="315"/>
      <c r="Z111" s="316"/>
      <c r="AA111" s="315"/>
      <c r="AB111" s="316"/>
      <c r="AC111" s="315"/>
      <c r="AD111" s="316"/>
      <c r="AE111" s="336"/>
      <c r="AF111" s="56">
        <f>SUM('（別紙2-6）6月1日～6月30日'!D111:AG111,'（別紙2-7）7月1日～7月31日'!D111:AH111,'（別紙2-8）8月1日～8月31日'!D111:AH111,'（別紙2-9）9月1日～9月30日'!D111:AG111,'（別紙2-10）10月1日～10月31日'!D111:AH111,'（別紙2-11）11月1日～11月30日'!D111:AG111,'（別紙2-12）12月1日～12月31日'!D111:AH111,'（別紙2-13）1月1日～1月31日'!D111:AH111,D111:AE111)</f>
        <v>0</v>
      </c>
      <c r="AG111" s="218" t="str">
        <f>IF(AM111="×","療養日数は15日以内になるようにしてください。",IF(AN111="×","無症状者（検体採取日が令和5年1月1日以降）の療養日数は7日以内になるようにしてください。",IF('（別紙2-15）3月1日～3月31日'!AV111="×","別紙1の4の要件を満たしていない場合は、療養日数が10日以内になるようにしてください。","")))</f>
        <v/>
      </c>
      <c r="AH111" s="233">
        <f t="shared" si="9"/>
        <v>0</v>
      </c>
      <c r="AI111" s="44"/>
      <c r="AK111" s="233" t="str">
        <f t="shared" si="10"/>
        <v/>
      </c>
      <c r="AM111" s="238" t="str">
        <f t="shared" si="8"/>
        <v/>
      </c>
      <c r="AN111" s="239" t="str">
        <f>IF(SUM(COUNTIF('（別紙2-13）1月1日～1月31日'!C111,"○"),COUNTIF('（別紙2-14）2月1日～2月28日'!C111,"○"),COUNTIF('（別紙2-15）3月1日～3月31日'!C111,"○"))&gt;0,IF('（別紙2-12）12月1日～12月31日'!AI111=0,IF(SUM('（別紙2-13）1月1日～1月31日'!D111:AH111,'（別紙2-14）2月1日～2月28日'!D111:AE111)&gt;7,"×","○"),""),"")</f>
        <v/>
      </c>
    </row>
    <row r="112" spans="1:40" s="41" customFormat="1" ht="30" customHeight="1" x14ac:dyDescent="0.4">
      <c r="A112" s="55">
        <v>99</v>
      </c>
      <c r="B112" s="201" t="str">
        <f>IF('（別紙2-11）11月1日～11月30日'!B112="","",'（別紙2-11）11月1日～11月30日'!B112)</f>
        <v/>
      </c>
      <c r="C112" s="249"/>
      <c r="D112" s="314"/>
      <c r="E112" s="348"/>
      <c r="F112" s="316"/>
      <c r="G112" s="348"/>
      <c r="H112" s="316"/>
      <c r="I112" s="315"/>
      <c r="J112" s="316"/>
      <c r="K112" s="315"/>
      <c r="L112" s="316"/>
      <c r="M112" s="315"/>
      <c r="N112" s="316"/>
      <c r="O112" s="315"/>
      <c r="P112" s="316"/>
      <c r="Q112" s="315"/>
      <c r="R112" s="316"/>
      <c r="S112" s="315"/>
      <c r="T112" s="316"/>
      <c r="U112" s="315"/>
      <c r="V112" s="316"/>
      <c r="W112" s="315"/>
      <c r="X112" s="316"/>
      <c r="Y112" s="315"/>
      <c r="Z112" s="316"/>
      <c r="AA112" s="315"/>
      <c r="AB112" s="316"/>
      <c r="AC112" s="315"/>
      <c r="AD112" s="316"/>
      <c r="AE112" s="336"/>
      <c r="AF112" s="56">
        <f>SUM('（別紙2-6）6月1日～6月30日'!D112:AG112,'（別紙2-7）7月1日～7月31日'!D112:AH112,'（別紙2-8）8月1日～8月31日'!D112:AH112,'（別紙2-9）9月1日～9月30日'!D112:AG112,'（別紙2-10）10月1日～10月31日'!D112:AH112,'（別紙2-11）11月1日～11月30日'!D112:AG112,'（別紙2-12）12月1日～12月31日'!D112:AH112,'（別紙2-13）1月1日～1月31日'!D112:AH112,D112:AE112)</f>
        <v>0</v>
      </c>
      <c r="AG112" s="218" t="str">
        <f>IF(AM112="×","療養日数は15日以内になるようにしてください。",IF(AN112="×","無症状者（検体採取日が令和5年1月1日以降）の療養日数は7日以内になるようにしてください。",IF('（別紙2-15）3月1日～3月31日'!AV112="×","別紙1の4の要件を満たしていない場合は、療養日数が10日以内になるようにしてください。","")))</f>
        <v/>
      </c>
      <c r="AH112" s="233">
        <f t="shared" si="9"/>
        <v>0</v>
      </c>
      <c r="AI112" s="44"/>
      <c r="AK112" s="233" t="str">
        <f t="shared" si="10"/>
        <v/>
      </c>
      <c r="AM112" s="238" t="str">
        <f t="shared" si="8"/>
        <v/>
      </c>
      <c r="AN112" s="239" t="str">
        <f>IF(SUM(COUNTIF('（別紙2-13）1月1日～1月31日'!C112,"○"),COUNTIF('（別紙2-14）2月1日～2月28日'!C112,"○"),COUNTIF('（別紙2-15）3月1日～3月31日'!C112,"○"))&gt;0,IF('（別紙2-12）12月1日～12月31日'!AI112=0,IF(SUM('（別紙2-13）1月1日～1月31日'!D112:AH112,'（別紙2-14）2月1日～2月28日'!D112:AE112)&gt;7,"×","○"),""),"")</f>
        <v/>
      </c>
    </row>
    <row r="113" spans="1:40" s="41" customFormat="1" ht="30" customHeight="1" thickBot="1" x14ac:dyDescent="0.45">
      <c r="A113" s="55">
        <v>100</v>
      </c>
      <c r="B113" s="202" t="str">
        <f>IF('（別紙2-11）11月1日～11月30日'!B113="","",'（別紙2-11）11月1日～11月30日'!B113)</f>
        <v/>
      </c>
      <c r="C113" s="252"/>
      <c r="D113" s="314"/>
      <c r="E113" s="348"/>
      <c r="F113" s="316"/>
      <c r="G113" s="348"/>
      <c r="H113" s="316"/>
      <c r="I113" s="315"/>
      <c r="J113" s="316"/>
      <c r="K113" s="315"/>
      <c r="L113" s="316"/>
      <c r="M113" s="315"/>
      <c r="N113" s="316"/>
      <c r="O113" s="315"/>
      <c r="P113" s="316"/>
      <c r="Q113" s="315"/>
      <c r="R113" s="316"/>
      <c r="S113" s="315"/>
      <c r="T113" s="316"/>
      <c r="U113" s="315"/>
      <c r="V113" s="316"/>
      <c r="W113" s="315"/>
      <c r="X113" s="316"/>
      <c r="Y113" s="315"/>
      <c r="Z113" s="316"/>
      <c r="AA113" s="315"/>
      <c r="AB113" s="316"/>
      <c r="AC113" s="315"/>
      <c r="AD113" s="316"/>
      <c r="AE113" s="336"/>
      <c r="AF113" s="56">
        <f>SUM('（別紙2-6）6月1日～6月30日'!D113:AG113,'（別紙2-7）7月1日～7月31日'!D113:AH113,'（別紙2-8）8月1日～8月31日'!D113:AH113,'（別紙2-9）9月1日～9月30日'!D113:AG113,'（別紙2-10）10月1日～10月31日'!D113:AH113,'（別紙2-11）11月1日～11月30日'!D113:AG113,'（別紙2-12）12月1日～12月31日'!D113:AH113,'（別紙2-13）1月1日～1月31日'!D113:AH113,D113:AE113)</f>
        <v>0</v>
      </c>
      <c r="AG113" s="218" t="str">
        <f>IF(AM113="×","療養日数は15日以内になるようにしてください。",IF(AN113="×","無症状者（検体採取日が令和5年1月1日以降）の療養日数は7日以内になるようにしてください。",IF('（別紙2-15）3月1日～3月31日'!AV113="×","別紙1の4の要件を満たしていない場合は、療養日数が10日以内になるようにしてください。","")))</f>
        <v/>
      </c>
      <c r="AH113" s="233">
        <f t="shared" si="9"/>
        <v>0</v>
      </c>
      <c r="AI113" s="44"/>
      <c r="AK113" s="233" t="str">
        <f t="shared" si="10"/>
        <v/>
      </c>
      <c r="AM113" s="238" t="str">
        <f t="shared" si="8"/>
        <v/>
      </c>
      <c r="AN113" s="239" t="str">
        <f>IF(SUM(COUNTIF('（別紙2-13）1月1日～1月31日'!C113,"○"),COUNTIF('（別紙2-14）2月1日～2月28日'!C113,"○"),COUNTIF('（別紙2-15）3月1日～3月31日'!C113,"○"))&gt;0,IF('（別紙2-12）12月1日～12月31日'!AI113=0,IF(SUM('（別紙2-13）1月1日～1月31日'!D113:AH113,'（別紙2-14）2月1日～2月28日'!D113:AE113)&gt;7,"×","○"),""),"")</f>
        <v/>
      </c>
    </row>
    <row r="114" spans="1:40" s="41" customFormat="1" ht="30" customHeight="1" x14ac:dyDescent="0.4">
      <c r="A114" s="99">
        <v>101</v>
      </c>
      <c r="B114" s="203" t="str">
        <f>IF('（別紙2-11）11月1日～11月30日'!B114="","",'（別紙2-11）11月1日～11月30日'!B114)</f>
        <v/>
      </c>
      <c r="C114" s="253"/>
      <c r="D114" s="334"/>
      <c r="E114" s="349"/>
      <c r="F114" s="330"/>
      <c r="G114" s="349"/>
      <c r="H114" s="330"/>
      <c r="I114" s="329"/>
      <c r="J114" s="330"/>
      <c r="K114" s="329"/>
      <c r="L114" s="330"/>
      <c r="M114" s="329"/>
      <c r="N114" s="330"/>
      <c r="O114" s="329"/>
      <c r="P114" s="330"/>
      <c r="Q114" s="329"/>
      <c r="R114" s="330"/>
      <c r="S114" s="329"/>
      <c r="T114" s="330"/>
      <c r="U114" s="329"/>
      <c r="V114" s="330"/>
      <c r="W114" s="329"/>
      <c r="X114" s="330"/>
      <c r="Y114" s="329"/>
      <c r="Z114" s="330"/>
      <c r="AA114" s="329"/>
      <c r="AB114" s="330"/>
      <c r="AC114" s="329"/>
      <c r="AD114" s="330"/>
      <c r="AE114" s="335"/>
      <c r="AF114" s="81">
        <f>SUM('（別紙2-6）6月1日～6月30日'!D114:AG114,'（別紙2-7）7月1日～7月31日'!D114:AH114,'（別紙2-8）8月1日～8月31日'!D114:AH114,'（別紙2-9）9月1日～9月30日'!D114:AG114,'（別紙2-10）10月1日～10月31日'!D114:AH114,'（別紙2-11）11月1日～11月30日'!D114:AG114,'（別紙2-12）12月1日～12月31日'!D114:AH114,'（別紙2-13）1月1日～1月31日'!D114:AH114,D114:AE114)</f>
        <v>0</v>
      </c>
      <c r="AG114" s="218" t="str">
        <f>IF(AM114="×","療養日数は15日以内になるようにしてください。",IF(AN114="×","無症状者（検体採取日が令和5年1月1日以降）の療養日数は7日以内になるようにしてください。",IF('（別紙2-15）3月1日～3月31日'!AV114="×","別紙1の4の要件を満たしていない場合は、療養日数が10日以内になるようにしてください。","")))</f>
        <v/>
      </c>
      <c r="AH114" s="233">
        <f t="shared" si="9"/>
        <v>0</v>
      </c>
      <c r="AI114" s="44"/>
      <c r="AK114" s="233" t="str">
        <f t="shared" si="10"/>
        <v/>
      </c>
      <c r="AM114" s="238" t="str">
        <f t="shared" si="8"/>
        <v/>
      </c>
      <c r="AN114" s="239" t="str">
        <f>IF(SUM(COUNTIF('（別紙2-13）1月1日～1月31日'!C114,"○"),COUNTIF('（別紙2-14）2月1日～2月28日'!C114,"○"),COUNTIF('（別紙2-15）3月1日～3月31日'!C114,"○"))&gt;0,IF('（別紙2-12）12月1日～12月31日'!AI114=0,IF(SUM('（別紙2-13）1月1日～1月31日'!D114:AH114,'（別紙2-14）2月1日～2月28日'!D114:AE114)&gt;7,"×","○"),""),"")</f>
        <v/>
      </c>
    </row>
    <row r="115" spans="1:40" s="41" customFormat="1" ht="30" customHeight="1" x14ac:dyDescent="0.4">
      <c r="A115" s="55">
        <v>102</v>
      </c>
      <c r="B115" s="201" t="str">
        <f>IF('（別紙2-11）11月1日～11月30日'!B115="","",'（別紙2-11）11月1日～11月30日'!B115)</f>
        <v/>
      </c>
      <c r="C115" s="249"/>
      <c r="D115" s="314"/>
      <c r="E115" s="348"/>
      <c r="F115" s="316"/>
      <c r="G115" s="348"/>
      <c r="H115" s="316"/>
      <c r="I115" s="315"/>
      <c r="J115" s="316"/>
      <c r="K115" s="315"/>
      <c r="L115" s="316"/>
      <c r="M115" s="315"/>
      <c r="N115" s="316"/>
      <c r="O115" s="315"/>
      <c r="P115" s="316"/>
      <c r="Q115" s="315"/>
      <c r="R115" s="316"/>
      <c r="S115" s="315"/>
      <c r="T115" s="316"/>
      <c r="U115" s="315"/>
      <c r="V115" s="316"/>
      <c r="W115" s="315"/>
      <c r="X115" s="316"/>
      <c r="Y115" s="315"/>
      <c r="Z115" s="316"/>
      <c r="AA115" s="315"/>
      <c r="AB115" s="316"/>
      <c r="AC115" s="315"/>
      <c r="AD115" s="316"/>
      <c r="AE115" s="336"/>
      <c r="AF115" s="56">
        <f>SUM('（別紙2-6）6月1日～6月30日'!D115:AG115,'（別紙2-7）7月1日～7月31日'!D115:AH115,'（別紙2-8）8月1日～8月31日'!D115:AH115,'（別紙2-9）9月1日～9月30日'!D115:AG115,'（別紙2-10）10月1日～10月31日'!D115:AH115,'（別紙2-11）11月1日～11月30日'!D115:AG115,'（別紙2-12）12月1日～12月31日'!D115:AH115,'（別紙2-13）1月1日～1月31日'!D115:AH115,D115:AE115)</f>
        <v>0</v>
      </c>
      <c r="AG115" s="218" t="str">
        <f>IF(AM115="×","療養日数は15日以内になるようにしてください。",IF(AN115="×","無症状者（検体採取日が令和5年1月1日以降）の療養日数は7日以内になるようにしてください。",IF('（別紙2-15）3月1日～3月31日'!AV115="×","別紙1の4の要件を満たしていない場合は、療養日数が10日以内になるようにしてください。","")))</f>
        <v/>
      </c>
      <c r="AH115" s="233">
        <f t="shared" si="9"/>
        <v>0</v>
      </c>
      <c r="AI115" s="44"/>
      <c r="AK115" s="233" t="str">
        <f t="shared" si="10"/>
        <v/>
      </c>
      <c r="AM115" s="238" t="str">
        <f t="shared" si="8"/>
        <v/>
      </c>
      <c r="AN115" s="239" t="str">
        <f>IF(SUM(COUNTIF('（別紙2-13）1月1日～1月31日'!C115,"○"),COUNTIF('（別紙2-14）2月1日～2月28日'!C115,"○"),COUNTIF('（別紙2-15）3月1日～3月31日'!C115,"○"))&gt;0,IF('（別紙2-12）12月1日～12月31日'!AI115=0,IF(SUM('（別紙2-13）1月1日～1月31日'!D115:AH115,'（別紙2-14）2月1日～2月28日'!D115:AE115)&gt;7,"×","○"),""),"")</f>
        <v/>
      </c>
    </row>
    <row r="116" spans="1:40" s="41" customFormat="1" ht="30" customHeight="1" x14ac:dyDescent="0.4">
      <c r="A116" s="55">
        <v>103</v>
      </c>
      <c r="B116" s="201" t="str">
        <f>IF('（別紙2-11）11月1日～11月30日'!B116="","",'（別紙2-11）11月1日～11月30日'!B116)</f>
        <v/>
      </c>
      <c r="C116" s="249"/>
      <c r="D116" s="314"/>
      <c r="E116" s="348"/>
      <c r="F116" s="316"/>
      <c r="G116" s="348"/>
      <c r="H116" s="316"/>
      <c r="I116" s="315"/>
      <c r="J116" s="316"/>
      <c r="K116" s="315"/>
      <c r="L116" s="316"/>
      <c r="M116" s="315"/>
      <c r="N116" s="316"/>
      <c r="O116" s="315"/>
      <c r="P116" s="316"/>
      <c r="Q116" s="315"/>
      <c r="R116" s="316"/>
      <c r="S116" s="315"/>
      <c r="T116" s="316"/>
      <c r="U116" s="315"/>
      <c r="V116" s="316"/>
      <c r="W116" s="315"/>
      <c r="X116" s="316"/>
      <c r="Y116" s="315"/>
      <c r="Z116" s="316"/>
      <c r="AA116" s="315"/>
      <c r="AB116" s="316"/>
      <c r="AC116" s="315"/>
      <c r="AD116" s="316"/>
      <c r="AE116" s="336"/>
      <c r="AF116" s="56">
        <f>SUM('（別紙2-6）6月1日～6月30日'!D116:AG116,'（別紙2-7）7月1日～7月31日'!D116:AH116,'（別紙2-8）8月1日～8月31日'!D116:AH116,'（別紙2-9）9月1日～9月30日'!D116:AG116,'（別紙2-10）10月1日～10月31日'!D116:AH116,'（別紙2-11）11月1日～11月30日'!D116:AG116,'（別紙2-12）12月1日～12月31日'!D116:AH116,'（別紙2-13）1月1日～1月31日'!D116:AH116,D116:AE116)</f>
        <v>0</v>
      </c>
      <c r="AG116" s="218" t="str">
        <f>IF(AM116="×","療養日数は15日以内になるようにしてください。",IF(AN116="×","無症状者（検体採取日が令和5年1月1日以降）の療養日数は7日以内になるようにしてください。",IF('（別紙2-15）3月1日～3月31日'!AV116="×","別紙1の4の要件を満たしていない場合は、療養日数が10日以内になるようにしてください。","")))</f>
        <v/>
      </c>
      <c r="AH116" s="233">
        <f t="shared" si="9"/>
        <v>0</v>
      </c>
      <c r="AI116" s="44"/>
      <c r="AK116" s="233" t="str">
        <f t="shared" si="10"/>
        <v/>
      </c>
      <c r="AM116" s="238" t="str">
        <f t="shared" si="8"/>
        <v/>
      </c>
      <c r="AN116" s="239" t="str">
        <f>IF(SUM(COUNTIF('（別紙2-13）1月1日～1月31日'!C116,"○"),COUNTIF('（別紙2-14）2月1日～2月28日'!C116,"○"),COUNTIF('（別紙2-15）3月1日～3月31日'!C116,"○"))&gt;0,IF('（別紙2-12）12月1日～12月31日'!AI116=0,IF(SUM('（別紙2-13）1月1日～1月31日'!D116:AH116,'（別紙2-14）2月1日～2月28日'!D116:AE116)&gt;7,"×","○"),""),"")</f>
        <v/>
      </c>
    </row>
    <row r="117" spans="1:40" s="41" customFormat="1" ht="30" customHeight="1" x14ac:dyDescent="0.4">
      <c r="A117" s="55">
        <v>104</v>
      </c>
      <c r="B117" s="201" t="str">
        <f>IF('（別紙2-11）11月1日～11月30日'!B117="","",'（別紙2-11）11月1日～11月30日'!B117)</f>
        <v/>
      </c>
      <c r="C117" s="249"/>
      <c r="D117" s="314"/>
      <c r="E117" s="348"/>
      <c r="F117" s="316"/>
      <c r="G117" s="348"/>
      <c r="H117" s="316"/>
      <c r="I117" s="315"/>
      <c r="J117" s="316"/>
      <c r="K117" s="315"/>
      <c r="L117" s="316"/>
      <c r="M117" s="315"/>
      <c r="N117" s="316"/>
      <c r="O117" s="315"/>
      <c r="P117" s="316"/>
      <c r="Q117" s="315"/>
      <c r="R117" s="316"/>
      <c r="S117" s="315"/>
      <c r="T117" s="316"/>
      <c r="U117" s="315"/>
      <c r="V117" s="316"/>
      <c r="W117" s="315"/>
      <c r="X117" s="316"/>
      <c r="Y117" s="315"/>
      <c r="Z117" s="316"/>
      <c r="AA117" s="315"/>
      <c r="AB117" s="316"/>
      <c r="AC117" s="315"/>
      <c r="AD117" s="316"/>
      <c r="AE117" s="336"/>
      <c r="AF117" s="56">
        <f>SUM('（別紙2-6）6月1日～6月30日'!D117:AG117,'（別紙2-7）7月1日～7月31日'!D117:AH117,'（別紙2-8）8月1日～8月31日'!D117:AH117,'（別紙2-9）9月1日～9月30日'!D117:AG117,'（別紙2-10）10月1日～10月31日'!D117:AH117,'（別紙2-11）11月1日～11月30日'!D117:AG117,'（別紙2-12）12月1日～12月31日'!D117:AH117,'（別紙2-13）1月1日～1月31日'!D117:AH117,D117:AE117)</f>
        <v>0</v>
      </c>
      <c r="AG117" s="218" t="str">
        <f>IF(AM117="×","療養日数は15日以内になるようにしてください。",IF(AN117="×","無症状者（検体採取日が令和5年1月1日以降）の療養日数は7日以内になるようにしてください。",IF('（別紙2-15）3月1日～3月31日'!AV117="×","別紙1の4の要件を満たしていない場合は、療養日数が10日以内になるようにしてください。","")))</f>
        <v/>
      </c>
      <c r="AH117" s="233">
        <f t="shared" si="9"/>
        <v>0</v>
      </c>
      <c r="AI117" s="44"/>
      <c r="AK117" s="233" t="str">
        <f t="shared" si="10"/>
        <v/>
      </c>
      <c r="AM117" s="238" t="str">
        <f t="shared" si="8"/>
        <v/>
      </c>
      <c r="AN117" s="239" t="str">
        <f>IF(SUM(COUNTIF('（別紙2-13）1月1日～1月31日'!C117,"○"),COUNTIF('（別紙2-14）2月1日～2月28日'!C117,"○"),COUNTIF('（別紙2-15）3月1日～3月31日'!C117,"○"))&gt;0,IF('（別紙2-12）12月1日～12月31日'!AI117=0,IF(SUM('（別紙2-13）1月1日～1月31日'!D117:AH117,'（別紙2-14）2月1日～2月28日'!D117:AE117)&gt;7,"×","○"),""),"")</f>
        <v/>
      </c>
    </row>
    <row r="118" spans="1:40" s="41" customFormat="1" ht="30" customHeight="1" thickBot="1" x14ac:dyDescent="0.45">
      <c r="A118" s="57">
        <v>105</v>
      </c>
      <c r="B118" s="204" t="str">
        <f>IF('（別紙2-11）11月1日～11月30日'!B118="","",'（別紙2-11）11月1日～11月30日'!B118)</f>
        <v/>
      </c>
      <c r="C118" s="252"/>
      <c r="D118" s="337"/>
      <c r="E118" s="347"/>
      <c r="F118" s="326"/>
      <c r="G118" s="347"/>
      <c r="H118" s="326"/>
      <c r="I118" s="325"/>
      <c r="J118" s="326"/>
      <c r="K118" s="325"/>
      <c r="L118" s="326"/>
      <c r="M118" s="325"/>
      <c r="N118" s="326"/>
      <c r="O118" s="325"/>
      <c r="P118" s="326"/>
      <c r="Q118" s="325"/>
      <c r="R118" s="326"/>
      <c r="S118" s="325"/>
      <c r="T118" s="326"/>
      <c r="U118" s="325"/>
      <c r="V118" s="326"/>
      <c r="W118" s="325"/>
      <c r="X118" s="326"/>
      <c r="Y118" s="325"/>
      <c r="Z118" s="326"/>
      <c r="AA118" s="325"/>
      <c r="AB118" s="326"/>
      <c r="AC118" s="325"/>
      <c r="AD118" s="326"/>
      <c r="AE118" s="338"/>
      <c r="AF118" s="58">
        <f>SUM('（別紙2-6）6月1日～6月30日'!D118:AG118,'（別紙2-7）7月1日～7月31日'!D118:AH118,'（別紙2-8）8月1日～8月31日'!D118:AH118,'（別紙2-9）9月1日～9月30日'!D118:AG118,'（別紙2-10）10月1日～10月31日'!D118:AH118,'（別紙2-11）11月1日～11月30日'!D118:AG118,'（別紙2-12）12月1日～12月31日'!D118:AH118,'（別紙2-13）1月1日～1月31日'!D118:AH118,D118:AE118)</f>
        <v>0</v>
      </c>
      <c r="AG118" s="218" t="str">
        <f>IF(AM118="×","療養日数は15日以内になるようにしてください。",IF(AN118="×","無症状者（検体採取日が令和5年1月1日以降）の療養日数は7日以内になるようにしてください。",IF('（別紙2-15）3月1日～3月31日'!AV118="×","別紙1の4の要件を満たしていない場合は、療養日数が10日以内になるようにしてください。","")))</f>
        <v/>
      </c>
      <c r="AH118" s="233">
        <f t="shared" si="9"/>
        <v>0</v>
      </c>
      <c r="AI118" s="44"/>
      <c r="AK118" s="233" t="str">
        <f t="shared" si="10"/>
        <v/>
      </c>
      <c r="AM118" s="238" t="str">
        <f t="shared" si="8"/>
        <v/>
      </c>
      <c r="AN118" s="239" t="str">
        <f>IF(SUM(COUNTIF('（別紙2-13）1月1日～1月31日'!C118,"○"),COUNTIF('（別紙2-14）2月1日～2月28日'!C118,"○"),COUNTIF('（別紙2-15）3月1日～3月31日'!C118,"○"))&gt;0,IF('（別紙2-12）12月1日～12月31日'!AI118=0,IF(SUM('（別紙2-13）1月1日～1月31日'!D118:AH118,'（別紙2-14）2月1日～2月28日'!D118:AE118)&gt;7,"×","○"),""),"")</f>
        <v/>
      </c>
    </row>
    <row r="119" spans="1:40" s="41" customFormat="1" ht="30" customHeight="1" x14ac:dyDescent="0.4">
      <c r="A119" s="91">
        <v>106</v>
      </c>
      <c r="B119" s="201" t="str">
        <f>IF('（別紙2-11）11月1日～11月30日'!B119="","",'（別紙2-11）11月1日～11月30日'!B119)</f>
        <v/>
      </c>
      <c r="C119" s="253"/>
      <c r="D119" s="332"/>
      <c r="E119" s="350"/>
      <c r="F119" s="333"/>
      <c r="G119" s="350"/>
      <c r="H119" s="333"/>
      <c r="I119" s="317"/>
      <c r="J119" s="333"/>
      <c r="K119" s="317"/>
      <c r="L119" s="333"/>
      <c r="M119" s="317"/>
      <c r="N119" s="333"/>
      <c r="O119" s="317"/>
      <c r="P119" s="333"/>
      <c r="Q119" s="317"/>
      <c r="R119" s="333"/>
      <c r="S119" s="317"/>
      <c r="T119" s="333"/>
      <c r="U119" s="317"/>
      <c r="V119" s="333"/>
      <c r="W119" s="317"/>
      <c r="X119" s="333"/>
      <c r="Y119" s="317"/>
      <c r="Z119" s="333"/>
      <c r="AA119" s="317"/>
      <c r="AB119" s="333"/>
      <c r="AC119" s="317"/>
      <c r="AD119" s="333"/>
      <c r="AE119" s="339"/>
      <c r="AF119" s="98">
        <f>SUM('（別紙2-6）6月1日～6月30日'!D119:AG119,'（別紙2-7）7月1日～7月31日'!D119:AH119,'（別紙2-8）8月1日～8月31日'!D119:AH119,'（別紙2-9）9月1日～9月30日'!D119:AG119,'（別紙2-10）10月1日～10月31日'!D119:AH119,'（別紙2-11）11月1日～11月30日'!D119:AG119,'（別紙2-12）12月1日～12月31日'!D119:AH119,'（別紙2-13）1月1日～1月31日'!D119:AH119,D119:AE119)</f>
        <v>0</v>
      </c>
      <c r="AG119" s="218" t="str">
        <f>IF(AM119="×","療養日数は15日以内になるようにしてください。",IF(AN119="×","無症状者（検体採取日が令和5年1月1日以降）の療養日数は7日以内になるようにしてください。",IF('（別紙2-15）3月1日～3月31日'!AV119="×","別紙1の4の要件を満たしていない場合は、療養日数が10日以内になるようにしてください。","")))</f>
        <v/>
      </c>
      <c r="AH119" s="233">
        <f t="shared" si="9"/>
        <v>0</v>
      </c>
      <c r="AI119" s="44"/>
      <c r="AK119" s="233" t="str">
        <f t="shared" si="10"/>
        <v/>
      </c>
      <c r="AM119" s="238" t="str">
        <f t="shared" si="8"/>
        <v/>
      </c>
      <c r="AN119" s="239" t="str">
        <f>IF(SUM(COUNTIF('（別紙2-13）1月1日～1月31日'!C119,"○"),COUNTIF('（別紙2-14）2月1日～2月28日'!C119,"○"),COUNTIF('（別紙2-15）3月1日～3月31日'!C119,"○"))&gt;0,IF('（別紙2-12）12月1日～12月31日'!AI119=0,IF(SUM('（別紙2-13）1月1日～1月31日'!D119:AH119,'（別紙2-14）2月1日～2月28日'!D119:AE119)&gt;7,"×","○"),""),"")</f>
        <v/>
      </c>
    </row>
    <row r="120" spans="1:40" s="41" customFormat="1" ht="30" customHeight="1" x14ac:dyDescent="0.4">
      <c r="A120" s="55">
        <v>107</v>
      </c>
      <c r="B120" s="201" t="str">
        <f>IF('（別紙2-11）11月1日～11月30日'!B120="","",'（別紙2-11）11月1日～11月30日'!B120)</f>
        <v/>
      </c>
      <c r="C120" s="249"/>
      <c r="D120" s="314"/>
      <c r="E120" s="348"/>
      <c r="F120" s="316"/>
      <c r="G120" s="348"/>
      <c r="H120" s="316"/>
      <c r="I120" s="315"/>
      <c r="J120" s="316"/>
      <c r="K120" s="315"/>
      <c r="L120" s="316"/>
      <c r="M120" s="315"/>
      <c r="N120" s="316"/>
      <c r="O120" s="315"/>
      <c r="P120" s="316"/>
      <c r="Q120" s="315"/>
      <c r="R120" s="316"/>
      <c r="S120" s="315"/>
      <c r="T120" s="316"/>
      <c r="U120" s="315"/>
      <c r="V120" s="316"/>
      <c r="W120" s="315"/>
      <c r="X120" s="316"/>
      <c r="Y120" s="315"/>
      <c r="Z120" s="316"/>
      <c r="AA120" s="315"/>
      <c r="AB120" s="316"/>
      <c r="AC120" s="315"/>
      <c r="AD120" s="316"/>
      <c r="AE120" s="336"/>
      <c r="AF120" s="56">
        <f>SUM('（別紙2-6）6月1日～6月30日'!D120:AG120,'（別紙2-7）7月1日～7月31日'!D120:AH120,'（別紙2-8）8月1日～8月31日'!D120:AH120,'（別紙2-9）9月1日～9月30日'!D120:AG120,'（別紙2-10）10月1日～10月31日'!D120:AH120,'（別紙2-11）11月1日～11月30日'!D120:AG120,'（別紙2-12）12月1日～12月31日'!D120:AH120,'（別紙2-13）1月1日～1月31日'!D120:AH120,D120:AE120)</f>
        <v>0</v>
      </c>
      <c r="AG120" s="218" t="str">
        <f>IF(AM120="×","療養日数は15日以内になるようにしてください。",IF(AN120="×","無症状者（検体採取日が令和5年1月1日以降）の療養日数は7日以内になるようにしてください。",IF('（別紙2-15）3月1日～3月31日'!AV120="×","別紙1の4の要件を満たしていない場合は、療養日数が10日以内になるようにしてください。","")))</f>
        <v/>
      </c>
      <c r="AH120" s="233">
        <f t="shared" si="9"/>
        <v>0</v>
      </c>
      <c r="AI120" s="44"/>
      <c r="AK120" s="233" t="str">
        <f t="shared" si="10"/>
        <v/>
      </c>
      <c r="AM120" s="238" t="str">
        <f t="shared" si="8"/>
        <v/>
      </c>
      <c r="AN120" s="239" t="str">
        <f>IF(SUM(COUNTIF('（別紙2-13）1月1日～1月31日'!C120,"○"),COUNTIF('（別紙2-14）2月1日～2月28日'!C120,"○"),COUNTIF('（別紙2-15）3月1日～3月31日'!C120,"○"))&gt;0,IF('（別紙2-12）12月1日～12月31日'!AI120=0,IF(SUM('（別紙2-13）1月1日～1月31日'!D120:AH120,'（別紙2-14）2月1日～2月28日'!D120:AE120)&gt;7,"×","○"),""),"")</f>
        <v/>
      </c>
    </row>
    <row r="121" spans="1:40" s="41" customFormat="1" ht="30" customHeight="1" x14ac:dyDescent="0.4">
      <c r="A121" s="55">
        <v>108</v>
      </c>
      <c r="B121" s="201" t="str">
        <f>IF('（別紙2-11）11月1日～11月30日'!B121="","",'（別紙2-11）11月1日～11月30日'!B121)</f>
        <v/>
      </c>
      <c r="C121" s="249"/>
      <c r="D121" s="314"/>
      <c r="E121" s="348"/>
      <c r="F121" s="316"/>
      <c r="G121" s="348"/>
      <c r="H121" s="316"/>
      <c r="I121" s="315"/>
      <c r="J121" s="316"/>
      <c r="K121" s="315"/>
      <c r="L121" s="316"/>
      <c r="M121" s="315"/>
      <c r="N121" s="316"/>
      <c r="O121" s="315"/>
      <c r="P121" s="316"/>
      <c r="Q121" s="315"/>
      <c r="R121" s="316"/>
      <c r="S121" s="315"/>
      <c r="T121" s="316"/>
      <c r="U121" s="315"/>
      <c r="V121" s="316"/>
      <c r="W121" s="315"/>
      <c r="X121" s="316"/>
      <c r="Y121" s="315"/>
      <c r="Z121" s="316"/>
      <c r="AA121" s="315"/>
      <c r="AB121" s="316"/>
      <c r="AC121" s="315"/>
      <c r="AD121" s="316"/>
      <c r="AE121" s="336"/>
      <c r="AF121" s="56">
        <f>SUM('（別紙2-6）6月1日～6月30日'!D121:AG121,'（別紙2-7）7月1日～7月31日'!D121:AH121,'（別紙2-8）8月1日～8月31日'!D121:AH121,'（別紙2-9）9月1日～9月30日'!D121:AG121,'（別紙2-10）10月1日～10月31日'!D121:AH121,'（別紙2-11）11月1日～11月30日'!D121:AG121,'（別紙2-12）12月1日～12月31日'!D121:AH121,'（別紙2-13）1月1日～1月31日'!D121:AH121,D121:AE121)</f>
        <v>0</v>
      </c>
      <c r="AG121" s="218" t="str">
        <f>IF(AM121="×","療養日数は15日以内になるようにしてください。",IF(AN121="×","無症状者（検体採取日が令和5年1月1日以降）の療養日数は7日以内になるようにしてください。",IF('（別紙2-15）3月1日～3月31日'!AV121="×","別紙1の4の要件を満たしていない場合は、療養日数が10日以内になるようにしてください。","")))</f>
        <v/>
      </c>
      <c r="AH121" s="233">
        <f t="shared" si="9"/>
        <v>0</v>
      </c>
      <c r="AI121" s="44"/>
      <c r="AK121" s="233" t="str">
        <f t="shared" si="10"/>
        <v/>
      </c>
      <c r="AM121" s="238" t="str">
        <f t="shared" si="8"/>
        <v/>
      </c>
      <c r="AN121" s="239" t="str">
        <f>IF(SUM(COUNTIF('（別紙2-13）1月1日～1月31日'!C121,"○"),COUNTIF('（別紙2-14）2月1日～2月28日'!C121,"○"),COUNTIF('（別紙2-15）3月1日～3月31日'!C121,"○"))&gt;0,IF('（別紙2-12）12月1日～12月31日'!AI121=0,IF(SUM('（別紙2-13）1月1日～1月31日'!D121:AH121,'（別紙2-14）2月1日～2月28日'!D121:AE121)&gt;7,"×","○"),""),"")</f>
        <v/>
      </c>
    </row>
    <row r="122" spans="1:40" s="41" customFormat="1" ht="30" customHeight="1" x14ac:dyDescent="0.4">
      <c r="A122" s="55">
        <v>109</v>
      </c>
      <c r="B122" s="201" t="str">
        <f>IF('（別紙2-11）11月1日～11月30日'!B122="","",'（別紙2-11）11月1日～11月30日'!B122)</f>
        <v/>
      </c>
      <c r="C122" s="249"/>
      <c r="D122" s="314"/>
      <c r="E122" s="348"/>
      <c r="F122" s="316"/>
      <c r="G122" s="348"/>
      <c r="H122" s="316"/>
      <c r="I122" s="315"/>
      <c r="J122" s="316"/>
      <c r="K122" s="315"/>
      <c r="L122" s="316"/>
      <c r="M122" s="315"/>
      <c r="N122" s="316"/>
      <c r="O122" s="315"/>
      <c r="P122" s="316"/>
      <c r="Q122" s="315"/>
      <c r="R122" s="316"/>
      <c r="S122" s="315"/>
      <c r="T122" s="316"/>
      <c r="U122" s="315"/>
      <c r="V122" s="316"/>
      <c r="W122" s="315"/>
      <c r="X122" s="316"/>
      <c r="Y122" s="315"/>
      <c r="Z122" s="316"/>
      <c r="AA122" s="315"/>
      <c r="AB122" s="316"/>
      <c r="AC122" s="315"/>
      <c r="AD122" s="316"/>
      <c r="AE122" s="336"/>
      <c r="AF122" s="56">
        <f>SUM('（別紙2-6）6月1日～6月30日'!D122:AG122,'（別紙2-7）7月1日～7月31日'!D122:AH122,'（別紙2-8）8月1日～8月31日'!D122:AH122,'（別紙2-9）9月1日～9月30日'!D122:AG122,'（別紙2-10）10月1日～10月31日'!D122:AH122,'（別紙2-11）11月1日～11月30日'!D122:AG122,'（別紙2-12）12月1日～12月31日'!D122:AH122,'（別紙2-13）1月1日～1月31日'!D122:AH122,D122:AE122)</f>
        <v>0</v>
      </c>
      <c r="AG122" s="218" t="str">
        <f>IF(AM122="×","療養日数は15日以内になるようにしてください。",IF(AN122="×","無症状者（検体採取日が令和5年1月1日以降）の療養日数は7日以内になるようにしてください。",IF('（別紙2-15）3月1日～3月31日'!AV122="×","別紙1の4の要件を満たしていない場合は、療養日数が10日以内になるようにしてください。","")))</f>
        <v/>
      </c>
      <c r="AH122" s="233">
        <f t="shared" si="9"/>
        <v>0</v>
      </c>
      <c r="AI122" s="44"/>
      <c r="AK122" s="233" t="str">
        <f t="shared" si="10"/>
        <v/>
      </c>
      <c r="AM122" s="238" t="str">
        <f t="shared" si="8"/>
        <v/>
      </c>
      <c r="AN122" s="239" t="str">
        <f>IF(SUM(COUNTIF('（別紙2-13）1月1日～1月31日'!C122,"○"),COUNTIF('（別紙2-14）2月1日～2月28日'!C122,"○"),COUNTIF('（別紙2-15）3月1日～3月31日'!C122,"○"))&gt;0,IF('（別紙2-12）12月1日～12月31日'!AI122=0,IF(SUM('（別紙2-13）1月1日～1月31日'!D122:AH122,'（別紙2-14）2月1日～2月28日'!D122:AE122)&gt;7,"×","○"),""),"")</f>
        <v/>
      </c>
    </row>
    <row r="123" spans="1:40" s="41" customFormat="1" ht="30" customHeight="1" thickBot="1" x14ac:dyDescent="0.45">
      <c r="A123" s="55">
        <v>110</v>
      </c>
      <c r="B123" s="202" t="str">
        <f>IF('（別紙2-11）11月1日～11月30日'!B123="","",'（別紙2-11）11月1日～11月30日'!B123)</f>
        <v/>
      </c>
      <c r="C123" s="252"/>
      <c r="D123" s="314"/>
      <c r="E123" s="348"/>
      <c r="F123" s="316"/>
      <c r="G123" s="348"/>
      <c r="H123" s="316"/>
      <c r="I123" s="315"/>
      <c r="J123" s="316"/>
      <c r="K123" s="315"/>
      <c r="L123" s="316"/>
      <c r="M123" s="315"/>
      <c r="N123" s="316"/>
      <c r="O123" s="315"/>
      <c r="P123" s="316"/>
      <c r="Q123" s="315"/>
      <c r="R123" s="316"/>
      <c r="S123" s="315"/>
      <c r="T123" s="316"/>
      <c r="U123" s="315"/>
      <c r="V123" s="316"/>
      <c r="W123" s="315"/>
      <c r="X123" s="316"/>
      <c r="Y123" s="315"/>
      <c r="Z123" s="316"/>
      <c r="AA123" s="315"/>
      <c r="AB123" s="316"/>
      <c r="AC123" s="315"/>
      <c r="AD123" s="316"/>
      <c r="AE123" s="336"/>
      <c r="AF123" s="56">
        <f>SUM('（別紙2-6）6月1日～6月30日'!D123:AG123,'（別紙2-7）7月1日～7月31日'!D123:AH123,'（別紙2-8）8月1日～8月31日'!D123:AH123,'（別紙2-9）9月1日～9月30日'!D123:AG123,'（別紙2-10）10月1日～10月31日'!D123:AH123,'（別紙2-11）11月1日～11月30日'!D123:AG123,'（別紙2-12）12月1日～12月31日'!D123:AH123,'（別紙2-13）1月1日～1月31日'!D123:AH123,D123:AE123)</f>
        <v>0</v>
      </c>
      <c r="AG123" s="218" t="str">
        <f>IF(AM123="×","療養日数は15日以内になるようにしてください。",IF(AN123="×","無症状者（検体採取日が令和5年1月1日以降）の療養日数は7日以内になるようにしてください。",IF('（別紙2-15）3月1日～3月31日'!AV123="×","別紙1の4の要件を満たしていない場合は、療養日数が10日以内になるようにしてください。","")))</f>
        <v/>
      </c>
      <c r="AH123" s="233">
        <f t="shared" si="9"/>
        <v>0</v>
      </c>
      <c r="AI123" s="44"/>
      <c r="AK123" s="233" t="str">
        <f t="shared" si="10"/>
        <v/>
      </c>
      <c r="AM123" s="238" t="str">
        <f t="shared" si="8"/>
        <v/>
      </c>
      <c r="AN123" s="239" t="str">
        <f>IF(SUM(COUNTIF('（別紙2-13）1月1日～1月31日'!C123,"○"),COUNTIF('（別紙2-14）2月1日～2月28日'!C123,"○"),COUNTIF('（別紙2-15）3月1日～3月31日'!C123,"○"))&gt;0,IF('（別紙2-12）12月1日～12月31日'!AI123=0,IF(SUM('（別紙2-13）1月1日～1月31日'!D123:AH123,'（別紙2-14）2月1日～2月28日'!D123:AE123)&gt;7,"×","○"),""),"")</f>
        <v/>
      </c>
    </row>
    <row r="124" spans="1:40" s="41" customFormat="1" ht="30" customHeight="1" x14ac:dyDescent="0.4">
      <c r="A124" s="99">
        <v>111</v>
      </c>
      <c r="B124" s="203" t="str">
        <f>IF('（別紙2-11）11月1日～11月30日'!B124="","",'（別紙2-11）11月1日～11月30日'!B124)</f>
        <v/>
      </c>
      <c r="C124" s="253"/>
      <c r="D124" s="334"/>
      <c r="E124" s="349"/>
      <c r="F124" s="330"/>
      <c r="G124" s="349"/>
      <c r="H124" s="330"/>
      <c r="I124" s="329"/>
      <c r="J124" s="330"/>
      <c r="K124" s="329"/>
      <c r="L124" s="330"/>
      <c r="M124" s="329"/>
      <c r="N124" s="330"/>
      <c r="O124" s="329"/>
      <c r="P124" s="330"/>
      <c r="Q124" s="329"/>
      <c r="R124" s="330"/>
      <c r="S124" s="329"/>
      <c r="T124" s="330"/>
      <c r="U124" s="329"/>
      <c r="V124" s="330"/>
      <c r="W124" s="329"/>
      <c r="X124" s="330"/>
      <c r="Y124" s="329"/>
      <c r="Z124" s="330"/>
      <c r="AA124" s="329"/>
      <c r="AB124" s="330"/>
      <c r="AC124" s="329"/>
      <c r="AD124" s="330"/>
      <c r="AE124" s="335"/>
      <c r="AF124" s="81">
        <f>SUM('（別紙2-6）6月1日～6月30日'!D124:AG124,'（別紙2-7）7月1日～7月31日'!D124:AH124,'（別紙2-8）8月1日～8月31日'!D124:AH124,'（別紙2-9）9月1日～9月30日'!D124:AG124,'（別紙2-10）10月1日～10月31日'!D124:AH124,'（別紙2-11）11月1日～11月30日'!D124:AG124,'（別紙2-12）12月1日～12月31日'!D124:AH124,'（別紙2-13）1月1日～1月31日'!D124:AH124,D124:AE124)</f>
        <v>0</v>
      </c>
      <c r="AG124" s="218" t="str">
        <f>IF(AM124="×","療養日数は15日以内になるようにしてください。",IF(AN124="×","無症状者（検体採取日が令和5年1月1日以降）の療養日数は7日以内になるようにしてください。",IF('（別紙2-15）3月1日～3月31日'!AV124="×","別紙1の4の要件を満たしていない場合は、療養日数が10日以内になるようにしてください。","")))</f>
        <v/>
      </c>
      <c r="AH124" s="233">
        <f t="shared" si="9"/>
        <v>0</v>
      </c>
      <c r="AI124" s="44"/>
      <c r="AK124" s="233" t="str">
        <f t="shared" si="10"/>
        <v/>
      </c>
      <c r="AM124" s="238" t="str">
        <f t="shared" si="8"/>
        <v/>
      </c>
      <c r="AN124" s="239" t="str">
        <f>IF(SUM(COUNTIF('（別紙2-13）1月1日～1月31日'!C124,"○"),COUNTIF('（別紙2-14）2月1日～2月28日'!C124,"○"),COUNTIF('（別紙2-15）3月1日～3月31日'!C124,"○"))&gt;0,IF('（別紙2-12）12月1日～12月31日'!AI124=0,IF(SUM('（別紙2-13）1月1日～1月31日'!D124:AH124,'（別紙2-14）2月1日～2月28日'!D124:AE124)&gt;7,"×","○"),""),"")</f>
        <v/>
      </c>
    </row>
    <row r="125" spans="1:40" s="41" customFormat="1" ht="30" customHeight="1" x14ac:dyDescent="0.4">
      <c r="A125" s="55">
        <v>112</v>
      </c>
      <c r="B125" s="201" t="str">
        <f>IF('（別紙2-11）11月1日～11月30日'!B125="","",'（別紙2-11）11月1日～11月30日'!B125)</f>
        <v/>
      </c>
      <c r="C125" s="249"/>
      <c r="D125" s="314"/>
      <c r="E125" s="348"/>
      <c r="F125" s="316"/>
      <c r="G125" s="348"/>
      <c r="H125" s="316"/>
      <c r="I125" s="315"/>
      <c r="J125" s="316"/>
      <c r="K125" s="315"/>
      <c r="L125" s="316"/>
      <c r="M125" s="315"/>
      <c r="N125" s="316"/>
      <c r="O125" s="315"/>
      <c r="P125" s="316"/>
      <c r="Q125" s="315"/>
      <c r="R125" s="316"/>
      <c r="S125" s="315"/>
      <c r="T125" s="316"/>
      <c r="U125" s="315"/>
      <c r="V125" s="316"/>
      <c r="W125" s="315"/>
      <c r="X125" s="316"/>
      <c r="Y125" s="315"/>
      <c r="Z125" s="316"/>
      <c r="AA125" s="315"/>
      <c r="AB125" s="316"/>
      <c r="AC125" s="315"/>
      <c r="AD125" s="316"/>
      <c r="AE125" s="336"/>
      <c r="AF125" s="56">
        <f>SUM('（別紙2-6）6月1日～6月30日'!D125:AG125,'（別紙2-7）7月1日～7月31日'!D125:AH125,'（別紙2-8）8月1日～8月31日'!D125:AH125,'（別紙2-9）9月1日～9月30日'!D125:AG125,'（別紙2-10）10月1日～10月31日'!D125:AH125,'（別紙2-11）11月1日～11月30日'!D125:AG125,'（別紙2-12）12月1日～12月31日'!D125:AH125,'（別紙2-13）1月1日～1月31日'!D125:AH125,D125:AE125)</f>
        <v>0</v>
      </c>
      <c r="AG125" s="218" t="str">
        <f>IF(AM125="×","療養日数は15日以内になるようにしてください。",IF(AN125="×","無症状者（検体採取日が令和5年1月1日以降）の療養日数は7日以内になるようにしてください。",IF('（別紙2-15）3月1日～3月31日'!AV125="×","別紙1の4の要件を満たしていない場合は、療養日数が10日以内になるようにしてください。","")))</f>
        <v/>
      </c>
      <c r="AH125" s="233">
        <f t="shared" si="9"/>
        <v>0</v>
      </c>
      <c r="AI125" s="44"/>
      <c r="AK125" s="233" t="str">
        <f t="shared" si="10"/>
        <v/>
      </c>
      <c r="AM125" s="238" t="str">
        <f t="shared" si="8"/>
        <v/>
      </c>
      <c r="AN125" s="239" t="str">
        <f>IF(SUM(COUNTIF('（別紙2-13）1月1日～1月31日'!C125,"○"),COUNTIF('（別紙2-14）2月1日～2月28日'!C125,"○"),COUNTIF('（別紙2-15）3月1日～3月31日'!C125,"○"))&gt;0,IF('（別紙2-12）12月1日～12月31日'!AI125=0,IF(SUM('（別紙2-13）1月1日～1月31日'!D125:AH125,'（別紙2-14）2月1日～2月28日'!D125:AE125)&gt;7,"×","○"),""),"")</f>
        <v/>
      </c>
    </row>
    <row r="126" spans="1:40" s="41" customFormat="1" ht="30" customHeight="1" x14ac:dyDescent="0.4">
      <c r="A126" s="55">
        <v>113</v>
      </c>
      <c r="B126" s="201" t="str">
        <f>IF('（別紙2-11）11月1日～11月30日'!B126="","",'（別紙2-11）11月1日～11月30日'!B126)</f>
        <v/>
      </c>
      <c r="C126" s="249"/>
      <c r="D126" s="314"/>
      <c r="E126" s="348"/>
      <c r="F126" s="316"/>
      <c r="G126" s="348"/>
      <c r="H126" s="316"/>
      <c r="I126" s="315"/>
      <c r="J126" s="316"/>
      <c r="K126" s="315"/>
      <c r="L126" s="316"/>
      <c r="M126" s="315"/>
      <c r="N126" s="316"/>
      <c r="O126" s="315"/>
      <c r="P126" s="316"/>
      <c r="Q126" s="315"/>
      <c r="R126" s="316"/>
      <c r="S126" s="315"/>
      <c r="T126" s="316"/>
      <c r="U126" s="315"/>
      <c r="V126" s="316"/>
      <c r="W126" s="315"/>
      <c r="X126" s="316"/>
      <c r="Y126" s="315"/>
      <c r="Z126" s="316"/>
      <c r="AA126" s="315"/>
      <c r="AB126" s="316"/>
      <c r="AC126" s="315"/>
      <c r="AD126" s="316"/>
      <c r="AE126" s="336"/>
      <c r="AF126" s="56">
        <f>SUM('（別紙2-6）6月1日～6月30日'!D126:AG126,'（別紙2-7）7月1日～7月31日'!D126:AH126,'（別紙2-8）8月1日～8月31日'!D126:AH126,'（別紙2-9）9月1日～9月30日'!D126:AG126,'（別紙2-10）10月1日～10月31日'!D126:AH126,'（別紙2-11）11月1日～11月30日'!D126:AG126,'（別紙2-12）12月1日～12月31日'!D126:AH126,'（別紙2-13）1月1日～1月31日'!D126:AH126,D126:AE126)</f>
        <v>0</v>
      </c>
      <c r="AG126" s="218" t="str">
        <f>IF(AM126="×","療養日数は15日以内になるようにしてください。",IF(AN126="×","無症状者（検体採取日が令和5年1月1日以降）の療養日数は7日以内になるようにしてください。",IF('（別紙2-15）3月1日～3月31日'!AV126="×","別紙1の4の要件を満たしていない場合は、療養日数が10日以内になるようにしてください。","")))</f>
        <v/>
      </c>
      <c r="AH126" s="233">
        <f t="shared" si="9"/>
        <v>0</v>
      </c>
      <c r="AI126" s="44"/>
      <c r="AK126" s="233" t="str">
        <f t="shared" si="10"/>
        <v/>
      </c>
      <c r="AM126" s="238" t="str">
        <f t="shared" si="8"/>
        <v/>
      </c>
      <c r="AN126" s="239" t="str">
        <f>IF(SUM(COUNTIF('（別紙2-13）1月1日～1月31日'!C126,"○"),COUNTIF('（別紙2-14）2月1日～2月28日'!C126,"○"),COUNTIF('（別紙2-15）3月1日～3月31日'!C126,"○"))&gt;0,IF('（別紙2-12）12月1日～12月31日'!AI126=0,IF(SUM('（別紙2-13）1月1日～1月31日'!D126:AH126,'（別紙2-14）2月1日～2月28日'!D126:AE126)&gt;7,"×","○"),""),"")</f>
        <v/>
      </c>
    </row>
    <row r="127" spans="1:40" s="41" customFormat="1" ht="30" customHeight="1" x14ac:dyDescent="0.4">
      <c r="A127" s="55">
        <v>114</v>
      </c>
      <c r="B127" s="201" t="str">
        <f>IF('（別紙2-11）11月1日～11月30日'!B127="","",'（別紙2-11）11月1日～11月30日'!B127)</f>
        <v/>
      </c>
      <c r="C127" s="249"/>
      <c r="D127" s="314"/>
      <c r="E127" s="348"/>
      <c r="F127" s="316"/>
      <c r="G127" s="348"/>
      <c r="H127" s="316"/>
      <c r="I127" s="315"/>
      <c r="J127" s="316"/>
      <c r="K127" s="315"/>
      <c r="L127" s="316"/>
      <c r="M127" s="315"/>
      <c r="N127" s="316"/>
      <c r="O127" s="315"/>
      <c r="P127" s="316"/>
      <c r="Q127" s="315"/>
      <c r="R127" s="316"/>
      <c r="S127" s="315"/>
      <c r="T127" s="316"/>
      <c r="U127" s="315"/>
      <c r="V127" s="316"/>
      <c r="W127" s="315"/>
      <c r="X127" s="316"/>
      <c r="Y127" s="315"/>
      <c r="Z127" s="316"/>
      <c r="AA127" s="315"/>
      <c r="AB127" s="316"/>
      <c r="AC127" s="315"/>
      <c r="AD127" s="316"/>
      <c r="AE127" s="336"/>
      <c r="AF127" s="56">
        <f>SUM('（別紙2-6）6月1日～6月30日'!D127:AG127,'（別紙2-7）7月1日～7月31日'!D127:AH127,'（別紙2-8）8月1日～8月31日'!D127:AH127,'（別紙2-9）9月1日～9月30日'!D127:AG127,'（別紙2-10）10月1日～10月31日'!D127:AH127,'（別紙2-11）11月1日～11月30日'!D127:AG127,'（別紙2-12）12月1日～12月31日'!D127:AH127,'（別紙2-13）1月1日～1月31日'!D127:AH127,D127:AE127)</f>
        <v>0</v>
      </c>
      <c r="AG127" s="218" t="str">
        <f>IF(AM127="×","療養日数は15日以内になるようにしてください。",IF(AN127="×","無症状者（検体採取日が令和5年1月1日以降）の療養日数は7日以内になるようにしてください。",IF('（別紙2-15）3月1日～3月31日'!AV127="×","別紙1の4の要件を満たしていない場合は、療養日数が10日以内になるようにしてください。","")))</f>
        <v/>
      </c>
      <c r="AH127" s="233">
        <f t="shared" si="9"/>
        <v>0</v>
      </c>
      <c r="AI127" s="44"/>
      <c r="AK127" s="233" t="str">
        <f t="shared" si="10"/>
        <v/>
      </c>
      <c r="AM127" s="238" t="str">
        <f t="shared" si="8"/>
        <v/>
      </c>
      <c r="AN127" s="239" t="str">
        <f>IF(SUM(COUNTIF('（別紙2-13）1月1日～1月31日'!C127,"○"),COUNTIF('（別紙2-14）2月1日～2月28日'!C127,"○"),COUNTIF('（別紙2-15）3月1日～3月31日'!C127,"○"))&gt;0,IF('（別紙2-12）12月1日～12月31日'!AI127=0,IF(SUM('（別紙2-13）1月1日～1月31日'!D127:AH127,'（別紙2-14）2月1日～2月28日'!D127:AE127)&gt;7,"×","○"),""),"")</f>
        <v/>
      </c>
    </row>
    <row r="128" spans="1:40" s="41" customFormat="1" ht="30" customHeight="1" thickBot="1" x14ac:dyDescent="0.45">
      <c r="A128" s="57">
        <v>115</v>
      </c>
      <c r="B128" s="202" t="str">
        <f>IF('（別紙2-11）11月1日～11月30日'!B128="","",'（別紙2-11）11月1日～11月30日'!B128)</f>
        <v/>
      </c>
      <c r="C128" s="252"/>
      <c r="D128" s="337"/>
      <c r="E128" s="347"/>
      <c r="F128" s="326"/>
      <c r="G128" s="347"/>
      <c r="H128" s="326"/>
      <c r="I128" s="325"/>
      <c r="J128" s="326"/>
      <c r="K128" s="325"/>
      <c r="L128" s="326"/>
      <c r="M128" s="325"/>
      <c r="N128" s="326"/>
      <c r="O128" s="325"/>
      <c r="P128" s="326"/>
      <c r="Q128" s="325"/>
      <c r="R128" s="326"/>
      <c r="S128" s="325"/>
      <c r="T128" s="326"/>
      <c r="U128" s="325"/>
      <c r="V128" s="326"/>
      <c r="W128" s="325"/>
      <c r="X128" s="326"/>
      <c r="Y128" s="325"/>
      <c r="Z128" s="326"/>
      <c r="AA128" s="325"/>
      <c r="AB128" s="326"/>
      <c r="AC128" s="325"/>
      <c r="AD128" s="326"/>
      <c r="AE128" s="338"/>
      <c r="AF128" s="58">
        <f>SUM('（別紙2-6）6月1日～6月30日'!D128:AG128,'（別紙2-7）7月1日～7月31日'!D128:AH128,'（別紙2-8）8月1日～8月31日'!D128:AH128,'（別紙2-9）9月1日～9月30日'!D128:AG128,'（別紙2-10）10月1日～10月31日'!D128:AH128,'（別紙2-11）11月1日～11月30日'!D128:AG128,'（別紙2-12）12月1日～12月31日'!D128:AH128,'（別紙2-13）1月1日～1月31日'!D128:AH128,D128:AE128)</f>
        <v>0</v>
      </c>
      <c r="AG128" s="218" t="str">
        <f>IF(AM128="×","療養日数は15日以内になるようにしてください。",IF(AN128="×","無症状者（検体採取日が令和5年1月1日以降）の療養日数は7日以内になるようにしてください。",IF('（別紙2-15）3月1日～3月31日'!AV128="×","別紙1の4の要件を満たしていない場合は、療養日数が10日以内になるようにしてください。","")))</f>
        <v/>
      </c>
      <c r="AH128" s="233">
        <f t="shared" si="9"/>
        <v>0</v>
      </c>
      <c r="AI128" s="44"/>
      <c r="AK128" s="233" t="str">
        <f t="shared" si="10"/>
        <v/>
      </c>
      <c r="AM128" s="238" t="str">
        <f t="shared" si="8"/>
        <v/>
      </c>
      <c r="AN128" s="239" t="str">
        <f>IF(SUM(COUNTIF('（別紙2-13）1月1日～1月31日'!C128,"○"),COUNTIF('（別紙2-14）2月1日～2月28日'!C128,"○"),COUNTIF('（別紙2-15）3月1日～3月31日'!C128,"○"))&gt;0,IF('（別紙2-12）12月1日～12月31日'!AI128=0,IF(SUM('（別紙2-13）1月1日～1月31日'!D128:AH128,'（別紙2-14）2月1日～2月28日'!D128:AE128)&gt;7,"×","○"),""),"")</f>
        <v/>
      </c>
    </row>
    <row r="129" spans="1:40" s="41" customFormat="1" ht="30" customHeight="1" x14ac:dyDescent="0.4">
      <c r="A129" s="91">
        <v>116</v>
      </c>
      <c r="B129" s="203" t="str">
        <f>IF('（別紙2-11）11月1日～11月30日'!B129="","",'（別紙2-11）11月1日～11月30日'!B129)</f>
        <v/>
      </c>
      <c r="C129" s="253"/>
      <c r="D129" s="332"/>
      <c r="E129" s="350"/>
      <c r="F129" s="333"/>
      <c r="G129" s="350"/>
      <c r="H129" s="333"/>
      <c r="I129" s="317"/>
      <c r="J129" s="333"/>
      <c r="K129" s="317"/>
      <c r="L129" s="333"/>
      <c r="M129" s="317"/>
      <c r="N129" s="333"/>
      <c r="O129" s="317"/>
      <c r="P129" s="333"/>
      <c r="Q129" s="317"/>
      <c r="R129" s="333"/>
      <c r="S129" s="317"/>
      <c r="T129" s="333"/>
      <c r="U129" s="317"/>
      <c r="V129" s="333"/>
      <c r="W129" s="317"/>
      <c r="X129" s="333"/>
      <c r="Y129" s="317"/>
      <c r="Z129" s="333"/>
      <c r="AA129" s="317"/>
      <c r="AB129" s="333"/>
      <c r="AC129" s="317"/>
      <c r="AD129" s="333"/>
      <c r="AE129" s="339"/>
      <c r="AF129" s="98">
        <f>SUM('（別紙2-6）6月1日～6月30日'!D129:AG129,'（別紙2-7）7月1日～7月31日'!D129:AH129,'（別紙2-8）8月1日～8月31日'!D129:AH129,'（別紙2-9）9月1日～9月30日'!D129:AG129,'（別紙2-10）10月1日～10月31日'!D129:AH129,'（別紙2-11）11月1日～11月30日'!D129:AG129,'（別紙2-12）12月1日～12月31日'!D129:AH129,'（別紙2-13）1月1日～1月31日'!D129:AH129,D129:AE129)</f>
        <v>0</v>
      </c>
      <c r="AG129" s="218" t="str">
        <f>IF(AM129="×","療養日数は15日以内になるようにしてください。",IF(AN129="×","無症状者（検体採取日が令和5年1月1日以降）の療養日数は7日以内になるようにしてください。",IF('（別紙2-15）3月1日～3月31日'!AV129="×","別紙1の4の要件を満たしていない場合は、療養日数が10日以内になるようにしてください。","")))</f>
        <v/>
      </c>
      <c r="AH129" s="233">
        <f t="shared" si="9"/>
        <v>0</v>
      </c>
      <c r="AI129" s="44"/>
      <c r="AK129" s="233" t="str">
        <f t="shared" si="10"/>
        <v/>
      </c>
      <c r="AM129" s="238" t="str">
        <f t="shared" si="8"/>
        <v/>
      </c>
      <c r="AN129" s="239" t="str">
        <f>IF(SUM(COUNTIF('（別紙2-13）1月1日～1月31日'!C129,"○"),COUNTIF('（別紙2-14）2月1日～2月28日'!C129,"○"),COUNTIF('（別紙2-15）3月1日～3月31日'!C129,"○"))&gt;0,IF('（別紙2-12）12月1日～12月31日'!AI129=0,IF(SUM('（別紙2-13）1月1日～1月31日'!D129:AH129,'（別紙2-14）2月1日～2月28日'!D129:AE129)&gt;7,"×","○"),""),"")</f>
        <v/>
      </c>
    </row>
    <row r="130" spans="1:40" s="41" customFormat="1" ht="30" customHeight="1" x14ac:dyDescent="0.4">
      <c r="A130" s="55">
        <v>117</v>
      </c>
      <c r="B130" s="201" t="str">
        <f>IF('（別紙2-11）11月1日～11月30日'!B130="","",'（別紙2-11）11月1日～11月30日'!B130)</f>
        <v/>
      </c>
      <c r="C130" s="249"/>
      <c r="D130" s="314"/>
      <c r="E130" s="348"/>
      <c r="F130" s="316"/>
      <c r="G130" s="348"/>
      <c r="H130" s="316"/>
      <c r="I130" s="315"/>
      <c r="J130" s="316"/>
      <c r="K130" s="315"/>
      <c r="L130" s="316"/>
      <c r="M130" s="315"/>
      <c r="N130" s="316"/>
      <c r="O130" s="315"/>
      <c r="P130" s="316"/>
      <c r="Q130" s="315"/>
      <c r="R130" s="316"/>
      <c r="S130" s="315"/>
      <c r="T130" s="316"/>
      <c r="U130" s="315"/>
      <c r="V130" s="316"/>
      <c r="W130" s="315"/>
      <c r="X130" s="316"/>
      <c r="Y130" s="315"/>
      <c r="Z130" s="316"/>
      <c r="AA130" s="315"/>
      <c r="AB130" s="316"/>
      <c r="AC130" s="315"/>
      <c r="AD130" s="316"/>
      <c r="AE130" s="336"/>
      <c r="AF130" s="56">
        <f>SUM('（別紙2-6）6月1日～6月30日'!D130:AG130,'（別紙2-7）7月1日～7月31日'!D130:AH130,'（別紙2-8）8月1日～8月31日'!D130:AH130,'（別紙2-9）9月1日～9月30日'!D130:AG130,'（別紙2-10）10月1日～10月31日'!D130:AH130,'（別紙2-11）11月1日～11月30日'!D130:AG130,'（別紙2-12）12月1日～12月31日'!D130:AH130,'（別紙2-13）1月1日～1月31日'!D130:AH130,D130:AE130)</f>
        <v>0</v>
      </c>
      <c r="AG130" s="218" t="str">
        <f>IF(AM130="×","療養日数は15日以内になるようにしてください。",IF(AN130="×","無症状者（検体採取日が令和5年1月1日以降）の療養日数は7日以内になるようにしてください。",IF('（別紙2-15）3月1日～3月31日'!AV130="×","別紙1の4の要件を満たしていない場合は、療養日数が10日以内になるようにしてください。","")))</f>
        <v/>
      </c>
      <c r="AH130" s="233">
        <f t="shared" si="9"/>
        <v>0</v>
      </c>
      <c r="AI130" s="44"/>
      <c r="AK130" s="233" t="str">
        <f t="shared" si="10"/>
        <v/>
      </c>
      <c r="AM130" s="238" t="str">
        <f t="shared" si="8"/>
        <v/>
      </c>
      <c r="AN130" s="239" t="str">
        <f>IF(SUM(COUNTIF('（別紙2-13）1月1日～1月31日'!C130,"○"),COUNTIF('（別紙2-14）2月1日～2月28日'!C130,"○"),COUNTIF('（別紙2-15）3月1日～3月31日'!C130,"○"))&gt;0,IF('（別紙2-12）12月1日～12月31日'!AI130=0,IF(SUM('（別紙2-13）1月1日～1月31日'!D130:AH130,'（別紙2-14）2月1日～2月28日'!D130:AE130)&gt;7,"×","○"),""),"")</f>
        <v/>
      </c>
    </row>
    <row r="131" spans="1:40" s="41" customFormat="1" ht="30" customHeight="1" x14ac:dyDescent="0.4">
      <c r="A131" s="55">
        <v>118</v>
      </c>
      <c r="B131" s="201" t="str">
        <f>IF('（別紙2-11）11月1日～11月30日'!B131="","",'（別紙2-11）11月1日～11月30日'!B131)</f>
        <v/>
      </c>
      <c r="C131" s="249"/>
      <c r="D131" s="314"/>
      <c r="E131" s="348"/>
      <c r="F131" s="316"/>
      <c r="G131" s="348"/>
      <c r="H131" s="316"/>
      <c r="I131" s="315"/>
      <c r="J131" s="316"/>
      <c r="K131" s="315"/>
      <c r="L131" s="316"/>
      <c r="M131" s="315"/>
      <c r="N131" s="316"/>
      <c r="O131" s="315"/>
      <c r="P131" s="316"/>
      <c r="Q131" s="315"/>
      <c r="R131" s="316"/>
      <c r="S131" s="315"/>
      <c r="T131" s="316"/>
      <c r="U131" s="315"/>
      <c r="V131" s="316"/>
      <c r="W131" s="315"/>
      <c r="X131" s="316"/>
      <c r="Y131" s="315"/>
      <c r="Z131" s="316"/>
      <c r="AA131" s="315"/>
      <c r="AB131" s="316"/>
      <c r="AC131" s="315"/>
      <c r="AD131" s="316"/>
      <c r="AE131" s="336"/>
      <c r="AF131" s="56">
        <f>SUM('（別紙2-6）6月1日～6月30日'!D131:AG131,'（別紙2-7）7月1日～7月31日'!D131:AH131,'（別紙2-8）8月1日～8月31日'!D131:AH131,'（別紙2-9）9月1日～9月30日'!D131:AG131,'（別紙2-10）10月1日～10月31日'!D131:AH131,'（別紙2-11）11月1日～11月30日'!D131:AG131,'（別紙2-12）12月1日～12月31日'!D131:AH131,'（別紙2-13）1月1日～1月31日'!D131:AH131,D131:AE131)</f>
        <v>0</v>
      </c>
      <c r="AG131" s="218" t="str">
        <f>IF(AM131="×","療養日数は15日以内になるようにしてください。",IF(AN131="×","無症状者（検体採取日が令和5年1月1日以降）の療養日数は7日以内になるようにしてください。",IF('（別紙2-15）3月1日～3月31日'!AV131="×","別紙1の4の要件を満たしていない場合は、療養日数が10日以内になるようにしてください。","")))</f>
        <v/>
      </c>
      <c r="AH131" s="233">
        <f t="shared" si="9"/>
        <v>0</v>
      </c>
      <c r="AI131" s="44"/>
      <c r="AK131" s="233" t="str">
        <f t="shared" si="10"/>
        <v/>
      </c>
      <c r="AM131" s="238" t="str">
        <f t="shared" si="8"/>
        <v/>
      </c>
      <c r="AN131" s="239" t="str">
        <f>IF(SUM(COUNTIF('（別紙2-13）1月1日～1月31日'!C131,"○"),COUNTIF('（別紙2-14）2月1日～2月28日'!C131,"○"),COUNTIF('（別紙2-15）3月1日～3月31日'!C131,"○"))&gt;0,IF('（別紙2-12）12月1日～12月31日'!AI131=0,IF(SUM('（別紙2-13）1月1日～1月31日'!D131:AH131,'（別紙2-14）2月1日～2月28日'!D131:AE131)&gt;7,"×","○"),""),"")</f>
        <v/>
      </c>
    </row>
    <row r="132" spans="1:40" s="41" customFormat="1" ht="30" customHeight="1" x14ac:dyDescent="0.4">
      <c r="A132" s="55">
        <v>119</v>
      </c>
      <c r="B132" s="201" t="str">
        <f>IF('（別紙2-11）11月1日～11月30日'!B132="","",'（別紙2-11）11月1日～11月30日'!B132)</f>
        <v/>
      </c>
      <c r="C132" s="249"/>
      <c r="D132" s="314"/>
      <c r="E132" s="348"/>
      <c r="F132" s="316"/>
      <c r="G132" s="348"/>
      <c r="H132" s="316"/>
      <c r="I132" s="315"/>
      <c r="J132" s="316"/>
      <c r="K132" s="315"/>
      <c r="L132" s="316"/>
      <c r="M132" s="315"/>
      <c r="N132" s="316"/>
      <c r="O132" s="315"/>
      <c r="P132" s="316"/>
      <c r="Q132" s="315"/>
      <c r="R132" s="316"/>
      <c r="S132" s="315"/>
      <c r="T132" s="316"/>
      <c r="U132" s="315"/>
      <c r="V132" s="316"/>
      <c r="W132" s="315"/>
      <c r="X132" s="316"/>
      <c r="Y132" s="315"/>
      <c r="Z132" s="316"/>
      <c r="AA132" s="315"/>
      <c r="AB132" s="316"/>
      <c r="AC132" s="315"/>
      <c r="AD132" s="316"/>
      <c r="AE132" s="336"/>
      <c r="AF132" s="56">
        <f>SUM('（別紙2-6）6月1日～6月30日'!D132:AG132,'（別紙2-7）7月1日～7月31日'!D132:AH132,'（別紙2-8）8月1日～8月31日'!D132:AH132,'（別紙2-9）9月1日～9月30日'!D132:AG132,'（別紙2-10）10月1日～10月31日'!D132:AH132,'（別紙2-11）11月1日～11月30日'!D132:AG132,'（別紙2-12）12月1日～12月31日'!D132:AH132,'（別紙2-13）1月1日～1月31日'!D132:AH132,D132:AE132)</f>
        <v>0</v>
      </c>
      <c r="AG132" s="218" t="str">
        <f>IF(AM132="×","療養日数は15日以内になるようにしてください。",IF(AN132="×","無症状者（検体採取日が令和5年1月1日以降）の療養日数は7日以内になるようにしてください。",IF('（別紙2-15）3月1日～3月31日'!AV132="×","別紙1の4の要件を満たしていない場合は、療養日数が10日以内になるようにしてください。","")))</f>
        <v/>
      </c>
      <c r="AH132" s="233">
        <f t="shared" si="9"/>
        <v>0</v>
      </c>
      <c r="AI132" s="44"/>
      <c r="AK132" s="233" t="str">
        <f t="shared" si="10"/>
        <v/>
      </c>
      <c r="AM132" s="238" t="str">
        <f t="shared" si="8"/>
        <v/>
      </c>
      <c r="AN132" s="239" t="str">
        <f>IF(SUM(COUNTIF('（別紙2-13）1月1日～1月31日'!C132,"○"),COUNTIF('（別紙2-14）2月1日～2月28日'!C132,"○"),COUNTIF('（別紙2-15）3月1日～3月31日'!C132,"○"))&gt;0,IF('（別紙2-12）12月1日～12月31日'!AI132=0,IF(SUM('（別紙2-13）1月1日～1月31日'!D132:AH132,'（別紙2-14）2月1日～2月28日'!D132:AE132)&gt;7,"×","○"),""),"")</f>
        <v/>
      </c>
    </row>
    <row r="133" spans="1:40" s="41" customFormat="1" ht="30" customHeight="1" thickBot="1" x14ac:dyDescent="0.45">
      <c r="A133" s="55">
        <v>120</v>
      </c>
      <c r="B133" s="202" t="str">
        <f>IF('（別紙2-11）11月1日～11月30日'!B133="","",'（別紙2-11）11月1日～11月30日'!B133)</f>
        <v/>
      </c>
      <c r="C133" s="252"/>
      <c r="D133" s="314"/>
      <c r="E133" s="348"/>
      <c r="F133" s="316"/>
      <c r="G133" s="348"/>
      <c r="H133" s="316"/>
      <c r="I133" s="315"/>
      <c r="J133" s="316"/>
      <c r="K133" s="315"/>
      <c r="L133" s="316"/>
      <c r="M133" s="315"/>
      <c r="N133" s="316"/>
      <c r="O133" s="315"/>
      <c r="P133" s="316"/>
      <c r="Q133" s="315"/>
      <c r="R133" s="316"/>
      <c r="S133" s="315"/>
      <c r="T133" s="316"/>
      <c r="U133" s="315"/>
      <c r="V133" s="316"/>
      <c r="W133" s="315"/>
      <c r="X133" s="316"/>
      <c r="Y133" s="315"/>
      <c r="Z133" s="316"/>
      <c r="AA133" s="315"/>
      <c r="AB133" s="316"/>
      <c r="AC133" s="315"/>
      <c r="AD133" s="316"/>
      <c r="AE133" s="336"/>
      <c r="AF133" s="56">
        <f>SUM('（別紙2-6）6月1日～6月30日'!D133:AG133,'（別紙2-7）7月1日～7月31日'!D133:AH133,'（別紙2-8）8月1日～8月31日'!D133:AH133,'（別紙2-9）9月1日～9月30日'!D133:AG133,'（別紙2-10）10月1日～10月31日'!D133:AH133,'（別紙2-11）11月1日～11月30日'!D133:AG133,'（別紙2-12）12月1日～12月31日'!D133:AH133,'（別紙2-13）1月1日～1月31日'!D133:AH133,D133:AE133)</f>
        <v>0</v>
      </c>
      <c r="AG133" s="218" t="str">
        <f>IF(AM133="×","療養日数は15日以内になるようにしてください。",IF(AN133="×","無症状者（検体採取日が令和5年1月1日以降）の療養日数は7日以内になるようにしてください。",IF('（別紙2-15）3月1日～3月31日'!AV133="×","別紙1の4の要件を満たしていない場合は、療養日数が10日以内になるようにしてください。","")))</f>
        <v/>
      </c>
      <c r="AH133" s="233">
        <f t="shared" si="9"/>
        <v>0</v>
      </c>
      <c r="AI133" s="44"/>
      <c r="AK133" s="233" t="str">
        <f t="shared" si="10"/>
        <v/>
      </c>
      <c r="AM133" s="238" t="str">
        <f t="shared" si="8"/>
        <v/>
      </c>
      <c r="AN133" s="239" t="str">
        <f>IF(SUM(COUNTIF('（別紙2-13）1月1日～1月31日'!C133,"○"),COUNTIF('（別紙2-14）2月1日～2月28日'!C133,"○"),COUNTIF('（別紙2-15）3月1日～3月31日'!C133,"○"))&gt;0,IF('（別紙2-12）12月1日～12月31日'!AI133=0,IF(SUM('（別紙2-13）1月1日～1月31日'!D133:AH133,'（別紙2-14）2月1日～2月28日'!D133:AE133)&gt;7,"×","○"),""),"")</f>
        <v/>
      </c>
    </row>
    <row r="134" spans="1:40" s="41" customFormat="1" ht="30" customHeight="1" x14ac:dyDescent="0.4">
      <c r="A134" s="99">
        <v>121</v>
      </c>
      <c r="B134" s="203" t="str">
        <f>IF('（別紙2-11）11月1日～11月30日'!B134="","",'（別紙2-11）11月1日～11月30日'!B134)</f>
        <v/>
      </c>
      <c r="C134" s="253"/>
      <c r="D134" s="334"/>
      <c r="E134" s="349"/>
      <c r="F134" s="330"/>
      <c r="G134" s="349"/>
      <c r="H134" s="330"/>
      <c r="I134" s="329"/>
      <c r="J134" s="330"/>
      <c r="K134" s="329"/>
      <c r="L134" s="330"/>
      <c r="M134" s="329"/>
      <c r="N134" s="330"/>
      <c r="O134" s="329"/>
      <c r="P134" s="330"/>
      <c r="Q134" s="329"/>
      <c r="R134" s="330"/>
      <c r="S134" s="329"/>
      <c r="T134" s="330"/>
      <c r="U134" s="329"/>
      <c r="V134" s="330"/>
      <c r="W134" s="329"/>
      <c r="X134" s="330"/>
      <c r="Y134" s="329"/>
      <c r="Z134" s="330"/>
      <c r="AA134" s="329"/>
      <c r="AB134" s="330"/>
      <c r="AC134" s="329"/>
      <c r="AD134" s="330"/>
      <c r="AE134" s="335"/>
      <c r="AF134" s="81">
        <f>SUM('（別紙2-6）6月1日～6月30日'!D134:AG134,'（別紙2-7）7月1日～7月31日'!D134:AH134,'（別紙2-8）8月1日～8月31日'!D134:AH134,'（別紙2-9）9月1日～9月30日'!D134:AG134,'（別紙2-10）10月1日～10月31日'!D134:AH134,'（別紙2-11）11月1日～11月30日'!D134:AG134,'（別紙2-12）12月1日～12月31日'!D134:AH134,'（別紙2-13）1月1日～1月31日'!D134:AH134,D134:AE134)</f>
        <v>0</v>
      </c>
      <c r="AG134" s="218" t="str">
        <f>IF(AM134="×","療養日数は15日以内になるようにしてください。",IF(AN134="×","無症状者（検体採取日が令和5年1月1日以降）の療養日数は7日以内になるようにしてください。",IF('（別紙2-15）3月1日～3月31日'!AV134="×","別紙1の4の要件を満たしていない場合は、療養日数が10日以内になるようにしてください。","")))</f>
        <v/>
      </c>
      <c r="AH134" s="233">
        <f t="shared" si="9"/>
        <v>0</v>
      </c>
      <c r="AI134" s="44"/>
      <c r="AK134" s="233" t="str">
        <f t="shared" si="10"/>
        <v/>
      </c>
      <c r="AM134" s="238" t="str">
        <f t="shared" si="8"/>
        <v/>
      </c>
      <c r="AN134" s="239" t="str">
        <f>IF(SUM(COUNTIF('（別紙2-13）1月1日～1月31日'!C134,"○"),COUNTIF('（別紙2-14）2月1日～2月28日'!C134,"○"),COUNTIF('（別紙2-15）3月1日～3月31日'!C134,"○"))&gt;0,IF('（別紙2-12）12月1日～12月31日'!AI134=0,IF(SUM('（別紙2-13）1月1日～1月31日'!D134:AH134,'（別紙2-14）2月1日～2月28日'!D134:AE134)&gt;7,"×","○"),""),"")</f>
        <v/>
      </c>
    </row>
    <row r="135" spans="1:40" s="41" customFormat="1" ht="30" customHeight="1" x14ac:dyDescent="0.4">
      <c r="A135" s="55">
        <v>122</v>
      </c>
      <c r="B135" s="201" t="str">
        <f>IF('（別紙2-11）11月1日～11月30日'!B135="","",'（別紙2-11）11月1日～11月30日'!B135)</f>
        <v/>
      </c>
      <c r="C135" s="249"/>
      <c r="D135" s="314"/>
      <c r="E135" s="348"/>
      <c r="F135" s="316"/>
      <c r="G135" s="348"/>
      <c r="H135" s="316"/>
      <c r="I135" s="315"/>
      <c r="J135" s="316"/>
      <c r="K135" s="315"/>
      <c r="L135" s="316"/>
      <c r="M135" s="315"/>
      <c r="N135" s="316"/>
      <c r="O135" s="315"/>
      <c r="P135" s="316"/>
      <c r="Q135" s="315"/>
      <c r="R135" s="316"/>
      <c r="S135" s="315"/>
      <c r="T135" s="316"/>
      <c r="U135" s="315"/>
      <c r="V135" s="316"/>
      <c r="W135" s="315"/>
      <c r="X135" s="316"/>
      <c r="Y135" s="315"/>
      <c r="Z135" s="316"/>
      <c r="AA135" s="315"/>
      <c r="AB135" s="316"/>
      <c r="AC135" s="315"/>
      <c r="AD135" s="316"/>
      <c r="AE135" s="336"/>
      <c r="AF135" s="56">
        <f>SUM('（別紙2-6）6月1日～6月30日'!D135:AG135,'（別紙2-7）7月1日～7月31日'!D135:AH135,'（別紙2-8）8月1日～8月31日'!D135:AH135,'（別紙2-9）9月1日～9月30日'!D135:AG135,'（別紙2-10）10月1日～10月31日'!D135:AH135,'（別紙2-11）11月1日～11月30日'!D135:AG135,'（別紙2-12）12月1日～12月31日'!D135:AH135,'（別紙2-13）1月1日～1月31日'!D135:AH135,D135:AE135)</f>
        <v>0</v>
      </c>
      <c r="AG135" s="218" t="str">
        <f>IF(AM135="×","療養日数は15日以内になるようにしてください。",IF(AN135="×","無症状者（検体採取日が令和5年1月1日以降）の療養日数は7日以内になるようにしてください。",IF('（別紙2-15）3月1日～3月31日'!AV135="×","別紙1の4の要件を満たしていない場合は、療養日数が10日以内になるようにしてください。","")))</f>
        <v/>
      </c>
      <c r="AH135" s="233">
        <f t="shared" si="9"/>
        <v>0</v>
      </c>
      <c r="AI135" s="44"/>
      <c r="AK135" s="233" t="str">
        <f t="shared" si="10"/>
        <v/>
      </c>
      <c r="AM135" s="238" t="str">
        <f t="shared" si="8"/>
        <v/>
      </c>
      <c r="AN135" s="239" t="str">
        <f>IF(SUM(COUNTIF('（別紙2-13）1月1日～1月31日'!C135,"○"),COUNTIF('（別紙2-14）2月1日～2月28日'!C135,"○"),COUNTIF('（別紙2-15）3月1日～3月31日'!C135,"○"))&gt;0,IF('（別紙2-12）12月1日～12月31日'!AI135=0,IF(SUM('（別紙2-13）1月1日～1月31日'!D135:AH135,'（別紙2-14）2月1日～2月28日'!D135:AE135)&gt;7,"×","○"),""),"")</f>
        <v/>
      </c>
    </row>
    <row r="136" spans="1:40" s="41" customFormat="1" ht="30" customHeight="1" x14ac:dyDescent="0.4">
      <c r="A136" s="55">
        <v>123</v>
      </c>
      <c r="B136" s="201" t="str">
        <f>IF('（別紙2-11）11月1日～11月30日'!B136="","",'（別紙2-11）11月1日～11月30日'!B136)</f>
        <v/>
      </c>
      <c r="C136" s="249"/>
      <c r="D136" s="314"/>
      <c r="E136" s="348"/>
      <c r="F136" s="316"/>
      <c r="G136" s="348"/>
      <c r="H136" s="316"/>
      <c r="I136" s="315"/>
      <c r="J136" s="316"/>
      <c r="K136" s="315"/>
      <c r="L136" s="316"/>
      <c r="M136" s="315"/>
      <c r="N136" s="316"/>
      <c r="O136" s="315"/>
      <c r="P136" s="316"/>
      <c r="Q136" s="315"/>
      <c r="R136" s="316"/>
      <c r="S136" s="315"/>
      <c r="T136" s="316"/>
      <c r="U136" s="315"/>
      <c r="V136" s="316"/>
      <c r="W136" s="315"/>
      <c r="X136" s="316"/>
      <c r="Y136" s="315"/>
      <c r="Z136" s="316"/>
      <c r="AA136" s="315"/>
      <c r="AB136" s="316"/>
      <c r="AC136" s="315"/>
      <c r="AD136" s="316"/>
      <c r="AE136" s="336"/>
      <c r="AF136" s="56">
        <f>SUM('（別紙2-6）6月1日～6月30日'!D136:AG136,'（別紙2-7）7月1日～7月31日'!D136:AH136,'（別紙2-8）8月1日～8月31日'!D136:AH136,'（別紙2-9）9月1日～9月30日'!D136:AG136,'（別紙2-10）10月1日～10月31日'!D136:AH136,'（別紙2-11）11月1日～11月30日'!D136:AG136,'（別紙2-12）12月1日～12月31日'!D136:AH136,'（別紙2-13）1月1日～1月31日'!D136:AH136,D136:AE136)</f>
        <v>0</v>
      </c>
      <c r="AG136" s="218" t="str">
        <f>IF(AM136="×","療養日数は15日以内になるようにしてください。",IF(AN136="×","無症状者（検体採取日が令和5年1月1日以降）の療養日数は7日以内になるようにしてください。",IF('（別紙2-15）3月1日～3月31日'!AV136="×","別紙1の4の要件を満たしていない場合は、療養日数が10日以内になるようにしてください。","")))</f>
        <v/>
      </c>
      <c r="AH136" s="233">
        <f t="shared" si="9"/>
        <v>0</v>
      </c>
      <c r="AI136" s="44"/>
      <c r="AK136" s="233" t="str">
        <f t="shared" si="10"/>
        <v/>
      </c>
      <c r="AM136" s="238" t="str">
        <f t="shared" si="8"/>
        <v/>
      </c>
      <c r="AN136" s="239" t="str">
        <f>IF(SUM(COUNTIF('（別紙2-13）1月1日～1月31日'!C136,"○"),COUNTIF('（別紙2-14）2月1日～2月28日'!C136,"○"),COUNTIF('（別紙2-15）3月1日～3月31日'!C136,"○"))&gt;0,IF('（別紙2-12）12月1日～12月31日'!AI136=0,IF(SUM('（別紙2-13）1月1日～1月31日'!D136:AH136,'（別紙2-14）2月1日～2月28日'!D136:AE136)&gt;7,"×","○"),""),"")</f>
        <v/>
      </c>
    </row>
    <row r="137" spans="1:40" s="41" customFormat="1" ht="30" customHeight="1" x14ac:dyDescent="0.4">
      <c r="A137" s="55">
        <v>124</v>
      </c>
      <c r="B137" s="201" t="str">
        <f>IF('（別紙2-11）11月1日～11月30日'!B137="","",'（別紙2-11）11月1日～11月30日'!B137)</f>
        <v/>
      </c>
      <c r="C137" s="249"/>
      <c r="D137" s="314"/>
      <c r="E137" s="348"/>
      <c r="F137" s="316"/>
      <c r="G137" s="348"/>
      <c r="H137" s="316"/>
      <c r="I137" s="315"/>
      <c r="J137" s="316"/>
      <c r="K137" s="315"/>
      <c r="L137" s="316"/>
      <c r="M137" s="315"/>
      <c r="N137" s="316"/>
      <c r="O137" s="315"/>
      <c r="P137" s="316"/>
      <c r="Q137" s="315"/>
      <c r="R137" s="316"/>
      <c r="S137" s="315"/>
      <c r="T137" s="316"/>
      <c r="U137" s="315"/>
      <c r="V137" s="316"/>
      <c r="W137" s="315"/>
      <c r="X137" s="316"/>
      <c r="Y137" s="315"/>
      <c r="Z137" s="316"/>
      <c r="AA137" s="315"/>
      <c r="AB137" s="316"/>
      <c r="AC137" s="315"/>
      <c r="AD137" s="316"/>
      <c r="AE137" s="336"/>
      <c r="AF137" s="56">
        <f>SUM('（別紙2-6）6月1日～6月30日'!D137:AG137,'（別紙2-7）7月1日～7月31日'!D137:AH137,'（別紙2-8）8月1日～8月31日'!D137:AH137,'（別紙2-9）9月1日～9月30日'!D137:AG137,'（別紙2-10）10月1日～10月31日'!D137:AH137,'（別紙2-11）11月1日～11月30日'!D137:AG137,'（別紙2-12）12月1日～12月31日'!D137:AH137,'（別紙2-13）1月1日～1月31日'!D137:AH137,D137:AE137)</f>
        <v>0</v>
      </c>
      <c r="AG137" s="218" t="str">
        <f>IF(AM137="×","療養日数は15日以内になるようにしてください。",IF(AN137="×","無症状者（検体採取日が令和5年1月1日以降）の療養日数は7日以内になるようにしてください。",IF('（別紙2-15）3月1日～3月31日'!AV137="×","別紙1の4の要件を満たしていない場合は、療養日数が10日以内になるようにしてください。","")))</f>
        <v/>
      </c>
      <c r="AH137" s="233">
        <f t="shared" si="9"/>
        <v>0</v>
      </c>
      <c r="AI137" s="44"/>
      <c r="AK137" s="233" t="str">
        <f t="shared" si="10"/>
        <v/>
      </c>
      <c r="AM137" s="238" t="str">
        <f t="shared" si="8"/>
        <v/>
      </c>
      <c r="AN137" s="239" t="str">
        <f>IF(SUM(COUNTIF('（別紙2-13）1月1日～1月31日'!C137,"○"),COUNTIF('（別紙2-14）2月1日～2月28日'!C137,"○"),COUNTIF('（別紙2-15）3月1日～3月31日'!C137,"○"))&gt;0,IF('（別紙2-12）12月1日～12月31日'!AI137=0,IF(SUM('（別紙2-13）1月1日～1月31日'!D137:AH137,'（別紙2-14）2月1日～2月28日'!D137:AE137)&gt;7,"×","○"),""),"")</f>
        <v/>
      </c>
    </row>
    <row r="138" spans="1:40" s="41" customFormat="1" ht="30" customHeight="1" thickBot="1" x14ac:dyDescent="0.45">
      <c r="A138" s="57">
        <v>125</v>
      </c>
      <c r="B138" s="202" t="str">
        <f>IF('（別紙2-11）11月1日～11月30日'!B138="","",'（別紙2-11）11月1日～11月30日'!B138)</f>
        <v/>
      </c>
      <c r="C138" s="252"/>
      <c r="D138" s="337"/>
      <c r="E138" s="347"/>
      <c r="F138" s="326"/>
      <c r="G138" s="347"/>
      <c r="H138" s="326"/>
      <c r="I138" s="325"/>
      <c r="J138" s="326"/>
      <c r="K138" s="325"/>
      <c r="L138" s="326"/>
      <c r="M138" s="325"/>
      <c r="N138" s="326"/>
      <c r="O138" s="325"/>
      <c r="P138" s="326"/>
      <c r="Q138" s="325"/>
      <c r="R138" s="326"/>
      <c r="S138" s="325"/>
      <c r="T138" s="326"/>
      <c r="U138" s="325"/>
      <c r="V138" s="326"/>
      <c r="W138" s="325"/>
      <c r="X138" s="326"/>
      <c r="Y138" s="325"/>
      <c r="Z138" s="326"/>
      <c r="AA138" s="325"/>
      <c r="AB138" s="326"/>
      <c r="AC138" s="325"/>
      <c r="AD138" s="326"/>
      <c r="AE138" s="338"/>
      <c r="AF138" s="58">
        <f>SUM('（別紙2-6）6月1日～6月30日'!D138:AG138,'（別紙2-7）7月1日～7月31日'!D138:AH138,'（別紙2-8）8月1日～8月31日'!D138:AH138,'（別紙2-9）9月1日～9月30日'!D138:AG138,'（別紙2-10）10月1日～10月31日'!D138:AH138,'（別紙2-11）11月1日～11月30日'!D138:AG138,'（別紙2-12）12月1日～12月31日'!D138:AH138,'（別紙2-13）1月1日～1月31日'!D138:AH138,D138:AE138)</f>
        <v>0</v>
      </c>
      <c r="AG138" s="218" t="str">
        <f>IF(AM138="×","療養日数は15日以内になるようにしてください。",IF(AN138="×","無症状者（検体採取日が令和5年1月1日以降）の療養日数は7日以内になるようにしてください。",IF('（別紙2-15）3月1日～3月31日'!AV138="×","別紙1の4の要件を満たしていない場合は、療養日数が10日以内になるようにしてください。","")))</f>
        <v/>
      </c>
      <c r="AH138" s="233">
        <f t="shared" si="9"/>
        <v>0</v>
      </c>
      <c r="AI138" s="44"/>
      <c r="AK138" s="233" t="str">
        <f t="shared" si="10"/>
        <v/>
      </c>
      <c r="AM138" s="238" t="str">
        <f t="shared" si="8"/>
        <v/>
      </c>
      <c r="AN138" s="239" t="str">
        <f>IF(SUM(COUNTIF('（別紙2-13）1月1日～1月31日'!C138,"○"),COUNTIF('（別紙2-14）2月1日～2月28日'!C138,"○"),COUNTIF('（別紙2-15）3月1日～3月31日'!C138,"○"))&gt;0,IF('（別紙2-12）12月1日～12月31日'!AI138=0,IF(SUM('（別紙2-13）1月1日～1月31日'!D138:AH138,'（別紙2-14）2月1日～2月28日'!D138:AE138)&gt;7,"×","○"),""),"")</f>
        <v/>
      </c>
    </row>
    <row r="139" spans="1:40" s="41" customFormat="1" ht="30" customHeight="1" x14ac:dyDescent="0.4">
      <c r="A139" s="91">
        <v>126</v>
      </c>
      <c r="B139" s="203" t="str">
        <f>IF('（別紙2-11）11月1日～11月30日'!B139="","",'（別紙2-11）11月1日～11月30日'!B139)</f>
        <v/>
      </c>
      <c r="C139" s="253"/>
      <c r="D139" s="332"/>
      <c r="E139" s="350"/>
      <c r="F139" s="333"/>
      <c r="G139" s="350"/>
      <c r="H139" s="333"/>
      <c r="I139" s="317"/>
      <c r="J139" s="333"/>
      <c r="K139" s="317"/>
      <c r="L139" s="333"/>
      <c r="M139" s="317"/>
      <c r="N139" s="333"/>
      <c r="O139" s="317"/>
      <c r="P139" s="333"/>
      <c r="Q139" s="317"/>
      <c r="R139" s="333"/>
      <c r="S139" s="317"/>
      <c r="T139" s="333"/>
      <c r="U139" s="317"/>
      <c r="V139" s="333"/>
      <c r="W139" s="317"/>
      <c r="X139" s="333"/>
      <c r="Y139" s="317"/>
      <c r="Z139" s="333"/>
      <c r="AA139" s="317"/>
      <c r="AB139" s="333"/>
      <c r="AC139" s="317"/>
      <c r="AD139" s="333"/>
      <c r="AE139" s="339"/>
      <c r="AF139" s="98">
        <f>SUM('（別紙2-6）6月1日～6月30日'!D139:AG139,'（別紙2-7）7月1日～7月31日'!D139:AH139,'（別紙2-8）8月1日～8月31日'!D139:AH139,'（別紙2-9）9月1日～9月30日'!D139:AG139,'（別紙2-10）10月1日～10月31日'!D139:AH139,'（別紙2-11）11月1日～11月30日'!D139:AG139,'（別紙2-12）12月1日～12月31日'!D139:AH139,'（別紙2-13）1月1日～1月31日'!D139:AH139,D139:AE139)</f>
        <v>0</v>
      </c>
      <c r="AG139" s="218" t="str">
        <f>IF(AM139="×","療養日数は15日以内になるようにしてください。",IF(AN139="×","無症状者（検体採取日が令和5年1月1日以降）の療養日数は7日以内になるようにしてください。",IF('（別紙2-15）3月1日～3月31日'!AV139="×","別紙1の4の要件を満たしていない場合は、療養日数が10日以内になるようにしてください。","")))</f>
        <v/>
      </c>
      <c r="AH139" s="233">
        <f t="shared" si="9"/>
        <v>0</v>
      </c>
      <c r="AI139" s="44"/>
      <c r="AK139" s="233" t="str">
        <f t="shared" si="10"/>
        <v/>
      </c>
      <c r="AM139" s="238" t="str">
        <f t="shared" si="8"/>
        <v/>
      </c>
      <c r="AN139" s="239" t="str">
        <f>IF(SUM(COUNTIF('（別紙2-13）1月1日～1月31日'!C139,"○"),COUNTIF('（別紙2-14）2月1日～2月28日'!C139,"○"),COUNTIF('（別紙2-15）3月1日～3月31日'!C139,"○"))&gt;0,IF('（別紙2-12）12月1日～12月31日'!AI139=0,IF(SUM('（別紙2-13）1月1日～1月31日'!D139:AH139,'（別紙2-14）2月1日～2月28日'!D139:AE139)&gt;7,"×","○"),""),"")</f>
        <v/>
      </c>
    </row>
    <row r="140" spans="1:40" s="41" customFormat="1" ht="30" customHeight="1" x14ac:dyDescent="0.4">
      <c r="A140" s="55">
        <v>127</v>
      </c>
      <c r="B140" s="201" t="str">
        <f>IF('（別紙2-11）11月1日～11月30日'!B140="","",'（別紙2-11）11月1日～11月30日'!B140)</f>
        <v/>
      </c>
      <c r="C140" s="249"/>
      <c r="D140" s="314"/>
      <c r="E140" s="348"/>
      <c r="F140" s="316"/>
      <c r="G140" s="348"/>
      <c r="H140" s="316"/>
      <c r="I140" s="315"/>
      <c r="J140" s="316"/>
      <c r="K140" s="315"/>
      <c r="L140" s="316"/>
      <c r="M140" s="315"/>
      <c r="N140" s="316"/>
      <c r="O140" s="315"/>
      <c r="P140" s="316"/>
      <c r="Q140" s="315"/>
      <c r="R140" s="316"/>
      <c r="S140" s="315"/>
      <c r="T140" s="316"/>
      <c r="U140" s="315"/>
      <c r="V140" s="316"/>
      <c r="W140" s="315"/>
      <c r="X140" s="316"/>
      <c r="Y140" s="315"/>
      <c r="Z140" s="316"/>
      <c r="AA140" s="315"/>
      <c r="AB140" s="316"/>
      <c r="AC140" s="315"/>
      <c r="AD140" s="316"/>
      <c r="AE140" s="336"/>
      <c r="AF140" s="56">
        <f>SUM('（別紙2-6）6月1日～6月30日'!D140:AG140,'（別紙2-7）7月1日～7月31日'!D140:AH140,'（別紙2-8）8月1日～8月31日'!D140:AH140,'（別紙2-9）9月1日～9月30日'!D140:AG140,'（別紙2-10）10月1日～10月31日'!D140:AH140,'（別紙2-11）11月1日～11月30日'!D140:AG140,'（別紙2-12）12月1日～12月31日'!D140:AH140,'（別紙2-13）1月1日～1月31日'!D140:AH140,D140:AE140)</f>
        <v>0</v>
      </c>
      <c r="AG140" s="218" t="str">
        <f>IF(AM140="×","療養日数は15日以内になるようにしてください。",IF(AN140="×","無症状者（検体採取日が令和5年1月1日以降）の療養日数は7日以内になるようにしてください。",IF('（別紙2-15）3月1日～3月31日'!AV140="×","別紙1の4の要件を満たしていない場合は、療養日数が10日以内になるようにしてください。","")))</f>
        <v/>
      </c>
      <c r="AH140" s="233">
        <f t="shared" si="9"/>
        <v>0</v>
      </c>
      <c r="AI140" s="44"/>
      <c r="AK140" s="233" t="str">
        <f t="shared" si="10"/>
        <v/>
      </c>
      <c r="AM140" s="238" t="str">
        <f t="shared" si="8"/>
        <v/>
      </c>
      <c r="AN140" s="239" t="str">
        <f>IF(SUM(COUNTIF('（別紙2-13）1月1日～1月31日'!C140,"○"),COUNTIF('（別紙2-14）2月1日～2月28日'!C140,"○"),COUNTIF('（別紙2-15）3月1日～3月31日'!C140,"○"))&gt;0,IF('（別紙2-12）12月1日～12月31日'!AI140=0,IF(SUM('（別紙2-13）1月1日～1月31日'!D140:AH140,'（別紙2-14）2月1日～2月28日'!D140:AE140)&gt;7,"×","○"),""),"")</f>
        <v/>
      </c>
    </row>
    <row r="141" spans="1:40" s="41" customFormat="1" ht="30" customHeight="1" x14ac:dyDescent="0.4">
      <c r="A141" s="55">
        <v>128</v>
      </c>
      <c r="B141" s="201" t="str">
        <f>IF('（別紙2-11）11月1日～11月30日'!B141="","",'（別紙2-11）11月1日～11月30日'!B141)</f>
        <v/>
      </c>
      <c r="C141" s="249"/>
      <c r="D141" s="314"/>
      <c r="E141" s="348"/>
      <c r="F141" s="316"/>
      <c r="G141" s="348"/>
      <c r="H141" s="316"/>
      <c r="I141" s="315"/>
      <c r="J141" s="316"/>
      <c r="K141" s="315"/>
      <c r="L141" s="316"/>
      <c r="M141" s="315"/>
      <c r="N141" s="316"/>
      <c r="O141" s="315"/>
      <c r="P141" s="316"/>
      <c r="Q141" s="315"/>
      <c r="R141" s="316"/>
      <c r="S141" s="315"/>
      <c r="T141" s="316"/>
      <c r="U141" s="315"/>
      <c r="V141" s="316"/>
      <c r="W141" s="315"/>
      <c r="X141" s="316"/>
      <c r="Y141" s="315"/>
      <c r="Z141" s="316"/>
      <c r="AA141" s="315"/>
      <c r="AB141" s="316"/>
      <c r="AC141" s="315"/>
      <c r="AD141" s="316"/>
      <c r="AE141" s="336"/>
      <c r="AF141" s="56">
        <f>SUM('（別紙2-6）6月1日～6月30日'!D141:AG141,'（別紙2-7）7月1日～7月31日'!D141:AH141,'（別紙2-8）8月1日～8月31日'!D141:AH141,'（別紙2-9）9月1日～9月30日'!D141:AG141,'（別紙2-10）10月1日～10月31日'!D141:AH141,'（別紙2-11）11月1日～11月30日'!D141:AG141,'（別紙2-12）12月1日～12月31日'!D141:AH141,'（別紙2-13）1月1日～1月31日'!D141:AH141,D141:AE141)</f>
        <v>0</v>
      </c>
      <c r="AG141" s="218" t="str">
        <f>IF(AM141="×","療養日数は15日以内になるようにしてください。",IF(AN141="×","無症状者（検体採取日が令和5年1月1日以降）の療養日数は7日以内になるようにしてください。",IF('（別紙2-15）3月1日～3月31日'!AV141="×","別紙1の4の要件を満たしていない場合は、療養日数が10日以内になるようにしてください。","")))</f>
        <v/>
      </c>
      <c r="AH141" s="233">
        <f t="shared" si="9"/>
        <v>0</v>
      </c>
      <c r="AI141" s="44"/>
      <c r="AK141" s="233" t="str">
        <f t="shared" si="10"/>
        <v/>
      </c>
      <c r="AM141" s="238" t="str">
        <f t="shared" si="8"/>
        <v/>
      </c>
      <c r="AN141" s="239" t="str">
        <f>IF(SUM(COUNTIF('（別紙2-13）1月1日～1月31日'!C141,"○"),COUNTIF('（別紙2-14）2月1日～2月28日'!C141,"○"),COUNTIF('（別紙2-15）3月1日～3月31日'!C141,"○"))&gt;0,IF('（別紙2-12）12月1日～12月31日'!AI141=0,IF(SUM('（別紙2-13）1月1日～1月31日'!D141:AH141,'（別紙2-14）2月1日～2月28日'!D141:AE141)&gt;7,"×","○"),""),"")</f>
        <v/>
      </c>
    </row>
    <row r="142" spans="1:40" s="41" customFormat="1" ht="30" customHeight="1" x14ac:dyDescent="0.4">
      <c r="A142" s="55">
        <v>129</v>
      </c>
      <c r="B142" s="201" t="str">
        <f>IF('（別紙2-11）11月1日～11月30日'!B142="","",'（別紙2-11）11月1日～11月30日'!B142)</f>
        <v/>
      </c>
      <c r="C142" s="249"/>
      <c r="D142" s="314"/>
      <c r="E142" s="348"/>
      <c r="F142" s="316"/>
      <c r="G142" s="348"/>
      <c r="H142" s="316"/>
      <c r="I142" s="315"/>
      <c r="J142" s="316"/>
      <c r="K142" s="315"/>
      <c r="L142" s="316"/>
      <c r="M142" s="315"/>
      <c r="N142" s="316"/>
      <c r="O142" s="315"/>
      <c r="P142" s="316"/>
      <c r="Q142" s="315"/>
      <c r="R142" s="316"/>
      <c r="S142" s="315"/>
      <c r="T142" s="316"/>
      <c r="U142" s="315"/>
      <c r="V142" s="316"/>
      <c r="W142" s="315"/>
      <c r="X142" s="316"/>
      <c r="Y142" s="315"/>
      <c r="Z142" s="316"/>
      <c r="AA142" s="315"/>
      <c r="AB142" s="316"/>
      <c r="AC142" s="315"/>
      <c r="AD142" s="316"/>
      <c r="AE142" s="336"/>
      <c r="AF142" s="56">
        <f>SUM('（別紙2-6）6月1日～6月30日'!D142:AG142,'（別紙2-7）7月1日～7月31日'!D142:AH142,'（別紙2-8）8月1日～8月31日'!D142:AH142,'（別紙2-9）9月1日～9月30日'!D142:AG142,'（別紙2-10）10月1日～10月31日'!D142:AH142,'（別紙2-11）11月1日～11月30日'!D142:AG142,'（別紙2-12）12月1日～12月31日'!D142:AH142,'（別紙2-13）1月1日～1月31日'!D142:AH142,D142:AE142)</f>
        <v>0</v>
      </c>
      <c r="AG142" s="218" t="str">
        <f>IF(AM142="×","療養日数は15日以内になるようにしてください。",IF(AN142="×","無症状者（検体採取日が令和5年1月1日以降）の療養日数は7日以内になるようにしてください。",IF('（別紙2-15）3月1日～3月31日'!AV142="×","別紙1の4の要件を満たしていない場合は、療養日数が10日以内になるようにしてください。","")))</f>
        <v/>
      </c>
      <c r="AH142" s="233">
        <f t="shared" ref="AH142:AH163" si="11">MIN(SUM(D142:AE142),15)</f>
        <v>0</v>
      </c>
      <c r="AI142" s="44"/>
      <c r="AK142" s="233" t="str">
        <f t="shared" ref="AK142:AK163" si="12">IF(AND(B142="",AF142&gt;0),1,"")</f>
        <v/>
      </c>
      <c r="AM142" s="238" t="str">
        <f t="shared" si="8"/>
        <v/>
      </c>
      <c r="AN142" s="239" t="str">
        <f>IF(SUM(COUNTIF('（別紙2-13）1月1日～1月31日'!C142,"○"),COUNTIF('（別紙2-14）2月1日～2月28日'!C142,"○"),COUNTIF('（別紙2-15）3月1日～3月31日'!C142,"○"))&gt;0,IF('（別紙2-12）12月1日～12月31日'!AI142=0,IF(SUM('（別紙2-13）1月1日～1月31日'!D142:AH142,'（別紙2-14）2月1日～2月28日'!D142:AE142)&gt;7,"×","○"),""),"")</f>
        <v/>
      </c>
    </row>
    <row r="143" spans="1:40" s="41" customFormat="1" ht="30" customHeight="1" thickBot="1" x14ac:dyDescent="0.45">
      <c r="A143" s="55">
        <v>130</v>
      </c>
      <c r="B143" s="202" t="str">
        <f>IF('（別紙2-11）11月1日～11月30日'!B143="","",'（別紙2-11）11月1日～11月30日'!B143)</f>
        <v/>
      </c>
      <c r="C143" s="252"/>
      <c r="D143" s="314"/>
      <c r="E143" s="348"/>
      <c r="F143" s="316"/>
      <c r="G143" s="348"/>
      <c r="H143" s="316"/>
      <c r="I143" s="315"/>
      <c r="J143" s="316"/>
      <c r="K143" s="315"/>
      <c r="L143" s="316"/>
      <c r="M143" s="315"/>
      <c r="N143" s="316"/>
      <c r="O143" s="315"/>
      <c r="P143" s="316"/>
      <c r="Q143" s="315"/>
      <c r="R143" s="316"/>
      <c r="S143" s="315"/>
      <c r="T143" s="316"/>
      <c r="U143" s="315"/>
      <c r="V143" s="316"/>
      <c r="W143" s="315"/>
      <c r="X143" s="316"/>
      <c r="Y143" s="315"/>
      <c r="Z143" s="316"/>
      <c r="AA143" s="315"/>
      <c r="AB143" s="316"/>
      <c r="AC143" s="315"/>
      <c r="AD143" s="316"/>
      <c r="AE143" s="336"/>
      <c r="AF143" s="56">
        <f>SUM('（別紙2-6）6月1日～6月30日'!D143:AG143,'（別紙2-7）7月1日～7月31日'!D143:AH143,'（別紙2-8）8月1日～8月31日'!D143:AH143,'（別紙2-9）9月1日～9月30日'!D143:AG143,'（別紙2-10）10月1日～10月31日'!D143:AH143,'（別紙2-11）11月1日～11月30日'!D143:AG143,'（別紙2-12）12月1日～12月31日'!D143:AH143,'（別紙2-13）1月1日～1月31日'!D143:AH143,D143:AE143)</f>
        <v>0</v>
      </c>
      <c r="AG143" s="218" t="str">
        <f>IF(AM143="×","療養日数は15日以内になるようにしてください。",IF(AN143="×","無症状者（検体採取日が令和5年1月1日以降）の療養日数は7日以内になるようにしてください。",IF('（別紙2-15）3月1日～3月31日'!AV143="×","別紙1の4の要件を満たしていない場合は、療養日数が10日以内になるようにしてください。","")))</f>
        <v/>
      </c>
      <c r="AH143" s="233">
        <f t="shared" si="11"/>
        <v>0</v>
      </c>
      <c r="AI143" s="44"/>
      <c r="AK143" s="233" t="str">
        <f t="shared" si="12"/>
        <v/>
      </c>
      <c r="AM143" s="238" t="str">
        <f t="shared" ref="AM143:AM163" si="13">IF(AF143&gt;15,"×","")</f>
        <v/>
      </c>
      <c r="AN143" s="239" t="str">
        <f>IF(SUM(COUNTIF('（別紙2-13）1月1日～1月31日'!C143,"○"),COUNTIF('（別紙2-14）2月1日～2月28日'!C143,"○"),COUNTIF('（別紙2-15）3月1日～3月31日'!C143,"○"))&gt;0,IF('（別紙2-12）12月1日～12月31日'!AI143=0,IF(SUM('（別紙2-13）1月1日～1月31日'!D143:AH143,'（別紙2-14）2月1日～2月28日'!D143:AE143)&gt;7,"×","○"),""),"")</f>
        <v/>
      </c>
    </row>
    <row r="144" spans="1:40" s="41" customFormat="1" ht="30" customHeight="1" x14ac:dyDescent="0.4">
      <c r="A144" s="99">
        <v>131</v>
      </c>
      <c r="B144" s="203" t="str">
        <f>IF('（別紙2-11）11月1日～11月30日'!B144="","",'（別紙2-11）11月1日～11月30日'!B144)</f>
        <v/>
      </c>
      <c r="C144" s="253"/>
      <c r="D144" s="334"/>
      <c r="E144" s="349"/>
      <c r="F144" s="330"/>
      <c r="G144" s="349"/>
      <c r="H144" s="330"/>
      <c r="I144" s="329"/>
      <c r="J144" s="330"/>
      <c r="K144" s="329"/>
      <c r="L144" s="330"/>
      <c r="M144" s="329"/>
      <c r="N144" s="330"/>
      <c r="O144" s="329"/>
      <c r="P144" s="330"/>
      <c r="Q144" s="329"/>
      <c r="R144" s="330"/>
      <c r="S144" s="329"/>
      <c r="T144" s="330"/>
      <c r="U144" s="329"/>
      <c r="V144" s="330"/>
      <c r="W144" s="329"/>
      <c r="X144" s="330"/>
      <c r="Y144" s="329"/>
      <c r="Z144" s="330"/>
      <c r="AA144" s="329"/>
      <c r="AB144" s="330"/>
      <c r="AC144" s="329"/>
      <c r="AD144" s="330"/>
      <c r="AE144" s="335"/>
      <c r="AF144" s="81">
        <f>SUM('（別紙2-6）6月1日～6月30日'!D144:AG144,'（別紙2-7）7月1日～7月31日'!D144:AH144,'（別紙2-8）8月1日～8月31日'!D144:AH144,'（別紙2-9）9月1日～9月30日'!D144:AG144,'（別紙2-10）10月1日～10月31日'!D144:AH144,'（別紙2-11）11月1日～11月30日'!D144:AG144,'（別紙2-12）12月1日～12月31日'!D144:AH144,'（別紙2-13）1月1日～1月31日'!D144:AH144,D144:AE144)</f>
        <v>0</v>
      </c>
      <c r="AG144" s="218" t="str">
        <f>IF(AM144="×","療養日数は15日以内になるようにしてください。",IF(AN144="×","無症状者（検体採取日が令和5年1月1日以降）の療養日数は7日以内になるようにしてください。",IF('（別紙2-15）3月1日～3月31日'!AV144="×","別紙1の4の要件を満たしていない場合は、療養日数が10日以内になるようにしてください。","")))</f>
        <v/>
      </c>
      <c r="AH144" s="233">
        <f t="shared" si="11"/>
        <v>0</v>
      </c>
      <c r="AI144" s="44"/>
      <c r="AK144" s="233" t="str">
        <f t="shared" si="12"/>
        <v/>
      </c>
      <c r="AM144" s="238" t="str">
        <f t="shared" si="13"/>
        <v/>
      </c>
      <c r="AN144" s="239" t="str">
        <f>IF(SUM(COUNTIF('（別紙2-13）1月1日～1月31日'!C144,"○"),COUNTIF('（別紙2-14）2月1日～2月28日'!C144,"○"),COUNTIF('（別紙2-15）3月1日～3月31日'!C144,"○"))&gt;0,IF('（別紙2-12）12月1日～12月31日'!AI144=0,IF(SUM('（別紙2-13）1月1日～1月31日'!D144:AH144,'（別紙2-14）2月1日～2月28日'!D144:AE144)&gt;7,"×","○"),""),"")</f>
        <v/>
      </c>
    </row>
    <row r="145" spans="1:40" s="41" customFormat="1" ht="30" customHeight="1" x14ac:dyDescent="0.4">
      <c r="A145" s="55">
        <v>132</v>
      </c>
      <c r="B145" s="201" t="str">
        <f>IF('（別紙2-11）11月1日～11月30日'!B145="","",'（別紙2-11）11月1日～11月30日'!B145)</f>
        <v/>
      </c>
      <c r="C145" s="249"/>
      <c r="D145" s="314"/>
      <c r="E145" s="348"/>
      <c r="F145" s="316"/>
      <c r="G145" s="348"/>
      <c r="H145" s="316"/>
      <c r="I145" s="315"/>
      <c r="J145" s="316"/>
      <c r="K145" s="315"/>
      <c r="L145" s="316"/>
      <c r="M145" s="315"/>
      <c r="N145" s="316"/>
      <c r="O145" s="315"/>
      <c r="P145" s="316"/>
      <c r="Q145" s="315"/>
      <c r="R145" s="316"/>
      <c r="S145" s="315"/>
      <c r="T145" s="316"/>
      <c r="U145" s="315"/>
      <c r="V145" s="316"/>
      <c r="W145" s="315"/>
      <c r="X145" s="316"/>
      <c r="Y145" s="315"/>
      <c r="Z145" s="316"/>
      <c r="AA145" s="315"/>
      <c r="AB145" s="316"/>
      <c r="AC145" s="315"/>
      <c r="AD145" s="316"/>
      <c r="AE145" s="336"/>
      <c r="AF145" s="56">
        <f>SUM('（別紙2-6）6月1日～6月30日'!D145:AG145,'（別紙2-7）7月1日～7月31日'!D145:AH145,'（別紙2-8）8月1日～8月31日'!D145:AH145,'（別紙2-9）9月1日～9月30日'!D145:AG145,'（別紙2-10）10月1日～10月31日'!D145:AH145,'（別紙2-11）11月1日～11月30日'!D145:AG145,'（別紙2-12）12月1日～12月31日'!D145:AH145,'（別紙2-13）1月1日～1月31日'!D145:AH145,D145:AE145)</f>
        <v>0</v>
      </c>
      <c r="AG145" s="218" t="str">
        <f>IF(AM145="×","療養日数は15日以内になるようにしてください。",IF(AN145="×","無症状者（検体採取日が令和5年1月1日以降）の療養日数は7日以内になるようにしてください。",IF('（別紙2-15）3月1日～3月31日'!AV145="×","別紙1の4の要件を満たしていない場合は、療養日数が10日以内になるようにしてください。","")))</f>
        <v/>
      </c>
      <c r="AH145" s="233">
        <f t="shared" si="11"/>
        <v>0</v>
      </c>
      <c r="AI145" s="44"/>
      <c r="AK145" s="233" t="str">
        <f t="shared" si="12"/>
        <v/>
      </c>
      <c r="AM145" s="238" t="str">
        <f t="shared" si="13"/>
        <v/>
      </c>
      <c r="AN145" s="239" t="str">
        <f>IF(SUM(COUNTIF('（別紙2-13）1月1日～1月31日'!C145,"○"),COUNTIF('（別紙2-14）2月1日～2月28日'!C145,"○"),COUNTIF('（別紙2-15）3月1日～3月31日'!C145,"○"))&gt;0,IF('（別紙2-12）12月1日～12月31日'!AI145=0,IF(SUM('（別紙2-13）1月1日～1月31日'!D145:AH145,'（別紙2-14）2月1日～2月28日'!D145:AE145)&gt;7,"×","○"),""),"")</f>
        <v/>
      </c>
    </row>
    <row r="146" spans="1:40" s="41" customFormat="1" ht="30" customHeight="1" x14ac:dyDescent="0.4">
      <c r="A146" s="55">
        <v>133</v>
      </c>
      <c r="B146" s="201" t="str">
        <f>IF('（別紙2-11）11月1日～11月30日'!B146="","",'（別紙2-11）11月1日～11月30日'!B146)</f>
        <v/>
      </c>
      <c r="C146" s="249"/>
      <c r="D146" s="314"/>
      <c r="E146" s="348"/>
      <c r="F146" s="316"/>
      <c r="G146" s="348"/>
      <c r="H146" s="316"/>
      <c r="I146" s="315"/>
      <c r="J146" s="316"/>
      <c r="K146" s="315"/>
      <c r="L146" s="316"/>
      <c r="M146" s="315"/>
      <c r="N146" s="316"/>
      <c r="O146" s="315"/>
      <c r="P146" s="316"/>
      <c r="Q146" s="315"/>
      <c r="R146" s="316"/>
      <c r="S146" s="315"/>
      <c r="T146" s="316"/>
      <c r="U146" s="315"/>
      <c r="V146" s="316"/>
      <c r="W146" s="315"/>
      <c r="X146" s="316"/>
      <c r="Y146" s="315"/>
      <c r="Z146" s="316"/>
      <c r="AA146" s="315"/>
      <c r="AB146" s="316"/>
      <c r="AC146" s="315"/>
      <c r="AD146" s="316"/>
      <c r="AE146" s="336"/>
      <c r="AF146" s="56">
        <f>SUM('（別紙2-6）6月1日～6月30日'!D146:AG146,'（別紙2-7）7月1日～7月31日'!D146:AH146,'（別紙2-8）8月1日～8月31日'!D146:AH146,'（別紙2-9）9月1日～9月30日'!D146:AG146,'（別紙2-10）10月1日～10月31日'!D146:AH146,'（別紙2-11）11月1日～11月30日'!D146:AG146,'（別紙2-12）12月1日～12月31日'!D146:AH146,'（別紙2-13）1月1日～1月31日'!D146:AH146,D146:AE146)</f>
        <v>0</v>
      </c>
      <c r="AG146" s="218" t="str">
        <f>IF(AM146="×","療養日数は15日以内になるようにしてください。",IF(AN146="×","無症状者（検体採取日が令和5年1月1日以降）の療養日数は7日以内になるようにしてください。",IF('（別紙2-15）3月1日～3月31日'!AV146="×","別紙1の4の要件を満たしていない場合は、療養日数が10日以内になるようにしてください。","")))</f>
        <v/>
      </c>
      <c r="AH146" s="233">
        <f t="shared" si="11"/>
        <v>0</v>
      </c>
      <c r="AI146" s="44"/>
      <c r="AK146" s="233" t="str">
        <f t="shared" si="12"/>
        <v/>
      </c>
      <c r="AM146" s="238" t="str">
        <f t="shared" si="13"/>
        <v/>
      </c>
      <c r="AN146" s="239" t="str">
        <f>IF(SUM(COUNTIF('（別紙2-13）1月1日～1月31日'!C146,"○"),COUNTIF('（別紙2-14）2月1日～2月28日'!C146,"○"),COUNTIF('（別紙2-15）3月1日～3月31日'!C146,"○"))&gt;0,IF('（別紙2-12）12月1日～12月31日'!AI146=0,IF(SUM('（別紙2-13）1月1日～1月31日'!D146:AH146,'（別紙2-14）2月1日～2月28日'!D146:AE146)&gt;7,"×","○"),""),"")</f>
        <v/>
      </c>
    </row>
    <row r="147" spans="1:40" s="41" customFormat="1" ht="30" customHeight="1" x14ac:dyDescent="0.4">
      <c r="A147" s="55">
        <v>134</v>
      </c>
      <c r="B147" s="201" t="str">
        <f>IF('（別紙2-11）11月1日～11月30日'!B147="","",'（別紙2-11）11月1日～11月30日'!B147)</f>
        <v/>
      </c>
      <c r="C147" s="249"/>
      <c r="D147" s="314"/>
      <c r="E147" s="348"/>
      <c r="F147" s="316"/>
      <c r="G147" s="348"/>
      <c r="H147" s="316"/>
      <c r="I147" s="315"/>
      <c r="J147" s="316"/>
      <c r="K147" s="315"/>
      <c r="L147" s="316"/>
      <c r="M147" s="315"/>
      <c r="N147" s="316"/>
      <c r="O147" s="315"/>
      <c r="P147" s="316"/>
      <c r="Q147" s="315"/>
      <c r="R147" s="316"/>
      <c r="S147" s="315"/>
      <c r="T147" s="316"/>
      <c r="U147" s="315"/>
      <c r="V147" s="316"/>
      <c r="W147" s="315"/>
      <c r="X147" s="316"/>
      <c r="Y147" s="315"/>
      <c r="Z147" s="316"/>
      <c r="AA147" s="315"/>
      <c r="AB147" s="316"/>
      <c r="AC147" s="315"/>
      <c r="AD147" s="316"/>
      <c r="AE147" s="336"/>
      <c r="AF147" s="56">
        <f>SUM('（別紙2-6）6月1日～6月30日'!D147:AG147,'（別紙2-7）7月1日～7月31日'!D147:AH147,'（別紙2-8）8月1日～8月31日'!D147:AH147,'（別紙2-9）9月1日～9月30日'!D147:AG147,'（別紙2-10）10月1日～10月31日'!D147:AH147,'（別紙2-11）11月1日～11月30日'!D147:AG147,'（別紙2-12）12月1日～12月31日'!D147:AH147,'（別紙2-13）1月1日～1月31日'!D147:AH147,D147:AE147)</f>
        <v>0</v>
      </c>
      <c r="AG147" s="218" t="str">
        <f>IF(AM147="×","療養日数は15日以内になるようにしてください。",IF(AN147="×","無症状者（検体採取日が令和5年1月1日以降）の療養日数は7日以内になるようにしてください。",IF('（別紙2-15）3月1日～3月31日'!AV147="×","別紙1の4の要件を満たしていない場合は、療養日数が10日以内になるようにしてください。","")))</f>
        <v/>
      </c>
      <c r="AH147" s="233">
        <f t="shared" si="11"/>
        <v>0</v>
      </c>
      <c r="AI147" s="44"/>
      <c r="AK147" s="233" t="str">
        <f t="shared" si="12"/>
        <v/>
      </c>
      <c r="AM147" s="238" t="str">
        <f t="shared" si="13"/>
        <v/>
      </c>
      <c r="AN147" s="239" t="str">
        <f>IF(SUM(COUNTIF('（別紙2-13）1月1日～1月31日'!C147,"○"),COUNTIF('（別紙2-14）2月1日～2月28日'!C147,"○"),COUNTIF('（別紙2-15）3月1日～3月31日'!C147,"○"))&gt;0,IF('（別紙2-12）12月1日～12月31日'!AI147=0,IF(SUM('（別紙2-13）1月1日～1月31日'!D147:AH147,'（別紙2-14）2月1日～2月28日'!D147:AE147)&gt;7,"×","○"),""),"")</f>
        <v/>
      </c>
    </row>
    <row r="148" spans="1:40" s="41" customFormat="1" ht="30" customHeight="1" thickBot="1" x14ac:dyDescent="0.45">
      <c r="A148" s="57">
        <v>135</v>
      </c>
      <c r="B148" s="202" t="str">
        <f>IF('（別紙2-11）11月1日～11月30日'!B148="","",'（別紙2-11）11月1日～11月30日'!B148)</f>
        <v/>
      </c>
      <c r="C148" s="252"/>
      <c r="D148" s="337"/>
      <c r="E148" s="347"/>
      <c r="F148" s="326"/>
      <c r="G148" s="347"/>
      <c r="H148" s="326"/>
      <c r="I148" s="325"/>
      <c r="J148" s="326"/>
      <c r="K148" s="325"/>
      <c r="L148" s="326"/>
      <c r="M148" s="325"/>
      <c r="N148" s="326"/>
      <c r="O148" s="325"/>
      <c r="P148" s="326"/>
      <c r="Q148" s="325"/>
      <c r="R148" s="326"/>
      <c r="S148" s="325"/>
      <c r="T148" s="326"/>
      <c r="U148" s="325"/>
      <c r="V148" s="326"/>
      <c r="W148" s="325"/>
      <c r="X148" s="326"/>
      <c r="Y148" s="325"/>
      <c r="Z148" s="326"/>
      <c r="AA148" s="325"/>
      <c r="AB148" s="326"/>
      <c r="AC148" s="325"/>
      <c r="AD148" s="326"/>
      <c r="AE148" s="338"/>
      <c r="AF148" s="58">
        <f>SUM('（別紙2-6）6月1日～6月30日'!D148:AG148,'（別紙2-7）7月1日～7月31日'!D148:AH148,'（別紙2-8）8月1日～8月31日'!D148:AH148,'（別紙2-9）9月1日～9月30日'!D148:AG148,'（別紙2-10）10月1日～10月31日'!D148:AH148,'（別紙2-11）11月1日～11月30日'!D148:AG148,'（別紙2-12）12月1日～12月31日'!D148:AH148,'（別紙2-13）1月1日～1月31日'!D148:AH148,D148:AE148)</f>
        <v>0</v>
      </c>
      <c r="AG148" s="218" t="str">
        <f>IF(AM148="×","療養日数は15日以内になるようにしてください。",IF(AN148="×","無症状者（検体採取日が令和5年1月1日以降）の療養日数は7日以内になるようにしてください。",IF('（別紙2-15）3月1日～3月31日'!AV148="×","別紙1の4の要件を満たしていない場合は、療養日数が10日以内になるようにしてください。","")))</f>
        <v/>
      </c>
      <c r="AH148" s="233">
        <f t="shared" si="11"/>
        <v>0</v>
      </c>
      <c r="AI148" s="44"/>
      <c r="AK148" s="233" t="str">
        <f t="shared" si="12"/>
        <v/>
      </c>
      <c r="AM148" s="238" t="str">
        <f t="shared" si="13"/>
        <v/>
      </c>
      <c r="AN148" s="239" t="str">
        <f>IF(SUM(COUNTIF('（別紙2-13）1月1日～1月31日'!C148,"○"),COUNTIF('（別紙2-14）2月1日～2月28日'!C148,"○"),COUNTIF('（別紙2-15）3月1日～3月31日'!C148,"○"))&gt;0,IF('（別紙2-12）12月1日～12月31日'!AI148=0,IF(SUM('（別紙2-13）1月1日～1月31日'!D148:AH148,'（別紙2-14）2月1日～2月28日'!D148:AE148)&gt;7,"×","○"),""),"")</f>
        <v/>
      </c>
    </row>
    <row r="149" spans="1:40" s="41" customFormat="1" ht="30" customHeight="1" x14ac:dyDescent="0.4">
      <c r="A149" s="91">
        <v>136</v>
      </c>
      <c r="B149" s="203" t="str">
        <f>IF('（別紙2-11）11月1日～11月30日'!B149="","",'（別紙2-11）11月1日～11月30日'!B149)</f>
        <v/>
      </c>
      <c r="C149" s="253"/>
      <c r="D149" s="332"/>
      <c r="E149" s="350"/>
      <c r="F149" s="333"/>
      <c r="G149" s="350"/>
      <c r="H149" s="333"/>
      <c r="I149" s="317"/>
      <c r="J149" s="333"/>
      <c r="K149" s="317"/>
      <c r="L149" s="333"/>
      <c r="M149" s="317"/>
      <c r="N149" s="333"/>
      <c r="O149" s="317"/>
      <c r="P149" s="333"/>
      <c r="Q149" s="317"/>
      <c r="R149" s="333"/>
      <c r="S149" s="317"/>
      <c r="T149" s="333"/>
      <c r="U149" s="317"/>
      <c r="V149" s="333"/>
      <c r="W149" s="317"/>
      <c r="X149" s="333"/>
      <c r="Y149" s="317"/>
      <c r="Z149" s="333"/>
      <c r="AA149" s="317"/>
      <c r="AB149" s="333"/>
      <c r="AC149" s="317"/>
      <c r="AD149" s="333"/>
      <c r="AE149" s="339"/>
      <c r="AF149" s="98">
        <f>SUM('（別紙2-6）6月1日～6月30日'!D149:AG149,'（別紙2-7）7月1日～7月31日'!D149:AH149,'（別紙2-8）8月1日～8月31日'!D149:AH149,'（別紙2-9）9月1日～9月30日'!D149:AG149,'（別紙2-10）10月1日～10月31日'!D149:AH149,'（別紙2-11）11月1日～11月30日'!D149:AG149,'（別紙2-12）12月1日～12月31日'!D149:AH149,'（別紙2-13）1月1日～1月31日'!D149:AH149,D149:AE149)</f>
        <v>0</v>
      </c>
      <c r="AG149" s="218" t="str">
        <f>IF(AM149="×","療養日数は15日以内になるようにしてください。",IF(AN149="×","無症状者（検体採取日が令和5年1月1日以降）の療養日数は7日以内になるようにしてください。",IF('（別紙2-15）3月1日～3月31日'!AV149="×","別紙1の4の要件を満たしていない場合は、療養日数が10日以内になるようにしてください。","")))</f>
        <v/>
      </c>
      <c r="AH149" s="233">
        <f t="shared" si="11"/>
        <v>0</v>
      </c>
      <c r="AI149" s="44"/>
      <c r="AK149" s="233" t="str">
        <f t="shared" si="12"/>
        <v/>
      </c>
      <c r="AM149" s="238" t="str">
        <f t="shared" si="13"/>
        <v/>
      </c>
      <c r="AN149" s="239" t="str">
        <f>IF(SUM(COUNTIF('（別紙2-13）1月1日～1月31日'!C149,"○"),COUNTIF('（別紙2-14）2月1日～2月28日'!C149,"○"),COUNTIF('（別紙2-15）3月1日～3月31日'!C149,"○"))&gt;0,IF('（別紙2-12）12月1日～12月31日'!AI149=0,IF(SUM('（別紙2-13）1月1日～1月31日'!D149:AH149,'（別紙2-14）2月1日～2月28日'!D149:AE149)&gt;7,"×","○"),""),"")</f>
        <v/>
      </c>
    </row>
    <row r="150" spans="1:40" s="41" customFormat="1" ht="30" customHeight="1" x14ac:dyDescent="0.4">
      <c r="A150" s="55">
        <v>137</v>
      </c>
      <c r="B150" s="201" t="str">
        <f>IF('（別紙2-11）11月1日～11月30日'!B150="","",'（別紙2-11）11月1日～11月30日'!B150)</f>
        <v/>
      </c>
      <c r="C150" s="249"/>
      <c r="D150" s="314"/>
      <c r="E150" s="348"/>
      <c r="F150" s="316"/>
      <c r="G150" s="348"/>
      <c r="H150" s="316"/>
      <c r="I150" s="315"/>
      <c r="J150" s="316"/>
      <c r="K150" s="315"/>
      <c r="L150" s="316"/>
      <c r="M150" s="315"/>
      <c r="N150" s="316"/>
      <c r="O150" s="315"/>
      <c r="P150" s="316"/>
      <c r="Q150" s="315"/>
      <c r="R150" s="316"/>
      <c r="S150" s="315"/>
      <c r="T150" s="316"/>
      <c r="U150" s="315"/>
      <c r="V150" s="316"/>
      <c r="W150" s="315"/>
      <c r="X150" s="316"/>
      <c r="Y150" s="315"/>
      <c r="Z150" s="316"/>
      <c r="AA150" s="315"/>
      <c r="AB150" s="316"/>
      <c r="AC150" s="315"/>
      <c r="AD150" s="316"/>
      <c r="AE150" s="336"/>
      <c r="AF150" s="56">
        <f>SUM('（別紙2-6）6月1日～6月30日'!D150:AG150,'（別紙2-7）7月1日～7月31日'!D150:AH150,'（別紙2-8）8月1日～8月31日'!D150:AH150,'（別紙2-9）9月1日～9月30日'!D150:AG150,'（別紙2-10）10月1日～10月31日'!D150:AH150,'（別紙2-11）11月1日～11月30日'!D150:AG150,'（別紙2-12）12月1日～12月31日'!D150:AH150,'（別紙2-13）1月1日～1月31日'!D150:AH150,D150:AE150)</f>
        <v>0</v>
      </c>
      <c r="AG150" s="218" t="str">
        <f>IF(AM150="×","療養日数は15日以内になるようにしてください。",IF(AN150="×","無症状者（検体採取日が令和5年1月1日以降）の療養日数は7日以内になるようにしてください。",IF('（別紙2-15）3月1日～3月31日'!AV150="×","別紙1の4の要件を満たしていない場合は、療養日数が10日以内になるようにしてください。","")))</f>
        <v/>
      </c>
      <c r="AH150" s="233">
        <f t="shared" si="11"/>
        <v>0</v>
      </c>
      <c r="AI150" s="44"/>
      <c r="AK150" s="233" t="str">
        <f t="shared" si="12"/>
        <v/>
      </c>
      <c r="AM150" s="238" t="str">
        <f t="shared" si="13"/>
        <v/>
      </c>
      <c r="AN150" s="239" t="str">
        <f>IF(SUM(COUNTIF('（別紙2-13）1月1日～1月31日'!C150,"○"),COUNTIF('（別紙2-14）2月1日～2月28日'!C150,"○"),COUNTIF('（別紙2-15）3月1日～3月31日'!C150,"○"))&gt;0,IF('（別紙2-12）12月1日～12月31日'!AI150=0,IF(SUM('（別紙2-13）1月1日～1月31日'!D150:AH150,'（別紙2-14）2月1日～2月28日'!D150:AE150)&gt;7,"×","○"),""),"")</f>
        <v/>
      </c>
    </row>
    <row r="151" spans="1:40" s="41" customFormat="1" ht="30" customHeight="1" x14ac:dyDescent="0.4">
      <c r="A151" s="55">
        <v>138</v>
      </c>
      <c r="B151" s="201" t="str">
        <f>IF('（別紙2-11）11月1日～11月30日'!B151="","",'（別紙2-11）11月1日～11月30日'!B151)</f>
        <v/>
      </c>
      <c r="C151" s="249"/>
      <c r="D151" s="314"/>
      <c r="E151" s="348"/>
      <c r="F151" s="316"/>
      <c r="G151" s="348"/>
      <c r="H151" s="316"/>
      <c r="I151" s="315"/>
      <c r="J151" s="316"/>
      <c r="K151" s="315"/>
      <c r="L151" s="316"/>
      <c r="M151" s="315"/>
      <c r="N151" s="316"/>
      <c r="O151" s="315"/>
      <c r="P151" s="316"/>
      <c r="Q151" s="315"/>
      <c r="R151" s="316"/>
      <c r="S151" s="315"/>
      <c r="T151" s="316"/>
      <c r="U151" s="315"/>
      <c r="V151" s="316"/>
      <c r="W151" s="315"/>
      <c r="X151" s="316"/>
      <c r="Y151" s="315"/>
      <c r="Z151" s="316"/>
      <c r="AA151" s="315"/>
      <c r="AB151" s="316"/>
      <c r="AC151" s="315"/>
      <c r="AD151" s="316"/>
      <c r="AE151" s="336"/>
      <c r="AF151" s="56">
        <f>SUM('（別紙2-6）6月1日～6月30日'!D151:AG151,'（別紙2-7）7月1日～7月31日'!D151:AH151,'（別紙2-8）8月1日～8月31日'!D151:AH151,'（別紙2-9）9月1日～9月30日'!D151:AG151,'（別紙2-10）10月1日～10月31日'!D151:AH151,'（別紙2-11）11月1日～11月30日'!D151:AG151,'（別紙2-12）12月1日～12月31日'!D151:AH151,'（別紙2-13）1月1日～1月31日'!D151:AH151,D151:AE151)</f>
        <v>0</v>
      </c>
      <c r="AG151" s="218" t="str">
        <f>IF(AM151="×","療養日数は15日以内になるようにしてください。",IF(AN151="×","無症状者（検体採取日が令和5年1月1日以降）の療養日数は7日以内になるようにしてください。",IF('（別紙2-15）3月1日～3月31日'!AV151="×","別紙1の4の要件を満たしていない場合は、療養日数が10日以内になるようにしてください。","")))</f>
        <v/>
      </c>
      <c r="AH151" s="233">
        <f t="shared" si="11"/>
        <v>0</v>
      </c>
      <c r="AI151" s="44"/>
      <c r="AK151" s="233" t="str">
        <f t="shared" si="12"/>
        <v/>
      </c>
      <c r="AM151" s="238" t="str">
        <f t="shared" si="13"/>
        <v/>
      </c>
      <c r="AN151" s="239" t="str">
        <f>IF(SUM(COUNTIF('（別紙2-13）1月1日～1月31日'!C151,"○"),COUNTIF('（別紙2-14）2月1日～2月28日'!C151,"○"),COUNTIF('（別紙2-15）3月1日～3月31日'!C151,"○"))&gt;0,IF('（別紙2-12）12月1日～12月31日'!AI151=0,IF(SUM('（別紙2-13）1月1日～1月31日'!D151:AH151,'（別紙2-14）2月1日～2月28日'!D151:AE151)&gt;7,"×","○"),""),"")</f>
        <v/>
      </c>
    </row>
    <row r="152" spans="1:40" s="41" customFormat="1" ht="30" customHeight="1" x14ac:dyDescent="0.4">
      <c r="A152" s="55">
        <v>139</v>
      </c>
      <c r="B152" s="201" t="str">
        <f>IF('（別紙2-11）11月1日～11月30日'!B152="","",'（別紙2-11）11月1日～11月30日'!B152)</f>
        <v/>
      </c>
      <c r="C152" s="249"/>
      <c r="D152" s="314"/>
      <c r="E152" s="348"/>
      <c r="F152" s="316"/>
      <c r="G152" s="348"/>
      <c r="H152" s="316"/>
      <c r="I152" s="315"/>
      <c r="J152" s="316"/>
      <c r="K152" s="315"/>
      <c r="L152" s="316"/>
      <c r="M152" s="315"/>
      <c r="N152" s="316"/>
      <c r="O152" s="315"/>
      <c r="P152" s="316"/>
      <c r="Q152" s="315"/>
      <c r="R152" s="316"/>
      <c r="S152" s="315"/>
      <c r="T152" s="316"/>
      <c r="U152" s="315"/>
      <c r="V152" s="316"/>
      <c r="W152" s="315"/>
      <c r="X152" s="316"/>
      <c r="Y152" s="315"/>
      <c r="Z152" s="316"/>
      <c r="AA152" s="315"/>
      <c r="AB152" s="316"/>
      <c r="AC152" s="315"/>
      <c r="AD152" s="316"/>
      <c r="AE152" s="336"/>
      <c r="AF152" s="56">
        <f>SUM('（別紙2-6）6月1日～6月30日'!D152:AG152,'（別紙2-7）7月1日～7月31日'!D152:AH152,'（別紙2-8）8月1日～8月31日'!D152:AH152,'（別紙2-9）9月1日～9月30日'!D152:AG152,'（別紙2-10）10月1日～10月31日'!D152:AH152,'（別紙2-11）11月1日～11月30日'!D152:AG152,'（別紙2-12）12月1日～12月31日'!D152:AH152,'（別紙2-13）1月1日～1月31日'!D152:AH152,D152:AE152)</f>
        <v>0</v>
      </c>
      <c r="AG152" s="218" t="str">
        <f>IF(AM152="×","療養日数は15日以内になるようにしてください。",IF(AN152="×","無症状者（検体採取日が令和5年1月1日以降）の療養日数は7日以内になるようにしてください。",IF('（別紙2-15）3月1日～3月31日'!AV152="×","別紙1の4の要件を満たしていない場合は、療養日数が10日以内になるようにしてください。","")))</f>
        <v/>
      </c>
      <c r="AH152" s="233">
        <f t="shared" si="11"/>
        <v>0</v>
      </c>
      <c r="AI152" s="44"/>
      <c r="AK152" s="233" t="str">
        <f t="shared" si="12"/>
        <v/>
      </c>
      <c r="AM152" s="238" t="str">
        <f t="shared" si="13"/>
        <v/>
      </c>
      <c r="AN152" s="239" t="str">
        <f>IF(SUM(COUNTIF('（別紙2-13）1月1日～1月31日'!C152,"○"),COUNTIF('（別紙2-14）2月1日～2月28日'!C152,"○"),COUNTIF('（別紙2-15）3月1日～3月31日'!C152,"○"))&gt;0,IF('（別紙2-12）12月1日～12月31日'!AI152=0,IF(SUM('（別紙2-13）1月1日～1月31日'!D152:AH152,'（別紙2-14）2月1日～2月28日'!D152:AE152)&gt;7,"×","○"),""),"")</f>
        <v/>
      </c>
    </row>
    <row r="153" spans="1:40" s="41" customFormat="1" ht="30" customHeight="1" thickBot="1" x14ac:dyDescent="0.45">
      <c r="A153" s="55">
        <v>140</v>
      </c>
      <c r="B153" s="202" t="str">
        <f>IF('（別紙2-11）11月1日～11月30日'!B153="","",'（別紙2-11）11月1日～11月30日'!B153)</f>
        <v/>
      </c>
      <c r="C153" s="252"/>
      <c r="D153" s="314"/>
      <c r="E153" s="348"/>
      <c r="F153" s="316"/>
      <c r="G153" s="348"/>
      <c r="H153" s="316"/>
      <c r="I153" s="315"/>
      <c r="J153" s="316"/>
      <c r="K153" s="315"/>
      <c r="L153" s="316"/>
      <c r="M153" s="315"/>
      <c r="N153" s="316"/>
      <c r="O153" s="315"/>
      <c r="P153" s="316"/>
      <c r="Q153" s="315"/>
      <c r="R153" s="316"/>
      <c r="S153" s="315"/>
      <c r="T153" s="316"/>
      <c r="U153" s="315"/>
      <c r="V153" s="316"/>
      <c r="W153" s="315"/>
      <c r="X153" s="316"/>
      <c r="Y153" s="315"/>
      <c r="Z153" s="316"/>
      <c r="AA153" s="315"/>
      <c r="AB153" s="316"/>
      <c r="AC153" s="315"/>
      <c r="AD153" s="316"/>
      <c r="AE153" s="336"/>
      <c r="AF153" s="56">
        <f>SUM('（別紙2-6）6月1日～6月30日'!D153:AG153,'（別紙2-7）7月1日～7月31日'!D153:AH153,'（別紙2-8）8月1日～8月31日'!D153:AH153,'（別紙2-9）9月1日～9月30日'!D153:AG153,'（別紙2-10）10月1日～10月31日'!D153:AH153,'（別紙2-11）11月1日～11月30日'!D153:AG153,'（別紙2-12）12月1日～12月31日'!D153:AH153,'（別紙2-13）1月1日～1月31日'!D153:AH153,D153:AE153)</f>
        <v>0</v>
      </c>
      <c r="AG153" s="218" t="str">
        <f>IF(AM153="×","療養日数は15日以内になるようにしてください。",IF(AN153="×","無症状者（検体採取日が令和5年1月1日以降）の療養日数は7日以内になるようにしてください。",IF('（別紙2-15）3月1日～3月31日'!AV153="×","別紙1の4の要件を満たしていない場合は、療養日数が10日以内になるようにしてください。","")))</f>
        <v/>
      </c>
      <c r="AH153" s="233">
        <f t="shared" si="11"/>
        <v>0</v>
      </c>
      <c r="AI153" s="44"/>
      <c r="AK153" s="233" t="str">
        <f t="shared" si="12"/>
        <v/>
      </c>
      <c r="AM153" s="238" t="str">
        <f t="shared" si="13"/>
        <v/>
      </c>
      <c r="AN153" s="239" t="str">
        <f>IF(SUM(COUNTIF('（別紙2-13）1月1日～1月31日'!C153,"○"),COUNTIF('（別紙2-14）2月1日～2月28日'!C153,"○"),COUNTIF('（別紙2-15）3月1日～3月31日'!C153,"○"))&gt;0,IF('（別紙2-12）12月1日～12月31日'!AI153=0,IF(SUM('（別紙2-13）1月1日～1月31日'!D153:AH153,'（別紙2-14）2月1日～2月28日'!D153:AE153)&gt;7,"×","○"),""),"")</f>
        <v/>
      </c>
    </row>
    <row r="154" spans="1:40" s="41" customFormat="1" ht="30" customHeight="1" x14ac:dyDescent="0.4">
      <c r="A154" s="99">
        <v>141</v>
      </c>
      <c r="B154" s="203" t="str">
        <f>IF('（別紙2-11）11月1日～11月30日'!B154="","",'（別紙2-11）11月1日～11月30日'!B154)</f>
        <v/>
      </c>
      <c r="C154" s="253"/>
      <c r="D154" s="334"/>
      <c r="E154" s="349"/>
      <c r="F154" s="330"/>
      <c r="G154" s="349"/>
      <c r="H154" s="330"/>
      <c r="I154" s="329"/>
      <c r="J154" s="330"/>
      <c r="K154" s="329"/>
      <c r="L154" s="330"/>
      <c r="M154" s="329"/>
      <c r="N154" s="330"/>
      <c r="O154" s="329"/>
      <c r="P154" s="330"/>
      <c r="Q154" s="329"/>
      <c r="R154" s="330"/>
      <c r="S154" s="329"/>
      <c r="T154" s="330"/>
      <c r="U154" s="329"/>
      <c r="V154" s="330"/>
      <c r="W154" s="329"/>
      <c r="X154" s="330"/>
      <c r="Y154" s="329"/>
      <c r="Z154" s="330"/>
      <c r="AA154" s="329"/>
      <c r="AB154" s="330"/>
      <c r="AC154" s="329"/>
      <c r="AD154" s="330"/>
      <c r="AE154" s="335"/>
      <c r="AF154" s="81">
        <f>SUM('（別紙2-6）6月1日～6月30日'!D154:AG154,'（別紙2-7）7月1日～7月31日'!D154:AH154,'（別紙2-8）8月1日～8月31日'!D154:AH154,'（別紙2-9）9月1日～9月30日'!D154:AG154,'（別紙2-10）10月1日～10月31日'!D154:AH154,'（別紙2-11）11月1日～11月30日'!D154:AG154,'（別紙2-12）12月1日～12月31日'!D154:AH154,'（別紙2-13）1月1日～1月31日'!D154:AH154,D154:AE154)</f>
        <v>0</v>
      </c>
      <c r="AG154" s="218" t="str">
        <f>IF(AM154="×","療養日数は15日以内になるようにしてください。",IF(AN154="×","無症状者（検体採取日が令和5年1月1日以降）の療養日数は7日以内になるようにしてください。",IF('（別紙2-15）3月1日～3月31日'!AV154="×","別紙1の4の要件を満たしていない場合は、療養日数が10日以内になるようにしてください。","")))</f>
        <v/>
      </c>
      <c r="AH154" s="233">
        <f t="shared" si="11"/>
        <v>0</v>
      </c>
      <c r="AI154" s="44"/>
      <c r="AK154" s="233" t="str">
        <f t="shared" si="12"/>
        <v/>
      </c>
      <c r="AM154" s="238" t="str">
        <f t="shared" si="13"/>
        <v/>
      </c>
      <c r="AN154" s="239" t="str">
        <f>IF(SUM(COUNTIF('（別紙2-13）1月1日～1月31日'!C154,"○"),COUNTIF('（別紙2-14）2月1日～2月28日'!C154,"○"),COUNTIF('（別紙2-15）3月1日～3月31日'!C154,"○"))&gt;0,IF('（別紙2-12）12月1日～12月31日'!AI154=0,IF(SUM('（別紙2-13）1月1日～1月31日'!D154:AH154,'（別紙2-14）2月1日～2月28日'!D154:AE154)&gt;7,"×","○"),""),"")</f>
        <v/>
      </c>
    </row>
    <row r="155" spans="1:40" s="41" customFormat="1" ht="30" customHeight="1" x14ac:dyDescent="0.4">
      <c r="A155" s="55">
        <v>142</v>
      </c>
      <c r="B155" s="201" t="str">
        <f>IF('（別紙2-11）11月1日～11月30日'!B155="","",'（別紙2-11）11月1日～11月30日'!B155)</f>
        <v/>
      </c>
      <c r="C155" s="249"/>
      <c r="D155" s="314"/>
      <c r="E155" s="348"/>
      <c r="F155" s="316"/>
      <c r="G155" s="348"/>
      <c r="H155" s="316"/>
      <c r="I155" s="315"/>
      <c r="J155" s="316"/>
      <c r="K155" s="315"/>
      <c r="L155" s="316"/>
      <c r="M155" s="315"/>
      <c r="N155" s="316"/>
      <c r="O155" s="315"/>
      <c r="P155" s="316"/>
      <c r="Q155" s="315"/>
      <c r="R155" s="316"/>
      <c r="S155" s="315"/>
      <c r="T155" s="316"/>
      <c r="U155" s="315"/>
      <c r="V155" s="316"/>
      <c r="W155" s="315"/>
      <c r="X155" s="316"/>
      <c r="Y155" s="315"/>
      <c r="Z155" s="316"/>
      <c r="AA155" s="315"/>
      <c r="AB155" s="316"/>
      <c r="AC155" s="315"/>
      <c r="AD155" s="316"/>
      <c r="AE155" s="336"/>
      <c r="AF155" s="56">
        <f>SUM('（別紙2-6）6月1日～6月30日'!D155:AG155,'（別紙2-7）7月1日～7月31日'!D155:AH155,'（別紙2-8）8月1日～8月31日'!D155:AH155,'（別紙2-9）9月1日～9月30日'!D155:AG155,'（別紙2-10）10月1日～10月31日'!D155:AH155,'（別紙2-11）11月1日～11月30日'!D155:AG155,'（別紙2-12）12月1日～12月31日'!D155:AH155,'（別紙2-13）1月1日～1月31日'!D155:AH155,D155:AE155)</f>
        <v>0</v>
      </c>
      <c r="AG155" s="218" t="str">
        <f>IF(AM155="×","療養日数は15日以内になるようにしてください。",IF(AN155="×","無症状者（検体採取日が令和5年1月1日以降）の療養日数は7日以内になるようにしてください。",IF('（別紙2-15）3月1日～3月31日'!AV155="×","別紙1の4の要件を満たしていない場合は、療養日数が10日以内になるようにしてください。","")))</f>
        <v/>
      </c>
      <c r="AH155" s="233">
        <f t="shared" si="11"/>
        <v>0</v>
      </c>
      <c r="AI155" s="44"/>
      <c r="AK155" s="233" t="str">
        <f t="shared" si="12"/>
        <v/>
      </c>
      <c r="AM155" s="238" t="str">
        <f t="shared" si="13"/>
        <v/>
      </c>
      <c r="AN155" s="239" t="str">
        <f>IF(SUM(COUNTIF('（別紙2-13）1月1日～1月31日'!C155,"○"),COUNTIF('（別紙2-14）2月1日～2月28日'!C155,"○"),COUNTIF('（別紙2-15）3月1日～3月31日'!C155,"○"))&gt;0,IF('（別紙2-12）12月1日～12月31日'!AI155=0,IF(SUM('（別紙2-13）1月1日～1月31日'!D155:AH155,'（別紙2-14）2月1日～2月28日'!D155:AE155)&gt;7,"×","○"),""),"")</f>
        <v/>
      </c>
    </row>
    <row r="156" spans="1:40" s="41" customFormat="1" ht="30" customHeight="1" x14ac:dyDescent="0.4">
      <c r="A156" s="55">
        <v>143</v>
      </c>
      <c r="B156" s="201" t="str">
        <f>IF('（別紙2-11）11月1日～11月30日'!B156="","",'（別紙2-11）11月1日～11月30日'!B156)</f>
        <v/>
      </c>
      <c r="C156" s="249"/>
      <c r="D156" s="314"/>
      <c r="E156" s="348"/>
      <c r="F156" s="316"/>
      <c r="G156" s="348"/>
      <c r="H156" s="316"/>
      <c r="I156" s="315"/>
      <c r="J156" s="316"/>
      <c r="K156" s="315"/>
      <c r="L156" s="316"/>
      <c r="M156" s="315"/>
      <c r="N156" s="316"/>
      <c r="O156" s="315"/>
      <c r="P156" s="316"/>
      <c r="Q156" s="315"/>
      <c r="R156" s="316"/>
      <c r="S156" s="315"/>
      <c r="T156" s="316"/>
      <c r="U156" s="315"/>
      <c r="V156" s="316"/>
      <c r="W156" s="315"/>
      <c r="X156" s="316"/>
      <c r="Y156" s="315"/>
      <c r="Z156" s="316"/>
      <c r="AA156" s="315"/>
      <c r="AB156" s="316"/>
      <c r="AC156" s="315"/>
      <c r="AD156" s="316"/>
      <c r="AE156" s="336"/>
      <c r="AF156" s="56">
        <f>SUM('（別紙2-6）6月1日～6月30日'!D156:AG156,'（別紙2-7）7月1日～7月31日'!D156:AH156,'（別紙2-8）8月1日～8月31日'!D156:AH156,'（別紙2-9）9月1日～9月30日'!D156:AG156,'（別紙2-10）10月1日～10月31日'!D156:AH156,'（別紙2-11）11月1日～11月30日'!D156:AG156,'（別紙2-12）12月1日～12月31日'!D156:AH156,'（別紙2-13）1月1日～1月31日'!D156:AH156,D156:AE156)</f>
        <v>0</v>
      </c>
      <c r="AG156" s="218" t="str">
        <f>IF(AM156="×","療養日数は15日以内になるようにしてください。",IF(AN156="×","無症状者（検体採取日が令和5年1月1日以降）の療養日数は7日以内になるようにしてください。",IF('（別紙2-15）3月1日～3月31日'!AV156="×","別紙1の4の要件を満たしていない場合は、療養日数が10日以内になるようにしてください。","")))</f>
        <v/>
      </c>
      <c r="AH156" s="233">
        <f t="shared" si="11"/>
        <v>0</v>
      </c>
      <c r="AI156" s="44"/>
      <c r="AK156" s="233" t="str">
        <f t="shared" si="12"/>
        <v/>
      </c>
      <c r="AM156" s="238" t="str">
        <f t="shared" si="13"/>
        <v/>
      </c>
      <c r="AN156" s="239" t="str">
        <f>IF(SUM(COUNTIF('（別紙2-13）1月1日～1月31日'!C156,"○"),COUNTIF('（別紙2-14）2月1日～2月28日'!C156,"○"),COUNTIF('（別紙2-15）3月1日～3月31日'!C156,"○"))&gt;0,IF('（別紙2-12）12月1日～12月31日'!AI156=0,IF(SUM('（別紙2-13）1月1日～1月31日'!D156:AH156,'（別紙2-14）2月1日～2月28日'!D156:AE156)&gt;7,"×","○"),""),"")</f>
        <v/>
      </c>
    </row>
    <row r="157" spans="1:40" s="41" customFormat="1" ht="30" customHeight="1" x14ac:dyDescent="0.4">
      <c r="A157" s="55">
        <v>144</v>
      </c>
      <c r="B157" s="201" t="str">
        <f>IF('（別紙2-11）11月1日～11月30日'!B157="","",'（別紙2-11）11月1日～11月30日'!B157)</f>
        <v/>
      </c>
      <c r="C157" s="249"/>
      <c r="D157" s="314"/>
      <c r="E157" s="348"/>
      <c r="F157" s="316"/>
      <c r="G157" s="348"/>
      <c r="H157" s="316"/>
      <c r="I157" s="315"/>
      <c r="J157" s="316"/>
      <c r="K157" s="315"/>
      <c r="L157" s="316"/>
      <c r="M157" s="315"/>
      <c r="N157" s="316"/>
      <c r="O157" s="315"/>
      <c r="P157" s="316"/>
      <c r="Q157" s="315"/>
      <c r="R157" s="316"/>
      <c r="S157" s="315"/>
      <c r="T157" s="316"/>
      <c r="U157" s="315"/>
      <c r="V157" s="316"/>
      <c r="W157" s="315"/>
      <c r="X157" s="316"/>
      <c r="Y157" s="315"/>
      <c r="Z157" s="316"/>
      <c r="AA157" s="315"/>
      <c r="AB157" s="316"/>
      <c r="AC157" s="315"/>
      <c r="AD157" s="316"/>
      <c r="AE157" s="336"/>
      <c r="AF157" s="56">
        <f>SUM('（別紙2-6）6月1日～6月30日'!D157:AG157,'（別紙2-7）7月1日～7月31日'!D157:AH157,'（別紙2-8）8月1日～8月31日'!D157:AH157,'（別紙2-9）9月1日～9月30日'!D157:AG157,'（別紙2-10）10月1日～10月31日'!D157:AH157,'（別紙2-11）11月1日～11月30日'!D157:AG157,'（別紙2-12）12月1日～12月31日'!D157:AH157,'（別紙2-13）1月1日～1月31日'!D157:AH157,D157:AE157)</f>
        <v>0</v>
      </c>
      <c r="AG157" s="218" t="str">
        <f>IF(AM157="×","療養日数は15日以内になるようにしてください。",IF(AN157="×","無症状者（検体採取日が令和5年1月1日以降）の療養日数は7日以内になるようにしてください。",IF('（別紙2-15）3月1日～3月31日'!AV157="×","別紙1の4の要件を満たしていない場合は、療養日数が10日以内になるようにしてください。","")))</f>
        <v/>
      </c>
      <c r="AH157" s="233">
        <f t="shared" si="11"/>
        <v>0</v>
      </c>
      <c r="AI157" s="44"/>
      <c r="AK157" s="233" t="str">
        <f t="shared" si="12"/>
        <v/>
      </c>
      <c r="AM157" s="238" t="str">
        <f t="shared" si="13"/>
        <v/>
      </c>
      <c r="AN157" s="239" t="str">
        <f>IF(SUM(COUNTIF('（別紙2-13）1月1日～1月31日'!C157,"○"),COUNTIF('（別紙2-14）2月1日～2月28日'!C157,"○"),COUNTIF('（別紙2-15）3月1日～3月31日'!C157,"○"))&gt;0,IF('（別紙2-12）12月1日～12月31日'!AI157=0,IF(SUM('（別紙2-13）1月1日～1月31日'!D157:AH157,'（別紙2-14）2月1日～2月28日'!D157:AE157)&gt;7,"×","○"),""),"")</f>
        <v/>
      </c>
    </row>
    <row r="158" spans="1:40" s="41" customFormat="1" ht="30" customHeight="1" thickBot="1" x14ac:dyDescent="0.45">
      <c r="A158" s="57">
        <v>145</v>
      </c>
      <c r="B158" s="204" t="str">
        <f>IF('（別紙2-11）11月1日～11月30日'!B158="","",'（別紙2-11）11月1日～11月30日'!B158)</f>
        <v/>
      </c>
      <c r="C158" s="252"/>
      <c r="D158" s="337"/>
      <c r="E158" s="347"/>
      <c r="F158" s="326"/>
      <c r="G158" s="347"/>
      <c r="H158" s="326"/>
      <c r="I158" s="325"/>
      <c r="J158" s="326"/>
      <c r="K158" s="325"/>
      <c r="L158" s="326"/>
      <c r="M158" s="325"/>
      <c r="N158" s="326"/>
      <c r="O158" s="325"/>
      <c r="P158" s="326"/>
      <c r="Q158" s="325"/>
      <c r="R158" s="326"/>
      <c r="S158" s="325"/>
      <c r="T158" s="326"/>
      <c r="U158" s="325"/>
      <c r="V158" s="326"/>
      <c r="W158" s="325"/>
      <c r="X158" s="326"/>
      <c r="Y158" s="325"/>
      <c r="Z158" s="326"/>
      <c r="AA158" s="325"/>
      <c r="AB158" s="326"/>
      <c r="AC158" s="325"/>
      <c r="AD158" s="326"/>
      <c r="AE158" s="338"/>
      <c r="AF158" s="58">
        <f>SUM('（別紙2-6）6月1日～6月30日'!D158:AG158,'（別紙2-7）7月1日～7月31日'!D158:AH158,'（別紙2-8）8月1日～8月31日'!D158:AH158,'（別紙2-9）9月1日～9月30日'!D158:AG158,'（別紙2-10）10月1日～10月31日'!D158:AH158,'（別紙2-11）11月1日～11月30日'!D158:AG158,'（別紙2-12）12月1日～12月31日'!D158:AH158,'（別紙2-13）1月1日～1月31日'!D158:AH158,D158:AE158)</f>
        <v>0</v>
      </c>
      <c r="AG158" s="218" t="str">
        <f>IF(AM158="×","療養日数は15日以内になるようにしてください。",IF(AN158="×","無症状者（検体採取日が令和5年1月1日以降）の療養日数は7日以内になるようにしてください。",IF('（別紙2-15）3月1日～3月31日'!AV158="×","別紙1の4の要件を満たしていない場合は、療養日数が10日以内になるようにしてください。","")))</f>
        <v/>
      </c>
      <c r="AH158" s="233">
        <f t="shared" si="11"/>
        <v>0</v>
      </c>
      <c r="AI158" s="44"/>
      <c r="AK158" s="233" t="str">
        <f t="shared" si="12"/>
        <v/>
      </c>
      <c r="AM158" s="238" t="str">
        <f t="shared" si="13"/>
        <v/>
      </c>
      <c r="AN158" s="239" t="str">
        <f>IF(SUM(COUNTIF('（別紙2-13）1月1日～1月31日'!C158,"○"),COUNTIF('（別紙2-14）2月1日～2月28日'!C158,"○"),COUNTIF('（別紙2-15）3月1日～3月31日'!C158,"○"))&gt;0,IF('（別紙2-12）12月1日～12月31日'!AI158=0,IF(SUM('（別紙2-13）1月1日～1月31日'!D158:AH158,'（別紙2-14）2月1日～2月28日'!D158:AE158)&gt;7,"×","○"),""),"")</f>
        <v/>
      </c>
    </row>
    <row r="159" spans="1:40" s="41" customFormat="1" ht="30" customHeight="1" x14ac:dyDescent="0.4">
      <c r="A159" s="99">
        <v>146</v>
      </c>
      <c r="B159" s="203" t="str">
        <f>IF('（別紙2-11）11月1日～11月30日'!B159="","",'（別紙2-11）11月1日～11月30日'!B159)</f>
        <v/>
      </c>
      <c r="C159" s="253"/>
      <c r="D159" s="332"/>
      <c r="E159" s="350"/>
      <c r="F159" s="333"/>
      <c r="G159" s="350"/>
      <c r="H159" s="333"/>
      <c r="I159" s="317"/>
      <c r="J159" s="333"/>
      <c r="K159" s="317"/>
      <c r="L159" s="333"/>
      <c r="M159" s="317"/>
      <c r="N159" s="333"/>
      <c r="O159" s="317"/>
      <c r="P159" s="333"/>
      <c r="Q159" s="317"/>
      <c r="R159" s="333"/>
      <c r="S159" s="317"/>
      <c r="T159" s="333"/>
      <c r="U159" s="317"/>
      <c r="V159" s="333"/>
      <c r="W159" s="317"/>
      <c r="X159" s="333"/>
      <c r="Y159" s="317"/>
      <c r="Z159" s="333"/>
      <c r="AA159" s="317"/>
      <c r="AB159" s="333"/>
      <c r="AC159" s="317"/>
      <c r="AD159" s="333"/>
      <c r="AE159" s="339"/>
      <c r="AF159" s="98">
        <f>SUM('（別紙2-6）6月1日～6月30日'!D159:AG159,'（別紙2-7）7月1日～7月31日'!D159:AH159,'（別紙2-8）8月1日～8月31日'!D159:AH159,'（別紙2-9）9月1日～9月30日'!D159:AG159,'（別紙2-10）10月1日～10月31日'!D159:AH159,'（別紙2-11）11月1日～11月30日'!D159:AG159,'（別紙2-12）12月1日～12月31日'!D159:AH159,'（別紙2-13）1月1日～1月31日'!D159:AH159,D159:AE159)</f>
        <v>0</v>
      </c>
      <c r="AG159" s="218" t="str">
        <f>IF(AM159="×","療養日数は15日以内になるようにしてください。",IF(AN159="×","無症状者（検体採取日が令和5年1月1日以降）の療養日数は7日以内になるようにしてください。",IF('（別紙2-15）3月1日～3月31日'!AV159="×","別紙1の4の要件を満たしていない場合は、療養日数が10日以内になるようにしてください。","")))</f>
        <v/>
      </c>
      <c r="AH159" s="233">
        <f t="shared" si="11"/>
        <v>0</v>
      </c>
      <c r="AI159" s="44"/>
      <c r="AK159" s="233" t="str">
        <f t="shared" si="12"/>
        <v/>
      </c>
      <c r="AM159" s="238" t="str">
        <f t="shared" si="13"/>
        <v/>
      </c>
      <c r="AN159" s="239" t="str">
        <f>IF(SUM(COUNTIF('（別紙2-13）1月1日～1月31日'!C159,"○"),COUNTIF('（別紙2-14）2月1日～2月28日'!C159,"○"),COUNTIF('（別紙2-15）3月1日～3月31日'!C159,"○"))&gt;0,IF('（別紙2-12）12月1日～12月31日'!AI159=0,IF(SUM('（別紙2-13）1月1日～1月31日'!D159:AH159,'（別紙2-14）2月1日～2月28日'!D159:AE159)&gt;7,"×","○"),""),"")</f>
        <v/>
      </c>
    </row>
    <row r="160" spans="1:40" s="41" customFormat="1" ht="30" customHeight="1" x14ac:dyDescent="0.4">
      <c r="A160" s="55">
        <v>147</v>
      </c>
      <c r="B160" s="201" t="str">
        <f>IF('（別紙2-11）11月1日～11月30日'!B160="","",'（別紙2-11）11月1日～11月30日'!B160)</f>
        <v/>
      </c>
      <c r="C160" s="249"/>
      <c r="D160" s="314"/>
      <c r="E160" s="348"/>
      <c r="F160" s="316"/>
      <c r="G160" s="348"/>
      <c r="H160" s="316"/>
      <c r="I160" s="315"/>
      <c r="J160" s="316"/>
      <c r="K160" s="315"/>
      <c r="L160" s="316"/>
      <c r="M160" s="315"/>
      <c r="N160" s="316"/>
      <c r="O160" s="315"/>
      <c r="P160" s="316"/>
      <c r="Q160" s="315"/>
      <c r="R160" s="316"/>
      <c r="S160" s="315"/>
      <c r="T160" s="316"/>
      <c r="U160" s="315"/>
      <c r="V160" s="316"/>
      <c r="W160" s="315"/>
      <c r="X160" s="316"/>
      <c r="Y160" s="315"/>
      <c r="Z160" s="316"/>
      <c r="AA160" s="315"/>
      <c r="AB160" s="316"/>
      <c r="AC160" s="315"/>
      <c r="AD160" s="316"/>
      <c r="AE160" s="336"/>
      <c r="AF160" s="56">
        <f>SUM('（別紙2-6）6月1日～6月30日'!D160:AG160,'（別紙2-7）7月1日～7月31日'!D160:AH160,'（別紙2-8）8月1日～8月31日'!D160:AH160,'（別紙2-9）9月1日～9月30日'!D160:AG160,'（別紙2-10）10月1日～10月31日'!D160:AH160,'（別紙2-11）11月1日～11月30日'!D160:AG160,'（別紙2-12）12月1日～12月31日'!D160:AH160,'（別紙2-13）1月1日～1月31日'!D160:AH160,D160:AE160)</f>
        <v>0</v>
      </c>
      <c r="AG160" s="218" t="str">
        <f>IF(AM160="×","療養日数は15日以内になるようにしてください。",IF(AN160="×","無症状者（検体採取日が令和5年1月1日以降）の療養日数は7日以内になるようにしてください。",IF('（別紙2-15）3月1日～3月31日'!AV160="×","別紙1の4の要件を満たしていない場合は、療養日数が10日以内になるようにしてください。","")))</f>
        <v/>
      </c>
      <c r="AH160" s="233">
        <f t="shared" si="11"/>
        <v>0</v>
      </c>
      <c r="AI160" s="44"/>
      <c r="AK160" s="233" t="str">
        <f t="shared" si="12"/>
        <v/>
      </c>
      <c r="AM160" s="238" t="str">
        <f t="shared" si="13"/>
        <v/>
      </c>
      <c r="AN160" s="239" t="str">
        <f>IF(SUM(COUNTIF('（別紙2-13）1月1日～1月31日'!C160,"○"),COUNTIF('（別紙2-14）2月1日～2月28日'!C160,"○"),COUNTIF('（別紙2-15）3月1日～3月31日'!C160,"○"))&gt;0,IF('（別紙2-12）12月1日～12月31日'!AI160=0,IF(SUM('（別紙2-13）1月1日～1月31日'!D160:AH160,'（別紙2-14）2月1日～2月28日'!D160:AE160)&gt;7,"×","○"),""),"")</f>
        <v/>
      </c>
    </row>
    <row r="161" spans="1:40" s="41" customFormat="1" ht="30" customHeight="1" x14ac:dyDescent="0.4">
      <c r="A161" s="55">
        <v>148</v>
      </c>
      <c r="B161" s="201" t="str">
        <f>IF('（別紙2-11）11月1日～11月30日'!B161="","",'（別紙2-11）11月1日～11月30日'!B161)</f>
        <v/>
      </c>
      <c r="C161" s="249"/>
      <c r="D161" s="314"/>
      <c r="E161" s="348"/>
      <c r="F161" s="316"/>
      <c r="G161" s="348"/>
      <c r="H161" s="316"/>
      <c r="I161" s="315"/>
      <c r="J161" s="316"/>
      <c r="K161" s="315"/>
      <c r="L161" s="316"/>
      <c r="M161" s="315"/>
      <c r="N161" s="316"/>
      <c r="O161" s="315"/>
      <c r="P161" s="316"/>
      <c r="Q161" s="315"/>
      <c r="R161" s="316"/>
      <c r="S161" s="315"/>
      <c r="T161" s="316"/>
      <c r="U161" s="315"/>
      <c r="V161" s="316"/>
      <c r="W161" s="315"/>
      <c r="X161" s="316"/>
      <c r="Y161" s="315"/>
      <c r="Z161" s="316"/>
      <c r="AA161" s="315"/>
      <c r="AB161" s="316"/>
      <c r="AC161" s="315"/>
      <c r="AD161" s="316"/>
      <c r="AE161" s="336"/>
      <c r="AF161" s="56">
        <f>SUM('（別紙2-6）6月1日～6月30日'!D161:AG161,'（別紙2-7）7月1日～7月31日'!D161:AH161,'（別紙2-8）8月1日～8月31日'!D161:AH161,'（別紙2-9）9月1日～9月30日'!D161:AG161,'（別紙2-10）10月1日～10月31日'!D161:AH161,'（別紙2-11）11月1日～11月30日'!D161:AG161,'（別紙2-12）12月1日～12月31日'!D161:AH161,'（別紙2-13）1月1日～1月31日'!D161:AH161,D161:AE161)</f>
        <v>0</v>
      </c>
      <c r="AG161" s="218" t="str">
        <f>IF(AM161="×","療養日数は15日以内になるようにしてください。",IF(AN161="×","無症状者（検体採取日が令和5年1月1日以降）の療養日数は7日以内になるようにしてください。",IF('（別紙2-15）3月1日～3月31日'!AV161="×","別紙1の4の要件を満たしていない場合は、療養日数が10日以内になるようにしてください。","")))</f>
        <v/>
      </c>
      <c r="AH161" s="233">
        <f t="shared" si="11"/>
        <v>0</v>
      </c>
      <c r="AI161" s="44"/>
      <c r="AK161" s="233" t="str">
        <f t="shared" si="12"/>
        <v/>
      </c>
      <c r="AM161" s="238" t="str">
        <f t="shared" si="13"/>
        <v/>
      </c>
      <c r="AN161" s="239" t="str">
        <f>IF(SUM(COUNTIF('（別紙2-13）1月1日～1月31日'!C161,"○"),COUNTIF('（別紙2-14）2月1日～2月28日'!C161,"○"),COUNTIF('（別紙2-15）3月1日～3月31日'!C161,"○"))&gt;0,IF('（別紙2-12）12月1日～12月31日'!AI161=0,IF(SUM('（別紙2-13）1月1日～1月31日'!D161:AH161,'（別紙2-14）2月1日～2月28日'!D161:AE161)&gt;7,"×","○"),""),"")</f>
        <v/>
      </c>
    </row>
    <row r="162" spans="1:40" s="41" customFormat="1" ht="30" customHeight="1" x14ac:dyDescent="0.4">
      <c r="A162" s="55">
        <v>149</v>
      </c>
      <c r="B162" s="201" t="str">
        <f>IF('（別紙2-11）11月1日～11月30日'!B162="","",'（別紙2-11）11月1日～11月30日'!B162)</f>
        <v/>
      </c>
      <c r="C162" s="249"/>
      <c r="D162" s="314"/>
      <c r="E162" s="348"/>
      <c r="F162" s="316"/>
      <c r="G162" s="348"/>
      <c r="H162" s="316"/>
      <c r="I162" s="315"/>
      <c r="J162" s="316"/>
      <c r="K162" s="315"/>
      <c r="L162" s="316"/>
      <c r="M162" s="315"/>
      <c r="N162" s="316"/>
      <c r="O162" s="315"/>
      <c r="P162" s="316"/>
      <c r="Q162" s="315"/>
      <c r="R162" s="316"/>
      <c r="S162" s="315"/>
      <c r="T162" s="316"/>
      <c r="U162" s="315"/>
      <c r="V162" s="316"/>
      <c r="W162" s="315"/>
      <c r="X162" s="316"/>
      <c r="Y162" s="315"/>
      <c r="Z162" s="316"/>
      <c r="AA162" s="315"/>
      <c r="AB162" s="316"/>
      <c r="AC162" s="315"/>
      <c r="AD162" s="316"/>
      <c r="AE162" s="336"/>
      <c r="AF162" s="56">
        <f>SUM('（別紙2-6）6月1日～6月30日'!D162:AG162,'（別紙2-7）7月1日～7月31日'!D162:AH162,'（別紙2-8）8月1日～8月31日'!D162:AH162,'（別紙2-9）9月1日～9月30日'!D162:AG162,'（別紙2-10）10月1日～10月31日'!D162:AH162,'（別紙2-11）11月1日～11月30日'!D162:AG162,'（別紙2-12）12月1日～12月31日'!D162:AH162,'（別紙2-13）1月1日～1月31日'!D162:AH162,D162:AE162)</f>
        <v>0</v>
      </c>
      <c r="AG162" s="218" t="str">
        <f>IF(AM162="×","療養日数は15日以内になるようにしてください。",IF(AN162="×","無症状者（検体採取日が令和5年1月1日以降）の療養日数は7日以内になるようにしてください。",IF('（別紙2-15）3月1日～3月31日'!AV162="×","別紙1の4の要件を満たしていない場合は、療養日数が10日以内になるようにしてください。","")))</f>
        <v/>
      </c>
      <c r="AH162" s="233">
        <f t="shared" si="11"/>
        <v>0</v>
      </c>
      <c r="AI162" s="44"/>
      <c r="AK162" s="233" t="str">
        <f t="shared" si="12"/>
        <v/>
      </c>
      <c r="AM162" s="238" t="str">
        <f t="shared" si="13"/>
        <v/>
      </c>
      <c r="AN162" s="239" t="str">
        <f>IF(SUM(COUNTIF('（別紙2-13）1月1日～1月31日'!C162,"○"),COUNTIF('（別紙2-14）2月1日～2月28日'!C162,"○"),COUNTIF('（別紙2-15）3月1日～3月31日'!C162,"○"))&gt;0,IF('（別紙2-12）12月1日～12月31日'!AI162=0,IF(SUM('（別紙2-13）1月1日～1月31日'!D162:AH162,'（別紙2-14）2月1日～2月28日'!D162:AE162)&gt;7,"×","○"),""),"")</f>
        <v/>
      </c>
    </row>
    <row r="163" spans="1:40" s="41" customFormat="1" ht="30" customHeight="1" thickBot="1" x14ac:dyDescent="0.45">
      <c r="A163" s="57">
        <v>150</v>
      </c>
      <c r="B163" s="205" t="str">
        <f>IF('（別紙2-11）11月1日～11月30日'!B163="","",'（別紙2-11）11月1日～11月30日'!B163)</f>
        <v/>
      </c>
      <c r="C163" s="252"/>
      <c r="D163" s="337"/>
      <c r="E163" s="347"/>
      <c r="F163" s="326"/>
      <c r="G163" s="347"/>
      <c r="H163" s="326"/>
      <c r="I163" s="325"/>
      <c r="J163" s="326"/>
      <c r="K163" s="325"/>
      <c r="L163" s="326"/>
      <c r="M163" s="325"/>
      <c r="N163" s="326"/>
      <c r="O163" s="325"/>
      <c r="P163" s="326"/>
      <c r="Q163" s="325"/>
      <c r="R163" s="326"/>
      <c r="S163" s="325"/>
      <c r="T163" s="326"/>
      <c r="U163" s="325"/>
      <c r="V163" s="326"/>
      <c r="W163" s="325"/>
      <c r="X163" s="326"/>
      <c r="Y163" s="325"/>
      <c r="Z163" s="326"/>
      <c r="AA163" s="325"/>
      <c r="AB163" s="326"/>
      <c r="AC163" s="325"/>
      <c r="AD163" s="326"/>
      <c r="AE163" s="338"/>
      <c r="AF163" s="58">
        <f>SUM('（別紙2-6）6月1日～6月30日'!D163:AG163,'（別紙2-7）7月1日～7月31日'!D163:AH163,'（別紙2-8）8月1日～8月31日'!D163:AH163,'（別紙2-9）9月1日～9月30日'!D163:AG163,'（別紙2-10）10月1日～10月31日'!D163:AH163,'（別紙2-11）11月1日～11月30日'!D163:AG163,'（別紙2-12）12月1日～12月31日'!D163:AH163,'（別紙2-13）1月1日～1月31日'!D163:AH163,D163:AE163)</f>
        <v>0</v>
      </c>
      <c r="AG163" s="218" t="str">
        <f>IF(AM163="×","療養日数は15日以内になるようにしてください。",IF(AN163="×","無症状者（検体採取日が令和5年1月1日以降）の療養日数は7日以内になるようにしてください。",IF('（別紙2-15）3月1日～3月31日'!AV163="×","別紙1の4の要件を満たしていない場合は、療養日数が10日以内になるようにしてください。","")))</f>
        <v/>
      </c>
      <c r="AH163" s="235">
        <f t="shared" si="11"/>
        <v>0</v>
      </c>
      <c r="AI163" s="44"/>
      <c r="AJ163" s="41" t="s">
        <v>57</v>
      </c>
      <c r="AK163" s="235" t="str">
        <f t="shared" si="12"/>
        <v/>
      </c>
      <c r="AM163" s="242" t="str">
        <f t="shared" si="13"/>
        <v/>
      </c>
      <c r="AN163" s="243" t="str">
        <f>IF(SUM(COUNTIF('（別紙2-13）1月1日～1月31日'!C163,"○"),COUNTIF('（別紙2-14）2月1日～2月28日'!C163,"○"),COUNTIF('（別紙2-15）3月1日～3月31日'!C163,"○"))&gt;0,IF('（別紙2-12）12月1日～12月31日'!AI163=0,IF(SUM('（別紙2-13）1月1日～1月31日'!D163:AH163,'（別紙2-14）2月1日～2月28日'!D163:AE163)&gt;7,"×","○"),""),"")</f>
        <v/>
      </c>
    </row>
    <row r="164" spans="1:40" ht="30" hidden="1" customHeight="1" thickBot="1" x14ac:dyDescent="0.3">
      <c r="A164" s="45"/>
      <c r="B164" s="45"/>
      <c r="C164" s="45"/>
      <c r="D164" s="45">
        <f t="shared" ref="D164:AE164" si="14">D13</f>
        <v>0</v>
      </c>
      <c r="E164" s="45">
        <f t="shared" si="14"/>
        <v>0</v>
      </c>
      <c r="F164" s="45">
        <f t="shared" si="14"/>
        <v>0</v>
      </c>
      <c r="G164" s="45">
        <f t="shared" si="14"/>
        <v>0</v>
      </c>
      <c r="H164" s="45">
        <f t="shared" si="14"/>
        <v>0</v>
      </c>
      <c r="I164" s="45">
        <f t="shared" si="14"/>
        <v>0</v>
      </c>
      <c r="J164" s="45">
        <f t="shared" si="14"/>
        <v>0</v>
      </c>
      <c r="K164" s="45">
        <f t="shared" si="14"/>
        <v>0</v>
      </c>
      <c r="L164" s="45">
        <f t="shared" si="14"/>
        <v>0</v>
      </c>
      <c r="M164" s="45">
        <f t="shared" si="14"/>
        <v>0</v>
      </c>
      <c r="N164" s="45">
        <f t="shared" si="14"/>
        <v>0</v>
      </c>
      <c r="O164" s="45">
        <f t="shared" si="14"/>
        <v>0</v>
      </c>
      <c r="P164" s="45">
        <f t="shared" si="14"/>
        <v>0</v>
      </c>
      <c r="Q164" s="45">
        <f t="shared" si="14"/>
        <v>0</v>
      </c>
      <c r="R164" s="45">
        <f t="shared" si="14"/>
        <v>0</v>
      </c>
      <c r="S164" s="45">
        <f t="shared" si="14"/>
        <v>0</v>
      </c>
      <c r="T164" s="45">
        <f t="shared" si="14"/>
        <v>0</v>
      </c>
      <c r="U164" s="45">
        <f t="shared" si="14"/>
        <v>0</v>
      </c>
      <c r="V164" s="45">
        <f t="shared" si="14"/>
        <v>0</v>
      </c>
      <c r="W164" s="45">
        <f t="shared" si="14"/>
        <v>0</v>
      </c>
      <c r="X164" s="45">
        <f t="shared" si="14"/>
        <v>0</v>
      </c>
      <c r="Y164" s="45">
        <f t="shared" si="14"/>
        <v>0</v>
      </c>
      <c r="Z164" s="45">
        <f t="shared" si="14"/>
        <v>0</v>
      </c>
      <c r="AA164" s="45">
        <f t="shared" si="14"/>
        <v>0</v>
      </c>
      <c r="AB164" s="45">
        <f t="shared" si="14"/>
        <v>0</v>
      </c>
      <c r="AC164" s="45">
        <f t="shared" si="14"/>
        <v>0</v>
      </c>
      <c r="AD164" s="45">
        <f t="shared" si="14"/>
        <v>0</v>
      </c>
      <c r="AE164" s="45">
        <f t="shared" si="14"/>
        <v>0</v>
      </c>
      <c r="AF164" s="45"/>
      <c r="AH164" s="46">
        <f>SUM(AH14:AH163)</f>
        <v>0</v>
      </c>
      <c r="AI164" s="46" t="str">
        <f>IF(H5=AH4,AF165,IF(H5=AH5,AF166,"規模を選択してください"))</f>
        <v>規模を選択してください</v>
      </c>
      <c r="AJ164" s="46">
        <f>AF167</f>
        <v>0</v>
      </c>
      <c r="AK164" s="34">
        <f>SUM(AK14:AK163)</f>
        <v>0</v>
      </c>
    </row>
    <row r="165" spans="1:40" ht="30" hidden="1" customHeight="1" x14ac:dyDescent="0.25">
      <c r="B165" s="45" t="s">
        <v>4</v>
      </c>
      <c r="C165" s="45"/>
      <c r="D165" s="45">
        <f>IF(D164&gt;=5,D164,0)</f>
        <v>0</v>
      </c>
      <c r="E165" s="45">
        <f t="shared" ref="E165:AE165" si="15">IF(E164&gt;=5,E164,0)</f>
        <v>0</v>
      </c>
      <c r="F165" s="45">
        <f t="shared" si="15"/>
        <v>0</v>
      </c>
      <c r="G165" s="45">
        <f t="shared" si="15"/>
        <v>0</v>
      </c>
      <c r="H165" s="45">
        <f t="shared" si="15"/>
        <v>0</v>
      </c>
      <c r="I165" s="45">
        <f t="shared" si="15"/>
        <v>0</v>
      </c>
      <c r="J165" s="45">
        <f t="shared" si="15"/>
        <v>0</v>
      </c>
      <c r="K165" s="45">
        <f t="shared" si="15"/>
        <v>0</v>
      </c>
      <c r="L165" s="45">
        <f t="shared" si="15"/>
        <v>0</v>
      </c>
      <c r="M165" s="45">
        <f t="shared" si="15"/>
        <v>0</v>
      </c>
      <c r="N165" s="45">
        <f t="shared" si="15"/>
        <v>0</v>
      </c>
      <c r="O165" s="45">
        <f t="shared" si="15"/>
        <v>0</v>
      </c>
      <c r="P165" s="45">
        <f t="shared" si="15"/>
        <v>0</v>
      </c>
      <c r="Q165" s="45">
        <f t="shared" si="15"/>
        <v>0</v>
      </c>
      <c r="R165" s="45">
        <f t="shared" si="15"/>
        <v>0</v>
      </c>
      <c r="S165" s="45">
        <f t="shared" si="15"/>
        <v>0</v>
      </c>
      <c r="T165" s="45">
        <f t="shared" si="15"/>
        <v>0</v>
      </c>
      <c r="U165" s="45">
        <f t="shared" si="15"/>
        <v>0</v>
      </c>
      <c r="V165" s="45">
        <f t="shared" si="15"/>
        <v>0</v>
      </c>
      <c r="W165" s="45">
        <f t="shared" si="15"/>
        <v>0</v>
      </c>
      <c r="X165" s="45">
        <f t="shared" si="15"/>
        <v>0</v>
      </c>
      <c r="Y165" s="45">
        <f t="shared" si="15"/>
        <v>0</v>
      </c>
      <c r="Z165" s="45">
        <f t="shared" si="15"/>
        <v>0</v>
      </c>
      <c r="AA165" s="45">
        <f t="shared" si="15"/>
        <v>0</v>
      </c>
      <c r="AB165" s="45">
        <f t="shared" si="15"/>
        <v>0</v>
      </c>
      <c r="AC165" s="45">
        <f t="shared" si="15"/>
        <v>0</v>
      </c>
      <c r="AD165" s="45">
        <f t="shared" si="15"/>
        <v>0</v>
      </c>
      <c r="AE165" s="45">
        <f t="shared" si="15"/>
        <v>0</v>
      </c>
      <c r="AF165" s="45">
        <f>SUM(D165:AE165)</f>
        <v>0</v>
      </c>
      <c r="AH165" s="48">
        <f>COUNTIF(AG14:AG163,"")</f>
        <v>150</v>
      </c>
      <c r="AJ165" s="48"/>
    </row>
    <row r="166" spans="1:40" ht="30" hidden="1" customHeight="1" thickBot="1" x14ac:dyDescent="0.3">
      <c r="B166" s="45" t="s">
        <v>12</v>
      </c>
      <c r="C166" s="45"/>
      <c r="D166" s="45">
        <f>IF(D164&gt;=2,D164,0)</f>
        <v>0</v>
      </c>
      <c r="E166" s="45">
        <f t="shared" ref="E166:AE166" si="16">IF(E164&gt;=2,E164,0)</f>
        <v>0</v>
      </c>
      <c r="F166" s="45">
        <f t="shared" si="16"/>
        <v>0</v>
      </c>
      <c r="G166" s="45">
        <f t="shared" si="16"/>
        <v>0</v>
      </c>
      <c r="H166" s="45">
        <f t="shared" si="16"/>
        <v>0</v>
      </c>
      <c r="I166" s="45">
        <f t="shared" si="16"/>
        <v>0</v>
      </c>
      <c r="J166" s="45">
        <f t="shared" si="16"/>
        <v>0</v>
      </c>
      <c r="K166" s="45">
        <f t="shared" si="16"/>
        <v>0</v>
      </c>
      <c r="L166" s="45">
        <f t="shared" si="16"/>
        <v>0</v>
      </c>
      <c r="M166" s="45">
        <f t="shared" si="16"/>
        <v>0</v>
      </c>
      <c r="N166" s="45">
        <f t="shared" si="16"/>
        <v>0</v>
      </c>
      <c r="O166" s="45">
        <f t="shared" si="16"/>
        <v>0</v>
      </c>
      <c r="P166" s="45">
        <f t="shared" si="16"/>
        <v>0</v>
      </c>
      <c r="Q166" s="45">
        <f t="shared" si="16"/>
        <v>0</v>
      </c>
      <c r="R166" s="45">
        <f t="shared" si="16"/>
        <v>0</v>
      </c>
      <c r="S166" s="45">
        <f t="shared" si="16"/>
        <v>0</v>
      </c>
      <c r="T166" s="45">
        <f t="shared" si="16"/>
        <v>0</v>
      </c>
      <c r="U166" s="45">
        <f t="shared" si="16"/>
        <v>0</v>
      </c>
      <c r="V166" s="45">
        <f t="shared" si="16"/>
        <v>0</v>
      </c>
      <c r="W166" s="45">
        <f t="shared" si="16"/>
        <v>0</v>
      </c>
      <c r="X166" s="45">
        <f t="shared" si="16"/>
        <v>0</v>
      </c>
      <c r="Y166" s="45">
        <f t="shared" si="16"/>
        <v>0</v>
      </c>
      <c r="Z166" s="45">
        <f t="shared" si="16"/>
        <v>0</v>
      </c>
      <c r="AA166" s="45">
        <f t="shared" si="16"/>
        <v>0</v>
      </c>
      <c r="AB166" s="45">
        <f t="shared" si="16"/>
        <v>0</v>
      </c>
      <c r="AC166" s="45">
        <f t="shared" si="16"/>
        <v>0</v>
      </c>
      <c r="AD166" s="45">
        <f t="shared" si="16"/>
        <v>0</v>
      </c>
      <c r="AE166" s="45">
        <f t="shared" si="16"/>
        <v>0</v>
      </c>
      <c r="AF166" s="45">
        <f>SUM(D166:AE166)</f>
        <v>0</v>
      </c>
    </row>
    <row r="167" spans="1:40" ht="29.25" hidden="1" customHeight="1" x14ac:dyDescent="0.25">
      <c r="B167" s="135" t="s">
        <v>57</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f>SUM(D167:AE167)</f>
        <v>0</v>
      </c>
    </row>
    <row r="168" spans="1:40" ht="29.25" customHeight="1" x14ac:dyDescent="0.25"/>
    <row r="169" spans="1:40" ht="29.25" customHeight="1" x14ac:dyDescent="0.25"/>
    <row r="170" spans="1:40" ht="29.25" customHeight="1" x14ac:dyDescent="0.25"/>
  </sheetData>
  <sheetProtection algorithmName="SHA-512" hashValue="aaZLJwGh6BQGgSzSLZCs+93CaFh+VlejGmRmsCPmRBjE581h49CiDHGCrlzym/e7fzVmk+aptLh+IZRYuVwUaw==" saltValue="eV/kIulFykiI68WWEUXXFg==" spinCount="100000" sheet="1" objects="1" scenarios="1"/>
  <mergeCells count="13">
    <mergeCell ref="A9:AF9"/>
    <mergeCell ref="AF10:AF11"/>
    <mergeCell ref="A12:AF12"/>
    <mergeCell ref="C2:R2"/>
    <mergeCell ref="C3:R3"/>
    <mergeCell ref="B5:G5"/>
    <mergeCell ref="H5:R5"/>
    <mergeCell ref="C7:D7"/>
    <mergeCell ref="E7:G7"/>
    <mergeCell ref="H7:I7"/>
    <mergeCell ref="J7:K7"/>
    <mergeCell ref="L7:N7"/>
    <mergeCell ref="Q7:R7"/>
  </mergeCells>
  <phoneticPr fontId="1"/>
  <conditionalFormatting sqref="H6:O6">
    <cfRule type="expression" dxfId="17" priority="7">
      <formula>$H$6&lt;&gt;""</formula>
    </cfRule>
  </conditionalFormatting>
  <conditionalFormatting sqref="D14:AE163">
    <cfRule type="expression" dxfId="16" priority="2">
      <formula>$AM14="×"</formula>
    </cfRule>
    <cfRule type="expression" dxfId="15" priority="13">
      <formula>$AN14="×"</formula>
    </cfRule>
    <cfRule type="cellIs" dxfId="14" priority="14" operator="equal">
      <formula>1</formula>
    </cfRule>
  </conditionalFormatting>
  <conditionalFormatting sqref="Z5:AF5">
    <cfRule type="expression" dxfId="13" priority="6">
      <formula>$AF$5&lt;&gt;""</formula>
    </cfRule>
  </conditionalFormatting>
  <conditionalFormatting sqref="R8:AF8">
    <cfRule type="expression" dxfId="12" priority="5">
      <formula>$AF$8&lt;&gt;""</formula>
    </cfRule>
  </conditionalFormatting>
  <conditionalFormatting sqref="Z6:AF6">
    <cfRule type="expression" dxfId="11" priority="4">
      <formula>$AF$6&lt;&gt;""</formula>
    </cfRule>
  </conditionalFormatting>
  <conditionalFormatting sqref="S7:AF7">
    <cfRule type="expression" dxfId="10" priority="3">
      <formula>$AF$7&lt;&gt;""</formula>
    </cfRule>
  </conditionalFormatting>
  <dataValidations count="4">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1に記入してください。" prompt="記入内容が自動反映されます。" sqref="B14:B163"/>
    <dataValidation type="list" allowBlank="1" showInputMessage="1" showErrorMessage="1" sqref="C14:C163">
      <formula1>"○"</formula1>
    </dataValidation>
    <dataValidation type="whole" operator="equal" allowBlank="1" showInputMessage="1" showErrorMessage="1" error="施設内療養を行った利用者ごとに、療養をした日に「１」を記載（発症日から最大15日間のみ）してください。" sqref="D14:AE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 id="{91C3EF11-D6A7-40D8-B81D-B817BCAEA0C5}">
            <xm:f>'（別紙2-15）3月1日～3月31日'!$AV14="×"</xm:f>
            <x14:dxf>
              <fill>
                <patternFill>
                  <bgColor rgb="FFFF0000"/>
                </patternFill>
              </fill>
            </x14:dxf>
          </x14:cfRule>
          <xm:sqref>D14:AE163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27.5" style="33" customWidth="1"/>
    <col min="3" max="3" width="8.75" style="33" customWidth="1"/>
    <col min="4" max="34" width="5" style="34" customWidth="1"/>
    <col min="35" max="35" width="5" style="49" customWidth="1"/>
    <col min="36" max="36" width="83.875" style="34" bestFit="1" customWidth="1"/>
    <col min="37" max="37" width="9" style="34" hidden="1" customWidth="1"/>
    <col min="38" max="38" width="19.625" style="34" hidden="1" customWidth="1"/>
    <col min="39" max="39" width="11.125" style="34" hidden="1" customWidth="1"/>
    <col min="40" max="48" width="9" style="34" hidden="1" customWidth="1"/>
    <col min="49" max="16384" width="9" style="34"/>
  </cols>
  <sheetData>
    <row r="1" spans="1:48" ht="29.25" customHeight="1" thickBot="1" x14ac:dyDescent="0.3">
      <c r="AI1" s="35" t="s">
        <v>94</v>
      </c>
    </row>
    <row r="2" spans="1:48"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8"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8"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8"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17" t="str">
        <f>IF(AN164=0,"","利用者名は別紙2-11に入力してください。")</f>
        <v/>
      </c>
      <c r="AK5" s="34" t="s">
        <v>12</v>
      </c>
      <c r="AN5" s="34">
        <v>200</v>
      </c>
      <c r="AO5" s="34">
        <v>2</v>
      </c>
    </row>
    <row r="6" spans="1:48"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227"/>
      <c r="AD6" s="227"/>
      <c r="AE6" s="227"/>
      <c r="AF6" s="227"/>
      <c r="AG6" s="227"/>
      <c r="AH6" s="228"/>
      <c r="AI6" s="229" t="str">
        <f>IF(COUNTIF(AP14:AP163,"×")&gt;0,"療養日数は15日以内になるようにしてください。","")</f>
        <v/>
      </c>
    </row>
    <row r="7" spans="1:48"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AI7" s="226" t="str">
        <f>IF(COUNTIF($AV$14:$AV$163,"×")&gt;0,"別紙1の4の要件を満たしていない場合は、療養日数が10日以内になるようにしてください。","")</f>
        <v/>
      </c>
    </row>
    <row r="8" spans="1:48" s="40" customFormat="1" ht="30" customHeight="1" thickBot="1" x14ac:dyDescent="0.3">
      <c r="A8" s="38"/>
      <c r="B8" s="38"/>
      <c r="C8" s="38"/>
      <c r="D8" s="206"/>
      <c r="E8" s="39"/>
      <c r="F8" s="39"/>
      <c r="G8" s="39"/>
      <c r="H8" s="39"/>
      <c r="I8" s="39"/>
      <c r="J8" s="39"/>
      <c r="K8" s="39"/>
      <c r="L8" s="39"/>
      <c r="M8" s="39"/>
      <c r="N8" s="39"/>
      <c r="O8" s="39"/>
      <c r="P8" s="39"/>
      <c r="Q8" s="39"/>
      <c r="R8" s="39"/>
      <c r="S8" s="39"/>
      <c r="T8" s="39"/>
      <c r="U8" s="247"/>
      <c r="V8" s="247"/>
      <c r="W8" s="247"/>
      <c r="X8" s="247"/>
      <c r="Y8" s="247"/>
      <c r="Z8" s="247"/>
      <c r="AA8" s="247"/>
      <c r="AB8" s="247"/>
      <c r="AC8" s="247"/>
      <c r="AD8" s="247"/>
      <c r="AE8" s="247"/>
      <c r="AF8" s="247"/>
      <c r="AG8" s="247"/>
      <c r="AH8" s="247"/>
      <c r="AI8" s="230" t="str">
        <f>IF(COUNTIF(AQ14:AQ163,"×")&gt;0,"無症状者（検体採取日が令和5年1月1日以降）の療養日数は7日以内になるようにしてください。","")</f>
        <v/>
      </c>
    </row>
    <row r="9" spans="1:48"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8" s="41" customFormat="1" ht="30" customHeight="1" x14ac:dyDescent="0.4">
      <c r="A10" s="62"/>
      <c r="B10" s="63"/>
      <c r="C10" s="64" t="s">
        <v>15</v>
      </c>
      <c r="D10" s="65">
        <v>3</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8" s="41" customFormat="1" ht="30" customHeight="1" thickBot="1" x14ac:dyDescent="0.45">
      <c r="A11" s="69"/>
      <c r="B11" s="70"/>
      <c r="C11" s="200"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L11" s="443"/>
      <c r="AM11" s="443"/>
    </row>
    <row r="12" spans="1:48" s="41" customFormat="1" ht="30" customHeight="1" thickBot="1" x14ac:dyDescent="0.35">
      <c r="A12" s="436" t="s">
        <v>122</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c r="AS12" s="443" t="s">
        <v>110</v>
      </c>
      <c r="AT12" s="443"/>
      <c r="AU12" s="443"/>
    </row>
    <row r="13" spans="1:48" ht="30" customHeight="1" thickBot="1" x14ac:dyDescent="0.3">
      <c r="A13" s="75" t="s">
        <v>16</v>
      </c>
      <c r="B13" s="76" t="s">
        <v>44</v>
      </c>
      <c r="C13" s="214" t="s">
        <v>105</v>
      </c>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c r="AK13" s="34" t="s">
        <v>108</v>
      </c>
      <c r="AN13" s="34" t="s">
        <v>109</v>
      </c>
      <c r="AP13" s="34" t="s">
        <v>106</v>
      </c>
      <c r="AQ13" s="231" t="s">
        <v>107</v>
      </c>
      <c r="AS13" s="34" t="s">
        <v>111</v>
      </c>
      <c r="AT13" s="34" t="s">
        <v>112</v>
      </c>
      <c r="AU13" s="34" t="s">
        <v>113</v>
      </c>
      <c r="AV13" s="216" t="s">
        <v>114</v>
      </c>
    </row>
    <row r="14" spans="1:48" s="41" customFormat="1" ht="30" customHeight="1" thickTop="1" x14ac:dyDescent="0.4">
      <c r="A14" s="82">
        <v>1</v>
      </c>
      <c r="B14" s="201" t="str">
        <f>IF('（別紙2-11）11月1日～11月30日'!B14="","",'（別紙2-11）11月1日～11月30日'!B14)</f>
        <v/>
      </c>
      <c r="C14" s="253"/>
      <c r="D14" s="280"/>
      <c r="E14" s="298"/>
      <c r="F14" s="287"/>
      <c r="G14" s="298"/>
      <c r="H14" s="287"/>
      <c r="I14" s="269"/>
      <c r="J14" s="287"/>
      <c r="K14" s="269"/>
      <c r="L14" s="287"/>
      <c r="M14" s="269"/>
      <c r="N14" s="287"/>
      <c r="O14" s="269"/>
      <c r="P14" s="287"/>
      <c r="Q14" s="269"/>
      <c r="R14" s="287"/>
      <c r="S14" s="269"/>
      <c r="T14" s="287"/>
      <c r="U14" s="269"/>
      <c r="V14" s="287"/>
      <c r="W14" s="269"/>
      <c r="X14" s="287"/>
      <c r="Y14" s="269"/>
      <c r="Z14" s="287"/>
      <c r="AA14" s="269"/>
      <c r="AB14" s="287"/>
      <c r="AC14" s="269"/>
      <c r="AD14" s="287"/>
      <c r="AE14" s="269"/>
      <c r="AF14" s="299"/>
      <c r="AG14" s="270"/>
      <c r="AH14" s="294"/>
      <c r="AI14" s="83">
        <f>SUM('（別紙2-6）6月1日～6月30日'!D14:AG14,'（別紙2-7）7月1日～7月31日'!D14:AH14,'（別紙2-8）8月1日～8月31日'!D14:AH14,'（別紙2-9）9月1日～9月30日'!D14:AG14,'（別紙2-10）10月1日～10月31日'!D14:AH14,'（別紙2-11）11月1日～11月30日'!D14:AG14,'（別紙2-12）12月1日～12月31日'!D14:AH14,'（別紙2-13）1月1日～1月31日'!D14:AH14,'（別紙2-14）2月1日～2月28日'!D14:AE14,D14:AH14)</f>
        <v>0</v>
      </c>
      <c r="AJ14" s="43" t="str">
        <f>IF(AP14="×","療養日数は15日以内になるようにしてください。",IF(AQ14="×","無症状者（検体採取日が令和5年1月1日以降）の療養日数は7日以内になるようにしてください。",IF(AV14="×","別紙1の4の要件を満たしていない場合は、療養日数が10日以内になるようにしてください。","")))</f>
        <v/>
      </c>
      <c r="AK14" s="41">
        <f t="shared" ref="AK14:AK45" si="1">MIN(SUM(D14:AH14),15)</f>
        <v>0</v>
      </c>
      <c r="AN14" s="232" t="str">
        <f t="shared" ref="AN14:AN77" si="2">IF(AND(B14="",AI14&gt;0),1,"")</f>
        <v/>
      </c>
      <c r="AP14" s="236" t="str">
        <f>IF(AI14&gt;15,"×","")</f>
        <v/>
      </c>
      <c r="AQ14" s="237" t="str">
        <f>IF(SUM(COUNTIF('（別紙2-13）1月1日～1月31日'!C14,"○"),COUNTIF('（別紙2-14）2月1日～2月28日'!C14,"○"),COUNTIF('（別紙2-15）3月1日～3月31日'!C14,"○"))&gt;0,IF('（別紙2-12）12月1日～12月31日'!AI14=0,IF(SUM('（別紙2-13）1月1日～1月31日'!D14:AH14,'（別紙2-14）2月1日～2月28日'!D14:AE14,'（別紙2-15）3月1日～3月31日'!D14:AH14)&gt;7,"×","○"),""),"")</f>
        <v/>
      </c>
      <c r="AS14" s="236" t="str">
        <f>IF(SUM('（別紙2-10）10月1日～10月31日'!D14:AH14,'（別紙2-11）11月1日～11月30日'!D14:AG14,'（別紙2-12）12月1日～12月31日'!D14:AH14,'（別紙2-13）1月1日～1月31日'!D14:AH14,'（別紙2-14）2月1日～2月28日'!D14:AE14,'（別紙2-15）3月1日～3月31日'!D14:AH14)&gt;10,"○","×")</f>
        <v>×</v>
      </c>
      <c r="AT14" s="244" t="str">
        <f>IF('（別紙2-9）9月1日～9月30日'!AH14=0,"○","×")</f>
        <v>○</v>
      </c>
      <c r="AU14" s="237" t="str">
        <f t="shared" ref="AU14:AU77" si="3">IF(COUNTIF(AS14:AT14,"○")=2,"○","×")</f>
        <v>×</v>
      </c>
      <c r="AV14" s="237" t="str">
        <f>IF(AU14="○",IF('（別紙１）チェックリスト'!$B$34="○","","×"),"")</f>
        <v/>
      </c>
    </row>
    <row r="15" spans="1:48" s="41" customFormat="1" ht="30" customHeight="1" x14ac:dyDescent="0.4">
      <c r="A15" s="53">
        <v>2</v>
      </c>
      <c r="B15" s="201" t="str">
        <f>IF('（別紙2-11）11月1日～11月30日'!B15="","",'（別紙2-11）11月1日～11月30日'!B15)</f>
        <v/>
      </c>
      <c r="C15" s="249"/>
      <c r="D15" s="281"/>
      <c r="E15" s="300"/>
      <c r="F15" s="288"/>
      <c r="G15" s="300"/>
      <c r="H15" s="288"/>
      <c r="I15" s="271"/>
      <c r="J15" s="288"/>
      <c r="K15" s="271"/>
      <c r="L15" s="288"/>
      <c r="M15" s="271"/>
      <c r="N15" s="288"/>
      <c r="O15" s="271"/>
      <c r="P15" s="288"/>
      <c r="Q15" s="271"/>
      <c r="R15" s="288"/>
      <c r="S15" s="271"/>
      <c r="T15" s="288"/>
      <c r="U15" s="271"/>
      <c r="V15" s="288"/>
      <c r="W15" s="271"/>
      <c r="X15" s="288"/>
      <c r="Y15" s="271"/>
      <c r="Z15" s="288"/>
      <c r="AA15" s="271"/>
      <c r="AB15" s="288"/>
      <c r="AC15" s="271"/>
      <c r="AD15" s="288"/>
      <c r="AE15" s="271"/>
      <c r="AF15" s="301"/>
      <c r="AG15" s="272"/>
      <c r="AH15" s="295"/>
      <c r="AI15" s="54">
        <f>SUM('（別紙2-6）6月1日～6月30日'!D15:AG15,'（別紙2-7）7月1日～7月31日'!D15:AH15,'（別紙2-8）8月1日～8月31日'!D15:AH15,'（別紙2-9）9月1日～9月30日'!D15:AG15,'（別紙2-10）10月1日～10月31日'!D15:AH15,'（別紙2-11）11月1日～11月30日'!D15:AG15,'（別紙2-12）12月1日～12月31日'!D15:AH15,'（別紙2-13）1月1日～1月31日'!D15:AH15,'（別紙2-14）2月1日～2月28日'!D15:AE15,D15:AH15)</f>
        <v>0</v>
      </c>
      <c r="AJ15" s="218" t="str">
        <f t="shared" ref="AJ15:AJ78" si="4">IF(AP15="×","療養日数は15日以内になるようにしてください。",IF(AQ15="×","無症状者（検体採取日が令和5年1月1日以降）の療養日数は7日以内になるようにしてください。",IF(AV15="×","別紙1の4の要件を満たしていない場合は、療養日数が10日以内になるようにしてください。","")))</f>
        <v/>
      </c>
      <c r="AK15" s="41">
        <f t="shared" si="1"/>
        <v>0</v>
      </c>
      <c r="AN15" s="233" t="str">
        <f t="shared" si="2"/>
        <v/>
      </c>
      <c r="AP15" s="238" t="str">
        <f t="shared" ref="AP15:AP78" si="5">IF(AI15&gt;15,"×","")</f>
        <v/>
      </c>
      <c r="AQ15" s="239" t="str">
        <f>IF(SUM(COUNTIF('（別紙2-13）1月1日～1月31日'!C15,"○"),COUNTIF('（別紙2-14）2月1日～2月28日'!C15,"○"),COUNTIF('（別紙2-15）3月1日～3月31日'!C15,"○"))&gt;0,IF('（別紙2-12）12月1日～12月31日'!AI15=0,IF(SUM('（別紙2-13）1月1日～1月31日'!D15:AH15,'（別紙2-14）2月1日～2月28日'!D15:AE15,'（別紙2-15）3月1日～3月31日'!D15:AH15)&gt;7,"×","○"),""),"")</f>
        <v/>
      </c>
      <c r="AS15" s="238" t="str">
        <f>IF(SUM('（別紙2-10）10月1日～10月31日'!D15:AH15,'（別紙2-11）11月1日～11月30日'!D15:AG15,'（別紙2-12）12月1日～12月31日'!D15:AH15,'（別紙2-13）1月1日～1月31日'!D15:AH15,'（別紙2-14）2月1日～2月28日'!D15:AE15,'（別紙2-15）3月1日～3月31日'!D15:AH15)&gt;10,"○","×")</f>
        <v>×</v>
      </c>
      <c r="AT15" s="245" t="str">
        <f>IF('（別紙2-9）9月1日～9月30日'!AH15=0,"○","×")</f>
        <v>○</v>
      </c>
      <c r="AU15" s="239" t="str">
        <f t="shared" si="3"/>
        <v>×</v>
      </c>
      <c r="AV15" s="239" t="str">
        <f>IF(AU15="○",IF('（別紙１）チェックリスト'!$B$34="○","","×"),"")</f>
        <v/>
      </c>
    </row>
    <row r="16" spans="1:48" s="41" customFormat="1" ht="30" customHeight="1" x14ac:dyDescent="0.4">
      <c r="A16" s="53">
        <v>3</v>
      </c>
      <c r="B16" s="201" t="str">
        <f>IF('（別紙2-11）11月1日～11月30日'!B16="","",'（別紙2-11）11月1日～11月30日'!B16)</f>
        <v/>
      </c>
      <c r="C16" s="249"/>
      <c r="D16" s="281"/>
      <c r="E16" s="300"/>
      <c r="F16" s="288"/>
      <c r="G16" s="300"/>
      <c r="H16" s="288"/>
      <c r="I16" s="271"/>
      <c r="J16" s="288"/>
      <c r="K16" s="271"/>
      <c r="L16" s="288"/>
      <c r="M16" s="271"/>
      <c r="N16" s="288"/>
      <c r="O16" s="271"/>
      <c r="P16" s="288"/>
      <c r="Q16" s="271"/>
      <c r="R16" s="288"/>
      <c r="S16" s="271"/>
      <c r="T16" s="288"/>
      <c r="U16" s="271"/>
      <c r="V16" s="288"/>
      <c r="W16" s="271"/>
      <c r="X16" s="288"/>
      <c r="Y16" s="271"/>
      <c r="Z16" s="288"/>
      <c r="AA16" s="271"/>
      <c r="AB16" s="288"/>
      <c r="AC16" s="271"/>
      <c r="AD16" s="288"/>
      <c r="AE16" s="271"/>
      <c r="AF16" s="301"/>
      <c r="AG16" s="272"/>
      <c r="AH16" s="295"/>
      <c r="AI16" s="54">
        <f>SUM('（別紙2-6）6月1日～6月30日'!D16:AG16,'（別紙2-7）7月1日～7月31日'!D16:AH16,'（別紙2-8）8月1日～8月31日'!D16:AH16,'（別紙2-9）9月1日～9月30日'!D16:AG16,'（別紙2-10）10月1日～10月31日'!D16:AH16,'（別紙2-11）11月1日～11月30日'!D16:AG16,'（別紙2-12）12月1日～12月31日'!D16:AH16,'（別紙2-13）1月1日～1月31日'!D16:AH16,'（別紙2-14）2月1日～2月28日'!D16:AE16,D16:AH16)</f>
        <v>0</v>
      </c>
      <c r="AJ16" s="218" t="str">
        <f t="shared" si="4"/>
        <v/>
      </c>
      <c r="AK16" s="41">
        <f t="shared" si="1"/>
        <v>0</v>
      </c>
      <c r="AN16" s="233" t="str">
        <f t="shared" si="2"/>
        <v/>
      </c>
      <c r="AP16" s="238" t="str">
        <f t="shared" si="5"/>
        <v/>
      </c>
      <c r="AQ16" s="239" t="str">
        <f>IF(SUM(COUNTIF('（別紙2-13）1月1日～1月31日'!C16,"○"),COUNTIF('（別紙2-14）2月1日～2月28日'!C16,"○"),COUNTIF('（別紙2-15）3月1日～3月31日'!C16,"○"))&gt;0,IF('（別紙2-12）12月1日～12月31日'!AI16=0,IF(SUM('（別紙2-13）1月1日～1月31日'!D16:AH16,'（別紙2-14）2月1日～2月28日'!D16:AE16,'（別紙2-15）3月1日～3月31日'!D16:AH16)&gt;7,"×","○"),""),"")</f>
        <v/>
      </c>
      <c r="AS16" s="238" t="str">
        <f>IF(SUM('（別紙2-10）10月1日～10月31日'!D16:AH16,'（別紙2-11）11月1日～11月30日'!D16:AG16,'（別紙2-12）12月1日～12月31日'!D16:AH16,'（別紙2-13）1月1日～1月31日'!D16:AH16,'（別紙2-14）2月1日～2月28日'!D16:AE16,'（別紙2-15）3月1日～3月31日'!D16:AH16)&gt;10,"○","×")</f>
        <v>×</v>
      </c>
      <c r="AT16" s="245" t="str">
        <f>IF('（別紙2-9）9月1日～9月30日'!AH16=0,"○","×")</f>
        <v>○</v>
      </c>
      <c r="AU16" s="239" t="str">
        <f t="shared" si="3"/>
        <v>×</v>
      </c>
      <c r="AV16" s="239" t="str">
        <f>IF(AU16="○",IF('（別紙１）チェックリスト'!$B$34="○","","×"),"")</f>
        <v/>
      </c>
    </row>
    <row r="17" spans="1:48" s="41" customFormat="1" ht="30" customHeight="1" x14ac:dyDescent="0.4">
      <c r="A17" s="53">
        <v>4</v>
      </c>
      <c r="B17" s="201" t="str">
        <f>IF('（別紙2-11）11月1日～11月30日'!B17="","",'（別紙2-11）11月1日～11月30日'!B17)</f>
        <v/>
      </c>
      <c r="C17" s="249"/>
      <c r="D17" s="281"/>
      <c r="E17" s="300"/>
      <c r="F17" s="288"/>
      <c r="G17" s="300"/>
      <c r="H17" s="288"/>
      <c r="I17" s="271"/>
      <c r="J17" s="288"/>
      <c r="K17" s="271"/>
      <c r="L17" s="288"/>
      <c r="M17" s="271"/>
      <c r="N17" s="288"/>
      <c r="O17" s="271"/>
      <c r="P17" s="288"/>
      <c r="Q17" s="271"/>
      <c r="R17" s="288"/>
      <c r="S17" s="271"/>
      <c r="T17" s="288"/>
      <c r="U17" s="271"/>
      <c r="V17" s="288"/>
      <c r="W17" s="271"/>
      <c r="X17" s="288"/>
      <c r="Y17" s="271"/>
      <c r="Z17" s="288"/>
      <c r="AA17" s="271"/>
      <c r="AB17" s="288"/>
      <c r="AC17" s="271"/>
      <c r="AD17" s="288"/>
      <c r="AE17" s="271"/>
      <c r="AF17" s="301"/>
      <c r="AG17" s="272"/>
      <c r="AH17" s="295"/>
      <c r="AI17" s="54">
        <f>SUM('（別紙2-6）6月1日～6月30日'!D17:AG17,'（別紙2-7）7月1日～7月31日'!D17:AH17,'（別紙2-8）8月1日～8月31日'!D17:AH17,'（別紙2-9）9月1日～9月30日'!D17:AG17,'（別紙2-10）10月1日～10月31日'!D17:AH17,'（別紙2-11）11月1日～11月30日'!D17:AG17,'（別紙2-12）12月1日～12月31日'!D17:AH17,'（別紙2-13）1月1日～1月31日'!D17:AH17,'（別紙2-14）2月1日～2月28日'!D17:AE17,D17:AH17)</f>
        <v>0</v>
      </c>
      <c r="AJ17" s="218" t="str">
        <f t="shared" si="4"/>
        <v/>
      </c>
      <c r="AK17" s="41">
        <f t="shared" si="1"/>
        <v>0</v>
      </c>
      <c r="AN17" s="233" t="str">
        <f t="shared" si="2"/>
        <v/>
      </c>
      <c r="AP17" s="238" t="str">
        <f t="shared" si="5"/>
        <v/>
      </c>
      <c r="AQ17" s="239" t="str">
        <f>IF(SUM(COUNTIF('（別紙2-13）1月1日～1月31日'!C17,"○"),COUNTIF('（別紙2-14）2月1日～2月28日'!C17,"○"),COUNTIF('（別紙2-15）3月1日～3月31日'!C17,"○"))&gt;0,IF('（別紙2-12）12月1日～12月31日'!AI17=0,IF(SUM('（別紙2-13）1月1日～1月31日'!D17:AH17,'（別紙2-14）2月1日～2月28日'!D17:AE17,'（別紙2-15）3月1日～3月31日'!D17:AH17)&gt;7,"×","○"),""),"")</f>
        <v/>
      </c>
      <c r="AS17" s="238" t="str">
        <f>IF(SUM('（別紙2-10）10月1日～10月31日'!D17:AH17,'（別紙2-11）11月1日～11月30日'!D17:AG17,'（別紙2-12）12月1日～12月31日'!D17:AH17,'（別紙2-13）1月1日～1月31日'!D17:AH17,'（別紙2-14）2月1日～2月28日'!D17:AE17,'（別紙2-15）3月1日～3月31日'!D17:AH17)&gt;10,"○","×")</f>
        <v>×</v>
      </c>
      <c r="AT17" s="245" t="str">
        <f>IF('（別紙2-9）9月1日～9月30日'!AH17=0,"○","×")</f>
        <v>○</v>
      </c>
      <c r="AU17" s="239" t="str">
        <f t="shared" si="3"/>
        <v>×</v>
      </c>
      <c r="AV17" s="239" t="str">
        <f>IF(AU17="○",IF('（別紙１）チェックリスト'!$B$34="○","","×"),"")</f>
        <v/>
      </c>
    </row>
    <row r="18" spans="1:48" s="41" customFormat="1" ht="30" customHeight="1" thickBot="1" x14ac:dyDescent="0.45">
      <c r="A18" s="57">
        <v>5</v>
      </c>
      <c r="B18" s="202" t="str">
        <f>IF('（別紙2-11）11月1日～11月30日'!B18="","",'（別紙2-11）11月1日～11月30日'!B18)</f>
        <v/>
      </c>
      <c r="C18" s="250"/>
      <c r="D18" s="282"/>
      <c r="E18" s="302"/>
      <c r="F18" s="289"/>
      <c r="G18" s="302"/>
      <c r="H18" s="289"/>
      <c r="I18" s="273"/>
      <c r="J18" s="289"/>
      <c r="K18" s="273"/>
      <c r="L18" s="289"/>
      <c r="M18" s="273"/>
      <c r="N18" s="289"/>
      <c r="O18" s="273"/>
      <c r="P18" s="289"/>
      <c r="Q18" s="273"/>
      <c r="R18" s="289"/>
      <c r="S18" s="273"/>
      <c r="T18" s="289"/>
      <c r="U18" s="273"/>
      <c r="V18" s="289"/>
      <c r="W18" s="273"/>
      <c r="X18" s="289"/>
      <c r="Y18" s="273"/>
      <c r="Z18" s="289"/>
      <c r="AA18" s="273"/>
      <c r="AB18" s="289"/>
      <c r="AC18" s="273"/>
      <c r="AD18" s="289"/>
      <c r="AE18" s="273"/>
      <c r="AF18" s="303"/>
      <c r="AG18" s="274"/>
      <c r="AH18" s="296"/>
      <c r="AI18" s="58">
        <f>SUM('（別紙2-6）6月1日～6月30日'!D18:AG18,'（別紙2-7）7月1日～7月31日'!D18:AH18,'（別紙2-8）8月1日～8月31日'!D18:AH18,'（別紙2-9）9月1日～9月30日'!D18:AG18,'（別紙2-10）10月1日～10月31日'!D18:AH18,'（別紙2-11）11月1日～11月30日'!D18:AG18,'（別紙2-12）12月1日～12月31日'!D18:AH18,'（別紙2-13）1月1日～1月31日'!D18:AH18,'（別紙2-14）2月1日～2月28日'!D18:AE18,D18:AH18)</f>
        <v>0</v>
      </c>
      <c r="AJ18" s="218" t="str">
        <f t="shared" si="4"/>
        <v/>
      </c>
      <c r="AK18" s="41">
        <f t="shared" si="1"/>
        <v>0</v>
      </c>
      <c r="AN18" s="233" t="str">
        <f t="shared" si="2"/>
        <v/>
      </c>
      <c r="AP18" s="238" t="str">
        <f t="shared" si="5"/>
        <v/>
      </c>
      <c r="AQ18" s="239" t="str">
        <f>IF(SUM(COUNTIF('（別紙2-13）1月1日～1月31日'!C18,"○"),COUNTIF('（別紙2-14）2月1日～2月28日'!C18,"○"),COUNTIF('（別紙2-15）3月1日～3月31日'!C18,"○"))&gt;0,IF('（別紙2-12）12月1日～12月31日'!AI18=0,IF(SUM('（別紙2-13）1月1日～1月31日'!D18:AH18,'（別紙2-14）2月1日～2月28日'!D18:AE18,'（別紙2-15）3月1日～3月31日'!D18:AH18)&gt;7,"×","○"),""),"")</f>
        <v/>
      </c>
      <c r="AS18" s="238" t="str">
        <f>IF(SUM('（別紙2-10）10月1日～10月31日'!D18:AH18,'（別紙2-11）11月1日～11月30日'!D18:AG18,'（別紙2-12）12月1日～12月31日'!D18:AH18,'（別紙2-13）1月1日～1月31日'!D18:AH18,'（別紙2-14）2月1日～2月28日'!D18:AE18,'（別紙2-15）3月1日～3月31日'!D18:AH18)&gt;10,"○","×")</f>
        <v>×</v>
      </c>
      <c r="AT18" s="245" t="str">
        <f>IF('（別紙2-9）9月1日～9月30日'!AH18=0,"○","×")</f>
        <v>○</v>
      </c>
      <c r="AU18" s="239" t="str">
        <f t="shared" si="3"/>
        <v>×</v>
      </c>
      <c r="AV18" s="239" t="str">
        <f>IF(AU18="○",IF('（別紙１）チェックリスト'!$B$34="○","","×"),"")</f>
        <v/>
      </c>
    </row>
    <row r="19" spans="1:48" s="41" customFormat="1" ht="30" customHeight="1" x14ac:dyDescent="0.4">
      <c r="A19" s="82">
        <v>6</v>
      </c>
      <c r="B19" s="203" t="str">
        <f>IF('（別紙2-11）11月1日～11月30日'!B19="","",'（別紙2-11）11月1日～11月30日'!B19)</f>
        <v/>
      </c>
      <c r="C19" s="251"/>
      <c r="D19" s="280"/>
      <c r="E19" s="298"/>
      <c r="F19" s="287"/>
      <c r="G19" s="298"/>
      <c r="H19" s="287"/>
      <c r="I19" s="269"/>
      <c r="J19" s="287"/>
      <c r="K19" s="269"/>
      <c r="L19" s="287"/>
      <c r="M19" s="269"/>
      <c r="N19" s="287"/>
      <c r="O19" s="269"/>
      <c r="P19" s="287"/>
      <c r="Q19" s="269"/>
      <c r="R19" s="287"/>
      <c r="S19" s="269"/>
      <c r="T19" s="287"/>
      <c r="U19" s="269"/>
      <c r="V19" s="287"/>
      <c r="W19" s="269"/>
      <c r="X19" s="287"/>
      <c r="Y19" s="269"/>
      <c r="Z19" s="287"/>
      <c r="AA19" s="269"/>
      <c r="AB19" s="287"/>
      <c r="AC19" s="269"/>
      <c r="AD19" s="287"/>
      <c r="AE19" s="269"/>
      <c r="AF19" s="299"/>
      <c r="AG19" s="270"/>
      <c r="AH19" s="294"/>
      <c r="AI19" s="84">
        <f>SUM('（別紙2-6）6月1日～6月30日'!D19:AG19,'（別紙2-7）7月1日～7月31日'!D19:AH19,'（別紙2-8）8月1日～8月31日'!D19:AH19,'（別紙2-9）9月1日～9月30日'!D19:AG19,'（別紙2-10）10月1日～10月31日'!D19:AH19,'（別紙2-11）11月1日～11月30日'!D19:AG19,'（別紙2-12）12月1日～12月31日'!D19:AH19,'（別紙2-13）1月1日～1月31日'!D19:AH19,'（別紙2-14）2月1日～2月28日'!D19:AE19,D19:AH19)</f>
        <v>0</v>
      </c>
      <c r="AJ19" s="218" t="str">
        <f t="shared" si="4"/>
        <v/>
      </c>
      <c r="AK19" s="41">
        <f t="shared" si="1"/>
        <v>0</v>
      </c>
      <c r="AN19" s="233" t="str">
        <f t="shared" si="2"/>
        <v/>
      </c>
      <c r="AP19" s="238" t="str">
        <f t="shared" si="5"/>
        <v/>
      </c>
      <c r="AQ19" s="239" t="str">
        <f>IF(SUM(COUNTIF('（別紙2-13）1月1日～1月31日'!C19,"○"),COUNTIF('（別紙2-14）2月1日～2月28日'!C19,"○"),COUNTIF('（別紙2-15）3月1日～3月31日'!C19,"○"))&gt;0,IF('（別紙2-12）12月1日～12月31日'!AI19=0,IF(SUM('（別紙2-13）1月1日～1月31日'!D19:AH19,'（別紙2-14）2月1日～2月28日'!D19:AE19,'（別紙2-15）3月1日～3月31日'!D19:AH19)&gt;7,"×","○"),""),"")</f>
        <v/>
      </c>
      <c r="AS19" s="238" t="str">
        <f>IF(SUM('（別紙2-10）10月1日～10月31日'!D19:AH19,'（別紙2-11）11月1日～11月30日'!D19:AG19,'（別紙2-12）12月1日～12月31日'!D19:AH19,'（別紙2-13）1月1日～1月31日'!D19:AH19,'（別紙2-14）2月1日～2月28日'!D19:AE19,'（別紙2-15）3月1日～3月31日'!D19:AH19)&gt;10,"○","×")</f>
        <v>×</v>
      </c>
      <c r="AT19" s="245" t="str">
        <f>IF('（別紙2-9）9月1日～9月30日'!AH19=0,"○","×")</f>
        <v>○</v>
      </c>
      <c r="AU19" s="239" t="str">
        <f t="shared" si="3"/>
        <v>×</v>
      </c>
      <c r="AV19" s="239" t="str">
        <f>IF(AU19="○",IF('（別紙１）チェックリスト'!$B$34="○","","×"),"")</f>
        <v/>
      </c>
    </row>
    <row r="20" spans="1:48" s="41" customFormat="1" ht="30" customHeight="1" x14ac:dyDescent="0.4">
      <c r="A20" s="53">
        <v>7</v>
      </c>
      <c r="B20" s="201" t="str">
        <f>IF('（別紙2-11）11月1日～11月30日'!B20="","",'（別紙2-11）11月1日～11月30日'!B20)</f>
        <v/>
      </c>
      <c r="C20" s="249"/>
      <c r="D20" s="281"/>
      <c r="E20" s="300"/>
      <c r="F20" s="288"/>
      <c r="G20" s="300"/>
      <c r="H20" s="288"/>
      <c r="I20" s="271"/>
      <c r="J20" s="288"/>
      <c r="K20" s="271"/>
      <c r="L20" s="288"/>
      <c r="M20" s="271"/>
      <c r="N20" s="288"/>
      <c r="O20" s="271"/>
      <c r="P20" s="288"/>
      <c r="Q20" s="271"/>
      <c r="R20" s="288"/>
      <c r="S20" s="271"/>
      <c r="T20" s="288"/>
      <c r="U20" s="271"/>
      <c r="V20" s="288"/>
      <c r="W20" s="271"/>
      <c r="X20" s="288"/>
      <c r="Y20" s="271"/>
      <c r="Z20" s="288"/>
      <c r="AA20" s="271"/>
      <c r="AB20" s="288"/>
      <c r="AC20" s="271"/>
      <c r="AD20" s="288"/>
      <c r="AE20" s="271"/>
      <c r="AF20" s="301"/>
      <c r="AG20" s="272"/>
      <c r="AH20" s="295"/>
      <c r="AI20" s="54">
        <f>SUM('（別紙2-6）6月1日～6月30日'!D20:AG20,'（別紙2-7）7月1日～7月31日'!D20:AH20,'（別紙2-8）8月1日～8月31日'!D20:AH20,'（別紙2-9）9月1日～9月30日'!D20:AG20,'（別紙2-10）10月1日～10月31日'!D20:AH20,'（別紙2-11）11月1日～11月30日'!D20:AG20,'（別紙2-12）12月1日～12月31日'!D20:AH20,'（別紙2-13）1月1日～1月31日'!D20:AH20,'（別紙2-14）2月1日～2月28日'!D20:AE20,D20:AH20)</f>
        <v>0</v>
      </c>
      <c r="AJ20" s="218" t="str">
        <f t="shared" si="4"/>
        <v/>
      </c>
      <c r="AK20" s="41">
        <f t="shared" si="1"/>
        <v>0</v>
      </c>
      <c r="AN20" s="233" t="str">
        <f t="shared" si="2"/>
        <v/>
      </c>
      <c r="AP20" s="238" t="str">
        <f t="shared" si="5"/>
        <v/>
      </c>
      <c r="AQ20" s="239" t="str">
        <f>IF(SUM(COUNTIF('（別紙2-13）1月1日～1月31日'!C20,"○"),COUNTIF('（別紙2-14）2月1日～2月28日'!C20,"○"),COUNTIF('（別紙2-15）3月1日～3月31日'!C20,"○"))&gt;0,IF('（別紙2-12）12月1日～12月31日'!AI20=0,IF(SUM('（別紙2-13）1月1日～1月31日'!D20:AH20,'（別紙2-14）2月1日～2月28日'!D20:AE20,'（別紙2-15）3月1日～3月31日'!D20:AH20)&gt;7,"×","○"),""),"")</f>
        <v/>
      </c>
      <c r="AS20" s="238" t="str">
        <f>IF(SUM('（別紙2-10）10月1日～10月31日'!D20:AH20,'（別紙2-11）11月1日～11月30日'!D20:AG20,'（別紙2-12）12月1日～12月31日'!D20:AH20,'（別紙2-13）1月1日～1月31日'!D20:AH20,'（別紙2-14）2月1日～2月28日'!D20:AE20,'（別紙2-15）3月1日～3月31日'!D20:AH20)&gt;10,"○","×")</f>
        <v>×</v>
      </c>
      <c r="AT20" s="245" t="str">
        <f>IF('（別紙2-9）9月1日～9月30日'!AH20=0,"○","×")</f>
        <v>○</v>
      </c>
      <c r="AU20" s="239" t="str">
        <f t="shared" si="3"/>
        <v>×</v>
      </c>
      <c r="AV20" s="239" t="str">
        <f>IF(AU20="○",IF('（別紙１）チェックリスト'!$B$34="○","","×"),"")</f>
        <v/>
      </c>
    </row>
    <row r="21" spans="1:48" s="41" customFormat="1" ht="30" customHeight="1" x14ac:dyDescent="0.4">
      <c r="A21" s="53">
        <v>8</v>
      </c>
      <c r="B21" s="201" t="str">
        <f>IF('（別紙2-11）11月1日～11月30日'!B21="","",'（別紙2-11）11月1日～11月30日'!B21)</f>
        <v/>
      </c>
      <c r="C21" s="249"/>
      <c r="D21" s="281"/>
      <c r="E21" s="300"/>
      <c r="F21" s="288"/>
      <c r="G21" s="300"/>
      <c r="H21" s="288"/>
      <c r="I21" s="271"/>
      <c r="J21" s="288"/>
      <c r="K21" s="271"/>
      <c r="L21" s="288"/>
      <c r="M21" s="271"/>
      <c r="N21" s="288"/>
      <c r="O21" s="271"/>
      <c r="P21" s="288"/>
      <c r="Q21" s="271"/>
      <c r="R21" s="288"/>
      <c r="S21" s="271"/>
      <c r="T21" s="288"/>
      <c r="U21" s="271"/>
      <c r="V21" s="288"/>
      <c r="W21" s="271"/>
      <c r="X21" s="288"/>
      <c r="Y21" s="271"/>
      <c r="Z21" s="288"/>
      <c r="AA21" s="271"/>
      <c r="AB21" s="288"/>
      <c r="AC21" s="271"/>
      <c r="AD21" s="288"/>
      <c r="AE21" s="271"/>
      <c r="AF21" s="301"/>
      <c r="AG21" s="272"/>
      <c r="AH21" s="295"/>
      <c r="AI21" s="54">
        <f>SUM('（別紙2-6）6月1日～6月30日'!D21:AG21,'（別紙2-7）7月1日～7月31日'!D21:AH21,'（別紙2-8）8月1日～8月31日'!D21:AH21,'（別紙2-9）9月1日～9月30日'!D21:AG21,'（別紙2-10）10月1日～10月31日'!D21:AH21,'（別紙2-11）11月1日～11月30日'!D21:AG21,'（別紙2-12）12月1日～12月31日'!D21:AH21,'（別紙2-13）1月1日～1月31日'!D21:AH21,'（別紙2-14）2月1日～2月28日'!D21:AE21,D21:AH21)</f>
        <v>0</v>
      </c>
      <c r="AJ21" s="218" t="str">
        <f t="shared" si="4"/>
        <v/>
      </c>
      <c r="AK21" s="41">
        <f t="shared" si="1"/>
        <v>0</v>
      </c>
      <c r="AN21" s="233" t="str">
        <f t="shared" si="2"/>
        <v/>
      </c>
      <c r="AP21" s="238" t="str">
        <f t="shared" si="5"/>
        <v/>
      </c>
      <c r="AQ21" s="239" t="str">
        <f>IF(SUM(COUNTIF('（別紙2-13）1月1日～1月31日'!C21,"○"),COUNTIF('（別紙2-14）2月1日～2月28日'!C21,"○"),COUNTIF('（別紙2-15）3月1日～3月31日'!C21,"○"))&gt;0,IF('（別紙2-12）12月1日～12月31日'!AI21=0,IF(SUM('（別紙2-13）1月1日～1月31日'!D21:AH21,'（別紙2-14）2月1日～2月28日'!D21:AE21,'（別紙2-15）3月1日～3月31日'!D21:AH21)&gt;7,"×","○"),""),"")</f>
        <v/>
      </c>
      <c r="AS21" s="238" t="str">
        <f>IF(SUM('（別紙2-10）10月1日～10月31日'!D21:AH21,'（別紙2-11）11月1日～11月30日'!D21:AG21,'（別紙2-12）12月1日～12月31日'!D21:AH21,'（別紙2-13）1月1日～1月31日'!D21:AH21,'（別紙2-14）2月1日～2月28日'!D21:AE21,'（別紙2-15）3月1日～3月31日'!D21:AH21)&gt;10,"○","×")</f>
        <v>×</v>
      </c>
      <c r="AT21" s="245" t="str">
        <f>IF('（別紙2-9）9月1日～9月30日'!AH21=0,"○","×")</f>
        <v>○</v>
      </c>
      <c r="AU21" s="239" t="str">
        <f t="shared" si="3"/>
        <v>×</v>
      </c>
      <c r="AV21" s="239" t="str">
        <f>IF(AU21="○",IF('（別紙１）チェックリスト'!$B$34="○","","×"),"")</f>
        <v/>
      </c>
    </row>
    <row r="22" spans="1:48" s="41" customFormat="1" ht="30" customHeight="1" x14ac:dyDescent="0.4">
      <c r="A22" s="53">
        <v>9</v>
      </c>
      <c r="B22" s="201" t="str">
        <f>IF('（別紙2-11）11月1日～11月30日'!B22="","",'（別紙2-11）11月1日～11月30日'!B22)</f>
        <v/>
      </c>
      <c r="C22" s="249"/>
      <c r="D22" s="281"/>
      <c r="E22" s="300"/>
      <c r="F22" s="288"/>
      <c r="G22" s="300"/>
      <c r="H22" s="288"/>
      <c r="I22" s="271"/>
      <c r="J22" s="288"/>
      <c r="K22" s="271"/>
      <c r="L22" s="288"/>
      <c r="M22" s="271"/>
      <c r="N22" s="288"/>
      <c r="O22" s="271"/>
      <c r="P22" s="288"/>
      <c r="Q22" s="271"/>
      <c r="R22" s="288"/>
      <c r="S22" s="271"/>
      <c r="T22" s="288"/>
      <c r="U22" s="271"/>
      <c r="V22" s="288"/>
      <c r="W22" s="271"/>
      <c r="X22" s="288"/>
      <c r="Y22" s="271"/>
      <c r="Z22" s="288"/>
      <c r="AA22" s="271"/>
      <c r="AB22" s="288"/>
      <c r="AC22" s="271"/>
      <c r="AD22" s="288"/>
      <c r="AE22" s="271"/>
      <c r="AF22" s="301"/>
      <c r="AG22" s="272"/>
      <c r="AH22" s="295"/>
      <c r="AI22" s="54">
        <f>SUM('（別紙2-6）6月1日～6月30日'!D22:AG22,'（別紙2-7）7月1日～7月31日'!D22:AH22,'（別紙2-8）8月1日～8月31日'!D22:AH22,'（別紙2-9）9月1日～9月30日'!D22:AG22,'（別紙2-10）10月1日～10月31日'!D22:AH22,'（別紙2-11）11月1日～11月30日'!D22:AG22,'（別紙2-12）12月1日～12月31日'!D22:AH22,'（別紙2-13）1月1日～1月31日'!D22:AH22,'（別紙2-14）2月1日～2月28日'!D22:AE22,D22:AH22)</f>
        <v>0</v>
      </c>
      <c r="AJ22" s="218" t="str">
        <f t="shared" si="4"/>
        <v/>
      </c>
      <c r="AK22" s="41">
        <f t="shared" si="1"/>
        <v>0</v>
      </c>
      <c r="AN22" s="233" t="str">
        <f t="shared" si="2"/>
        <v/>
      </c>
      <c r="AP22" s="238" t="str">
        <f t="shared" si="5"/>
        <v/>
      </c>
      <c r="AQ22" s="239" t="str">
        <f>IF(SUM(COUNTIF('（別紙2-13）1月1日～1月31日'!C22,"○"),COUNTIF('（別紙2-14）2月1日～2月28日'!C22,"○"),COUNTIF('（別紙2-15）3月1日～3月31日'!C22,"○"))&gt;0,IF('（別紙2-12）12月1日～12月31日'!AI22=0,IF(SUM('（別紙2-13）1月1日～1月31日'!D22:AH22,'（別紙2-14）2月1日～2月28日'!D22:AE22,'（別紙2-15）3月1日～3月31日'!D22:AH22)&gt;7,"×","○"),""),"")</f>
        <v/>
      </c>
      <c r="AS22" s="238" t="str">
        <f>IF(SUM('（別紙2-10）10月1日～10月31日'!D22:AH22,'（別紙2-11）11月1日～11月30日'!D22:AG22,'（別紙2-12）12月1日～12月31日'!D22:AH22,'（別紙2-13）1月1日～1月31日'!D22:AH22,'（別紙2-14）2月1日～2月28日'!D22:AE22,'（別紙2-15）3月1日～3月31日'!D22:AH22)&gt;10,"○","×")</f>
        <v>×</v>
      </c>
      <c r="AT22" s="245" t="str">
        <f>IF('（別紙2-9）9月1日～9月30日'!AH22=0,"○","×")</f>
        <v>○</v>
      </c>
      <c r="AU22" s="239" t="str">
        <f t="shared" si="3"/>
        <v>×</v>
      </c>
      <c r="AV22" s="239" t="str">
        <f>IF(AU22="○",IF('（別紙１）チェックリスト'!$B$34="○","","×"),"")</f>
        <v/>
      </c>
    </row>
    <row r="23" spans="1:48" s="41" customFormat="1" ht="30" customHeight="1" thickBot="1" x14ac:dyDescent="0.45">
      <c r="A23" s="57">
        <v>10</v>
      </c>
      <c r="B23" s="202" t="str">
        <f>IF('（別紙2-11）11月1日～11月30日'!B23="","",'（別紙2-11）11月1日～11月30日'!B23)</f>
        <v/>
      </c>
      <c r="C23" s="250"/>
      <c r="D23" s="282"/>
      <c r="E23" s="302"/>
      <c r="F23" s="289"/>
      <c r="G23" s="302"/>
      <c r="H23" s="289"/>
      <c r="I23" s="273"/>
      <c r="J23" s="289"/>
      <c r="K23" s="273"/>
      <c r="L23" s="289"/>
      <c r="M23" s="273"/>
      <c r="N23" s="289"/>
      <c r="O23" s="273"/>
      <c r="P23" s="289"/>
      <c r="Q23" s="273"/>
      <c r="R23" s="289"/>
      <c r="S23" s="273"/>
      <c r="T23" s="289"/>
      <c r="U23" s="273"/>
      <c r="V23" s="289"/>
      <c r="W23" s="273"/>
      <c r="X23" s="289"/>
      <c r="Y23" s="273"/>
      <c r="Z23" s="289"/>
      <c r="AA23" s="273"/>
      <c r="AB23" s="289"/>
      <c r="AC23" s="273"/>
      <c r="AD23" s="289"/>
      <c r="AE23" s="273"/>
      <c r="AF23" s="303"/>
      <c r="AG23" s="274"/>
      <c r="AH23" s="296"/>
      <c r="AI23" s="58">
        <f>SUM('（別紙2-6）6月1日～6月30日'!D23:AG23,'（別紙2-7）7月1日～7月31日'!D23:AH23,'（別紙2-8）8月1日～8月31日'!D23:AH23,'（別紙2-9）9月1日～9月30日'!D23:AG23,'（別紙2-10）10月1日～10月31日'!D23:AH23,'（別紙2-11）11月1日～11月30日'!D23:AG23,'（別紙2-12）12月1日～12月31日'!D23:AH23,'（別紙2-13）1月1日～1月31日'!D23:AH23,'（別紙2-14）2月1日～2月28日'!D23:AE23,D23:AH23)</f>
        <v>0</v>
      </c>
      <c r="AJ23" s="218" t="str">
        <f t="shared" si="4"/>
        <v/>
      </c>
      <c r="AK23" s="41">
        <f t="shared" si="1"/>
        <v>0</v>
      </c>
      <c r="AN23" s="233" t="str">
        <f t="shared" si="2"/>
        <v/>
      </c>
      <c r="AP23" s="238" t="str">
        <f t="shared" si="5"/>
        <v/>
      </c>
      <c r="AQ23" s="239" t="str">
        <f>IF(SUM(COUNTIF('（別紙2-13）1月1日～1月31日'!C23,"○"),COUNTIF('（別紙2-14）2月1日～2月28日'!C23,"○"),COUNTIF('（別紙2-15）3月1日～3月31日'!C23,"○"))&gt;0,IF('（別紙2-12）12月1日～12月31日'!AI23=0,IF(SUM('（別紙2-13）1月1日～1月31日'!D23:AH23,'（別紙2-14）2月1日～2月28日'!D23:AE23,'（別紙2-15）3月1日～3月31日'!D23:AH23)&gt;7,"×","○"),""),"")</f>
        <v/>
      </c>
      <c r="AS23" s="238" t="str">
        <f>IF(SUM('（別紙2-10）10月1日～10月31日'!D23:AH23,'（別紙2-11）11月1日～11月30日'!D23:AG23,'（別紙2-12）12月1日～12月31日'!D23:AH23,'（別紙2-13）1月1日～1月31日'!D23:AH23,'（別紙2-14）2月1日～2月28日'!D23:AE23,'（別紙2-15）3月1日～3月31日'!D23:AH23)&gt;10,"○","×")</f>
        <v>×</v>
      </c>
      <c r="AT23" s="245" t="str">
        <f>IF('（別紙2-9）9月1日～9月30日'!AH23=0,"○","×")</f>
        <v>○</v>
      </c>
      <c r="AU23" s="239" t="str">
        <f t="shared" si="3"/>
        <v>×</v>
      </c>
      <c r="AV23" s="239" t="str">
        <f>IF(AU23="○",IF('（別紙１）チェックリスト'!$B$34="○","","×"),"")</f>
        <v/>
      </c>
    </row>
    <row r="24" spans="1:48" s="41" customFormat="1" ht="30" customHeight="1" x14ac:dyDescent="0.4">
      <c r="A24" s="82">
        <v>11</v>
      </c>
      <c r="B24" s="203" t="str">
        <f>IF('（別紙2-11）11月1日～11月30日'!B24="","",'（別紙2-11）11月1日～11月30日'!B24)</f>
        <v/>
      </c>
      <c r="C24" s="251"/>
      <c r="D24" s="280"/>
      <c r="E24" s="298"/>
      <c r="F24" s="287"/>
      <c r="G24" s="298"/>
      <c r="H24" s="287"/>
      <c r="I24" s="269"/>
      <c r="J24" s="287"/>
      <c r="K24" s="269"/>
      <c r="L24" s="287"/>
      <c r="M24" s="269"/>
      <c r="N24" s="287"/>
      <c r="O24" s="269"/>
      <c r="P24" s="287"/>
      <c r="Q24" s="269"/>
      <c r="R24" s="287"/>
      <c r="S24" s="269"/>
      <c r="T24" s="287"/>
      <c r="U24" s="269"/>
      <c r="V24" s="287"/>
      <c r="W24" s="269"/>
      <c r="X24" s="287"/>
      <c r="Y24" s="269"/>
      <c r="Z24" s="287"/>
      <c r="AA24" s="269"/>
      <c r="AB24" s="287"/>
      <c r="AC24" s="269"/>
      <c r="AD24" s="287"/>
      <c r="AE24" s="269"/>
      <c r="AF24" s="299"/>
      <c r="AG24" s="270"/>
      <c r="AH24" s="294"/>
      <c r="AI24" s="84">
        <f>SUM('（別紙2-6）6月1日～6月30日'!D24:AG24,'（別紙2-7）7月1日～7月31日'!D24:AH24,'（別紙2-8）8月1日～8月31日'!D24:AH24,'（別紙2-9）9月1日～9月30日'!D24:AG24,'（別紙2-10）10月1日～10月31日'!D24:AH24,'（別紙2-11）11月1日～11月30日'!D24:AG24,'（別紙2-12）12月1日～12月31日'!D24:AH24,'（別紙2-13）1月1日～1月31日'!D24:AH24,'（別紙2-14）2月1日～2月28日'!D24:AE24,D24:AH24)</f>
        <v>0</v>
      </c>
      <c r="AJ24" s="218" t="str">
        <f t="shared" si="4"/>
        <v/>
      </c>
      <c r="AK24" s="41">
        <f t="shared" si="1"/>
        <v>0</v>
      </c>
      <c r="AN24" s="233" t="str">
        <f t="shared" si="2"/>
        <v/>
      </c>
      <c r="AP24" s="238" t="str">
        <f t="shared" si="5"/>
        <v/>
      </c>
      <c r="AQ24" s="239" t="str">
        <f>IF(SUM(COUNTIF('（別紙2-13）1月1日～1月31日'!C24,"○"),COUNTIF('（別紙2-14）2月1日～2月28日'!C24,"○"),COUNTIF('（別紙2-15）3月1日～3月31日'!C24,"○"))&gt;0,IF('（別紙2-12）12月1日～12月31日'!AI24=0,IF(SUM('（別紙2-13）1月1日～1月31日'!D24:AH24,'（別紙2-14）2月1日～2月28日'!D24:AE24,'（別紙2-15）3月1日～3月31日'!D24:AH24)&gt;7,"×","○"),""),"")</f>
        <v/>
      </c>
      <c r="AS24" s="238" t="str">
        <f>IF(SUM('（別紙2-10）10月1日～10月31日'!D24:AH24,'（別紙2-11）11月1日～11月30日'!D24:AG24,'（別紙2-12）12月1日～12月31日'!D24:AH24,'（別紙2-13）1月1日～1月31日'!D24:AH24,'（別紙2-14）2月1日～2月28日'!D24:AE24,'（別紙2-15）3月1日～3月31日'!D24:AH24)&gt;10,"○","×")</f>
        <v>×</v>
      </c>
      <c r="AT24" s="245" t="str">
        <f>IF('（別紙2-9）9月1日～9月30日'!AH24=0,"○","×")</f>
        <v>○</v>
      </c>
      <c r="AU24" s="239" t="str">
        <f t="shared" si="3"/>
        <v>×</v>
      </c>
      <c r="AV24" s="239" t="str">
        <f>IF(AU24="○",IF('（別紙１）チェックリスト'!$B$34="○","","×"),"")</f>
        <v/>
      </c>
    </row>
    <row r="25" spans="1:48" s="41" customFormat="1" ht="30" customHeight="1" x14ac:dyDescent="0.4">
      <c r="A25" s="53">
        <v>12</v>
      </c>
      <c r="B25" s="201" t="str">
        <f>IF('（別紙2-11）11月1日～11月30日'!B25="","",'（別紙2-11）11月1日～11月30日'!B25)</f>
        <v/>
      </c>
      <c r="C25" s="249"/>
      <c r="D25" s="281"/>
      <c r="E25" s="300"/>
      <c r="F25" s="288"/>
      <c r="G25" s="300"/>
      <c r="H25" s="288"/>
      <c r="I25" s="271"/>
      <c r="J25" s="288"/>
      <c r="K25" s="271"/>
      <c r="L25" s="288"/>
      <c r="M25" s="271"/>
      <c r="N25" s="288"/>
      <c r="O25" s="271"/>
      <c r="P25" s="288"/>
      <c r="Q25" s="271"/>
      <c r="R25" s="288"/>
      <c r="S25" s="271"/>
      <c r="T25" s="288"/>
      <c r="U25" s="271"/>
      <c r="V25" s="288"/>
      <c r="W25" s="271"/>
      <c r="X25" s="288"/>
      <c r="Y25" s="271"/>
      <c r="Z25" s="288"/>
      <c r="AA25" s="271"/>
      <c r="AB25" s="288"/>
      <c r="AC25" s="271"/>
      <c r="AD25" s="288"/>
      <c r="AE25" s="271"/>
      <c r="AF25" s="301"/>
      <c r="AG25" s="272"/>
      <c r="AH25" s="295"/>
      <c r="AI25" s="54">
        <f>SUM('（別紙2-6）6月1日～6月30日'!D25:AG25,'（別紙2-7）7月1日～7月31日'!D25:AH25,'（別紙2-8）8月1日～8月31日'!D25:AH25,'（別紙2-9）9月1日～9月30日'!D25:AG25,'（別紙2-10）10月1日～10月31日'!D25:AH25,'（別紙2-11）11月1日～11月30日'!D25:AG25,'（別紙2-12）12月1日～12月31日'!D25:AH25,'（別紙2-13）1月1日～1月31日'!D25:AH25,'（別紙2-14）2月1日～2月28日'!D25:AE25,D25:AH25)</f>
        <v>0</v>
      </c>
      <c r="AJ25" s="218" t="str">
        <f t="shared" si="4"/>
        <v/>
      </c>
      <c r="AK25" s="41">
        <f t="shared" si="1"/>
        <v>0</v>
      </c>
      <c r="AN25" s="233" t="str">
        <f t="shared" si="2"/>
        <v/>
      </c>
      <c r="AP25" s="238" t="str">
        <f t="shared" si="5"/>
        <v/>
      </c>
      <c r="AQ25" s="239" t="str">
        <f>IF(SUM(COUNTIF('（別紙2-13）1月1日～1月31日'!C25,"○"),COUNTIF('（別紙2-14）2月1日～2月28日'!C25,"○"),COUNTIF('（別紙2-15）3月1日～3月31日'!C25,"○"))&gt;0,IF('（別紙2-12）12月1日～12月31日'!AI25=0,IF(SUM('（別紙2-13）1月1日～1月31日'!D25:AH25,'（別紙2-14）2月1日～2月28日'!D25:AE25,'（別紙2-15）3月1日～3月31日'!D25:AH25)&gt;7,"×","○"),""),"")</f>
        <v/>
      </c>
      <c r="AS25" s="238" t="str">
        <f>IF(SUM('（別紙2-10）10月1日～10月31日'!D25:AH25,'（別紙2-11）11月1日～11月30日'!D25:AG25,'（別紙2-12）12月1日～12月31日'!D25:AH25,'（別紙2-13）1月1日～1月31日'!D25:AH25,'（別紙2-14）2月1日～2月28日'!D25:AE25,'（別紙2-15）3月1日～3月31日'!D25:AH25)&gt;10,"○","×")</f>
        <v>×</v>
      </c>
      <c r="AT25" s="245" t="str">
        <f>IF('（別紙2-9）9月1日～9月30日'!AH25=0,"○","×")</f>
        <v>○</v>
      </c>
      <c r="AU25" s="239" t="str">
        <f t="shared" si="3"/>
        <v>×</v>
      </c>
      <c r="AV25" s="239" t="str">
        <f>IF(AU25="○",IF('（別紙１）チェックリスト'!$B$34="○","","×"),"")</f>
        <v/>
      </c>
    </row>
    <row r="26" spans="1:48" s="41" customFormat="1" ht="30" customHeight="1" x14ac:dyDescent="0.4">
      <c r="A26" s="53">
        <v>13</v>
      </c>
      <c r="B26" s="201" t="str">
        <f>IF('（別紙2-11）11月1日～11月30日'!B26="","",'（別紙2-11）11月1日～11月30日'!B26)</f>
        <v/>
      </c>
      <c r="C26" s="249"/>
      <c r="D26" s="281"/>
      <c r="E26" s="300"/>
      <c r="F26" s="288"/>
      <c r="G26" s="300"/>
      <c r="H26" s="288"/>
      <c r="I26" s="271"/>
      <c r="J26" s="288"/>
      <c r="K26" s="271"/>
      <c r="L26" s="288"/>
      <c r="M26" s="271"/>
      <c r="N26" s="288"/>
      <c r="O26" s="271"/>
      <c r="P26" s="288"/>
      <c r="Q26" s="271"/>
      <c r="R26" s="288"/>
      <c r="S26" s="271"/>
      <c r="T26" s="288"/>
      <c r="U26" s="271"/>
      <c r="V26" s="288"/>
      <c r="W26" s="271"/>
      <c r="X26" s="288"/>
      <c r="Y26" s="271"/>
      <c r="Z26" s="288"/>
      <c r="AA26" s="271"/>
      <c r="AB26" s="288"/>
      <c r="AC26" s="271"/>
      <c r="AD26" s="288"/>
      <c r="AE26" s="271"/>
      <c r="AF26" s="301"/>
      <c r="AG26" s="272"/>
      <c r="AH26" s="295"/>
      <c r="AI26" s="54">
        <f>SUM('（別紙2-6）6月1日～6月30日'!D26:AG26,'（別紙2-7）7月1日～7月31日'!D26:AH26,'（別紙2-8）8月1日～8月31日'!D26:AH26,'（別紙2-9）9月1日～9月30日'!D26:AG26,'（別紙2-10）10月1日～10月31日'!D26:AH26,'（別紙2-11）11月1日～11月30日'!D26:AG26,'（別紙2-12）12月1日～12月31日'!D26:AH26,'（別紙2-13）1月1日～1月31日'!D26:AH26,'（別紙2-14）2月1日～2月28日'!D26:AE26,D26:AH26)</f>
        <v>0</v>
      </c>
      <c r="AJ26" s="218" t="str">
        <f t="shared" si="4"/>
        <v/>
      </c>
      <c r="AK26" s="41">
        <f t="shared" si="1"/>
        <v>0</v>
      </c>
      <c r="AN26" s="233" t="str">
        <f t="shared" si="2"/>
        <v/>
      </c>
      <c r="AP26" s="238" t="str">
        <f t="shared" si="5"/>
        <v/>
      </c>
      <c r="AQ26" s="239" t="str">
        <f>IF(SUM(COUNTIF('（別紙2-13）1月1日～1月31日'!C26,"○"),COUNTIF('（別紙2-14）2月1日～2月28日'!C26,"○"),COUNTIF('（別紙2-15）3月1日～3月31日'!C26,"○"))&gt;0,IF('（別紙2-12）12月1日～12月31日'!AI26=0,IF(SUM('（別紙2-13）1月1日～1月31日'!D26:AH26,'（別紙2-14）2月1日～2月28日'!D26:AE26,'（別紙2-15）3月1日～3月31日'!D26:AH26)&gt;7,"×","○"),""),"")</f>
        <v/>
      </c>
      <c r="AS26" s="238" t="str">
        <f>IF(SUM('（別紙2-10）10月1日～10月31日'!D26:AH26,'（別紙2-11）11月1日～11月30日'!D26:AG26,'（別紙2-12）12月1日～12月31日'!D26:AH26,'（別紙2-13）1月1日～1月31日'!D26:AH26,'（別紙2-14）2月1日～2月28日'!D26:AE26,'（別紙2-15）3月1日～3月31日'!D26:AH26)&gt;10,"○","×")</f>
        <v>×</v>
      </c>
      <c r="AT26" s="245" t="str">
        <f>IF('（別紙2-9）9月1日～9月30日'!AH26=0,"○","×")</f>
        <v>○</v>
      </c>
      <c r="AU26" s="239" t="str">
        <f t="shared" si="3"/>
        <v>×</v>
      </c>
      <c r="AV26" s="239" t="str">
        <f>IF(AU26="○",IF('（別紙１）チェックリスト'!$B$34="○","","×"),"")</f>
        <v/>
      </c>
    </row>
    <row r="27" spans="1:48" s="41" customFormat="1" ht="30" customHeight="1" x14ac:dyDescent="0.4">
      <c r="A27" s="53">
        <v>14</v>
      </c>
      <c r="B27" s="201" t="str">
        <f>IF('（別紙2-11）11月1日～11月30日'!B27="","",'（別紙2-11）11月1日～11月30日'!B27)</f>
        <v/>
      </c>
      <c r="C27" s="249"/>
      <c r="D27" s="281"/>
      <c r="E27" s="300"/>
      <c r="F27" s="288"/>
      <c r="G27" s="300"/>
      <c r="H27" s="288"/>
      <c r="I27" s="271"/>
      <c r="J27" s="288"/>
      <c r="K27" s="271"/>
      <c r="L27" s="288"/>
      <c r="M27" s="271"/>
      <c r="N27" s="288"/>
      <c r="O27" s="271"/>
      <c r="P27" s="288"/>
      <c r="Q27" s="271"/>
      <c r="R27" s="288"/>
      <c r="S27" s="271"/>
      <c r="T27" s="288"/>
      <c r="U27" s="271"/>
      <c r="V27" s="288"/>
      <c r="W27" s="271"/>
      <c r="X27" s="288"/>
      <c r="Y27" s="271"/>
      <c r="Z27" s="288"/>
      <c r="AA27" s="271"/>
      <c r="AB27" s="288"/>
      <c r="AC27" s="271"/>
      <c r="AD27" s="288"/>
      <c r="AE27" s="271"/>
      <c r="AF27" s="301"/>
      <c r="AG27" s="272"/>
      <c r="AH27" s="295"/>
      <c r="AI27" s="54">
        <f>SUM('（別紙2-6）6月1日～6月30日'!D27:AG27,'（別紙2-7）7月1日～7月31日'!D27:AH27,'（別紙2-8）8月1日～8月31日'!D27:AH27,'（別紙2-9）9月1日～9月30日'!D27:AG27,'（別紙2-10）10月1日～10月31日'!D27:AH27,'（別紙2-11）11月1日～11月30日'!D27:AG27,'（別紙2-12）12月1日～12月31日'!D27:AH27,'（別紙2-13）1月1日～1月31日'!D27:AH27,'（別紙2-14）2月1日～2月28日'!D27:AE27,D27:AH27)</f>
        <v>0</v>
      </c>
      <c r="AJ27" s="218" t="str">
        <f t="shared" si="4"/>
        <v/>
      </c>
      <c r="AK27" s="41">
        <f t="shared" si="1"/>
        <v>0</v>
      </c>
      <c r="AN27" s="233" t="str">
        <f t="shared" si="2"/>
        <v/>
      </c>
      <c r="AP27" s="238" t="str">
        <f t="shared" si="5"/>
        <v/>
      </c>
      <c r="AQ27" s="239" t="str">
        <f>IF(SUM(COUNTIF('（別紙2-13）1月1日～1月31日'!C27,"○"),COUNTIF('（別紙2-14）2月1日～2月28日'!C27,"○"),COUNTIF('（別紙2-15）3月1日～3月31日'!C27,"○"))&gt;0,IF('（別紙2-12）12月1日～12月31日'!AI27=0,IF(SUM('（別紙2-13）1月1日～1月31日'!D27:AH27,'（別紙2-14）2月1日～2月28日'!D27:AE27,'（別紙2-15）3月1日～3月31日'!D27:AH27)&gt;7,"×","○"),""),"")</f>
        <v/>
      </c>
      <c r="AS27" s="238" t="str">
        <f>IF(SUM('（別紙2-10）10月1日～10月31日'!D27:AH27,'（別紙2-11）11月1日～11月30日'!D27:AG27,'（別紙2-12）12月1日～12月31日'!D27:AH27,'（別紙2-13）1月1日～1月31日'!D27:AH27,'（別紙2-14）2月1日～2月28日'!D27:AE27,'（別紙2-15）3月1日～3月31日'!D27:AH27)&gt;10,"○","×")</f>
        <v>×</v>
      </c>
      <c r="AT27" s="245" t="str">
        <f>IF('（別紙2-9）9月1日～9月30日'!AH27=0,"○","×")</f>
        <v>○</v>
      </c>
      <c r="AU27" s="239" t="str">
        <f t="shared" si="3"/>
        <v>×</v>
      </c>
      <c r="AV27" s="239" t="str">
        <f>IF(AU27="○",IF('（別紙１）チェックリスト'!$B$34="○","","×"),"")</f>
        <v/>
      </c>
    </row>
    <row r="28" spans="1:48" s="41" customFormat="1" ht="30" customHeight="1" thickBot="1" x14ac:dyDescent="0.45">
      <c r="A28" s="57">
        <v>15</v>
      </c>
      <c r="B28" s="202" t="str">
        <f>IF('（別紙2-11）11月1日～11月30日'!B28="","",'（別紙2-11）11月1日～11月30日'!B28)</f>
        <v/>
      </c>
      <c r="C28" s="250"/>
      <c r="D28" s="282"/>
      <c r="E28" s="302"/>
      <c r="F28" s="289"/>
      <c r="G28" s="302"/>
      <c r="H28" s="289"/>
      <c r="I28" s="273"/>
      <c r="J28" s="289"/>
      <c r="K28" s="273"/>
      <c r="L28" s="289"/>
      <c r="M28" s="273"/>
      <c r="N28" s="289"/>
      <c r="O28" s="273"/>
      <c r="P28" s="289"/>
      <c r="Q28" s="273"/>
      <c r="R28" s="289"/>
      <c r="S28" s="273"/>
      <c r="T28" s="289"/>
      <c r="U28" s="273"/>
      <c r="V28" s="289"/>
      <c r="W28" s="273"/>
      <c r="X28" s="289"/>
      <c r="Y28" s="273"/>
      <c r="Z28" s="289"/>
      <c r="AA28" s="273"/>
      <c r="AB28" s="289"/>
      <c r="AC28" s="273"/>
      <c r="AD28" s="289"/>
      <c r="AE28" s="273"/>
      <c r="AF28" s="303"/>
      <c r="AG28" s="274"/>
      <c r="AH28" s="296"/>
      <c r="AI28" s="58">
        <f>SUM('（別紙2-6）6月1日～6月30日'!D28:AG28,'（別紙2-7）7月1日～7月31日'!D28:AH28,'（別紙2-8）8月1日～8月31日'!D28:AH28,'（別紙2-9）9月1日～9月30日'!D28:AG28,'（別紙2-10）10月1日～10月31日'!D28:AH28,'（別紙2-11）11月1日～11月30日'!D28:AG28,'（別紙2-12）12月1日～12月31日'!D28:AH28,'（別紙2-13）1月1日～1月31日'!D28:AH28,'（別紙2-14）2月1日～2月28日'!D28:AE28,D28:AH28)</f>
        <v>0</v>
      </c>
      <c r="AJ28" s="218" t="str">
        <f t="shared" si="4"/>
        <v/>
      </c>
      <c r="AK28" s="41">
        <f t="shared" si="1"/>
        <v>0</v>
      </c>
      <c r="AN28" s="233" t="str">
        <f t="shared" si="2"/>
        <v/>
      </c>
      <c r="AP28" s="238" t="str">
        <f t="shared" si="5"/>
        <v/>
      </c>
      <c r="AQ28" s="239" t="str">
        <f>IF(SUM(COUNTIF('（別紙2-13）1月1日～1月31日'!C28,"○"),COUNTIF('（別紙2-14）2月1日～2月28日'!C28,"○"),COUNTIF('（別紙2-15）3月1日～3月31日'!C28,"○"))&gt;0,IF('（別紙2-12）12月1日～12月31日'!AI28=0,IF(SUM('（別紙2-13）1月1日～1月31日'!D28:AH28,'（別紙2-14）2月1日～2月28日'!D28:AE28,'（別紙2-15）3月1日～3月31日'!D28:AH28)&gt;7,"×","○"),""),"")</f>
        <v/>
      </c>
      <c r="AS28" s="238" t="str">
        <f>IF(SUM('（別紙2-10）10月1日～10月31日'!D28:AH28,'（別紙2-11）11月1日～11月30日'!D28:AG28,'（別紙2-12）12月1日～12月31日'!D28:AH28,'（別紙2-13）1月1日～1月31日'!D28:AH28,'（別紙2-14）2月1日～2月28日'!D28:AE28,'（別紙2-15）3月1日～3月31日'!D28:AH28)&gt;10,"○","×")</f>
        <v>×</v>
      </c>
      <c r="AT28" s="245" t="str">
        <f>IF('（別紙2-9）9月1日～9月30日'!AH28=0,"○","×")</f>
        <v>○</v>
      </c>
      <c r="AU28" s="239" t="str">
        <f t="shared" si="3"/>
        <v>×</v>
      </c>
      <c r="AV28" s="239" t="str">
        <f>IF(AU28="○",IF('（別紙１）チェックリスト'!$B$34="○","","×"),"")</f>
        <v/>
      </c>
    </row>
    <row r="29" spans="1:48" s="41" customFormat="1" ht="30" customHeight="1" x14ac:dyDescent="0.4">
      <c r="A29" s="82">
        <v>16</v>
      </c>
      <c r="B29" s="203" t="str">
        <f>IF('（別紙2-11）11月1日～11月30日'!B29="","",'（別紙2-11）11月1日～11月30日'!B29)</f>
        <v/>
      </c>
      <c r="C29" s="251"/>
      <c r="D29" s="280"/>
      <c r="E29" s="298"/>
      <c r="F29" s="287"/>
      <c r="G29" s="298"/>
      <c r="H29" s="287"/>
      <c r="I29" s="269"/>
      <c r="J29" s="287"/>
      <c r="K29" s="269"/>
      <c r="L29" s="287"/>
      <c r="M29" s="269"/>
      <c r="N29" s="287"/>
      <c r="O29" s="269"/>
      <c r="P29" s="287"/>
      <c r="Q29" s="269"/>
      <c r="R29" s="287"/>
      <c r="S29" s="269"/>
      <c r="T29" s="287"/>
      <c r="U29" s="269"/>
      <c r="V29" s="287"/>
      <c r="W29" s="269"/>
      <c r="X29" s="287"/>
      <c r="Y29" s="269"/>
      <c r="Z29" s="287"/>
      <c r="AA29" s="269"/>
      <c r="AB29" s="287"/>
      <c r="AC29" s="269"/>
      <c r="AD29" s="287"/>
      <c r="AE29" s="269"/>
      <c r="AF29" s="299"/>
      <c r="AG29" s="270"/>
      <c r="AH29" s="294"/>
      <c r="AI29" s="84">
        <f>SUM('（別紙2-6）6月1日～6月30日'!D29:AG29,'（別紙2-7）7月1日～7月31日'!D29:AH29,'（別紙2-8）8月1日～8月31日'!D29:AH29,'（別紙2-9）9月1日～9月30日'!D29:AG29,'（別紙2-10）10月1日～10月31日'!D29:AH29,'（別紙2-11）11月1日～11月30日'!D29:AG29,'（別紙2-12）12月1日～12月31日'!D29:AH29,'（別紙2-13）1月1日～1月31日'!D29:AH29,'（別紙2-14）2月1日～2月28日'!D29:AE29,D29:AH29)</f>
        <v>0</v>
      </c>
      <c r="AJ29" s="218" t="str">
        <f t="shared" si="4"/>
        <v/>
      </c>
      <c r="AK29" s="41">
        <f t="shared" si="1"/>
        <v>0</v>
      </c>
      <c r="AN29" s="233" t="str">
        <f t="shared" si="2"/>
        <v/>
      </c>
      <c r="AP29" s="238" t="str">
        <f t="shared" si="5"/>
        <v/>
      </c>
      <c r="AQ29" s="239" t="str">
        <f>IF(SUM(COUNTIF('（別紙2-13）1月1日～1月31日'!C29,"○"),COUNTIF('（別紙2-14）2月1日～2月28日'!C29,"○"),COUNTIF('（別紙2-15）3月1日～3月31日'!C29,"○"))&gt;0,IF('（別紙2-12）12月1日～12月31日'!AI29=0,IF(SUM('（別紙2-13）1月1日～1月31日'!D29:AH29,'（別紙2-14）2月1日～2月28日'!D29:AE29,'（別紙2-15）3月1日～3月31日'!D29:AH29)&gt;7,"×","○"),""),"")</f>
        <v/>
      </c>
      <c r="AS29" s="238" t="str">
        <f>IF(SUM('（別紙2-10）10月1日～10月31日'!D29:AH29,'（別紙2-11）11月1日～11月30日'!D29:AG29,'（別紙2-12）12月1日～12月31日'!D29:AH29,'（別紙2-13）1月1日～1月31日'!D29:AH29,'（別紙2-14）2月1日～2月28日'!D29:AE29,'（別紙2-15）3月1日～3月31日'!D29:AH29)&gt;10,"○","×")</f>
        <v>×</v>
      </c>
      <c r="AT29" s="245" t="str">
        <f>IF('（別紙2-9）9月1日～9月30日'!AH29=0,"○","×")</f>
        <v>○</v>
      </c>
      <c r="AU29" s="239" t="str">
        <f t="shared" si="3"/>
        <v>×</v>
      </c>
      <c r="AV29" s="239" t="str">
        <f>IF(AU29="○",IF('（別紙１）チェックリスト'!$B$34="○","","×"),"")</f>
        <v/>
      </c>
    </row>
    <row r="30" spans="1:48" s="41" customFormat="1" ht="30" customHeight="1" x14ac:dyDescent="0.4">
      <c r="A30" s="53">
        <v>17</v>
      </c>
      <c r="B30" s="201" t="str">
        <f>IF('（別紙2-11）11月1日～11月30日'!B30="","",'（別紙2-11）11月1日～11月30日'!B30)</f>
        <v/>
      </c>
      <c r="C30" s="249"/>
      <c r="D30" s="281"/>
      <c r="E30" s="300"/>
      <c r="F30" s="288"/>
      <c r="G30" s="300"/>
      <c r="H30" s="288"/>
      <c r="I30" s="271"/>
      <c r="J30" s="288"/>
      <c r="K30" s="271"/>
      <c r="L30" s="288"/>
      <c r="M30" s="271"/>
      <c r="N30" s="288"/>
      <c r="O30" s="271"/>
      <c r="P30" s="288"/>
      <c r="Q30" s="271"/>
      <c r="R30" s="288"/>
      <c r="S30" s="271"/>
      <c r="T30" s="288"/>
      <c r="U30" s="271"/>
      <c r="V30" s="288"/>
      <c r="W30" s="271"/>
      <c r="X30" s="288"/>
      <c r="Y30" s="271"/>
      <c r="Z30" s="288"/>
      <c r="AA30" s="271"/>
      <c r="AB30" s="288"/>
      <c r="AC30" s="271"/>
      <c r="AD30" s="288"/>
      <c r="AE30" s="271"/>
      <c r="AF30" s="301"/>
      <c r="AG30" s="272"/>
      <c r="AH30" s="295"/>
      <c r="AI30" s="54">
        <f>SUM('（別紙2-6）6月1日～6月30日'!D30:AG30,'（別紙2-7）7月1日～7月31日'!D30:AH30,'（別紙2-8）8月1日～8月31日'!D30:AH30,'（別紙2-9）9月1日～9月30日'!D30:AG30,'（別紙2-10）10月1日～10月31日'!D30:AH30,'（別紙2-11）11月1日～11月30日'!D30:AG30,'（別紙2-12）12月1日～12月31日'!D30:AH30,'（別紙2-13）1月1日～1月31日'!D30:AH30,'（別紙2-14）2月1日～2月28日'!D30:AE30,D30:AH30)</f>
        <v>0</v>
      </c>
      <c r="AJ30" s="218" t="str">
        <f t="shared" si="4"/>
        <v/>
      </c>
      <c r="AK30" s="41">
        <f t="shared" si="1"/>
        <v>0</v>
      </c>
      <c r="AN30" s="233" t="str">
        <f t="shared" si="2"/>
        <v/>
      </c>
      <c r="AP30" s="238" t="str">
        <f t="shared" si="5"/>
        <v/>
      </c>
      <c r="AQ30" s="239" t="str">
        <f>IF(SUM(COUNTIF('（別紙2-13）1月1日～1月31日'!C30,"○"),COUNTIF('（別紙2-14）2月1日～2月28日'!C30,"○"),COUNTIF('（別紙2-15）3月1日～3月31日'!C30,"○"))&gt;0,IF('（別紙2-12）12月1日～12月31日'!AI30=0,IF(SUM('（別紙2-13）1月1日～1月31日'!D30:AH30,'（別紙2-14）2月1日～2月28日'!D30:AE30,'（別紙2-15）3月1日～3月31日'!D30:AH30)&gt;7,"×","○"),""),"")</f>
        <v/>
      </c>
      <c r="AS30" s="238" t="str">
        <f>IF(SUM('（別紙2-10）10月1日～10月31日'!D30:AH30,'（別紙2-11）11月1日～11月30日'!D30:AG30,'（別紙2-12）12月1日～12月31日'!D30:AH30,'（別紙2-13）1月1日～1月31日'!D30:AH30,'（別紙2-14）2月1日～2月28日'!D30:AE30,'（別紙2-15）3月1日～3月31日'!D30:AH30)&gt;10,"○","×")</f>
        <v>×</v>
      </c>
      <c r="AT30" s="245" t="str">
        <f>IF('（別紙2-9）9月1日～9月30日'!AH30=0,"○","×")</f>
        <v>○</v>
      </c>
      <c r="AU30" s="239" t="str">
        <f t="shared" si="3"/>
        <v>×</v>
      </c>
      <c r="AV30" s="239" t="str">
        <f>IF(AU30="○",IF('（別紙１）チェックリスト'!$B$34="○","","×"),"")</f>
        <v/>
      </c>
    </row>
    <row r="31" spans="1:48" s="41" customFormat="1" ht="30" customHeight="1" x14ac:dyDescent="0.4">
      <c r="A31" s="53">
        <v>18</v>
      </c>
      <c r="B31" s="201" t="str">
        <f>IF('（別紙2-11）11月1日～11月30日'!B31="","",'（別紙2-11）11月1日～11月30日'!B31)</f>
        <v/>
      </c>
      <c r="C31" s="249"/>
      <c r="D31" s="281"/>
      <c r="E31" s="300"/>
      <c r="F31" s="288"/>
      <c r="G31" s="300"/>
      <c r="H31" s="288"/>
      <c r="I31" s="271"/>
      <c r="J31" s="288"/>
      <c r="K31" s="271"/>
      <c r="L31" s="288"/>
      <c r="M31" s="271"/>
      <c r="N31" s="288"/>
      <c r="O31" s="271"/>
      <c r="P31" s="288"/>
      <c r="Q31" s="271"/>
      <c r="R31" s="288"/>
      <c r="S31" s="271"/>
      <c r="T31" s="288"/>
      <c r="U31" s="271"/>
      <c r="V31" s="288"/>
      <c r="W31" s="271"/>
      <c r="X31" s="288"/>
      <c r="Y31" s="271"/>
      <c r="Z31" s="288"/>
      <c r="AA31" s="271"/>
      <c r="AB31" s="288"/>
      <c r="AC31" s="271"/>
      <c r="AD31" s="288"/>
      <c r="AE31" s="271"/>
      <c r="AF31" s="301"/>
      <c r="AG31" s="272"/>
      <c r="AH31" s="295"/>
      <c r="AI31" s="54">
        <f>SUM('（別紙2-6）6月1日～6月30日'!D31:AG31,'（別紙2-7）7月1日～7月31日'!D31:AH31,'（別紙2-8）8月1日～8月31日'!D31:AH31,'（別紙2-9）9月1日～9月30日'!D31:AG31,'（別紙2-10）10月1日～10月31日'!D31:AH31,'（別紙2-11）11月1日～11月30日'!D31:AG31,'（別紙2-12）12月1日～12月31日'!D31:AH31,'（別紙2-13）1月1日～1月31日'!D31:AH31,'（別紙2-14）2月1日～2月28日'!D31:AE31,D31:AH31)</f>
        <v>0</v>
      </c>
      <c r="AJ31" s="218" t="str">
        <f t="shared" si="4"/>
        <v/>
      </c>
      <c r="AK31" s="41">
        <f t="shared" si="1"/>
        <v>0</v>
      </c>
      <c r="AN31" s="233" t="str">
        <f t="shared" si="2"/>
        <v/>
      </c>
      <c r="AP31" s="238" t="str">
        <f t="shared" si="5"/>
        <v/>
      </c>
      <c r="AQ31" s="239" t="str">
        <f>IF(SUM(COUNTIF('（別紙2-13）1月1日～1月31日'!C31,"○"),COUNTIF('（別紙2-14）2月1日～2月28日'!C31,"○"),COUNTIF('（別紙2-15）3月1日～3月31日'!C31,"○"))&gt;0,IF('（別紙2-12）12月1日～12月31日'!AI31=0,IF(SUM('（別紙2-13）1月1日～1月31日'!D31:AH31,'（別紙2-14）2月1日～2月28日'!D31:AE31,'（別紙2-15）3月1日～3月31日'!D31:AH31)&gt;7,"×","○"),""),"")</f>
        <v/>
      </c>
      <c r="AS31" s="238" t="str">
        <f>IF(SUM('（別紙2-10）10月1日～10月31日'!D31:AH31,'（別紙2-11）11月1日～11月30日'!D31:AG31,'（別紙2-12）12月1日～12月31日'!D31:AH31,'（別紙2-13）1月1日～1月31日'!D31:AH31,'（別紙2-14）2月1日～2月28日'!D31:AE31,'（別紙2-15）3月1日～3月31日'!D31:AH31)&gt;10,"○","×")</f>
        <v>×</v>
      </c>
      <c r="AT31" s="245" t="str">
        <f>IF('（別紙2-9）9月1日～9月30日'!AH31=0,"○","×")</f>
        <v>○</v>
      </c>
      <c r="AU31" s="239" t="str">
        <f t="shared" si="3"/>
        <v>×</v>
      </c>
      <c r="AV31" s="239" t="str">
        <f>IF(AU31="○",IF('（別紙１）チェックリスト'!$B$34="○","","×"),"")</f>
        <v/>
      </c>
    </row>
    <row r="32" spans="1:48" s="41" customFormat="1" ht="30" customHeight="1" x14ac:dyDescent="0.4">
      <c r="A32" s="53">
        <v>19</v>
      </c>
      <c r="B32" s="201" t="str">
        <f>IF('（別紙2-11）11月1日～11月30日'!B32="","",'（別紙2-11）11月1日～11月30日'!B32)</f>
        <v/>
      </c>
      <c r="C32" s="249"/>
      <c r="D32" s="281"/>
      <c r="E32" s="300"/>
      <c r="F32" s="288"/>
      <c r="G32" s="300"/>
      <c r="H32" s="288"/>
      <c r="I32" s="271"/>
      <c r="J32" s="288"/>
      <c r="K32" s="271"/>
      <c r="L32" s="288"/>
      <c r="M32" s="271"/>
      <c r="N32" s="288"/>
      <c r="O32" s="271"/>
      <c r="P32" s="288"/>
      <c r="Q32" s="271"/>
      <c r="R32" s="288"/>
      <c r="S32" s="271"/>
      <c r="T32" s="288"/>
      <c r="U32" s="271"/>
      <c r="V32" s="288"/>
      <c r="W32" s="271"/>
      <c r="X32" s="288"/>
      <c r="Y32" s="271"/>
      <c r="Z32" s="288"/>
      <c r="AA32" s="271"/>
      <c r="AB32" s="288"/>
      <c r="AC32" s="271"/>
      <c r="AD32" s="288"/>
      <c r="AE32" s="271"/>
      <c r="AF32" s="301"/>
      <c r="AG32" s="272"/>
      <c r="AH32" s="295"/>
      <c r="AI32" s="54">
        <f>SUM('（別紙2-6）6月1日～6月30日'!D32:AG32,'（別紙2-7）7月1日～7月31日'!D32:AH32,'（別紙2-8）8月1日～8月31日'!D32:AH32,'（別紙2-9）9月1日～9月30日'!D32:AG32,'（別紙2-10）10月1日～10月31日'!D32:AH32,'（別紙2-11）11月1日～11月30日'!D32:AG32,'（別紙2-12）12月1日～12月31日'!D32:AH32,'（別紙2-13）1月1日～1月31日'!D32:AH32,'（別紙2-14）2月1日～2月28日'!D32:AE32,D32:AH32)</f>
        <v>0</v>
      </c>
      <c r="AJ32" s="218" t="str">
        <f t="shared" si="4"/>
        <v/>
      </c>
      <c r="AK32" s="41">
        <f t="shared" si="1"/>
        <v>0</v>
      </c>
      <c r="AN32" s="233" t="str">
        <f t="shared" si="2"/>
        <v/>
      </c>
      <c r="AP32" s="238" t="str">
        <f t="shared" si="5"/>
        <v/>
      </c>
      <c r="AQ32" s="239" t="str">
        <f>IF(SUM(COUNTIF('（別紙2-13）1月1日～1月31日'!C32,"○"),COUNTIF('（別紙2-14）2月1日～2月28日'!C32,"○"),COUNTIF('（別紙2-15）3月1日～3月31日'!C32,"○"))&gt;0,IF('（別紙2-12）12月1日～12月31日'!AI32=0,IF(SUM('（別紙2-13）1月1日～1月31日'!D32:AH32,'（別紙2-14）2月1日～2月28日'!D32:AE32,'（別紙2-15）3月1日～3月31日'!D32:AH32)&gt;7,"×","○"),""),"")</f>
        <v/>
      </c>
      <c r="AS32" s="238" t="str">
        <f>IF(SUM('（別紙2-10）10月1日～10月31日'!D32:AH32,'（別紙2-11）11月1日～11月30日'!D32:AG32,'（別紙2-12）12月1日～12月31日'!D32:AH32,'（別紙2-13）1月1日～1月31日'!D32:AH32,'（別紙2-14）2月1日～2月28日'!D32:AE32,'（別紙2-15）3月1日～3月31日'!D32:AH32)&gt;10,"○","×")</f>
        <v>×</v>
      </c>
      <c r="AT32" s="245" t="str">
        <f>IF('（別紙2-9）9月1日～9月30日'!AH32=0,"○","×")</f>
        <v>○</v>
      </c>
      <c r="AU32" s="239" t="str">
        <f t="shared" si="3"/>
        <v>×</v>
      </c>
      <c r="AV32" s="239" t="str">
        <f>IF(AU32="○",IF('（別紙１）チェックリスト'!$B$34="○","","×"),"")</f>
        <v/>
      </c>
    </row>
    <row r="33" spans="1:48" s="41" customFormat="1" ht="30" customHeight="1" thickBot="1" x14ac:dyDescent="0.45">
      <c r="A33" s="57">
        <v>20</v>
      </c>
      <c r="B33" s="202" t="str">
        <f>IF('（別紙2-11）11月1日～11月30日'!B33="","",'（別紙2-11）11月1日～11月30日'!B33)</f>
        <v/>
      </c>
      <c r="C33" s="250"/>
      <c r="D33" s="282"/>
      <c r="E33" s="302"/>
      <c r="F33" s="289"/>
      <c r="G33" s="302"/>
      <c r="H33" s="289"/>
      <c r="I33" s="273"/>
      <c r="J33" s="289"/>
      <c r="K33" s="273"/>
      <c r="L33" s="289"/>
      <c r="M33" s="273"/>
      <c r="N33" s="289"/>
      <c r="O33" s="273"/>
      <c r="P33" s="289"/>
      <c r="Q33" s="273"/>
      <c r="R33" s="289"/>
      <c r="S33" s="273"/>
      <c r="T33" s="289"/>
      <c r="U33" s="273"/>
      <c r="V33" s="289"/>
      <c r="W33" s="273"/>
      <c r="X33" s="289"/>
      <c r="Y33" s="273"/>
      <c r="Z33" s="289"/>
      <c r="AA33" s="273"/>
      <c r="AB33" s="289"/>
      <c r="AC33" s="273"/>
      <c r="AD33" s="289"/>
      <c r="AE33" s="273"/>
      <c r="AF33" s="303"/>
      <c r="AG33" s="274"/>
      <c r="AH33" s="296"/>
      <c r="AI33" s="58">
        <f>SUM('（別紙2-6）6月1日～6月30日'!D33:AG33,'（別紙2-7）7月1日～7月31日'!D33:AH33,'（別紙2-8）8月1日～8月31日'!D33:AH33,'（別紙2-9）9月1日～9月30日'!D33:AG33,'（別紙2-10）10月1日～10月31日'!D33:AH33,'（別紙2-11）11月1日～11月30日'!D33:AG33,'（別紙2-12）12月1日～12月31日'!D33:AH33,'（別紙2-13）1月1日～1月31日'!D33:AH33,'（別紙2-14）2月1日～2月28日'!D33:AE33,D33:AH33)</f>
        <v>0</v>
      </c>
      <c r="AJ33" s="218" t="str">
        <f t="shared" si="4"/>
        <v/>
      </c>
      <c r="AK33" s="41">
        <f t="shared" si="1"/>
        <v>0</v>
      </c>
      <c r="AN33" s="233" t="str">
        <f t="shared" si="2"/>
        <v/>
      </c>
      <c r="AP33" s="238" t="str">
        <f t="shared" si="5"/>
        <v/>
      </c>
      <c r="AQ33" s="239" t="str">
        <f>IF(SUM(COUNTIF('（別紙2-13）1月1日～1月31日'!C33,"○"),COUNTIF('（別紙2-14）2月1日～2月28日'!C33,"○"),COUNTIF('（別紙2-15）3月1日～3月31日'!C33,"○"))&gt;0,IF('（別紙2-12）12月1日～12月31日'!AI33=0,IF(SUM('（別紙2-13）1月1日～1月31日'!D33:AH33,'（別紙2-14）2月1日～2月28日'!D33:AE33,'（別紙2-15）3月1日～3月31日'!D33:AH33)&gt;7,"×","○"),""),"")</f>
        <v/>
      </c>
      <c r="AS33" s="238" t="str">
        <f>IF(SUM('（別紙2-10）10月1日～10月31日'!D33:AH33,'（別紙2-11）11月1日～11月30日'!D33:AG33,'（別紙2-12）12月1日～12月31日'!D33:AH33,'（別紙2-13）1月1日～1月31日'!D33:AH33,'（別紙2-14）2月1日～2月28日'!D33:AE33,'（別紙2-15）3月1日～3月31日'!D33:AH33)&gt;10,"○","×")</f>
        <v>×</v>
      </c>
      <c r="AT33" s="245" t="str">
        <f>IF('（別紙2-9）9月1日～9月30日'!AH33=0,"○","×")</f>
        <v>○</v>
      </c>
      <c r="AU33" s="239" t="str">
        <f t="shared" si="3"/>
        <v>×</v>
      </c>
      <c r="AV33" s="239" t="str">
        <f>IF(AU33="○",IF('（別紙１）チェックリスト'!$B$34="○","","×"),"")</f>
        <v/>
      </c>
    </row>
    <row r="34" spans="1:48" s="41" customFormat="1" ht="30" customHeight="1" x14ac:dyDescent="0.4">
      <c r="A34" s="82">
        <v>21</v>
      </c>
      <c r="B34" s="203" t="str">
        <f>IF('（別紙2-11）11月1日～11月30日'!B34="","",'（別紙2-11）11月1日～11月30日'!B34)</f>
        <v/>
      </c>
      <c r="C34" s="251"/>
      <c r="D34" s="280"/>
      <c r="E34" s="298"/>
      <c r="F34" s="287"/>
      <c r="G34" s="298"/>
      <c r="H34" s="287"/>
      <c r="I34" s="269"/>
      <c r="J34" s="287"/>
      <c r="K34" s="269"/>
      <c r="L34" s="287"/>
      <c r="M34" s="269"/>
      <c r="N34" s="287"/>
      <c r="O34" s="269"/>
      <c r="P34" s="287"/>
      <c r="Q34" s="269"/>
      <c r="R34" s="287"/>
      <c r="S34" s="269"/>
      <c r="T34" s="287"/>
      <c r="U34" s="269"/>
      <c r="V34" s="287"/>
      <c r="W34" s="269"/>
      <c r="X34" s="287"/>
      <c r="Y34" s="269"/>
      <c r="Z34" s="287"/>
      <c r="AA34" s="269"/>
      <c r="AB34" s="287"/>
      <c r="AC34" s="269"/>
      <c r="AD34" s="287"/>
      <c r="AE34" s="269"/>
      <c r="AF34" s="299"/>
      <c r="AG34" s="270"/>
      <c r="AH34" s="294"/>
      <c r="AI34" s="84">
        <f>SUM('（別紙2-6）6月1日～6月30日'!D34:AG34,'（別紙2-7）7月1日～7月31日'!D34:AH34,'（別紙2-8）8月1日～8月31日'!D34:AH34,'（別紙2-9）9月1日～9月30日'!D34:AG34,'（別紙2-10）10月1日～10月31日'!D34:AH34,'（別紙2-11）11月1日～11月30日'!D34:AG34,'（別紙2-12）12月1日～12月31日'!D34:AH34,'（別紙2-13）1月1日～1月31日'!D34:AH34,'（別紙2-14）2月1日～2月28日'!D34:AE34,D34:AH34)</f>
        <v>0</v>
      </c>
      <c r="AJ34" s="218" t="str">
        <f t="shared" si="4"/>
        <v/>
      </c>
      <c r="AK34" s="41">
        <f t="shared" si="1"/>
        <v>0</v>
      </c>
      <c r="AN34" s="233" t="str">
        <f t="shared" si="2"/>
        <v/>
      </c>
      <c r="AP34" s="238" t="str">
        <f t="shared" si="5"/>
        <v/>
      </c>
      <c r="AQ34" s="239" t="str">
        <f>IF(SUM(COUNTIF('（別紙2-13）1月1日～1月31日'!C34,"○"),COUNTIF('（別紙2-14）2月1日～2月28日'!C34,"○"),COUNTIF('（別紙2-15）3月1日～3月31日'!C34,"○"))&gt;0,IF('（別紙2-12）12月1日～12月31日'!AI34=0,IF(SUM('（別紙2-13）1月1日～1月31日'!D34:AH34,'（別紙2-14）2月1日～2月28日'!D34:AE34,'（別紙2-15）3月1日～3月31日'!D34:AH34)&gt;7,"×","○"),""),"")</f>
        <v/>
      </c>
      <c r="AS34" s="238" t="str">
        <f>IF(SUM('（別紙2-10）10月1日～10月31日'!D34:AH34,'（別紙2-11）11月1日～11月30日'!D34:AG34,'（別紙2-12）12月1日～12月31日'!D34:AH34,'（別紙2-13）1月1日～1月31日'!D34:AH34,'（別紙2-14）2月1日～2月28日'!D34:AE34,'（別紙2-15）3月1日～3月31日'!D34:AH34)&gt;10,"○","×")</f>
        <v>×</v>
      </c>
      <c r="AT34" s="245" t="str">
        <f>IF('（別紙2-9）9月1日～9月30日'!AH34=0,"○","×")</f>
        <v>○</v>
      </c>
      <c r="AU34" s="239" t="str">
        <f t="shared" si="3"/>
        <v>×</v>
      </c>
      <c r="AV34" s="239" t="str">
        <f>IF(AU34="○",IF('（別紙１）チェックリスト'!$B$34="○","","×"),"")</f>
        <v/>
      </c>
    </row>
    <row r="35" spans="1:48" s="41" customFormat="1" ht="30" customHeight="1" x14ac:dyDescent="0.4">
      <c r="A35" s="53">
        <v>22</v>
      </c>
      <c r="B35" s="201" t="str">
        <f>IF('（別紙2-11）11月1日～11月30日'!B35="","",'（別紙2-11）11月1日～11月30日'!B35)</f>
        <v/>
      </c>
      <c r="C35" s="249"/>
      <c r="D35" s="281"/>
      <c r="E35" s="300"/>
      <c r="F35" s="288"/>
      <c r="G35" s="300"/>
      <c r="H35" s="288"/>
      <c r="I35" s="271"/>
      <c r="J35" s="288"/>
      <c r="K35" s="271"/>
      <c r="L35" s="288"/>
      <c r="M35" s="271"/>
      <c r="N35" s="288"/>
      <c r="O35" s="271"/>
      <c r="P35" s="288"/>
      <c r="Q35" s="271"/>
      <c r="R35" s="288"/>
      <c r="S35" s="271"/>
      <c r="T35" s="288"/>
      <c r="U35" s="271"/>
      <c r="V35" s="288"/>
      <c r="W35" s="271"/>
      <c r="X35" s="288"/>
      <c r="Y35" s="271"/>
      <c r="Z35" s="288"/>
      <c r="AA35" s="271"/>
      <c r="AB35" s="288"/>
      <c r="AC35" s="271"/>
      <c r="AD35" s="288"/>
      <c r="AE35" s="271"/>
      <c r="AF35" s="301"/>
      <c r="AG35" s="272"/>
      <c r="AH35" s="295"/>
      <c r="AI35" s="54">
        <f>SUM('（別紙2-6）6月1日～6月30日'!D35:AG35,'（別紙2-7）7月1日～7月31日'!D35:AH35,'（別紙2-8）8月1日～8月31日'!D35:AH35,'（別紙2-9）9月1日～9月30日'!D35:AG35,'（別紙2-10）10月1日～10月31日'!D35:AH35,'（別紙2-11）11月1日～11月30日'!D35:AG35,'（別紙2-12）12月1日～12月31日'!D35:AH35,'（別紙2-13）1月1日～1月31日'!D35:AH35,'（別紙2-14）2月1日～2月28日'!D35:AE35,D35:AH35)</f>
        <v>0</v>
      </c>
      <c r="AJ35" s="218" t="str">
        <f t="shared" si="4"/>
        <v/>
      </c>
      <c r="AK35" s="41">
        <f t="shared" si="1"/>
        <v>0</v>
      </c>
      <c r="AN35" s="233" t="str">
        <f t="shared" si="2"/>
        <v/>
      </c>
      <c r="AP35" s="238" t="str">
        <f t="shared" si="5"/>
        <v/>
      </c>
      <c r="AQ35" s="239" t="str">
        <f>IF(SUM(COUNTIF('（別紙2-13）1月1日～1月31日'!C35,"○"),COUNTIF('（別紙2-14）2月1日～2月28日'!C35,"○"),COUNTIF('（別紙2-15）3月1日～3月31日'!C35,"○"))&gt;0,IF('（別紙2-12）12月1日～12月31日'!AI35=0,IF(SUM('（別紙2-13）1月1日～1月31日'!D35:AH35,'（別紙2-14）2月1日～2月28日'!D35:AE35,'（別紙2-15）3月1日～3月31日'!D35:AH35)&gt;7,"×","○"),""),"")</f>
        <v/>
      </c>
      <c r="AS35" s="238" t="str">
        <f>IF(SUM('（別紙2-10）10月1日～10月31日'!D35:AH35,'（別紙2-11）11月1日～11月30日'!D35:AG35,'（別紙2-12）12月1日～12月31日'!D35:AH35,'（別紙2-13）1月1日～1月31日'!D35:AH35,'（別紙2-14）2月1日～2月28日'!D35:AE35,'（別紙2-15）3月1日～3月31日'!D35:AH35)&gt;10,"○","×")</f>
        <v>×</v>
      </c>
      <c r="AT35" s="245" t="str">
        <f>IF('（別紙2-9）9月1日～9月30日'!AH35=0,"○","×")</f>
        <v>○</v>
      </c>
      <c r="AU35" s="239" t="str">
        <f t="shared" si="3"/>
        <v>×</v>
      </c>
      <c r="AV35" s="239" t="str">
        <f>IF(AU35="○",IF('（別紙１）チェックリスト'!$B$34="○","","×"),"")</f>
        <v/>
      </c>
    </row>
    <row r="36" spans="1:48" s="41" customFormat="1" ht="30" customHeight="1" x14ac:dyDescent="0.4">
      <c r="A36" s="53">
        <v>23</v>
      </c>
      <c r="B36" s="201" t="str">
        <f>IF('（別紙2-11）11月1日～11月30日'!B36="","",'（別紙2-11）11月1日～11月30日'!B36)</f>
        <v/>
      </c>
      <c r="C36" s="249"/>
      <c r="D36" s="281"/>
      <c r="E36" s="300"/>
      <c r="F36" s="288"/>
      <c r="G36" s="300"/>
      <c r="H36" s="288"/>
      <c r="I36" s="271"/>
      <c r="J36" s="288"/>
      <c r="K36" s="271"/>
      <c r="L36" s="288"/>
      <c r="M36" s="271"/>
      <c r="N36" s="288"/>
      <c r="O36" s="271"/>
      <c r="P36" s="288"/>
      <c r="Q36" s="271"/>
      <c r="R36" s="288"/>
      <c r="S36" s="271"/>
      <c r="T36" s="288"/>
      <c r="U36" s="271"/>
      <c r="V36" s="288"/>
      <c r="W36" s="271"/>
      <c r="X36" s="288"/>
      <c r="Y36" s="271"/>
      <c r="Z36" s="288"/>
      <c r="AA36" s="271"/>
      <c r="AB36" s="288"/>
      <c r="AC36" s="271"/>
      <c r="AD36" s="288"/>
      <c r="AE36" s="271"/>
      <c r="AF36" s="301"/>
      <c r="AG36" s="272"/>
      <c r="AH36" s="295"/>
      <c r="AI36" s="54">
        <f>SUM('（別紙2-6）6月1日～6月30日'!D36:AG36,'（別紙2-7）7月1日～7月31日'!D36:AH36,'（別紙2-8）8月1日～8月31日'!D36:AH36,'（別紙2-9）9月1日～9月30日'!D36:AG36,'（別紙2-10）10月1日～10月31日'!D36:AH36,'（別紙2-11）11月1日～11月30日'!D36:AG36,'（別紙2-12）12月1日～12月31日'!D36:AH36,'（別紙2-13）1月1日～1月31日'!D36:AH36,'（別紙2-14）2月1日～2月28日'!D36:AE36,D36:AH36)</f>
        <v>0</v>
      </c>
      <c r="AJ36" s="218" t="str">
        <f t="shared" si="4"/>
        <v/>
      </c>
      <c r="AK36" s="41">
        <f t="shared" si="1"/>
        <v>0</v>
      </c>
      <c r="AN36" s="233" t="str">
        <f t="shared" si="2"/>
        <v/>
      </c>
      <c r="AP36" s="238" t="str">
        <f t="shared" si="5"/>
        <v/>
      </c>
      <c r="AQ36" s="239" t="str">
        <f>IF(SUM(COUNTIF('（別紙2-13）1月1日～1月31日'!C36,"○"),COUNTIF('（別紙2-14）2月1日～2月28日'!C36,"○"),COUNTIF('（別紙2-15）3月1日～3月31日'!C36,"○"))&gt;0,IF('（別紙2-12）12月1日～12月31日'!AI36=0,IF(SUM('（別紙2-13）1月1日～1月31日'!D36:AH36,'（別紙2-14）2月1日～2月28日'!D36:AE36,'（別紙2-15）3月1日～3月31日'!D36:AH36)&gt;7,"×","○"),""),"")</f>
        <v/>
      </c>
      <c r="AS36" s="238" t="str">
        <f>IF(SUM('（別紙2-10）10月1日～10月31日'!D36:AH36,'（別紙2-11）11月1日～11月30日'!D36:AG36,'（別紙2-12）12月1日～12月31日'!D36:AH36,'（別紙2-13）1月1日～1月31日'!D36:AH36,'（別紙2-14）2月1日～2月28日'!D36:AE36,'（別紙2-15）3月1日～3月31日'!D36:AH36)&gt;10,"○","×")</f>
        <v>×</v>
      </c>
      <c r="AT36" s="245" t="str">
        <f>IF('（別紙2-9）9月1日～9月30日'!AH36=0,"○","×")</f>
        <v>○</v>
      </c>
      <c r="AU36" s="239" t="str">
        <f t="shared" si="3"/>
        <v>×</v>
      </c>
      <c r="AV36" s="239" t="str">
        <f>IF(AU36="○",IF('（別紙１）チェックリスト'!$B$34="○","","×"),"")</f>
        <v/>
      </c>
    </row>
    <row r="37" spans="1:48" s="41" customFormat="1" ht="30" customHeight="1" x14ac:dyDescent="0.4">
      <c r="A37" s="53">
        <v>24</v>
      </c>
      <c r="B37" s="201" t="str">
        <f>IF('（別紙2-11）11月1日～11月30日'!B37="","",'（別紙2-11）11月1日～11月30日'!B37)</f>
        <v/>
      </c>
      <c r="C37" s="249"/>
      <c r="D37" s="281"/>
      <c r="E37" s="300"/>
      <c r="F37" s="288"/>
      <c r="G37" s="300"/>
      <c r="H37" s="288"/>
      <c r="I37" s="271"/>
      <c r="J37" s="288"/>
      <c r="K37" s="271"/>
      <c r="L37" s="288"/>
      <c r="M37" s="271"/>
      <c r="N37" s="288"/>
      <c r="O37" s="271"/>
      <c r="P37" s="288"/>
      <c r="Q37" s="271"/>
      <c r="R37" s="288"/>
      <c r="S37" s="271"/>
      <c r="T37" s="288"/>
      <c r="U37" s="271"/>
      <c r="V37" s="288"/>
      <c r="W37" s="271"/>
      <c r="X37" s="288"/>
      <c r="Y37" s="271"/>
      <c r="Z37" s="288"/>
      <c r="AA37" s="271"/>
      <c r="AB37" s="288"/>
      <c r="AC37" s="271"/>
      <c r="AD37" s="288"/>
      <c r="AE37" s="271"/>
      <c r="AF37" s="301"/>
      <c r="AG37" s="272"/>
      <c r="AH37" s="295"/>
      <c r="AI37" s="54">
        <f>SUM('（別紙2-6）6月1日～6月30日'!D37:AG37,'（別紙2-7）7月1日～7月31日'!D37:AH37,'（別紙2-8）8月1日～8月31日'!D37:AH37,'（別紙2-9）9月1日～9月30日'!D37:AG37,'（別紙2-10）10月1日～10月31日'!D37:AH37,'（別紙2-11）11月1日～11月30日'!D37:AG37,'（別紙2-12）12月1日～12月31日'!D37:AH37,'（別紙2-13）1月1日～1月31日'!D37:AH37,'（別紙2-14）2月1日～2月28日'!D37:AE37,D37:AH37)</f>
        <v>0</v>
      </c>
      <c r="AJ37" s="218" t="str">
        <f t="shared" si="4"/>
        <v/>
      </c>
      <c r="AK37" s="41">
        <f t="shared" si="1"/>
        <v>0</v>
      </c>
      <c r="AN37" s="233" t="str">
        <f t="shared" si="2"/>
        <v/>
      </c>
      <c r="AP37" s="238" t="str">
        <f t="shared" si="5"/>
        <v/>
      </c>
      <c r="AQ37" s="239" t="str">
        <f>IF(SUM(COUNTIF('（別紙2-13）1月1日～1月31日'!C37,"○"),COUNTIF('（別紙2-14）2月1日～2月28日'!C37,"○"),COUNTIF('（別紙2-15）3月1日～3月31日'!C37,"○"))&gt;0,IF('（別紙2-12）12月1日～12月31日'!AI37=0,IF(SUM('（別紙2-13）1月1日～1月31日'!D37:AH37,'（別紙2-14）2月1日～2月28日'!D37:AE37,'（別紙2-15）3月1日～3月31日'!D37:AH37)&gt;7,"×","○"),""),"")</f>
        <v/>
      </c>
      <c r="AS37" s="238" t="str">
        <f>IF(SUM('（別紙2-10）10月1日～10月31日'!D37:AH37,'（別紙2-11）11月1日～11月30日'!D37:AG37,'（別紙2-12）12月1日～12月31日'!D37:AH37,'（別紙2-13）1月1日～1月31日'!D37:AH37,'（別紙2-14）2月1日～2月28日'!D37:AE37,'（別紙2-15）3月1日～3月31日'!D37:AH37)&gt;10,"○","×")</f>
        <v>×</v>
      </c>
      <c r="AT37" s="245" t="str">
        <f>IF('（別紙2-9）9月1日～9月30日'!AH37=0,"○","×")</f>
        <v>○</v>
      </c>
      <c r="AU37" s="239" t="str">
        <f t="shared" si="3"/>
        <v>×</v>
      </c>
      <c r="AV37" s="239" t="str">
        <f>IF(AU37="○",IF('（別紙１）チェックリスト'!$B$34="○","","×"),"")</f>
        <v/>
      </c>
    </row>
    <row r="38" spans="1:48" ht="30" customHeight="1" thickBot="1" x14ac:dyDescent="0.3">
      <c r="A38" s="57">
        <v>25</v>
      </c>
      <c r="B38" s="202" t="str">
        <f>IF('（別紙2-11）11月1日～11月30日'!B38="","",'（別紙2-11）11月1日～11月30日'!B38)</f>
        <v/>
      </c>
      <c r="C38" s="250"/>
      <c r="D38" s="282"/>
      <c r="E38" s="302"/>
      <c r="F38" s="289"/>
      <c r="G38" s="302"/>
      <c r="H38" s="289"/>
      <c r="I38" s="273"/>
      <c r="J38" s="289"/>
      <c r="K38" s="273"/>
      <c r="L38" s="289"/>
      <c r="M38" s="273"/>
      <c r="N38" s="289"/>
      <c r="O38" s="273"/>
      <c r="P38" s="289"/>
      <c r="Q38" s="273"/>
      <c r="R38" s="289"/>
      <c r="S38" s="273"/>
      <c r="T38" s="289"/>
      <c r="U38" s="273"/>
      <c r="V38" s="289"/>
      <c r="W38" s="273"/>
      <c r="X38" s="289"/>
      <c r="Y38" s="273"/>
      <c r="Z38" s="289"/>
      <c r="AA38" s="273"/>
      <c r="AB38" s="289"/>
      <c r="AC38" s="273"/>
      <c r="AD38" s="289"/>
      <c r="AE38" s="273"/>
      <c r="AF38" s="303"/>
      <c r="AG38" s="274"/>
      <c r="AH38" s="296"/>
      <c r="AI38" s="58">
        <f>SUM('（別紙2-6）6月1日～6月30日'!D38:AG38,'（別紙2-7）7月1日～7月31日'!D38:AH38,'（別紙2-8）8月1日～8月31日'!D38:AH38,'（別紙2-9）9月1日～9月30日'!D38:AG38,'（別紙2-10）10月1日～10月31日'!D38:AH38,'（別紙2-11）11月1日～11月30日'!D38:AG38,'（別紙2-12）12月1日～12月31日'!D38:AH38,'（別紙2-13）1月1日～1月31日'!D38:AH38,'（別紙2-14）2月1日～2月28日'!D38:AE38,D38:AH38)</f>
        <v>0</v>
      </c>
      <c r="AJ38" s="218" t="str">
        <f t="shared" si="4"/>
        <v/>
      </c>
      <c r="AK38" s="41">
        <f t="shared" si="1"/>
        <v>0</v>
      </c>
      <c r="AM38" s="41"/>
      <c r="AN38" s="234" t="str">
        <f t="shared" si="2"/>
        <v/>
      </c>
      <c r="AP38" s="240" t="str">
        <f t="shared" si="5"/>
        <v/>
      </c>
      <c r="AQ38" s="241" t="str">
        <f>IF(SUM(COUNTIF('（別紙2-13）1月1日～1月31日'!C38,"○"),COUNTIF('（別紙2-14）2月1日～2月28日'!C38,"○"),COUNTIF('（別紙2-15）3月1日～3月31日'!C38,"○"))&gt;0,IF('（別紙2-12）12月1日～12月31日'!AI38=0,IF(SUM('（別紙2-13）1月1日～1月31日'!D38:AH38,'（別紙2-14）2月1日～2月28日'!D38:AE38,'（別紙2-15）3月1日～3月31日'!D38:AH38)&gt;7,"×","○"),""),"")</f>
        <v/>
      </c>
      <c r="AS38" s="240" t="str">
        <f>IF(SUM('（別紙2-10）10月1日～10月31日'!D38:AH38,'（別紙2-11）11月1日～11月30日'!D38:AG38,'（別紙2-12）12月1日～12月31日'!D38:AH38,'（別紙2-13）1月1日～1月31日'!D38:AH38,'（別紙2-14）2月1日～2月28日'!D38:AE38,'（別紙2-15）3月1日～3月31日'!D38:AH38)&gt;10,"○","×")</f>
        <v>×</v>
      </c>
      <c r="AT38" s="219" t="str">
        <f>IF('（別紙2-9）9月1日～9月30日'!AH38=0,"○","×")</f>
        <v>○</v>
      </c>
      <c r="AU38" s="241" t="str">
        <f t="shared" si="3"/>
        <v>×</v>
      </c>
      <c r="AV38" s="239" t="str">
        <f>IF(AU38="○",IF('（別紙１）チェックリスト'!$B$34="○","","×"),"")</f>
        <v/>
      </c>
    </row>
    <row r="39" spans="1:48" ht="30" customHeight="1" x14ac:dyDescent="0.25">
      <c r="A39" s="51">
        <v>26</v>
      </c>
      <c r="B39" s="203" t="str">
        <f>IF('（別紙2-11）11月1日～11月30日'!B39="","",'（別紙2-11）11月1日～11月30日'!B39)</f>
        <v/>
      </c>
      <c r="C39" s="251"/>
      <c r="D39" s="283"/>
      <c r="E39" s="275"/>
      <c r="F39" s="290"/>
      <c r="G39" s="275"/>
      <c r="H39" s="290"/>
      <c r="I39" s="275"/>
      <c r="J39" s="290"/>
      <c r="K39" s="275"/>
      <c r="L39" s="290"/>
      <c r="M39" s="275"/>
      <c r="N39" s="290"/>
      <c r="O39" s="275"/>
      <c r="P39" s="290"/>
      <c r="Q39" s="275"/>
      <c r="R39" s="290"/>
      <c r="S39" s="275"/>
      <c r="T39" s="290"/>
      <c r="U39" s="275"/>
      <c r="V39" s="290"/>
      <c r="W39" s="275"/>
      <c r="X39" s="290"/>
      <c r="Y39" s="275"/>
      <c r="Z39" s="290"/>
      <c r="AA39" s="275"/>
      <c r="AB39" s="290"/>
      <c r="AC39" s="275"/>
      <c r="AD39" s="290"/>
      <c r="AE39" s="275"/>
      <c r="AF39" s="299"/>
      <c r="AG39" s="270"/>
      <c r="AH39" s="294"/>
      <c r="AI39" s="52">
        <f>SUM('（別紙2-6）6月1日～6月30日'!D39:AG39,'（別紙2-7）7月1日～7月31日'!D39:AH39,'（別紙2-8）8月1日～8月31日'!D39:AH39,'（別紙2-9）9月1日～9月30日'!D39:AG39,'（別紙2-10）10月1日～10月31日'!D39:AH39,'（別紙2-11）11月1日～11月30日'!D39:AG39,'（別紙2-12）12月1日～12月31日'!D39:AH39,'（別紙2-13）1月1日～1月31日'!D39:AH39,'（別紙2-14）2月1日～2月28日'!D39:AE39,D39:AH39)</f>
        <v>0</v>
      </c>
      <c r="AJ39" s="218" t="str">
        <f t="shared" si="4"/>
        <v/>
      </c>
      <c r="AK39" s="41">
        <f t="shared" si="1"/>
        <v>0</v>
      </c>
      <c r="AM39" s="41"/>
      <c r="AN39" s="234" t="str">
        <f t="shared" si="2"/>
        <v/>
      </c>
      <c r="AP39" s="240" t="str">
        <f t="shared" si="5"/>
        <v/>
      </c>
      <c r="AQ39" s="241" t="str">
        <f>IF(SUM(COUNTIF('（別紙2-13）1月1日～1月31日'!C39,"○"),COUNTIF('（別紙2-14）2月1日～2月28日'!C39,"○"),COUNTIF('（別紙2-15）3月1日～3月31日'!C39,"○"))&gt;0,IF('（別紙2-12）12月1日～12月31日'!AI39=0,IF(SUM('（別紙2-13）1月1日～1月31日'!D39:AH39,'（別紙2-14）2月1日～2月28日'!D39:AE39,'（別紙2-15）3月1日～3月31日'!D39:AH39)&gt;7,"×","○"),""),"")</f>
        <v/>
      </c>
      <c r="AS39" s="240" t="str">
        <f>IF(SUM('（別紙2-10）10月1日～10月31日'!D39:AH39,'（別紙2-11）11月1日～11月30日'!D39:AG39,'（別紙2-12）12月1日～12月31日'!D39:AH39,'（別紙2-13）1月1日～1月31日'!D39:AH39,'（別紙2-14）2月1日～2月28日'!D39:AE39,'（別紙2-15）3月1日～3月31日'!D39:AH39)&gt;10,"○","×")</f>
        <v>×</v>
      </c>
      <c r="AT39" s="219" t="str">
        <f>IF('（別紙2-9）9月1日～9月30日'!AH39=0,"○","×")</f>
        <v>○</v>
      </c>
      <c r="AU39" s="241" t="str">
        <f t="shared" si="3"/>
        <v>×</v>
      </c>
      <c r="AV39" s="239" t="str">
        <f>IF(AU39="○",IF('（別紙１）チェックリスト'!$B$34="○","","×"),"")</f>
        <v/>
      </c>
    </row>
    <row r="40" spans="1:48" ht="30" customHeight="1" x14ac:dyDescent="0.25">
      <c r="A40" s="53">
        <v>27</v>
      </c>
      <c r="B40" s="201" t="str">
        <f>IF('（別紙2-11）11月1日～11月30日'!B40="","",'（別紙2-11）11月1日～11月30日'!B40)</f>
        <v/>
      </c>
      <c r="C40" s="249"/>
      <c r="D40" s="281"/>
      <c r="E40" s="300"/>
      <c r="F40" s="288"/>
      <c r="G40" s="300"/>
      <c r="H40" s="288"/>
      <c r="I40" s="271"/>
      <c r="J40" s="288"/>
      <c r="K40" s="271"/>
      <c r="L40" s="288"/>
      <c r="M40" s="271"/>
      <c r="N40" s="288"/>
      <c r="O40" s="271"/>
      <c r="P40" s="288"/>
      <c r="Q40" s="271"/>
      <c r="R40" s="288"/>
      <c r="S40" s="271"/>
      <c r="T40" s="288"/>
      <c r="U40" s="271"/>
      <c r="V40" s="288"/>
      <c r="W40" s="271"/>
      <c r="X40" s="288"/>
      <c r="Y40" s="271"/>
      <c r="Z40" s="288"/>
      <c r="AA40" s="271"/>
      <c r="AB40" s="288"/>
      <c r="AC40" s="271"/>
      <c r="AD40" s="288"/>
      <c r="AE40" s="271"/>
      <c r="AF40" s="301"/>
      <c r="AG40" s="272"/>
      <c r="AH40" s="295"/>
      <c r="AI40" s="54">
        <f>SUM('（別紙2-6）6月1日～6月30日'!D40:AG40,'（別紙2-7）7月1日～7月31日'!D40:AH40,'（別紙2-8）8月1日～8月31日'!D40:AH40,'（別紙2-9）9月1日～9月30日'!D40:AG40,'（別紙2-10）10月1日～10月31日'!D40:AH40,'（別紙2-11）11月1日～11月30日'!D40:AG40,'（別紙2-12）12月1日～12月31日'!D40:AH40,'（別紙2-13）1月1日～1月31日'!D40:AH40,'（別紙2-14）2月1日～2月28日'!D40:AE40,D40:AH40)</f>
        <v>0</v>
      </c>
      <c r="AJ40" s="218" t="str">
        <f t="shared" si="4"/>
        <v/>
      </c>
      <c r="AK40" s="41">
        <f t="shared" si="1"/>
        <v>0</v>
      </c>
      <c r="AM40" s="41"/>
      <c r="AN40" s="234" t="str">
        <f t="shared" si="2"/>
        <v/>
      </c>
      <c r="AP40" s="240" t="str">
        <f t="shared" si="5"/>
        <v/>
      </c>
      <c r="AQ40" s="241" t="str">
        <f>IF(SUM(COUNTIF('（別紙2-13）1月1日～1月31日'!C40,"○"),COUNTIF('（別紙2-14）2月1日～2月28日'!C40,"○"),COUNTIF('（別紙2-15）3月1日～3月31日'!C40,"○"))&gt;0,IF('（別紙2-12）12月1日～12月31日'!AI40=0,IF(SUM('（別紙2-13）1月1日～1月31日'!D40:AH40,'（別紙2-14）2月1日～2月28日'!D40:AE40,'（別紙2-15）3月1日～3月31日'!D40:AH40)&gt;7,"×","○"),""),"")</f>
        <v/>
      </c>
      <c r="AS40" s="240" t="str">
        <f>IF(SUM('（別紙2-10）10月1日～10月31日'!D40:AH40,'（別紙2-11）11月1日～11月30日'!D40:AG40,'（別紙2-12）12月1日～12月31日'!D40:AH40,'（別紙2-13）1月1日～1月31日'!D40:AH40,'（別紙2-14）2月1日～2月28日'!D40:AE40,'（別紙2-15）3月1日～3月31日'!D40:AH40)&gt;10,"○","×")</f>
        <v>×</v>
      </c>
      <c r="AT40" s="219" t="str">
        <f>IF('（別紙2-9）9月1日～9月30日'!AH40=0,"○","×")</f>
        <v>○</v>
      </c>
      <c r="AU40" s="241" t="str">
        <f t="shared" si="3"/>
        <v>×</v>
      </c>
      <c r="AV40" s="239" t="str">
        <f>IF(AU40="○",IF('（別紙１）チェックリスト'!$B$34="○","","×"),"")</f>
        <v/>
      </c>
    </row>
    <row r="41" spans="1:48" ht="30" customHeight="1" x14ac:dyDescent="0.25">
      <c r="A41" s="53">
        <v>28</v>
      </c>
      <c r="B41" s="201" t="str">
        <f>IF('（別紙2-11）11月1日～11月30日'!B41="","",'（別紙2-11）11月1日～11月30日'!B41)</f>
        <v/>
      </c>
      <c r="C41" s="249"/>
      <c r="D41" s="281"/>
      <c r="E41" s="300"/>
      <c r="F41" s="288"/>
      <c r="G41" s="300"/>
      <c r="H41" s="288"/>
      <c r="I41" s="271"/>
      <c r="J41" s="288"/>
      <c r="K41" s="271"/>
      <c r="L41" s="288"/>
      <c r="M41" s="271"/>
      <c r="N41" s="288"/>
      <c r="O41" s="271"/>
      <c r="P41" s="288"/>
      <c r="Q41" s="271"/>
      <c r="R41" s="288"/>
      <c r="S41" s="271"/>
      <c r="T41" s="288"/>
      <c r="U41" s="271"/>
      <c r="V41" s="288"/>
      <c r="W41" s="271"/>
      <c r="X41" s="288"/>
      <c r="Y41" s="271"/>
      <c r="Z41" s="288"/>
      <c r="AA41" s="271"/>
      <c r="AB41" s="288"/>
      <c r="AC41" s="271"/>
      <c r="AD41" s="288"/>
      <c r="AE41" s="271"/>
      <c r="AF41" s="301"/>
      <c r="AG41" s="272"/>
      <c r="AH41" s="295"/>
      <c r="AI41" s="54">
        <f>SUM('（別紙2-6）6月1日～6月30日'!D41:AG41,'（別紙2-7）7月1日～7月31日'!D41:AH41,'（別紙2-8）8月1日～8月31日'!D41:AH41,'（別紙2-9）9月1日～9月30日'!D41:AG41,'（別紙2-10）10月1日～10月31日'!D41:AH41,'（別紙2-11）11月1日～11月30日'!D41:AG41,'（別紙2-12）12月1日～12月31日'!D41:AH41,'（別紙2-13）1月1日～1月31日'!D41:AH41,'（別紙2-14）2月1日～2月28日'!D41:AE41,D41:AH41)</f>
        <v>0</v>
      </c>
      <c r="AJ41" s="218" t="str">
        <f t="shared" si="4"/>
        <v/>
      </c>
      <c r="AK41" s="41">
        <f t="shared" si="1"/>
        <v>0</v>
      </c>
      <c r="AM41" s="41"/>
      <c r="AN41" s="234" t="str">
        <f t="shared" si="2"/>
        <v/>
      </c>
      <c r="AP41" s="240" t="str">
        <f t="shared" si="5"/>
        <v/>
      </c>
      <c r="AQ41" s="241" t="str">
        <f>IF(SUM(COUNTIF('（別紙2-13）1月1日～1月31日'!C41,"○"),COUNTIF('（別紙2-14）2月1日～2月28日'!C41,"○"),COUNTIF('（別紙2-15）3月1日～3月31日'!C41,"○"))&gt;0,IF('（別紙2-12）12月1日～12月31日'!AI41=0,IF(SUM('（別紙2-13）1月1日～1月31日'!D41:AH41,'（別紙2-14）2月1日～2月28日'!D41:AE41,'（別紙2-15）3月1日～3月31日'!D41:AH41)&gt;7,"×","○"),""),"")</f>
        <v/>
      </c>
      <c r="AS41" s="240" t="str">
        <f>IF(SUM('（別紙2-10）10月1日～10月31日'!D41:AH41,'（別紙2-11）11月1日～11月30日'!D41:AG41,'（別紙2-12）12月1日～12月31日'!D41:AH41,'（別紙2-13）1月1日～1月31日'!D41:AH41,'（別紙2-14）2月1日～2月28日'!D41:AE41,'（別紙2-15）3月1日～3月31日'!D41:AH41)&gt;10,"○","×")</f>
        <v>×</v>
      </c>
      <c r="AT41" s="219" t="str">
        <f>IF('（別紙2-9）9月1日～9月30日'!AH41=0,"○","×")</f>
        <v>○</v>
      </c>
      <c r="AU41" s="241" t="str">
        <f t="shared" si="3"/>
        <v>×</v>
      </c>
      <c r="AV41" s="239" t="str">
        <f>IF(AU41="○",IF('（別紙１）チェックリスト'!$B$34="○","","×"),"")</f>
        <v/>
      </c>
    </row>
    <row r="42" spans="1:48" s="41" customFormat="1" ht="30" customHeight="1" x14ac:dyDescent="0.4">
      <c r="A42" s="53">
        <v>29</v>
      </c>
      <c r="B42" s="201" t="str">
        <f>IF('（別紙2-11）11月1日～11月30日'!B42="","",'（別紙2-11）11月1日～11月30日'!B42)</f>
        <v/>
      </c>
      <c r="C42" s="249"/>
      <c r="D42" s="281"/>
      <c r="E42" s="300"/>
      <c r="F42" s="288"/>
      <c r="G42" s="300"/>
      <c r="H42" s="288"/>
      <c r="I42" s="271"/>
      <c r="J42" s="288"/>
      <c r="K42" s="271"/>
      <c r="L42" s="288"/>
      <c r="M42" s="271"/>
      <c r="N42" s="288"/>
      <c r="O42" s="271"/>
      <c r="P42" s="288"/>
      <c r="Q42" s="271"/>
      <c r="R42" s="288"/>
      <c r="S42" s="271"/>
      <c r="T42" s="288"/>
      <c r="U42" s="271"/>
      <c r="V42" s="288"/>
      <c r="W42" s="271"/>
      <c r="X42" s="288"/>
      <c r="Y42" s="271"/>
      <c r="Z42" s="288"/>
      <c r="AA42" s="271"/>
      <c r="AB42" s="288"/>
      <c r="AC42" s="271"/>
      <c r="AD42" s="288"/>
      <c r="AE42" s="271"/>
      <c r="AF42" s="301"/>
      <c r="AG42" s="272"/>
      <c r="AH42" s="295"/>
      <c r="AI42" s="54">
        <f>SUM('（別紙2-6）6月1日～6月30日'!D42:AG42,'（別紙2-7）7月1日～7月31日'!D42:AH42,'（別紙2-8）8月1日～8月31日'!D42:AH42,'（別紙2-9）9月1日～9月30日'!D42:AG42,'（別紙2-10）10月1日～10月31日'!D42:AH42,'（別紙2-11）11月1日～11月30日'!D42:AG42,'（別紙2-12）12月1日～12月31日'!D42:AH42,'（別紙2-13）1月1日～1月31日'!D42:AH42,'（別紙2-14）2月1日～2月28日'!D42:AE42,D42:AH42)</f>
        <v>0</v>
      </c>
      <c r="AJ42" s="218" t="str">
        <f t="shared" si="4"/>
        <v/>
      </c>
      <c r="AK42" s="41">
        <f t="shared" si="1"/>
        <v>0</v>
      </c>
      <c r="AL42" s="44"/>
      <c r="AN42" s="233" t="str">
        <f t="shared" si="2"/>
        <v/>
      </c>
      <c r="AP42" s="238" t="str">
        <f t="shared" si="5"/>
        <v/>
      </c>
      <c r="AQ42" s="239" t="str">
        <f>IF(SUM(COUNTIF('（別紙2-13）1月1日～1月31日'!C42,"○"),COUNTIF('（別紙2-14）2月1日～2月28日'!C42,"○"),COUNTIF('（別紙2-15）3月1日～3月31日'!C42,"○"))&gt;0,IF('（別紙2-12）12月1日～12月31日'!AI42=0,IF(SUM('（別紙2-13）1月1日～1月31日'!D42:AH42,'（別紙2-14）2月1日～2月28日'!D42:AE42,'（別紙2-15）3月1日～3月31日'!D42:AH42)&gt;7,"×","○"),""),"")</f>
        <v/>
      </c>
      <c r="AS42" s="238" t="str">
        <f>IF(SUM('（別紙2-10）10月1日～10月31日'!D42:AH42,'（別紙2-11）11月1日～11月30日'!D42:AG42,'（別紙2-12）12月1日～12月31日'!D42:AH42,'（別紙2-13）1月1日～1月31日'!D42:AH42,'（別紙2-14）2月1日～2月28日'!D42:AE42,'（別紙2-15）3月1日～3月31日'!D42:AH42)&gt;10,"○","×")</f>
        <v>×</v>
      </c>
      <c r="AT42" s="245" t="str">
        <f>IF('（別紙2-9）9月1日～9月30日'!AH42=0,"○","×")</f>
        <v>○</v>
      </c>
      <c r="AU42" s="239" t="str">
        <f t="shared" si="3"/>
        <v>×</v>
      </c>
      <c r="AV42" s="239" t="str">
        <f>IF(AU42="○",IF('（別紙１）チェックリスト'!$B$34="○","","×"),"")</f>
        <v/>
      </c>
    </row>
    <row r="43" spans="1:48" s="41" customFormat="1" ht="30" customHeight="1" thickBot="1" x14ac:dyDescent="0.45">
      <c r="A43" s="55">
        <v>30</v>
      </c>
      <c r="B43" s="202" t="str">
        <f>IF('（別紙2-11）11月1日～11月30日'!B43="","",'（別紙2-11）11月1日～11月30日'!B43)</f>
        <v/>
      </c>
      <c r="C43" s="250"/>
      <c r="D43" s="284"/>
      <c r="E43" s="304"/>
      <c r="F43" s="291"/>
      <c r="G43" s="304"/>
      <c r="H43" s="291"/>
      <c r="I43" s="276"/>
      <c r="J43" s="291"/>
      <c r="K43" s="276"/>
      <c r="L43" s="291"/>
      <c r="M43" s="276"/>
      <c r="N43" s="291"/>
      <c r="O43" s="276"/>
      <c r="P43" s="291"/>
      <c r="Q43" s="276"/>
      <c r="R43" s="291"/>
      <c r="S43" s="276"/>
      <c r="T43" s="291"/>
      <c r="U43" s="276"/>
      <c r="V43" s="291"/>
      <c r="W43" s="276"/>
      <c r="X43" s="291"/>
      <c r="Y43" s="276"/>
      <c r="Z43" s="291"/>
      <c r="AA43" s="276"/>
      <c r="AB43" s="291"/>
      <c r="AC43" s="276"/>
      <c r="AD43" s="291"/>
      <c r="AE43" s="276"/>
      <c r="AF43" s="303"/>
      <c r="AG43" s="274"/>
      <c r="AH43" s="296"/>
      <c r="AI43" s="56">
        <f>SUM('（別紙2-6）6月1日～6月30日'!D43:AG43,'（別紙2-7）7月1日～7月31日'!D43:AH43,'（別紙2-8）8月1日～8月31日'!D43:AH43,'（別紙2-9）9月1日～9月30日'!D43:AG43,'（別紙2-10）10月1日～10月31日'!D43:AH43,'（別紙2-11）11月1日～11月30日'!D43:AG43,'（別紙2-12）12月1日～12月31日'!D43:AH43,'（別紙2-13）1月1日～1月31日'!D43:AH43,'（別紙2-14）2月1日～2月28日'!D43:AE43,D43:AH43)</f>
        <v>0</v>
      </c>
      <c r="AJ43" s="218" t="str">
        <f t="shared" si="4"/>
        <v/>
      </c>
      <c r="AK43" s="41">
        <f t="shared" si="1"/>
        <v>0</v>
      </c>
      <c r="AL43" s="44"/>
      <c r="AN43" s="233" t="str">
        <f t="shared" si="2"/>
        <v/>
      </c>
      <c r="AP43" s="238" t="str">
        <f t="shared" si="5"/>
        <v/>
      </c>
      <c r="AQ43" s="239" t="str">
        <f>IF(SUM(COUNTIF('（別紙2-13）1月1日～1月31日'!C43,"○"),COUNTIF('（別紙2-14）2月1日～2月28日'!C43,"○"),COUNTIF('（別紙2-15）3月1日～3月31日'!C43,"○"))&gt;0,IF('（別紙2-12）12月1日～12月31日'!AI43=0,IF(SUM('（別紙2-13）1月1日～1月31日'!D43:AH43,'（別紙2-14）2月1日～2月28日'!D43:AE43,'（別紙2-15）3月1日～3月31日'!D43:AH43)&gt;7,"×","○"),""),"")</f>
        <v/>
      </c>
      <c r="AS43" s="238" t="str">
        <f>IF(SUM('（別紙2-10）10月1日～10月31日'!D43:AH43,'（別紙2-11）11月1日～11月30日'!D43:AG43,'（別紙2-12）12月1日～12月31日'!D43:AH43,'（別紙2-13）1月1日～1月31日'!D43:AH43,'（別紙2-14）2月1日～2月28日'!D43:AE43,'（別紙2-15）3月1日～3月31日'!D43:AH43)&gt;10,"○","×")</f>
        <v>×</v>
      </c>
      <c r="AT43" s="245" t="str">
        <f>IF('（別紙2-9）9月1日～9月30日'!AH43=0,"○","×")</f>
        <v>○</v>
      </c>
      <c r="AU43" s="239" t="str">
        <f t="shared" si="3"/>
        <v>×</v>
      </c>
      <c r="AV43" s="239" t="str">
        <f>IF(AU43="○",IF('（別紙１）チェックリスト'!$B$34="○","","×"),"")</f>
        <v/>
      </c>
    </row>
    <row r="44" spans="1:48" s="41" customFormat="1" ht="30" customHeight="1" x14ac:dyDescent="0.4">
      <c r="A44" s="99">
        <v>31</v>
      </c>
      <c r="B44" s="203" t="str">
        <f>IF('（別紙2-11）11月1日～11月30日'!B44="","",'（別紙2-11）11月1日～11月30日'!B44)</f>
        <v/>
      </c>
      <c r="C44" s="251"/>
      <c r="D44" s="285"/>
      <c r="E44" s="305"/>
      <c r="F44" s="292"/>
      <c r="G44" s="305"/>
      <c r="H44" s="292"/>
      <c r="I44" s="277"/>
      <c r="J44" s="292"/>
      <c r="K44" s="277"/>
      <c r="L44" s="292"/>
      <c r="M44" s="277"/>
      <c r="N44" s="292"/>
      <c r="O44" s="277"/>
      <c r="P44" s="292"/>
      <c r="Q44" s="277"/>
      <c r="R44" s="292"/>
      <c r="S44" s="277"/>
      <c r="T44" s="292"/>
      <c r="U44" s="277"/>
      <c r="V44" s="292"/>
      <c r="W44" s="277"/>
      <c r="X44" s="292"/>
      <c r="Y44" s="277"/>
      <c r="Z44" s="292"/>
      <c r="AA44" s="277"/>
      <c r="AB44" s="292"/>
      <c r="AC44" s="277"/>
      <c r="AD44" s="292"/>
      <c r="AE44" s="277"/>
      <c r="AF44" s="299"/>
      <c r="AG44" s="270"/>
      <c r="AH44" s="294"/>
      <c r="AI44" s="81">
        <f>SUM('（別紙2-6）6月1日～6月30日'!D44:AG44,'（別紙2-7）7月1日～7月31日'!D44:AH44,'（別紙2-8）8月1日～8月31日'!D44:AH44,'（別紙2-9）9月1日～9月30日'!D44:AG44,'（別紙2-10）10月1日～10月31日'!D44:AH44,'（別紙2-11）11月1日～11月30日'!D44:AG44,'（別紙2-12）12月1日～12月31日'!D44:AH44,'（別紙2-13）1月1日～1月31日'!D44:AH44,'（別紙2-14）2月1日～2月28日'!D44:AE44,D44:AH44)</f>
        <v>0</v>
      </c>
      <c r="AJ44" s="218" t="str">
        <f t="shared" si="4"/>
        <v/>
      </c>
      <c r="AK44" s="41">
        <f t="shared" si="1"/>
        <v>0</v>
      </c>
      <c r="AL44" s="44"/>
      <c r="AN44" s="233" t="str">
        <f t="shared" si="2"/>
        <v/>
      </c>
      <c r="AP44" s="238" t="str">
        <f t="shared" si="5"/>
        <v/>
      </c>
      <c r="AQ44" s="239" t="str">
        <f>IF(SUM(COUNTIF('（別紙2-13）1月1日～1月31日'!C44,"○"),COUNTIF('（別紙2-14）2月1日～2月28日'!C44,"○"),COUNTIF('（別紙2-15）3月1日～3月31日'!C44,"○"))&gt;0,IF('（別紙2-12）12月1日～12月31日'!AI44=0,IF(SUM('（別紙2-13）1月1日～1月31日'!D44:AH44,'（別紙2-14）2月1日～2月28日'!D44:AE44,'（別紙2-15）3月1日～3月31日'!D44:AH44)&gt;7,"×","○"),""),"")</f>
        <v/>
      </c>
      <c r="AS44" s="238" t="str">
        <f>IF(SUM('（別紙2-10）10月1日～10月31日'!D44:AH44,'（別紙2-11）11月1日～11月30日'!D44:AG44,'（別紙2-12）12月1日～12月31日'!D44:AH44,'（別紙2-13）1月1日～1月31日'!D44:AH44,'（別紙2-14）2月1日～2月28日'!D44:AE44,'（別紙2-15）3月1日～3月31日'!D44:AH44)&gt;10,"○","×")</f>
        <v>×</v>
      </c>
      <c r="AT44" s="245" t="str">
        <f>IF('（別紙2-9）9月1日～9月30日'!AH44=0,"○","×")</f>
        <v>○</v>
      </c>
      <c r="AU44" s="239" t="str">
        <f t="shared" si="3"/>
        <v>×</v>
      </c>
      <c r="AV44" s="239" t="str">
        <f>IF(AU44="○",IF('（別紙１）チェックリスト'!$B$34="○","","×"),"")</f>
        <v/>
      </c>
    </row>
    <row r="45" spans="1:48" s="41" customFormat="1" ht="30" customHeight="1" x14ac:dyDescent="0.4">
      <c r="A45" s="55">
        <v>32</v>
      </c>
      <c r="B45" s="201" t="str">
        <f>IF('（別紙2-11）11月1日～11月30日'!B45="","",'（別紙2-11）11月1日～11月30日'!B45)</f>
        <v/>
      </c>
      <c r="C45" s="249"/>
      <c r="D45" s="284"/>
      <c r="E45" s="304"/>
      <c r="F45" s="291"/>
      <c r="G45" s="304"/>
      <c r="H45" s="291"/>
      <c r="I45" s="276"/>
      <c r="J45" s="291"/>
      <c r="K45" s="276"/>
      <c r="L45" s="291"/>
      <c r="M45" s="276"/>
      <c r="N45" s="291"/>
      <c r="O45" s="276"/>
      <c r="P45" s="291"/>
      <c r="Q45" s="276"/>
      <c r="R45" s="291"/>
      <c r="S45" s="276"/>
      <c r="T45" s="291"/>
      <c r="U45" s="276"/>
      <c r="V45" s="291"/>
      <c r="W45" s="276"/>
      <c r="X45" s="291"/>
      <c r="Y45" s="276"/>
      <c r="Z45" s="291"/>
      <c r="AA45" s="276"/>
      <c r="AB45" s="291"/>
      <c r="AC45" s="276"/>
      <c r="AD45" s="291"/>
      <c r="AE45" s="276"/>
      <c r="AF45" s="301"/>
      <c r="AG45" s="272"/>
      <c r="AH45" s="295"/>
      <c r="AI45" s="56">
        <f>SUM('（別紙2-6）6月1日～6月30日'!D45:AG45,'（別紙2-7）7月1日～7月31日'!D45:AH45,'（別紙2-8）8月1日～8月31日'!D45:AH45,'（別紙2-9）9月1日～9月30日'!D45:AG45,'（別紙2-10）10月1日～10月31日'!D45:AH45,'（別紙2-11）11月1日～11月30日'!D45:AG45,'（別紙2-12）12月1日～12月31日'!D45:AH45,'（別紙2-13）1月1日～1月31日'!D45:AH45,'（別紙2-14）2月1日～2月28日'!D45:AE45,D45:AH45)</f>
        <v>0</v>
      </c>
      <c r="AJ45" s="218" t="str">
        <f t="shared" si="4"/>
        <v/>
      </c>
      <c r="AK45" s="41">
        <f t="shared" si="1"/>
        <v>0</v>
      </c>
      <c r="AL45" s="44"/>
      <c r="AN45" s="233" t="str">
        <f t="shared" si="2"/>
        <v/>
      </c>
      <c r="AP45" s="238" t="str">
        <f t="shared" si="5"/>
        <v/>
      </c>
      <c r="AQ45" s="239" t="str">
        <f>IF(SUM(COUNTIF('（別紙2-13）1月1日～1月31日'!C45,"○"),COUNTIF('（別紙2-14）2月1日～2月28日'!C45,"○"),COUNTIF('（別紙2-15）3月1日～3月31日'!C45,"○"))&gt;0,IF('（別紙2-12）12月1日～12月31日'!AI45=0,IF(SUM('（別紙2-13）1月1日～1月31日'!D45:AH45,'（別紙2-14）2月1日～2月28日'!D45:AE45,'（別紙2-15）3月1日～3月31日'!D45:AH45)&gt;7,"×","○"),""),"")</f>
        <v/>
      </c>
      <c r="AS45" s="238" t="str">
        <f>IF(SUM('（別紙2-10）10月1日～10月31日'!D45:AH45,'（別紙2-11）11月1日～11月30日'!D45:AG45,'（別紙2-12）12月1日～12月31日'!D45:AH45,'（別紙2-13）1月1日～1月31日'!D45:AH45,'（別紙2-14）2月1日～2月28日'!D45:AE45,'（別紙2-15）3月1日～3月31日'!D45:AH45)&gt;10,"○","×")</f>
        <v>×</v>
      </c>
      <c r="AT45" s="245" t="str">
        <f>IF('（別紙2-9）9月1日～9月30日'!AH45=0,"○","×")</f>
        <v>○</v>
      </c>
      <c r="AU45" s="239" t="str">
        <f t="shared" si="3"/>
        <v>×</v>
      </c>
      <c r="AV45" s="239" t="str">
        <f>IF(AU45="○",IF('（別紙１）チェックリスト'!$B$34="○","","×"),"")</f>
        <v/>
      </c>
    </row>
    <row r="46" spans="1:48" s="41" customFormat="1" ht="30" customHeight="1" x14ac:dyDescent="0.4">
      <c r="A46" s="55">
        <v>33</v>
      </c>
      <c r="B46" s="201" t="str">
        <f>IF('（別紙2-11）11月1日～11月30日'!B46="","",'（別紙2-11）11月1日～11月30日'!B46)</f>
        <v/>
      </c>
      <c r="C46" s="249"/>
      <c r="D46" s="284"/>
      <c r="E46" s="304"/>
      <c r="F46" s="291"/>
      <c r="G46" s="304"/>
      <c r="H46" s="291"/>
      <c r="I46" s="276"/>
      <c r="J46" s="291"/>
      <c r="K46" s="276"/>
      <c r="L46" s="291"/>
      <c r="M46" s="276"/>
      <c r="N46" s="291"/>
      <c r="O46" s="276"/>
      <c r="P46" s="291"/>
      <c r="Q46" s="276"/>
      <c r="R46" s="291"/>
      <c r="S46" s="276"/>
      <c r="T46" s="291"/>
      <c r="U46" s="276"/>
      <c r="V46" s="291"/>
      <c r="W46" s="276"/>
      <c r="X46" s="291"/>
      <c r="Y46" s="276"/>
      <c r="Z46" s="291"/>
      <c r="AA46" s="276"/>
      <c r="AB46" s="291"/>
      <c r="AC46" s="276"/>
      <c r="AD46" s="291"/>
      <c r="AE46" s="276"/>
      <c r="AF46" s="301"/>
      <c r="AG46" s="272"/>
      <c r="AH46" s="295"/>
      <c r="AI46" s="56">
        <f>SUM('（別紙2-6）6月1日～6月30日'!D46:AG46,'（別紙2-7）7月1日～7月31日'!D46:AH46,'（別紙2-8）8月1日～8月31日'!D46:AH46,'（別紙2-9）9月1日～9月30日'!D46:AG46,'（別紙2-10）10月1日～10月31日'!D46:AH46,'（別紙2-11）11月1日～11月30日'!D46:AG46,'（別紙2-12）12月1日～12月31日'!D46:AH46,'（別紙2-13）1月1日～1月31日'!D46:AH46,'（別紙2-14）2月1日～2月28日'!D46:AE46,D46:AH46)</f>
        <v>0</v>
      </c>
      <c r="AJ46" s="218" t="str">
        <f t="shared" si="4"/>
        <v/>
      </c>
      <c r="AK46" s="41">
        <f t="shared" ref="AK46:AK77" si="6">MIN(SUM(D46:AH46),15)</f>
        <v>0</v>
      </c>
      <c r="AL46" s="44"/>
      <c r="AN46" s="233" t="str">
        <f t="shared" si="2"/>
        <v/>
      </c>
      <c r="AP46" s="238" t="str">
        <f t="shared" si="5"/>
        <v/>
      </c>
      <c r="AQ46" s="239" t="str">
        <f>IF(SUM(COUNTIF('（別紙2-13）1月1日～1月31日'!C46,"○"),COUNTIF('（別紙2-14）2月1日～2月28日'!C46,"○"),COUNTIF('（別紙2-15）3月1日～3月31日'!C46,"○"))&gt;0,IF('（別紙2-12）12月1日～12月31日'!AI46=0,IF(SUM('（別紙2-13）1月1日～1月31日'!D46:AH46,'（別紙2-14）2月1日～2月28日'!D46:AE46,'（別紙2-15）3月1日～3月31日'!D46:AH46)&gt;7,"×","○"),""),"")</f>
        <v/>
      </c>
      <c r="AS46" s="238" t="str">
        <f>IF(SUM('（別紙2-10）10月1日～10月31日'!D46:AH46,'（別紙2-11）11月1日～11月30日'!D46:AG46,'（別紙2-12）12月1日～12月31日'!D46:AH46,'（別紙2-13）1月1日～1月31日'!D46:AH46,'（別紙2-14）2月1日～2月28日'!D46:AE46,'（別紙2-15）3月1日～3月31日'!D46:AH46)&gt;10,"○","×")</f>
        <v>×</v>
      </c>
      <c r="AT46" s="245" t="str">
        <f>IF('（別紙2-9）9月1日～9月30日'!AH46=0,"○","×")</f>
        <v>○</v>
      </c>
      <c r="AU46" s="239" t="str">
        <f t="shared" si="3"/>
        <v>×</v>
      </c>
      <c r="AV46" s="239" t="str">
        <f>IF(AU46="○",IF('（別紙１）チェックリスト'!$B$34="○","","×"),"")</f>
        <v/>
      </c>
    </row>
    <row r="47" spans="1:48" s="41" customFormat="1" ht="30" customHeight="1" x14ac:dyDescent="0.4">
      <c r="A47" s="55">
        <v>34</v>
      </c>
      <c r="B47" s="201" t="str">
        <f>IF('（別紙2-11）11月1日～11月30日'!B47="","",'（別紙2-11）11月1日～11月30日'!B47)</f>
        <v/>
      </c>
      <c r="C47" s="249"/>
      <c r="D47" s="284"/>
      <c r="E47" s="304"/>
      <c r="F47" s="291"/>
      <c r="G47" s="304"/>
      <c r="H47" s="291"/>
      <c r="I47" s="276"/>
      <c r="J47" s="291"/>
      <c r="K47" s="276"/>
      <c r="L47" s="291"/>
      <c r="M47" s="276"/>
      <c r="N47" s="291"/>
      <c r="O47" s="276"/>
      <c r="P47" s="291"/>
      <c r="Q47" s="276"/>
      <c r="R47" s="291"/>
      <c r="S47" s="276"/>
      <c r="T47" s="291"/>
      <c r="U47" s="276"/>
      <c r="V47" s="291"/>
      <c r="W47" s="276"/>
      <c r="X47" s="291"/>
      <c r="Y47" s="276"/>
      <c r="Z47" s="291"/>
      <c r="AA47" s="276"/>
      <c r="AB47" s="291"/>
      <c r="AC47" s="276"/>
      <c r="AD47" s="291"/>
      <c r="AE47" s="276"/>
      <c r="AF47" s="301"/>
      <c r="AG47" s="272"/>
      <c r="AH47" s="295"/>
      <c r="AI47" s="56">
        <f>SUM('（別紙2-6）6月1日～6月30日'!D47:AG47,'（別紙2-7）7月1日～7月31日'!D47:AH47,'（別紙2-8）8月1日～8月31日'!D47:AH47,'（別紙2-9）9月1日～9月30日'!D47:AG47,'（別紙2-10）10月1日～10月31日'!D47:AH47,'（別紙2-11）11月1日～11月30日'!D47:AG47,'（別紙2-12）12月1日～12月31日'!D47:AH47,'（別紙2-13）1月1日～1月31日'!D47:AH47,'（別紙2-14）2月1日～2月28日'!D47:AE47,D47:AH47)</f>
        <v>0</v>
      </c>
      <c r="AJ47" s="218" t="str">
        <f t="shared" si="4"/>
        <v/>
      </c>
      <c r="AK47" s="41">
        <f t="shared" si="6"/>
        <v>0</v>
      </c>
      <c r="AL47" s="44"/>
      <c r="AN47" s="233" t="str">
        <f t="shared" si="2"/>
        <v/>
      </c>
      <c r="AP47" s="238" t="str">
        <f t="shared" si="5"/>
        <v/>
      </c>
      <c r="AQ47" s="239" t="str">
        <f>IF(SUM(COUNTIF('（別紙2-13）1月1日～1月31日'!C47,"○"),COUNTIF('（別紙2-14）2月1日～2月28日'!C47,"○"),COUNTIF('（別紙2-15）3月1日～3月31日'!C47,"○"))&gt;0,IF('（別紙2-12）12月1日～12月31日'!AI47=0,IF(SUM('（別紙2-13）1月1日～1月31日'!D47:AH47,'（別紙2-14）2月1日～2月28日'!D47:AE47,'（別紙2-15）3月1日～3月31日'!D47:AH47)&gt;7,"×","○"),""),"")</f>
        <v/>
      </c>
      <c r="AS47" s="238" t="str">
        <f>IF(SUM('（別紙2-10）10月1日～10月31日'!D47:AH47,'（別紙2-11）11月1日～11月30日'!D47:AG47,'（別紙2-12）12月1日～12月31日'!D47:AH47,'（別紙2-13）1月1日～1月31日'!D47:AH47,'（別紙2-14）2月1日～2月28日'!D47:AE47,'（別紙2-15）3月1日～3月31日'!D47:AH47)&gt;10,"○","×")</f>
        <v>×</v>
      </c>
      <c r="AT47" s="245" t="str">
        <f>IF('（別紙2-9）9月1日～9月30日'!AH47=0,"○","×")</f>
        <v>○</v>
      </c>
      <c r="AU47" s="239" t="str">
        <f t="shared" si="3"/>
        <v>×</v>
      </c>
      <c r="AV47" s="239" t="str">
        <f>IF(AU47="○",IF('（別紙１）チェックリスト'!$B$34="○","","×"),"")</f>
        <v/>
      </c>
    </row>
    <row r="48" spans="1:48" s="41" customFormat="1" ht="30" customHeight="1" thickBot="1" x14ac:dyDescent="0.45">
      <c r="A48" s="57">
        <v>35</v>
      </c>
      <c r="B48" s="202" t="str">
        <f>IF('（別紙2-11）11月1日～11月30日'!B48="","",'（別紙2-11）11月1日～11月30日'!B48)</f>
        <v/>
      </c>
      <c r="C48" s="250"/>
      <c r="D48" s="282"/>
      <c r="E48" s="302"/>
      <c r="F48" s="289"/>
      <c r="G48" s="302"/>
      <c r="H48" s="289"/>
      <c r="I48" s="273"/>
      <c r="J48" s="289"/>
      <c r="K48" s="273"/>
      <c r="L48" s="289"/>
      <c r="M48" s="273"/>
      <c r="N48" s="289"/>
      <c r="O48" s="273"/>
      <c r="P48" s="289"/>
      <c r="Q48" s="273"/>
      <c r="R48" s="289"/>
      <c r="S48" s="273"/>
      <c r="T48" s="289"/>
      <c r="U48" s="273"/>
      <c r="V48" s="289"/>
      <c r="W48" s="273"/>
      <c r="X48" s="289"/>
      <c r="Y48" s="273"/>
      <c r="Z48" s="289"/>
      <c r="AA48" s="273"/>
      <c r="AB48" s="289"/>
      <c r="AC48" s="273"/>
      <c r="AD48" s="289"/>
      <c r="AE48" s="273"/>
      <c r="AF48" s="303"/>
      <c r="AG48" s="274"/>
      <c r="AH48" s="296"/>
      <c r="AI48" s="58">
        <f>SUM('（別紙2-6）6月1日～6月30日'!D48:AG48,'（別紙2-7）7月1日～7月31日'!D48:AH48,'（別紙2-8）8月1日～8月31日'!D48:AH48,'（別紙2-9）9月1日～9月30日'!D48:AG48,'（別紙2-10）10月1日～10月31日'!D48:AH48,'（別紙2-11）11月1日～11月30日'!D48:AG48,'（別紙2-12）12月1日～12月31日'!D48:AH48,'（別紙2-13）1月1日～1月31日'!D48:AH48,'（別紙2-14）2月1日～2月28日'!D48:AE48,D48:AH48)</f>
        <v>0</v>
      </c>
      <c r="AJ48" s="218" t="str">
        <f t="shared" si="4"/>
        <v/>
      </c>
      <c r="AK48" s="41">
        <f t="shared" si="6"/>
        <v>0</v>
      </c>
      <c r="AL48" s="44"/>
      <c r="AN48" s="233" t="str">
        <f t="shared" si="2"/>
        <v/>
      </c>
      <c r="AP48" s="238" t="str">
        <f t="shared" si="5"/>
        <v/>
      </c>
      <c r="AQ48" s="239" t="str">
        <f>IF(SUM(COUNTIF('（別紙2-13）1月1日～1月31日'!C48,"○"),COUNTIF('（別紙2-14）2月1日～2月28日'!C48,"○"),COUNTIF('（別紙2-15）3月1日～3月31日'!C48,"○"))&gt;0,IF('（別紙2-12）12月1日～12月31日'!AI48=0,IF(SUM('（別紙2-13）1月1日～1月31日'!D48:AH48,'（別紙2-14）2月1日～2月28日'!D48:AE48,'（別紙2-15）3月1日～3月31日'!D48:AH48)&gt;7,"×","○"),""),"")</f>
        <v/>
      </c>
      <c r="AS48" s="238" t="str">
        <f>IF(SUM('（別紙2-10）10月1日～10月31日'!D48:AH48,'（別紙2-11）11月1日～11月30日'!D48:AG48,'（別紙2-12）12月1日～12月31日'!D48:AH48,'（別紙2-13）1月1日～1月31日'!D48:AH48,'（別紙2-14）2月1日～2月28日'!D48:AE48,'（別紙2-15）3月1日～3月31日'!D48:AH48)&gt;10,"○","×")</f>
        <v>×</v>
      </c>
      <c r="AT48" s="245" t="str">
        <f>IF('（別紙2-9）9月1日～9月30日'!AH48=0,"○","×")</f>
        <v>○</v>
      </c>
      <c r="AU48" s="239" t="str">
        <f t="shared" si="3"/>
        <v>×</v>
      </c>
      <c r="AV48" s="239" t="str">
        <f>IF(AU48="○",IF('（別紙１）チェックリスト'!$B$34="○","","×"),"")</f>
        <v/>
      </c>
    </row>
    <row r="49" spans="1:48" s="41" customFormat="1" ht="30" customHeight="1" x14ac:dyDescent="0.4">
      <c r="A49" s="91">
        <v>36</v>
      </c>
      <c r="B49" s="203" t="str">
        <f>IF('（別紙2-11）11月1日～11月30日'!B49="","",'（別紙2-11）11月1日～11月30日'!B49)</f>
        <v/>
      </c>
      <c r="C49" s="251"/>
      <c r="D49" s="286"/>
      <c r="E49" s="306"/>
      <c r="F49" s="293"/>
      <c r="G49" s="306"/>
      <c r="H49" s="293"/>
      <c r="I49" s="278"/>
      <c r="J49" s="293"/>
      <c r="K49" s="278"/>
      <c r="L49" s="293"/>
      <c r="M49" s="278"/>
      <c r="N49" s="293"/>
      <c r="O49" s="278"/>
      <c r="P49" s="293"/>
      <c r="Q49" s="278"/>
      <c r="R49" s="293"/>
      <c r="S49" s="278"/>
      <c r="T49" s="293"/>
      <c r="U49" s="278"/>
      <c r="V49" s="293"/>
      <c r="W49" s="278"/>
      <c r="X49" s="293"/>
      <c r="Y49" s="278"/>
      <c r="Z49" s="293"/>
      <c r="AA49" s="278"/>
      <c r="AB49" s="293"/>
      <c r="AC49" s="278"/>
      <c r="AD49" s="293"/>
      <c r="AE49" s="278"/>
      <c r="AF49" s="307"/>
      <c r="AG49" s="279"/>
      <c r="AH49" s="297"/>
      <c r="AI49" s="98">
        <f>SUM('（別紙2-6）6月1日～6月30日'!D49:AG49,'（別紙2-7）7月1日～7月31日'!D49:AH49,'（別紙2-8）8月1日～8月31日'!D49:AH49,'（別紙2-9）9月1日～9月30日'!D49:AG49,'（別紙2-10）10月1日～10月31日'!D49:AH49,'（別紙2-11）11月1日～11月30日'!D49:AG49,'（別紙2-12）12月1日～12月31日'!D49:AH49,'（別紙2-13）1月1日～1月31日'!D49:AH49,'（別紙2-14）2月1日～2月28日'!D49:AE49,D49:AH49)</f>
        <v>0</v>
      </c>
      <c r="AJ49" s="218" t="str">
        <f t="shared" si="4"/>
        <v/>
      </c>
      <c r="AK49" s="41">
        <f t="shared" si="6"/>
        <v>0</v>
      </c>
      <c r="AL49" s="44"/>
      <c r="AN49" s="233" t="str">
        <f t="shared" si="2"/>
        <v/>
      </c>
      <c r="AP49" s="238" t="str">
        <f t="shared" si="5"/>
        <v/>
      </c>
      <c r="AQ49" s="239" t="str">
        <f>IF(SUM(COUNTIF('（別紙2-13）1月1日～1月31日'!C49,"○"),COUNTIF('（別紙2-14）2月1日～2月28日'!C49,"○"),COUNTIF('（別紙2-15）3月1日～3月31日'!C49,"○"))&gt;0,IF('（別紙2-12）12月1日～12月31日'!AI49=0,IF(SUM('（別紙2-13）1月1日～1月31日'!D49:AH49,'（別紙2-14）2月1日～2月28日'!D49:AE49,'（別紙2-15）3月1日～3月31日'!D49:AH49)&gt;7,"×","○"),""),"")</f>
        <v/>
      </c>
      <c r="AS49" s="238" t="str">
        <f>IF(SUM('（別紙2-10）10月1日～10月31日'!D49:AH49,'（別紙2-11）11月1日～11月30日'!D49:AG49,'（別紙2-12）12月1日～12月31日'!D49:AH49,'（別紙2-13）1月1日～1月31日'!D49:AH49,'（別紙2-14）2月1日～2月28日'!D49:AE49,'（別紙2-15）3月1日～3月31日'!D49:AH49)&gt;10,"○","×")</f>
        <v>×</v>
      </c>
      <c r="AT49" s="245" t="str">
        <f>IF('（別紙2-9）9月1日～9月30日'!AH49=0,"○","×")</f>
        <v>○</v>
      </c>
      <c r="AU49" s="239" t="str">
        <f t="shared" si="3"/>
        <v>×</v>
      </c>
      <c r="AV49" s="239" t="str">
        <f>IF(AU49="○",IF('（別紙１）チェックリスト'!$B$34="○","","×"),"")</f>
        <v/>
      </c>
    </row>
    <row r="50" spans="1:48" s="41" customFormat="1" ht="30" customHeight="1" x14ac:dyDescent="0.4">
      <c r="A50" s="55">
        <v>37</v>
      </c>
      <c r="B50" s="201" t="str">
        <f>IF('（別紙2-11）11月1日～11月30日'!B50="","",'（別紙2-11）11月1日～11月30日'!B50)</f>
        <v/>
      </c>
      <c r="C50" s="249"/>
      <c r="D50" s="284"/>
      <c r="E50" s="304"/>
      <c r="F50" s="291"/>
      <c r="G50" s="304"/>
      <c r="H50" s="291"/>
      <c r="I50" s="276"/>
      <c r="J50" s="291"/>
      <c r="K50" s="276"/>
      <c r="L50" s="291"/>
      <c r="M50" s="276"/>
      <c r="N50" s="291"/>
      <c r="O50" s="276"/>
      <c r="P50" s="291"/>
      <c r="Q50" s="276"/>
      <c r="R50" s="291"/>
      <c r="S50" s="276"/>
      <c r="T50" s="291"/>
      <c r="U50" s="276"/>
      <c r="V50" s="291"/>
      <c r="W50" s="276"/>
      <c r="X50" s="291"/>
      <c r="Y50" s="276"/>
      <c r="Z50" s="291"/>
      <c r="AA50" s="276"/>
      <c r="AB50" s="291"/>
      <c r="AC50" s="276"/>
      <c r="AD50" s="291"/>
      <c r="AE50" s="276"/>
      <c r="AF50" s="301"/>
      <c r="AG50" s="272"/>
      <c r="AH50" s="295"/>
      <c r="AI50" s="56">
        <f>SUM('（別紙2-6）6月1日～6月30日'!D50:AG50,'（別紙2-7）7月1日～7月31日'!D50:AH50,'（別紙2-8）8月1日～8月31日'!D50:AH50,'（別紙2-9）9月1日～9月30日'!D50:AG50,'（別紙2-10）10月1日～10月31日'!D50:AH50,'（別紙2-11）11月1日～11月30日'!D50:AG50,'（別紙2-12）12月1日～12月31日'!D50:AH50,'（別紙2-13）1月1日～1月31日'!D50:AH50,'（別紙2-14）2月1日～2月28日'!D50:AE50,D50:AH50)</f>
        <v>0</v>
      </c>
      <c r="AJ50" s="218" t="str">
        <f t="shared" si="4"/>
        <v/>
      </c>
      <c r="AK50" s="41">
        <f t="shared" si="6"/>
        <v>0</v>
      </c>
      <c r="AL50" s="44"/>
      <c r="AN50" s="233" t="str">
        <f t="shared" si="2"/>
        <v/>
      </c>
      <c r="AP50" s="238" t="str">
        <f t="shared" si="5"/>
        <v/>
      </c>
      <c r="AQ50" s="239" t="str">
        <f>IF(SUM(COUNTIF('（別紙2-13）1月1日～1月31日'!C50,"○"),COUNTIF('（別紙2-14）2月1日～2月28日'!C50,"○"),COUNTIF('（別紙2-15）3月1日～3月31日'!C50,"○"))&gt;0,IF('（別紙2-12）12月1日～12月31日'!AI50=0,IF(SUM('（別紙2-13）1月1日～1月31日'!D50:AH50,'（別紙2-14）2月1日～2月28日'!D50:AE50,'（別紙2-15）3月1日～3月31日'!D50:AH50)&gt;7,"×","○"),""),"")</f>
        <v/>
      </c>
      <c r="AS50" s="238" t="str">
        <f>IF(SUM('（別紙2-10）10月1日～10月31日'!D50:AH50,'（別紙2-11）11月1日～11月30日'!D50:AG50,'（別紙2-12）12月1日～12月31日'!D50:AH50,'（別紙2-13）1月1日～1月31日'!D50:AH50,'（別紙2-14）2月1日～2月28日'!D50:AE50,'（別紙2-15）3月1日～3月31日'!D50:AH50)&gt;10,"○","×")</f>
        <v>×</v>
      </c>
      <c r="AT50" s="245" t="str">
        <f>IF('（別紙2-9）9月1日～9月30日'!AH50=0,"○","×")</f>
        <v>○</v>
      </c>
      <c r="AU50" s="239" t="str">
        <f t="shared" si="3"/>
        <v>×</v>
      </c>
      <c r="AV50" s="239" t="str">
        <f>IF(AU50="○",IF('（別紙１）チェックリスト'!$B$34="○","","×"),"")</f>
        <v/>
      </c>
    </row>
    <row r="51" spans="1:48" s="41" customFormat="1" ht="30" customHeight="1" x14ac:dyDescent="0.4">
      <c r="A51" s="55">
        <v>38</v>
      </c>
      <c r="B51" s="201" t="str">
        <f>IF('（別紙2-11）11月1日～11月30日'!B51="","",'（別紙2-11）11月1日～11月30日'!B51)</f>
        <v/>
      </c>
      <c r="C51" s="249"/>
      <c r="D51" s="284"/>
      <c r="E51" s="304"/>
      <c r="F51" s="291"/>
      <c r="G51" s="304"/>
      <c r="H51" s="291"/>
      <c r="I51" s="276"/>
      <c r="J51" s="291"/>
      <c r="K51" s="276"/>
      <c r="L51" s="291"/>
      <c r="M51" s="276"/>
      <c r="N51" s="291"/>
      <c r="O51" s="276"/>
      <c r="P51" s="291"/>
      <c r="Q51" s="276"/>
      <c r="R51" s="291"/>
      <c r="S51" s="276"/>
      <c r="T51" s="291"/>
      <c r="U51" s="276"/>
      <c r="V51" s="291"/>
      <c r="W51" s="276"/>
      <c r="X51" s="291"/>
      <c r="Y51" s="276"/>
      <c r="Z51" s="291"/>
      <c r="AA51" s="276"/>
      <c r="AB51" s="291"/>
      <c r="AC51" s="276"/>
      <c r="AD51" s="291"/>
      <c r="AE51" s="276"/>
      <c r="AF51" s="301"/>
      <c r="AG51" s="272"/>
      <c r="AH51" s="295"/>
      <c r="AI51" s="56">
        <f>SUM('（別紙2-6）6月1日～6月30日'!D51:AG51,'（別紙2-7）7月1日～7月31日'!D51:AH51,'（別紙2-8）8月1日～8月31日'!D51:AH51,'（別紙2-9）9月1日～9月30日'!D51:AG51,'（別紙2-10）10月1日～10月31日'!D51:AH51,'（別紙2-11）11月1日～11月30日'!D51:AG51,'（別紙2-12）12月1日～12月31日'!D51:AH51,'（別紙2-13）1月1日～1月31日'!D51:AH51,'（別紙2-14）2月1日～2月28日'!D51:AE51,D51:AH51)</f>
        <v>0</v>
      </c>
      <c r="AJ51" s="218" t="str">
        <f t="shared" si="4"/>
        <v/>
      </c>
      <c r="AK51" s="41">
        <f t="shared" si="6"/>
        <v>0</v>
      </c>
      <c r="AL51" s="44"/>
      <c r="AN51" s="233" t="str">
        <f t="shared" si="2"/>
        <v/>
      </c>
      <c r="AP51" s="238" t="str">
        <f t="shared" si="5"/>
        <v/>
      </c>
      <c r="AQ51" s="239" t="str">
        <f>IF(SUM(COUNTIF('（別紙2-13）1月1日～1月31日'!C51,"○"),COUNTIF('（別紙2-14）2月1日～2月28日'!C51,"○"),COUNTIF('（別紙2-15）3月1日～3月31日'!C51,"○"))&gt;0,IF('（別紙2-12）12月1日～12月31日'!AI51=0,IF(SUM('（別紙2-13）1月1日～1月31日'!D51:AH51,'（別紙2-14）2月1日～2月28日'!D51:AE51,'（別紙2-15）3月1日～3月31日'!D51:AH51)&gt;7,"×","○"),""),"")</f>
        <v/>
      </c>
      <c r="AS51" s="238" t="str">
        <f>IF(SUM('（別紙2-10）10月1日～10月31日'!D51:AH51,'（別紙2-11）11月1日～11月30日'!D51:AG51,'（別紙2-12）12月1日～12月31日'!D51:AH51,'（別紙2-13）1月1日～1月31日'!D51:AH51,'（別紙2-14）2月1日～2月28日'!D51:AE51,'（別紙2-15）3月1日～3月31日'!D51:AH51)&gt;10,"○","×")</f>
        <v>×</v>
      </c>
      <c r="AT51" s="245" t="str">
        <f>IF('（別紙2-9）9月1日～9月30日'!AH51=0,"○","×")</f>
        <v>○</v>
      </c>
      <c r="AU51" s="239" t="str">
        <f t="shared" si="3"/>
        <v>×</v>
      </c>
      <c r="AV51" s="239" t="str">
        <f>IF(AU51="○",IF('（別紙１）チェックリスト'!$B$34="○","","×"),"")</f>
        <v/>
      </c>
    </row>
    <row r="52" spans="1:48" s="41" customFormat="1" ht="30" customHeight="1" x14ac:dyDescent="0.4">
      <c r="A52" s="55">
        <v>39</v>
      </c>
      <c r="B52" s="201" t="str">
        <f>IF('（別紙2-11）11月1日～11月30日'!B52="","",'（別紙2-11）11月1日～11月30日'!B52)</f>
        <v/>
      </c>
      <c r="C52" s="249"/>
      <c r="D52" s="284"/>
      <c r="E52" s="304"/>
      <c r="F52" s="291"/>
      <c r="G52" s="304"/>
      <c r="H52" s="291"/>
      <c r="I52" s="276"/>
      <c r="J52" s="291"/>
      <c r="K52" s="276"/>
      <c r="L52" s="291"/>
      <c r="M52" s="276"/>
      <c r="N52" s="291"/>
      <c r="O52" s="276"/>
      <c r="P52" s="291"/>
      <c r="Q52" s="276"/>
      <c r="R52" s="291"/>
      <c r="S52" s="276"/>
      <c r="T52" s="291"/>
      <c r="U52" s="276"/>
      <c r="V52" s="291"/>
      <c r="W52" s="276"/>
      <c r="X52" s="291"/>
      <c r="Y52" s="276"/>
      <c r="Z52" s="291"/>
      <c r="AA52" s="276"/>
      <c r="AB52" s="291"/>
      <c r="AC52" s="276"/>
      <c r="AD52" s="291"/>
      <c r="AE52" s="276"/>
      <c r="AF52" s="301"/>
      <c r="AG52" s="272"/>
      <c r="AH52" s="295"/>
      <c r="AI52" s="56">
        <f>SUM('（別紙2-6）6月1日～6月30日'!D52:AG52,'（別紙2-7）7月1日～7月31日'!D52:AH52,'（別紙2-8）8月1日～8月31日'!D52:AH52,'（別紙2-9）9月1日～9月30日'!D52:AG52,'（別紙2-10）10月1日～10月31日'!D52:AH52,'（別紙2-11）11月1日～11月30日'!D52:AG52,'（別紙2-12）12月1日～12月31日'!D52:AH52,'（別紙2-13）1月1日～1月31日'!D52:AH52,'（別紙2-14）2月1日～2月28日'!D52:AE52,D52:AH52)</f>
        <v>0</v>
      </c>
      <c r="AJ52" s="218" t="str">
        <f t="shared" si="4"/>
        <v/>
      </c>
      <c r="AK52" s="41">
        <f t="shared" si="6"/>
        <v>0</v>
      </c>
      <c r="AL52" s="44"/>
      <c r="AN52" s="233" t="str">
        <f t="shared" si="2"/>
        <v/>
      </c>
      <c r="AP52" s="238" t="str">
        <f t="shared" si="5"/>
        <v/>
      </c>
      <c r="AQ52" s="239" t="str">
        <f>IF(SUM(COUNTIF('（別紙2-13）1月1日～1月31日'!C52,"○"),COUNTIF('（別紙2-14）2月1日～2月28日'!C52,"○"),COUNTIF('（別紙2-15）3月1日～3月31日'!C52,"○"))&gt;0,IF('（別紙2-12）12月1日～12月31日'!AI52=0,IF(SUM('（別紙2-13）1月1日～1月31日'!D52:AH52,'（別紙2-14）2月1日～2月28日'!D52:AE52,'（別紙2-15）3月1日～3月31日'!D52:AH52)&gt;7,"×","○"),""),"")</f>
        <v/>
      </c>
      <c r="AS52" s="238" t="str">
        <f>IF(SUM('（別紙2-10）10月1日～10月31日'!D52:AH52,'（別紙2-11）11月1日～11月30日'!D52:AG52,'（別紙2-12）12月1日～12月31日'!D52:AH52,'（別紙2-13）1月1日～1月31日'!D52:AH52,'（別紙2-14）2月1日～2月28日'!D52:AE52,'（別紙2-15）3月1日～3月31日'!D52:AH52)&gt;10,"○","×")</f>
        <v>×</v>
      </c>
      <c r="AT52" s="245" t="str">
        <f>IF('（別紙2-9）9月1日～9月30日'!AH52=0,"○","×")</f>
        <v>○</v>
      </c>
      <c r="AU52" s="239" t="str">
        <f t="shared" si="3"/>
        <v>×</v>
      </c>
      <c r="AV52" s="239" t="str">
        <f>IF(AU52="○",IF('（別紙１）チェックリスト'!$B$34="○","","×"),"")</f>
        <v/>
      </c>
    </row>
    <row r="53" spans="1:48" s="41" customFormat="1" ht="30" customHeight="1" thickBot="1" x14ac:dyDescent="0.45">
      <c r="A53" s="55">
        <v>40</v>
      </c>
      <c r="B53" s="202" t="str">
        <f>IF('（別紙2-11）11月1日～11月30日'!B53="","",'（別紙2-11）11月1日～11月30日'!B53)</f>
        <v/>
      </c>
      <c r="C53" s="250"/>
      <c r="D53" s="284"/>
      <c r="E53" s="304"/>
      <c r="F53" s="291"/>
      <c r="G53" s="304"/>
      <c r="H53" s="291"/>
      <c r="I53" s="276"/>
      <c r="J53" s="291"/>
      <c r="K53" s="276"/>
      <c r="L53" s="291"/>
      <c r="M53" s="276"/>
      <c r="N53" s="291"/>
      <c r="O53" s="276"/>
      <c r="P53" s="291"/>
      <c r="Q53" s="276"/>
      <c r="R53" s="291"/>
      <c r="S53" s="276"/>
      <c r="T53" s="291"/>
      <c r="U53" s="276"/>
      <c r="V53" s="291"/>
      <c r="W53" s="276"/>
      <c r="X53" s="291"/>
      <c r="Y53" s="276"/>
      <c r="Z53" s="291"/>
      <c r="AA53" s="276"/>
      <c r="AB53" s="291"/>
      <c r="AC53" s="276"/>
      <c r="AD53" s="291"/>
      <c r="AE53" s="276"/>
      <c r="AF53" s="301"/>
      <c r="AG53" s="272"/>
      <c r="AH53" s="295"/>
      <c r="AI53" s="56">
        <f>SUM('（別紙2-6）6月1日～6月30日'!D53:AG53,'（別紙2-7）7月1日～7月31日'!D53:AH53,'（別紙2-8）8月1日～8月31日'!D53:AH53,'（別紙2-9）9月1日～9月30日'!D53:AG53,'（別紙2-10）10月1日～10月31日'!D53:AH53,'（別紙2-11）11月1日～11月30日'!D53:AG53,'（別紙2-12）12月1日～12月31日'!D53:AH53,'（別紙2-13）1月1日～1月31日'!D53:AH53,'（別紙2-14）2月1日～2月28日'!D53:AE53,D53:AH53)</f>
        <v>0</v>
      </c>
      <c r="AJ53" s="218" t="str">
        <f t="shared" si="4"/>
        <v/>
      </c>
      <c r="AK53" s="41">
        <f t="shared" si="6"/>
        <v>0</v>
      </c>
      <c r="AL53" s="44"/>
      <c r="AN53" s="233" t="str">
        <f t="shared" si="2"/>
        <v/>
      </c>
      <c r="AP53" s="238" t="str">
        <f t="shared" si="5"/>
        <v/>
      </c>
      <c r="AQ53" s="239" t="str">
        <f>IF(SUM(COUNTIF('（別紙2-13）1月1日～1月31日'!C53,"○"),COUNTIF('（別紙2-14）2月1日～2月28日'!C53,"○"),COUNTIF('（別紙2-15）3月1日～3月31日'!C53,"○"))&gt;0,IF('（別紙2-12）12月1日～12月31日'!AI53=0,IF(SUM('（別紙2-13）1月1日～1月31日'!D53:AH53,'（別紙2-14）2月1日～2月28日'!D53:AE53,'（別紙2-15）3月1日～3月31日'!D53:AH53)&gt;7,"×","○"),""),"")</f>
        <v/>
      </c>
      <c r="AS53" s="238" t="str">
        <f>IF(SUM('（別紙2-10）10月1日～10月31日'!D53:AH53,'（別紙2-11）11月1日～11月30日'!D53:AG53,'（別紙2-12）12月1日～12月31日'!D53:AH53,'（別紙2-13）1月1日～1月31日'!D53:AH53,'（別紙2-14）2月1日～2月28日'!D53:AE53,'（別紙2-15）3月1日～3月31日'!D53:AH53)&gt;10,"○","×")</f>
        <v>×</v>
      </c>
      <c r="AT53" s="245" t="str">
        <f>IF('（別紙2-9）9月1日～9月30日'!AH53=0,"○","×")</f>
        <v>○</v>
      </c>
      <c r="AU53" s="239" t="str">
        <f t="shared" si="3"/>
        <v>×</v>
      </c>
      <c r="AV53" s="239" t="str">
        <f>IF(AU53="○",IF('（別紙１）チェックリスト'!$B$34="○","","×"),"")</f>
        <v/>
      </c>
    </row>
    <row r="54" spans="1:48" s="41" customFormat="1" ht="30" customHeight="1" x14ac:dyDescent="0.4">
      <c r="A54" s="99">
        <v>41</v>
      </c>
      <c r="B54" s="203" t="str">
        <f>IF('（別紙2-11）11月1日～11月30日'!B54="","",'（別紙2-11）11月1日～11月30日'!B54)</f>
        <v/>
      </c>
      <c r="C54" s="251"/>
      <c r="D54" s="285"/>
      <c r="E54" s="305"/>
      <c r="F54" s="292"/>
      <c r="G54" s="305"/>
      <c r="H54" s="292"/>
      <c r="I54" s="277"/>
      <c r="J54" s="292"/>
      <c r="K54" s="277"/>
      <c r="L54" s="292"/>
      <c r="M54" s="277"/>
      <c r="N54" s="292"/>
      <c r="O54" s="277"/>
      <c r="P54" s="292"/>
      <c r="Q54" s="277"/>
      <c r="R54" s="292"/>
      <c r="S54" s="277"/>
      <c r="T54" s="292"/>
      <c r="U54" s="277"/>
      <c r="V54" s="292"/>
      <c r="W54" s="277"/>
      <c r="X54" s="292"/>
      <c r="Y54" s="277"/>
      <c r="Z54" s="292"/>
      <c r="AA54" s="277"/>
      <c r="AB54" s="292"/>
      <c r="AC54" s="277"/>
      <c r="AD54" s="292"/>
      <c r="AE54" s="277"/>
      <c r="AF54" s="299"/>
      <c r="AG54" s="270"/>
      <c r="AH54" s="294"/>
      <c r="AI54" s="81">
        <f>SUM('（別紙2-6）6月1日～6月30日'!D54:AG54,'（別紙2-7）7月1日～7月31日'!D54:AH54,'（別紙2-8）8月1日～8月31日'!D54:AH54,'（別紙2-9）9月1日～9月30日'!D54:AG54,'（別紙2-10）10月1日～10月31日'!D54:AH54,'（別紙2-11）11月1日～11月30日'!D54:AG54,'（別紙2-12）12月1日～12月31日'!D54:AH54,'（別紙2-13）1月1日～1月31日'!D54:AH54,'（別紙2-14）2月1日～2月28日'!D54:AE54,D54:AH54)</f>
        <v>0</v>
      </c>
      <c r="AJ54" s="218" t="str">
        <f t="shared" si="4"/>
        <v/>
      </c>
      <c r="AK54" s="41">
        <f t="shared" si="6"/>
        <v>0</v>
      </c>
      <c r="AL54" s="44"/>
      <c r="AN54" s="233" t="str">
        <f t="shared" si="2"/>
        <v/>
      </c>
      <c r="AP54" s="238" t="str">
        <f t="shared" si="5"/>
        <v/>
      </c>
      <c r="AQ54" s="239" t="str">
        <f>IF(SUM(COUNTIF('（別紙2-13）1月1日～1月31日'!C54,"○"),COUNTIF('（別紙2-14）2月1日～2月28日'!C54,"○"),COUNTIF('（別紙2-15）3月1日～3月31日'!C54,"○"))&gt;0,IF('（別紙2-12）12月1日～12月31日'!AI54=0,IF(SUM('（別紙2-13）1月1日～1月31日'!D54:AH54,'（別紙2-14）2月1日～2月28日'!D54:AE54,'（別紙2-15）3月1日～3月31日'!D54:AH54)&gt;7,"×","○"),""),"")</f>
        <v/>
      </c>
      <c r="AS54" s="238" t="str">
        <f>IF(SUM('（別紙2-10）10月1日～10月31日'!D54:AH54,'（別紙2-11）11月1日～11月30日'!D54:AG54,'（別紙2-12）12月1日～12月31日'!D54:AH54,'（別紙2-13）1月1日～1月31日'!D54:AH54,'（別紙2-14）2月1日～2月28日'!D54:AE54,'（別紙2-15）3月1日～3月31日'!D54:AH54)&gt;10,"○","×")</f>
        <v>×</v>
      </c>
      <c r="AT54" s="245" t="str">
        <f>IF('（別紙2-9）9月1日～9月30日'!AH54=0,"○","×")</f>
        <v>○</v>
      </c>
      <c r="AU54" s="239" t="str">
        <f t="shared" si="3"/>
        <v>×</v>
      </c>
      <c r="AV54" s="239" t="str">
        <f>IF(AU54="○",IF('（別紙１）チェックリスト'!$B$34="○","","×"),"")</f>
        <v/>
      </c>
    </row>
    <row r="55" spans="1:48" s="41" customFormat="1" ht="30" customHeight="1" x14ac:dyDescent="0.4">
      <c r="A55" s="55">
        <v>42</v>
      </c>
      <c r="B55" s="201" t="str">
        <f>IF('（別紙2-11）11月1日～11月30日'!B55="","",'（別紙2-11）11月1日～11月30日'!B55)</f>
        <v/>
      </c>
      <c r="C55" s="249"/>
      <c r="D55" s="284"/>
      <c r="E55" s="304"/>
      <c r="F55" s="291"/>
      <c r="G55" s="304"/>
      <c r="H55" s="291"/>
      <c r="I55" s="276"/>
      <c r="J55" s="291"/>
      <c r="K55" s="276"/>
      <c r="L55" s="291"/>
      <c r="M55" s="276"/>
      <c r="N55" s="291"/>
      <c r="O55" s="276"/>
      <c r="P55" s="291"/>
      <c r="Q55" s="276"/>
      <c r="R55" s="291"/>
      <c r="S55" s="276"/>
      <c r="T55" s="291"/>
      <c r="U55" s="276"/>
      <c r="V55" s="291"/>
      <c r="W55" s="276"/>
      <c r="X55" s="291"/>
      <c r="Y55" s="276"/>
      <c r="Z55" s="291"/>
      <c r="AA55" s="276"/>
      <c r="AB55" s="291"/>
      <c r="AC55" s="276"/>
      <c r="AD55" s="291"/>
      <c r="AE55" s="276"/>
      <c r="AF55" s="301"/>
      <c r="AG55" s="272"/>
      <c r="AH55" s="295"/>
      <c r="AI55" s="56">
        <f>SUM('（別紙2-6）6月1日～6月30日'!D55:AG55,'（別紙2-7）7月1日～7月31日'!D55:AH55,'（別紙2-8）8月1日～8月31日'!D55:AH55,'（別紙2-9）9月1日～9月30日'!D55:AG55,'（別紙2-10）10月1日～10月31日'!D55:AH55,'（別紙2-11）11月1日～11月30日'!D55:AG55,'（別紙2-12）12月1日～12月31日'!D55:AH55,'（別紙2-13）1月1日～1月31日'!D55:AH55,'（別紙2-14）2月1日～2月28日'!D55:AE55,D55:AH55)</f>
        <v>0</v>
      </c>
      <c r="AJ55" s="218" t="str">
        <f t="shared" si="4"/>
        <v/>
      </c>
      <c r="AK55" s="41">
        <f t="shared" si="6"/>
        <v>0</v>
      </c>
      <c r="AL55" s="44"/>
      <c r="AN55" s="233" t="str">
        <f t="shared" si="2"/>
        <v/>
      </c>
      <c r="AP55" s="238" t="str">
        <f t="shared" si="5"/>
        <v/>
      </c>
      <c r="AQ55" s="239" t="str">
        <f>IF(SUM(COUNTIF('（別紙2-13）1月1日～1月31日'!C55,"○"),COUNTIF('（別紙2-14）2月1日～2月28日'!C55,"○"),COUNTIF('（別紙2-15）3月1日～3月31日'!C55,"○"))&gt;0,IF('（別紙2-12）12月1日～12月31日'!AI55=0,IF(SUM('（別紙2-13）1月1日～1月31日'!D55:AH55,'（別紙2-14）2月1日～2月28日'!D55:AE55,'（別紙2-15）3月1日～3月31日'!D55:AH55)&gt;7,"×","○"),""),"")</f>
        <v/>
      </c>
      <c r="AS55" s="238" t="str">
        <f>IF(SUM('（別紙2-10）10月1日～10月31日'!D55:AH55,'（別紙2-11）11月1日～11月30日'!D55:AG55,'（別紙2-12）12月1日～12月31日'!D55:AH55,'（別紙2-13）1月1日～1月31日'!D55:AH55,'（別紙2-14）2月1日～2月28日'!D55:AE55,'（別紙2-15）3月1日～3月31日'!D55:AH55)&gt;10,"○","×")</f>
        <v>×</v>
      </c>
      <c r="AT55" s="245" t="str">
        <f>IF('（別紙2-9）9月1日～9月30日'!AH55=0,"○","×")</f>
        <v>○</v>
      </c>
      <c r="AU55" s="239" t="str">
        <f t="shared" si="3"/>
        <v>×</v>
      </c>
      <c r="AV55" s="239" t="str">
        <f>IF(AU55="○",IF('（別紙１）チェックリスト'!$B$34="○","","×"),"")</f>
        <v/>
      </c>
    </row>
    <row r="56" spans="1:48" s="41" customFormat="1" ht="30" customHeight="1" x14ac:dyDescent="0.4">
      <c r="A56" s="55">
        <v>43</v>
      </c>
      <c r="B56" s="201" t="str">
        <f>IF('（別紙2-11）11月1日～11月30日'!B56="","",'（別紙2-11）11月1日～11月30日'!B56)</f>
        <v/>
      </c>
      <c r="C56" s="249"/>
      <c r="D56" s="284"/>
      <c r="E56" s="304"/>
      <c r="F56" s="291"/>
      <c r="G56" s="304"/>
      <c r="H56" s="291"/>
      <c r="I56" s="276"/>
      <c r="J56" s="291"/>
      <c r="K56" s="276"/>
      <c r="L56" s="291"/>
      <c r="M56" s="276"/>
      <c r="N56" s="291"/>
      <c r="O56" s="276"/>
      <c r="P56" s="291"/>
      <c r="Q56" s="276"/>
      <c r="R56" s="291"/>
      <c r="S56" s="276"/>
      <c r="T56" s="291"/>
      <c r="U56" s="276"/>
      <c r="V56" s="291"/>
      <c r="W56" s="276"/>
      <c r="X56" s="291"/>
      <c r="Y56" s="276"/>
      <c r="Z56" s="291"/>
      <c r="AA56" s="276"/>
      <c r="AB56" s="291"/>
      <c r="AC56" s="276"/>
      <c r="AD56" s="291"/>
      <c r="AE56" s="276"/>
      <c r="AF56" s="301"/>
      <c r="AG56" s="272"/>
      <c r="AH56" s="295"/>
      <c r="AI56" s="56">
        <f>SUM('（別紙2-6）6月1日～6月30日'!D56:AG56,'（別紙2-7）7月1日～7月31日'!D56:AH56,'（別紙2-8）8月1日～8月31日'!D56:AH56,'（別紙2-9）9月1日～9月30日'!D56:AG56,'（別紙2-10）10月1日～10月31日'!D56:AH56,'（別紙2-11）11月1日～11月30日'!D56:AG56,'（別紙2-12）12月1日～12月31日'!D56:AH56,'（別紙2-13）1月1日～1月31日'!D56:AH56,'（別紙2-14）2月1日～2月28日'!D56:AE56,D56:AH56)</f>
        <v>0</v>
      </c>
      <c r="AJ56" s="218" t="str">
        <f t="shared" si="4"/>
        <v/>
      </c>
      <c r="AK56" s="41">
        <f t="shared" si="6"/>
        <v>0</v>
      </c>
      <c r="AL56" s="44"/>
      <c r="AN56" s="233" t="str">
        <f t="shared" si="2"/>
        <v/>
      </c>
      <c r="AP56" s="238" t="str">
        <f t="shared" si="5"/>
        <v/>
      </c>
      <c r="AQ56" s="239" t="str">
        <f>IF(SUM(COUNTIF('（別紙2-13）1月1日～1月31日'!C56,"○"),COUNTIF('（別紙2-14）2月1日～2月28日'!C56,"○"),COUNTIF('（別紙2-15）3月1日～3月31日'!C56,"○"))&gt;0,IF('（別紙2-12）12月1日～12月31日'!AI56=0,IF(SUM('（別紙2-13）1月1日～1月31日'!D56:AH56,'（別紙2-14）2月1日～2月28日'!D56:AE56,'（別紙2-15）3月1日～3月31日'!D56:AH56)&gt;7,"×","○"),""),"")</f>
        <v/>
      </c>
      <c r="AS56" s="238" t="str">
        <f>IF(SUM('（別紙2-10）10月1日～10月31日'!D56:AH56,'（別紙2-11）11月1日～11月30日'!D56:AG56,'（別紙2-12）12月1日～12月31日'!D56:AH56,'（別紙2-13）1月1日～1月31日'!D56:AH56,'（別紙2-14）2月1日～2月28日'!D56:AE56,'（別紙2-15）3月1日～3月31日'!D56:AH56)&gt;10,"○","×")</f>
        <v>×</v>
      </c>
      <c r="AT56" s="245" t="str">
        <f>IF('（別紙2-9）9月1日～9月30日'!AH56=0,"○","×")</f>
        <v>○</v>
      </c>
      <c r="AU56" s="239" t="str">
        <f t="shared" si="3"/>
        <v>×</v>
      </c>
      <c r="AV56" s="239" t="str">
        <f>IF(AU56="○",IF('（別紙１）チェックリスト'!$B$34="○","","×"),"")</f>
        <v/>
      </c>
    </row>
    <row r="57" spans="1:48" s="41" customFormat="1" ht="30" customHeight="1" x14ac:dyDescent="0.4">
      <c r="A57" s="55">
        <v>44</v>
      </c>
      <c r="B57" s="201" t="str">
        <f>IF('（別紙2-11）11月1日～11月30日'!B57="","",'（別紙2-11）11月1日～11月30日'!B57)</f>
        <v/>
      </c>
      <c r="C57" s="249"/>
      <c r="D57" s="284"/>
      <c r="E57" s="304"/>
      <c r="F57" s="291"/>
      <c r="G57" s="304"/>
      <c r="H57" s="291"/>
      <c r="I57" s="276"/>
      <c r="J57" s="291"/>
      <c r="K57" s="276"/>
      <c r="L57" s="291"/>
      <c r="M57" s="276"/>
      <c r="N57" s="291"/>
      <c r="O57" s="276"/>
      <c r="P57" s="291"/>
      <c r="Q57" s="276"/>
      <c r="R57" s="291"/>
      <c r="S57" s="276"/>
      <c r="T57" s="291"/>
      <c r="U57" s="276"/>
      <c r="V57" s="291"/>
      <c r="W57" s="276"/>
      <c r="X57" s="291"/>
      <c r="Y57" s="276"/>
      <c r="Z57" s="291"/>
      <c r="AA57" s="276"/>
      <c r="AB57" s="291"/>
      <c r="AC57" s="276"/>
      <c r="AD57" s="291"/>
      <c r="AE57" s="276"/>
      <c r="AF57" s="301"/>
      <c r="AG57" s="272"/>
      <c r="AH57" s="295"/>
      <c r="AI57" s="56">
        <f>SUM('（別紙2-6）6月1日～6月30日'!D57:AG57,'（別紙2-7）7月1日～7月31日'!D57:AH57,'（別紙2-8）8月1日～8月31日'!D57:AH57,'（別紙2-9）9月1日～9月30日'!D57:AG57,'（別紙2-10）10月1日～10月31日'!D57:AH57,'（別紙2-11）11月1日～11月30日'!D57:AG57,'（別紙2-12）12月1日～12月31日'!D57:AH57,'（別紙2-13）1月1日～1月31日'!D57:AH57,'（別紙2-14）2月1日～2月28日'!D57:AE57,D57:AH57)</f>
        <v>0</v>
      </c>
      <c r="AJ57" s="218" t="str">
        <f t="shared" si="4"/>
        <v/>
      </c>
      <c r="AK57" s="41">
        <f t="shared" si="6"/>
        <v>0</v>
      </c>
      <c r="AL57" s="44"/>
      <c r="AN57" s="233" t="str">
        <f t="shared" si="2"/>
        <v/>
      </c>
      <c r="AP57" s="238" t="str">
        <f t="shared" si="5"/>
        <v/>
      </c>
      <c r="AQ57" s="239" t="str">
        <f>IF(SUM(COUNTIF('（別紙2-13）1月1日～1月31日'!C57,"○"),COUNTIF('（別紙2-14）2月1日～2月28日'!C57,"○"),COUNTIF('（別紙2-15）3月1日～3月31日'!C57,"○"))&gt;0,IF('（別紙2-12）12月1日～12月31日'!AI57=0,IF(SUM('（別紙2-13）1月1日～1月31日'!D57:AH57,'（別紙2-14）2月1日～2月28日'!D57:AE57,'（別紙2-15）3月1日～3月31日'!D57:AH57)&gt;7,"×","○"),""),"")</f>
        <v/>
      </c>
      <c r="AS57" s="238" t="str">
        <f>IF(SUM('（別紙2-10）10月1日～10月31日'!D57:AH57,'（別紙2-11）11月1日～11月30日'!D57:AG57,'（別紙2-12）12月1日～12月31日'!D57:AH57,'（別紙2-13）1月1日～1月31日'!D57:AH57,'（別紙2-14）2月1日～2月28日'!D57:AE57,'（別紙2-15）3月1日～3月31日'!D57:AH57)&gt;10,"○","×")</f>
        <v>×</v>
      </c>
      <c r="AT57" s="245" t="str">
        <f>IF('（別紙2-9）9月1日～9月30日'!AH57=0,"○","×")</f>
        <v>○</v>
      </c>
      <c r="AU57" s="239" t="str">
        <f t="shared" si="3"/>
        <v>×</v>
      </c>
      <c r="AV57" s="239" t="str">
        <f>IF(AU57="○",IF('（別紙１）チェックリスト'!$B$34="○","","×"),"")</f>
        <v/>
      </c>
    </row>
    <row r="58" spans="1:48" s="41" customFormat="1" ht="30" customHeight="1" thickBot="1" x14ac:dyDescent="0.45">
      <c r="A58" s="57">
        <v>45</v>
      </c>
      <c r="B58" s="202" t="str">
        <f>IF('（別紙2-11）11月1日～11月30日'!B58="","",'（別紙2-11）11月1日～11月30日'!B58)</f>
        <v/>
      </c>
      <c r="C58" s="250"/>
      <c r="D58" s="282"/>
      <c r="E58" s="302"/>
      <c r="F58" s="289"/>
      <c r="G58" s="302"/>
      <c r="H58" s="289"/>
      <c r="I58" s="273"/>
      <c r="J58" s="289"/>
      <c r="K58" s="273"/>
      <c r="L58" s="289"/>
      <c r="M58" s="273"/>
      <c r="N58" s="289"/>
      <c r="O58" s="273"/>
      <c r="P58" s="289"/>
      <c r="Q58" s="273"/>
      <c r="R58" s="289"/>
      <c r="S58" s="273"/>
      <c r="T58" s="289"/>
      <c r="U58" s="273"/>
      <c r="V58" s="289"/>
      <c r="W58" s="273"/>
      <c r="X58" s="289"/>
      <c r="Y58" s="273"/>
      <c r="Z58" s="289"/>
      <c r="AA58" s="273"/>
      <c r="AB58" s="289"/>
      <c r="AC58" s="273"/>
      <c r="AD58" s="289"/>
      <c r="AE58" s="273"/>
      <c r="AF58" s="303"/>
      <c r="AG58" s="274"/>
      <c r="AH58" s="296"/>
      <c r="AI58" s="58">
        <f>SUM('（別紙2-6）6月1日～6月30日'!D58:AG58,'（別紙2-7）7月1日～7月31日'!D58:AH58,'（別紙2-8）8月1日～8月31日'!D58:AH58,'（別紙2-9）9月1日～9月30日'!D58:AG58,'（別紙2-10）10月1日～10月31日'!D58:AH58,'（別紙2-11）11月1日～11月30日'!D58:AG58,'（別紙2-12）12月1日～12月31日'!D58:AH58,'（別紙2-13）1月1日～1月31日'!D58:AH58,'（別紙2-14）2月1日～2月28日'!D58:AE58,D58:AH58)</f>
        <v>0</v>
      </c>
      <c r="AJ58" s="218" t="str">
        <f t="shared" si="4"/>
        <v/>
      </c>
      <c r="AK58" s="41">
        <f t="shared" si="6"/>
        <v>0</v>
      </c>
      <c r="AL58" s="44"/>
      <c r="AN58" s="233" t="str">
        <f t="shared" si="2"/>
        <v/>
      </c>
      <c r="AP58" s="238" t="str">
        <f t="shared" si="5"/>
        <v/>
      </c>
      <c r="AQ58" s="239" t="str">
        <f>IF(SUM(COUNTIF('（別紙2-13）1月1日～1月31日'!C58,"○"),COUNTIF('（別紙2-14）2月1日～2月28日'!C58,"○"),COUNTIF('（別紙2-15）3月1日～3月31日'!C58,"○"))&gt;0,IF('（別紙2-12）12月1日～12月31日'!AI58=0,IF(SUM('（別紙2-13）1月1日～1月31日'!D58:AH58,'（別紙2-14）2月1日～2月28日'!D58:AE58,'（別紙2-15）3月1日～3月31日'!D58:AH58)&gt;7,"×","○"),""),"")</f>
        <v/>
      </c>
      <c r="AS58" s="238" t="str">
        <f>IF(SUM('（別紙2-10）10月1日～10月31日'!D58:AH58,'（別紙2-11）11月1日～11月30日'!D58:AG58,'（別紙2-12）12月1日～12月31日'!D58:AH58,'（別紙2-13）1月1日～1月31日'!D58:AH58,'（別紙2-14）2月1日～2月28日'!D58:AE58,'（別紙2-15）3月1日～3月31日'!D58:AH58)&gt;10,"○","×")</f>
        <v>×</v>
      </c>
      <c r="AT58" s="245" t="str">
        <f>IF('（別紙2-9）9月1日～9月30日'!AH58=0,"○","×")</f>
        <v>○</v>
      </c>
      <c r="AU58" s="239" t="str">
        <f t="shared" si="3"/>
        <v>×</v>
      </c>
      <c r="AV58" s="239" t="str">
        <f>IF(AU58="○",IF('（別紙１）チェックリスト'!$B$34="○","","×"),"")</f>
        <v/>
      </c>
    </row>
    <row r="59" spans="1:48" s="41" customFormat="1" ht="30" customHeight="1" x14ac:dyDescent="0.4">
      <c r="A59" s="91">
        <v>46</v>
      </c>
      <c r="B59" s="203" t="str">
        <f>IF('（別紙2-11）11月1日～11月30日'!B59="","",'（別紙2-11）11月1日～11月30日'!B59)</f>
        <v/>
      </c>
      <c r="C59" s="251"/>
      <c r="D59" s="286"/>
      <c r="E59" s="306"/>
      <c r="F59" s="293"/>
      <c r="G59" s="306"/>
      <c r="H59" s="293"/>
      <c r="I59" s="278"/>
      <c r="J59" s="293"/>
      <c r="K59" s="278"/>
      <c r="L59" s="293"/>
      <c r="M59" s="278"/>
      <c r="N59" s="293"/>
      <c r="O59" s="278"/>
      <c r="P59" s="293"/>
      <c r="Q59" s="278"/>
      <c r="R59" s="293"/>
      <c r="S59" s="278"/>
      <c r="T59" s="293"/>
      <c r="U59" s="278"/>
      <c r="V59" s="293"/>
      <c r="W59" s="278"/>
      <c r="X59" s="293"/>
      <c r="Y59" s="278"/>
      <c r="Z59" s="293"/>
      <c r="AA59" s="278"/>
      <c r="AB59" s="293"/>
      <c r="AC59" s="278"/>
      <c r="AD59" s="293"/>
      <c r="AE59" s="278"/>
      <c r="AF59" s="307"/>
      <c r="AG59" s="279"/>
      <c r="AH59" s="297"/>
      <c r="AI59" s="98">
        <f>SUM('（別紙2-6）6月1日～6月30日'!D59:AG59,'（別紙2-7）7月1日～7月31日'!D59:AH59,'（別紙2-8）8月1日～8月31日'!D59:AH59,'（別紙2-9）9月1日～9月30日'!D59:AG59,'（別紙2-10）10月1日～10月31日'!D59:AH59,'（別紙2-11）11月1日～11月30日'!D59:AG59,'（別紙2-12）12月1日～12月31日'!D59:AH59,'（別紙2-13）1月1日～1月31日'!D59:AH59,'（別紙2-14）2月1日～2月28日'!D59:AE59,D59:AH59)</f>
        <v>0</v>
      </c>
      <c r="AJ59" s="218" t="str">
        <f t="shared" si="4"/>
        <v/>
      </c>
      <c r="AK59" s="41">
        <f t="shared" si="6"/>
        <v>0</v>
      </c>
      <c r="AL59" s="44"/>
      <c r="AN59" s="233" t="str">
        <f t="shared" si="2"/>
        <v/>
      </c>
      <c r="AP59" s="238" t="str">
        <f t="shared" si="5"/>
        <v/>
      </c>
      <c r="AQ59" s="239" t="str">
        <f>IF(SUM(COUNTIF('（別紙2-13）1月1日～1月31日'!C59,"○"),COUNTIF('（別紙2-14）2月1日～2月28日'!C59,"○"),COUNTIF('（別紙2-15）3月1日～3月31日'!C59,"○"))&gt;0,IF('（別紙2-12）12月1日～12月31日'!AI59=0,IF(SUM('（別紙2-13）1月1日～1月31日'!D59:AH59,'（別紙2-14）2月1日～2月28日'!D59:AE59,'（別紙2-15）3月1日～3月31日'!D59:AH59)&gt;7,"×","○"),""),"")</f>
        <v/>
      </c>
      <c r="AS59" s="238" t="str">
        <f>IF(SUM('（別紙2-10）10月1日～10月31日'!D59:AH59,'（別紙2-11）11月1日～11月30日'!D59:AG59,'（別紙2-12）12月1日～12月31日'!D59:AH59,'（別紙2-13）1月1日～1月31日'!D59:AH59,'（別紙2-14）2月1日～2月28日'!D59:AE59,'（別紙2-15）3月1日～3月31日'!D59:AH59)&gt;10,"○","×")</f>
        <v>×</v>
      </c>
      <c r="AT59" s="245" t="str">
        <f>IF('（別紙2-9）9月1日～9月30日'!AH59=0,"○","×")</f>
        <v>○</v>
      </c>
      <c r="AU59" s="239" t="str">
        <f t="shared" si="3"/>
        <v>×</v>
      </c>
      <c r="AV59" s="239" t="str">
        <f>IF(AU59="○",IF('（別紙１）チェックリスト'!$B$34="○","","×"),"")</f>
        <v/>
      </c>
    </row>
    <row r="60" spans="1:48" s="41" customFormat="1" ht="30" customHeight="1" x14ac:dyDescent="0.4">
      <c r="A60" s="55">
        <v>47</v>
      </c>
      <c r="B60" s="201" t="str">
        <f>IF('（別紙2-11）11月1日～11月30日'!B60="","",'（別紙2-11）11月1日～11月30日'!B60)</f>
        <v/>
      </c>
      <c r="C60" s="249"/>
      <c r="D60" s="284"/>
      <c r="E60" s="304"/>
      <c r="F60" s="291"/>
      <c r="G60" s="304"/>
      <c r="H60" s="291"/>
      <c r="I60" s="276"/>
      <c r="J60" s="291"/>
      <c r="K60" s="276"/>
      <c r="L60" s="291"/>
      <c r="M60" s="276"/>
      <c r="N60" s="291"/>
      <c r="O60" s="276"/>
      <c r="P60" s="291"/>
      <c r="Q60" s="276"/>
      <c r="R60" s="291"/>
      <c r="S60" s="276"/>
      <c r="T60" s="291"/>
      <c r="U60" s="276"/>
      <c r="V60" s="291"/>
      <c r="W60" s="276"/>
      <c r="X60" s="291"/>
      <c r="Y60" s="276"/>
      <c r="Z60" s="291"/>
      <c r="AA60" s="276"/>
      <c r="AB60" s="291"/>
      <c r="AC60" s="276"/>
      <c r="AD60" s="291"/>
      <c r="AE60" s="276"/>
      <c r="AF60" s="301"/>
      <c r="AG60" s="272"/>
      <c r="AH60" s="295"/>
      <c r="AI60" s="56">
        <f>SUM('（別紙2-6）6月1日～6月30日'!D60:AG60,'（別紙2-7）7月1日～7月31日'!D60:AH60,'（別紙2-8）8月1日～8月31日'!D60:AH60,'（別紙2-9）9月1日～9月30日'!D60:AG60,'（別紙2-10）10月1日～10月31日'!D60:AH60,'（別紙2-11）11月1日～11月30日'!D60:AG60,'（別紙2-12）12月1日～12月31日'!D60:AH60,'（別紙2-13）1月1日～1月31日'!D60:AH60,'（別紙2-14）2月1日～2月28日'!D60:AE60,D60:AH60)</f>
        <v>0</v>
      </c>
      <c r="AJ60" s="218" t="str">
        <f t="shared" si="4"/>
        <v/>
      </c>
      <c r="AK60" s="41">
        <f t="shared" si="6"/>
        <v>0</v>
      </c>
      <c r="AL60" s="44"/>
      <c r="AN60" s="233" t="str">
        <f t="shared" si="2"/>
        <v/>
      </c>
      <c r="AP60" s="238" t="str">
        <f t="shared" si="5"/>
        <v/>
      </c>
      <c r="AQ60" s="239" t="str">
        <f>IF(SUM(COUNTIF('（別紙2-13）1月1日～1月31日'!C60,"○"),COUNTIF('（別紙2-14）2月1日～2月28日'!C60,"○"),COUNTIF('（別紙2-15）3月1日～3月31日'!C60,"○"))&gt;0,IF('（別紙2-12）12月1日～12月31日'!AI60=0,IF(SUM('（別紙2-13）1月1日～1月31日'!D60:AH60,'（別紙2-14）2月1日～2月28日'!D60:AE60,'（別紙2-15）3月1日～3月31日'!D60:AH60)&gt;7,"×","○"),""),"")</f>
        <v/>
      </c>
      <c r="AS60" s="238" t="str">
        <f>IF(SUM('（別紙2-10）10月1日～10月31日'!D60:AH60,'（別紙2-11）11月1日～11月30日'!D60:AG60,'（別紙2-12）12月1日～12月31日'!D60:AH60,'（別紙2-13）1月1日～1月31日'!D60:AH60,'（別紙2-14）2月1日～2月28日'!D60:AE60,'（別紙2-15）3月1日～3月31日'!D60:AH60)&gt;10,"○","×")</f>
        <v>×</v>
      </c>
      <c r="AT60" s="245" t="str">
        <f>IF('（別紙2-9）9月1日～9月30日'!AH60=0,"○","×")</f>
        <v>○</v>
      </c>
      <c r="AU60" s="239" t="str">
        <f t="shared" si="3"/>
        <v>×</v>
      </c>
      <c r="AV60" s="239" t="str">
        <f>IF(AU60="○",IF('（別紙１）チェックリスト'!$B$34="○","","×"),"")</f>
        <v/>
      </c>
    </row>
    <row r="61" spans="1:48" s="41" customFormat="1" ht="30" customHeight="1" x14ac:dyDescent="0.4">
      <c r="A61" s="55">
        <v>48</v>
      </c>
      <c r="B61" s="201" t="str">
        <f>IF('（別紙2-11）11月1日～11月30日'!B61="","",'（別紙2-11）11月1日～11月30日'!B61)</f>
        <v/>
      </c>
      <c r="C61" s="249"/>
      <c r="D61" s="284"/>
      <c r="E61" s="304"/>
      <c r="F61" s="291"/>
      <c r="G61" s="304"/>
      <c r="H61" s="291"/>
      <c r="I61" s="276"/>
      <c r="J61" s="291"/>
      <c r="K61" s="276"/>
      <c r="L61" s="291"/>
      <c r="M61" s="276"/>
      <c r="N61" s="291"/>
      <c r="O61" s="276"/>
      <c r="P61" s="291"/>
      <c r="Q61" s="276"/>
      <c r="R61" s="291"/>
      <c r="S61" s="276"/>
      <c r="T61" s="291"/>
      <c r="U61" s="276"/>
      <c r="V61" s="291"/>
      <c r="W61" s="276"/>
      <c r="X61" s="291"/>
      <c r="Y61" s="276"/>
      <c r="Z61" s="291"/>
      <c r="AA61" s="276"/>
      <c r="AB61" s="291"/>
      <c r="AC61" s="276"/>
      <c r="AD61" s="291"/>
      <c r="AE61" s="276"/>
      <c r="AF61" s="301"/>
      <c r="AG61" s="272"/>
      <c r="AH61" s="295"/>
      <c r="AI61" s="56">
        <f>SUM('（別紙2-6）6月1日～6月30日'!D61:AG61,'（別紙2-7）7月1日～7月31日'!D61:AH61,'（別紙2-8）8月1日～8月31日'!D61:AH61,'（別紙2-9）9月1日～9月30日'!D61:AG61,'（別紙2-10）10月1日～10月31日'!D61:AH61,'（別紙2-11）11月1日～11月30日'!D61:AG61,'（別紙2-12）12月1日～12月31日'!D61:AH61,'（別紙2-13）1月1日～1月31日'!D61:AH61,'（別紙2-14）2月1日～2月28日'!D61:AE61,D61:AH61)</f>
        <v>0</v>
      </c>
      <c r="AJ61" s="218" t="str">
        <f t="shared" si="4"/>
        <v/>
      </c>
      <c r="AK61" s="41">
        <f t="shared" si="6"/>
        <v>0</v>
      </c>
      <c r="AL61" s="44"/>
      <c r="AN61" s="233" t="str">
        <f t="shared" si="2"/>
        <v/>
      </c>
      <c r="AP61" s="238" t="str">
        <f t="shared" si="5"/>
        <v/>
      </c>
      <c r="AQ61" s="239" t="str">
        <f>IF(SUM(COUNTIF('（別紙2-13）1月1日～1月31日'!C61,"○"),COUNTIF('（別紙2-14）2月1日～2月28日'!C61,"○"),COUNTIF('（別紙2-15）3月1日～3月31日'!C61,"○"))&gt;0,IF('（別紙2-12）12月1日～12月31日'!AI61=0,IF(SUM('（別紙2-13）1月1日～1月31日'!D61:AH61,'（別紙2-14）2月1日～2月28日'!D61:AE61,'（別紙2-15）3月1日～3月31日'!D61:AH61)&gt;7,"×","○"),""),"")</f>
        <v/>
      </c>
      <c r="AS61" s="238" t="str">
        <f>IF(SUM('（別紙2-10）10月1日～10月31日'!D61:AH61,'（別紙2-11）11月1日～11月30日'!D61:AG61,'（別紙2-12）12月1日～12月31日'!D61:AH61,'（別紙2-13）1月1日～1月31日'!D61:AH61,'（別紙2-14）2月1日～2月28日'!D61:AE61,'（別紙2-15）3月1日～3月31日'!D61:AH61)&gt;10,"○","×")</f>
        <v>×</v>
      </c>
      <c r="AT61" s="245" t="str">
        <f>IF('（別紙2-9）9月1日～9月30日'!AH61=0,"○","×")</f>
        <v>○</v>
      </c>
      <c r="AU61" s="239" t="str">
        <f t="shared" si="3"/>
        <v>×</v>
      </c>
      <c r="AV61" s="239" t="str">
        <f>IF(AU61="○",IF('（別紙１）チェックリスト'!$B$34="○","","×"),"")</f>
        <v/>
      </c>
    </row>
    <row r="62" spans="1:48" s="41" customFormat="1" ht="30" customHeight="1" x14ac:dyDescent="0.4">
      <c r="A62" s="55">
        <v>49</v>
      </c>
      <c r="B62" s="201" t="str">
        <f>IF('（別紙2-11）11月1日～11月30日'!B62="","",'（別紙2-11）11月1日～11月30日'!B62)</f>
        <v/>
      </c>
      <c r="C62" s="249"/>
      <c r="D62" s="284"/>
      <c r="E62" s="304"/>
      <c r="F62" s="291"/>
      <c r="G62" s="304"/>
      <c r="H62" s="291"/>
      <c r="I62" s="276"/>
      <c r="J62" s="291"/>
      <c r="K62" s="276"/>
      <c r="L62" s="291"/>
      <c r="M62" s="276"/>
      <c r="N62" s="291"/>
      <c r="O62" s="276"/>
      <c r="P62" s="291"/>
      <c r="Q62" s="276"/>
      <c r="R62" s="291"/>
      <c r="S62" s="276"/>
      <c r="T62" s="291"/>
      <c r="U62" s="276"/>
      <c r="V62" s="291"/>
      <c r="W62" s="276"/>
      <c r="X62" s="291"/>
      <c r="Y62" s="276"/>
      <c r="Z62" s="291"/>
      <c r="AA62" s="276"/>
      <c r="AB62" s="291"/>
      <c r="AC62" s="276"/>
      <c r="AD62" s="291"/>
      <c r="AE62" s="276"/>
      <c r="AF62" s="301"/>
      <c r="AG62" s="272"/>
      <c r="AH62" s="295"/>
      <c r="AI62" s="56">
        <f>SUM('（別紙2-6）6月1日～6月30日'!D62:AG62,'（別紙2-7）7月1日～7月31日'!D62:AH62,'（別紙2-8）8月1日～8月31日'!D62:AH62,'（別紙2-9）9月1日～9月30日'!D62:AG62,'（別紙2-10）10月1日～10月31日'!D62:AH62,'（別紙2-11）11月1日～11月30日'!D62:AG62,'（別紙2-12）12月1日～12月31日'!D62:AH62,'（別紙2-13）1月1日～1月31日'!D62:AH62,'（別紙2-14）2月1日～2月28日'!D62:AE62,D62:AH62)</f>
        <v>0</v>
      </c>
      <c r="AJ62" s="218" t="str">
        <f t="shared" si="4"/>
        <v/>
      </c>
      <c r="AK62" s="41">
        <f t="shared" si="6"/>
        <v>0</v>
      </c>
      <c r="AL62" s="44"/>
      <c r="AN62" s="233" t="str">
        <f t="shared" si="2"/>
        <v/>
      </c>
      <c r="AP62" s="238" t="str">
        <f t="shared" si="5"/>
        <v/>
      </c>
      <c r="AQ62" s="239" t="str">
        <f>IF(SUM(COUNTIF('（別紙2-13）1月1日～1月31日'!C62,"○"),COUNTIF('（別紙2-14）2月1日～2月28日'!C62,"○"),COUNTIF('（別紙2-15）3月1日～3月31日'!C62,"○"))&gt;0,IF('（別紙2-12）12月1日～12月31日'!AI62=0,IF(SUM('（別紙2-13）1月1日～1月31日'!D62:AH62,'（別紙2-14）2月1日～2月28日'!D62:AE62,'（別紙2-15）3月1日～3月31日'!D62:AH62)&gt;7,"×","○"),""),"")</f>
        <v/>
      </c>
      <c r="AS62" s="238" t="str">
        <f>IF(SUM('（別紙2-10）10月1日～10月31日'!D62:AH62,'（別紙2-11）11月1日～11月30日'!D62:AG62,'（別紙2-12）12月1日～12月31日'!D62:AH62,'（別紙2-13）1月1日～1月31日'!D62:AH62,'（別紙2-14）2月1日～2月28日'!D62:AE62,'（別紙2-15）3月1日～3月31日'!D62:AH62)&gt;10,"○","×")</f>
        <v>×</v>
      </c>
      <c r="AT62" s="245" t="str">
        <f>IF('（別紙2-9）9月1日～9月30日'!AH62=0,"○","×")</f>
        <v>○</v>
      </c>
      <c r="AU62" s="239" t="str">
        <f t="shared" si="3"/>
        <v>×</v>
      </c>
      <c r="AV62" s="239" t="str">
        <f>IF(AU62="○",IF('（別紙１）チェックリスト'!$B$34="○","","×"),"")</f>
        <v/>
      </c>
    </row>
    <row r="63" spans="1:48" s="41" customFormat="1" ht="30" customHeight="1" thickBot="1" x14ac:dyDescent="0.45">
      <c r="A63" s="55">
        <v>50</v>
      </c>
      <c r="B63" s="202" t="str">
        <f>IF('（別紙2-11）11月1日～11月30日'!B63="","",'（別紙2-11）11月1日～11月30日'!B63)</f>
        <v/>
      </c>
      <c r="C63" s="250"/>
      <c r="D63" s="284"/>
      <c r="E63" s="304"/>
      <c r="F63" s="291"/>
      <c r="G63" s="304"/>
      <c r="H63" s="291"/>
      <c r="I63" s="276"/>
      <c r="J63" s="291"/>
      <c r="K63" s="276"/>
      <c r="L63" s="291"/>
      <c r="M63" s="276"/>
      <c r="N63" s="291"/>
      <c r="O63" s="276"/>
      <c r="P63" s="291"/>
      <c r="Q63" s="276"/>
      <c r="R63" s="291"/>
      <c r="S63" s="276"/>
      <c r="T63" s="291"/>
      <c r="U63" s="276"/>
      <c r="V63" s="291"/>
      <c r="W63" s="276"/>
      <c r="X63" s="291"/>
      <c r="Y63" s="276"/>
      <c r="Z63" s="291"/>
      <c r="AA63" s="276"/>
      <c r="AB63" s="291"/>
      <c r="AC63" s="276"/>
      <c r="AD63" s="291"/>
      <c r="AE63" s="276"/>
      <c r="AF63" s="301"/>
      <c r="AG63" s="272"/>
      <c r="AH63" s="295"/>
      <c r="AI63" s="56">
        <f>SUM('（別紙2-6）6月1日～6月30日'!D63:AG63,'（別紙2-7）7月1日～7月31日'!D63:AH63,'（別紙2-8）8月1日～8月31日'!D63:AH63,'（別紙2-9）9月1日～9月30日'!D63:AG63,'（別紙2-10）10月1日～10月31日'!D63:AH63,'（別紙2-11）11月1日～11月30日'!D63:AG63,'（別紙2-12）12月1日～12月31日'!D63:AH63,'（別紙2-13）1月1日～1月31日'!D63:AH63,'（別紙2-14）2月1日～2月28日'!D63:AE63,D63:AH63)</f>
        <v>0</v>
      </c>
      <c r="AJ63" s="218" t="str">
        <f t="shared" si="4"/>
        <v/>
      </c>
      <c r="AK63" s="41">
        <f t="shared" si="6"/>
        <v>0</v>
      </c>
      <c r="AL63" s="44"/>
      <c r="AN63" s="233" t="str">
        <f t="shared" si="2"/>
        <v/>
      </c>
      <c r="AP63" s="238" t="str">
        <f t="shared" si="5"/>
        <v/>
      </c>
      <c r="AQ63" s="239" t="str">
        <f>IF(SUM(COUNTIF('（別紙2-13）1月1日～1月31日'!C63,"○"),COUNTIF('（別紙2-14）2月1日～2月28日'!C63,"○"),COUNTIF('（別紙2-15）3月1日～3月31日'!C63,"○"))&gt;0,IF('（別紙2-12）12月1日～12月31日'!AI63=0,IF(SUM('（別紙2-13）1月1日～1月31日'!D63:AH63,'（別紙2-14）2月1日～2月28日'!D63:AE63,'（別紙2-15）3月1日～3月31日'!D63:AH63)&gt;7,"×","○"),""),"")</f>
        <v/>
      </c>
      <c r="AS63" s="238" t="str">
        <f>IF(SUM('（別紙2-10）10月1日～10月31日'!D63:AH63,'（別紙2-11）11月1日～11月30日'!D63:AG63,'（別紙2-12）12月1日～12月31日'!D63:AH63,'（別紙2-13）1月1日～1月31日'!D63:AH63,'（別紙2-14）2月1日～2月28日'!D63:AE63,'（別紙2-15）3月1日～3月31日'!D63:AH63)&gt;10,"○","×")</f>
        <v>×</v>
      </c>
      <c r="AT63" s="245" t="str">
        <f>IF('（別紙2-9）9月1日～9月30日'!AH63=0,"○","×")</f>
        <v>○</v>
      </c>
      <c r="AU63" s="239" t="str">
        <f t="shared" si="3"/>
        <v>×</v>
      </c>
      <c r="AV63" s="239" t="str">
        <f>IF(AU63="○",IF('（別紙１）チェックリスト'!$B$34="○","","×"),"")</f>
        <v/>
      </c>
    </row>
    <row r="64" spans="1:48" s="41" customFormat="1" ht="30" customHeight="1" x14ac:dyDescent="0.4">
      <c r="A64" s="99">
        <v>51</v>
      </c>
      <c r="B64" s="203" t="str">
        <f>IF('（別紙2-11）11月1日～11月30日'!B64="","",'（別紙2-11）11月1日～11月30日'!B64)</f>
        <v/>
      </c>
      <c r="C64" s="251"/>
      <c r="D64" s="285"/>
      <c r="E64" s="305"/>
      <c r="F64" s="292"/>
      <c r="G64" s="305"/>
      <c r="H64" s="292"/>
      <c r="I64" s="277"/>
      <c r="J64" s="292"/>
      <c r="K64" s="277"/>
      <c r="L64" s="292"/>
      <c r="M64" s="277"/>
      <c r="N64" s="292"/>
      <c r="O64" s="277"/>
      <c r="P64" s="292"/>
      <c r="Q64" s="277"/>
      <c r="R64" s="292"/>
      <c r="S64" s="277"/>
      <c r="T64" s="292"/>
      <c r="U64" s="277"/>
      <c r="V64" s="292"/>
      <c r="W64" s="277"/>
      <c r="X64" s="292"/>
      <c r="Y64" s="277"/>
      <c r="Z64" s="292"/>
      <c r="AA64" s="277"/>
      <c r="AB64" s="292"/>
      <c r="AC64" s="277"/>
      <c r="AD64" s="292"/>
      <c r="AE64" s="277"/>
      <c r="AF64" s="299"/>
      <c r="AG64" s="270"/>
      <c r="AH64" s="294"/>
      <c r="AI64" s="81">
        <f>SUM('（別紙2-6）6月1日～6月30日'!D64:AG64,'（別紙2-7）7月1日～7月31日'!D64:AH64,'（別紙2-8）8月1日～8月31日'!D64:AH64,'（別紙2-9）9月1日～9月30日'!D64:AG64,'（別紙2-10）10月1日～10月31日'!D64:AH64,'（別紙2-11）11月1日～11月30日'!D64:AG64,'（別紙2-12）12月1日～12月31日'!D64:AH64,'（別紙2-13）1月1日～1月31日'!D64:AH64,'（別紙2-14）2月1日～2月28日'!D64:AE64,D64:AH64)</f>
        <v>0</v>
      </c>
      <c r="AJ64" s="218" t="str">
        <f t="shared" si="4"/>
        <v/>
      </c>
      <c r="AK64" s="41">
        <f t="shared" si="6"/>
        <v>0</v>
      </c>
      <c r="AL64" s="44"/>
      <c r="AN64" s="233" t="str">
        <f t="shared" si="2"/>
        <v/>
      </c>
      <c r="AP64" s="238" t="str">
        <f t="shared" si="5"/>
        <v/>
      </c>
      <c r="AQ64" s="239" t="str">
        <f>IF(SUM(COUNTIF('（別紙2-13）1月1日～1月31日'!C64,"○"),COUNTIF('（別紙2-14）2月1日～2月28日'!C64,"○"),COUNTIF('（別紙2-15）3月1日～3月31日'!C64,"○"))&gt;0,IF('（別紙2-12）12月1日～12月31日'!AI64=0,IF(SUM('（別紙2-13）1月1日～1月31日'!D64:AH64,'（別紙2-14）2月1日～2月28日'!D64:AE64,'（別紙2-15）3月1日～3月31日'!D64:AH64)&gt;7,"×","○"),""),"")</f>
        <v/>
      </c>
      <c r="AS64" s="238" t="str">
        <f>IF(SUM('（別紙2-10）10月1日～10月31日'!D64:AH64,'（別紙2-11）11月1日～11月30日'!D64:AG64,'（別紙2-12）12月1日～12月31日'!D64:AH64,'（別紙2-13）1月1日～1月31日'!D64:AH64,'（別紙2-14）2月1日～2月28日'!D64:AE64,'（別紙2-15）3月1日～3月31日'!D64:AH64)&gt;10,"○","×")</f>
        <v>×</v>
      </c>
      <c r="AT64" s="245" t="str">
        <f>IF('（別紙2-9）9月1日～9月30日'!AH64=0,"○","×")</f>
        <v>○</v>
      </c>
      <c r="AU64" s="239" t="str">
        <f t="shared" si="3"/>
        <v>×</v>
      </c>
      <c r="AV64" s="239" t="str">
        <f>IF(AU64="○",IF('（別紙１）チェックリスト'!$B$34="○","","×"),"")</f>
        <v/>
      </c>
    </row>
    <row r="65" spans="1:48" s="41" customFormat="1" ht="30" customHeight="1" x14ac:dyDescent="0.4">
      <c r="A65" s="55">
        <v>52</v>
      </c>
      <c r="B65" s="201" t="str">
        <f>IF('（別紙2-11）11月1日～11月30日'!B65="","",'（別紙2-11）11月1日～11月30日'!B65)</f>
        <v/>
      </c>
      <c r="C65" s="249"/>
      <c r="D65" s="284"/>
      <c r="E65" s="304"/>
      <c r="F65" s="291"/>
      <c r="G65" s="304"/>
      <c r="H65" s="291"/>
      <c r="I65" s="276"/>
      <c r="J65" s="291"/>
      <c r="K65" s="276"/>
      <c r="L65" s="291"/>
      <c r="M65" s="276"/>
      <c r="N65" s="291"/>
      <c r="O65" s="276"/>
      <c r="P65" s="291"/>
      <c r="Q65" s="276"/>
      <c r="R65" s="291"/>
      <c r="S65" s="276"/>
      <c r="T65" s="291"/>
      <c r="U65" s="276"/>
      <c r="V65" s="291"/>
      <c r="W65" s="276"/>
      <c r="X65" s="291"/>
      <c r="Y65" s="276"/>
      <c r="Z65" s="291"/>
      <c r="AA65" s="276"/>
      <c r="AB65" s="291"/>
      <c r="AC65" s="276"/>
      <c r="AD65" s="291"/>
      <c r="AE65" s="276"/>
      <c r="AF65" s="301"/>
      <c r="AG65" s="272"/>
      <c r="AH65" s="295"/>
      <c r="AI65" s="56">
        <f>SUM('（別紙2-6）6月1日～6月30日'!D65:AG65,'（別紙2-7）7月1日～7月31日'!D65:AH65,'（別紙2-8）8月1日～8月31日'!D65:AH65,'（別紙2-9）9月1日～9月30日'!D65:AG65,'（別紙2-10）10月1日～10月31日'!D65:AH65,'（別紙2-11）11月1日～11月30日'!D65:AG65,'（別紙2-12）12月1日～12月31日'!D65:AH65,'（別紙2-13）1月1日～1月31日'!D65:AH65,'（別紙2-14）2月1日～2月28日'!D65:AE65,D65:AH65)</f>
        <v>0</v>
      </c>
      <c r="AJ65" s="218" t="str">
        <f t="shared" si="4"/>
        <v/>
      </c>
      <c r="AK65" s="41">
        <f t="shared" si="6"/>
        <v>0</v>
      </c>
      <c r="AL65" s="44"/>
      <c r="AN65" s="233" t="str">
        <f t="shared" si="2"/>
        <v/>
      </c>
      <c r="AP65" s="238" t="str">
        <f t="shared" si="5"/>
        <v/>
      </c>
      <c r="AQ65" s="239" t="str">
        <f>IF(SUM(COUNTIF('（別紙2-13）1月1日～1月31日'!C65,"○"),COUNTIF('（別紙2-14）2月1日～2月28日'!C65,"○"),COUNTIF('（別紙2-15）3月1日～3月31日'!C65,"○"))&gt;0,IF('（別紙2-12）12月1日～12月31日'!AI65=0,IF(SUM('（別紙2-13）1月1日～1月31日'!D65:AH65,'（別紙2-14）2月1日～2月28日'!D65:AE65,'（別紙2-15）3月1日～3月31日'!D65:AH65)&gt;7,"×","○"),""),"")</f>
        <v/>
      </c>
      <c r="AS65" s="238" t="str">
        <f>IF(SUM('（別紙2-10）10月1日～10月31日'!D65:AH65,'（別紙2-11）11月1日～11月30日'!D65:AG65,'（別紙2-12）12月1日～12月31日'!D65:AH65,'（別紙2-13）1月1日～1月31日'!D65:AH65,'（別紙2-14）2月1日～2月28日'!D65:AE65,'（別紙2-15）3月1日～3月31日'!D65:AH65)&gt;10,"○","×")</f>
        <v>×</v>
      </c>
      <c r="AT65" s="245" t="str">
        <f>IF('（別紙2-9）9月1日～9月30日'!AH65=0,"○","×")</f>
        <v>○</v>
      </c>
      <c r="AU65" s="239" t="str">
        <f t="shared" si="3"/>
        <v>×</v>
      </c>
      <c r="AV65" s="239" t="str">
        <f>IF(AU65="○",IF('（別紙１）チェックリスト'!$B$34="○","","×"),"")</f>
        <v/>
      </c>
    </row>
    <row r="66" spans="1:48" s="41" customFormat="1" ht="30" customHeight="1" x14ac:dyDescent="0.4">
      <c r="A66" s="55">
        <v>53</v>
      </c>
      <c r="B66" s="201" t="str">
        <f>IF('（別紙2-11）11月1日～11月30日'!B66="","",'（別紙2-11）11月1日～11月30日'!B66)</f>
        <v/>
      </c>
      <c r="C66" s="249"/>
      <c r="D66" s="284"/>
      <c r="E66" s="304"/>
      <c r="F66" s="291"/>
      <c r="G66" s="304"/>
      <c r="H66" s="291"/>
      <c r="I66" s="276"/>
      <c r="J66" s="291"/>
      <c r="K66" s="276"/>
      <c r="L66" s="291"/>
      <c r="M66" s="276"/>
      <c r="N66" s="291"/>
      <c r="O66" s="276"/>
      <c r="P66" s="291"/>
      <c r="Q66" s="276"/>
      <c r="R66" s="291"/>
      <c r="S66" s="276"/>
      <c r="T66" s="291"/>
      <c r="U66" s="276"/>
      <c r="V66" s="291"/>
      <c r="W66" s="276"/>
      <c r="X66" s="291"/>
      <c r="Y66" s="276"/>
      <c r="Z66" s="291"/>
      <c r="AA66" s="276"/>
      <c r="AB66" s="291"/>
      <c r="AC66" s="276"/>
      <c r="AD66" s="291"/>
      <c r="AE66" s="276"/>
      <c r="AF66" s="301"/>
      <c r="AG66" s="272"/>
      <c r="AH66" s="295"/>
      <c r="AI66" s="56">
        <f>SUM('（別紙2-6）6月1日～6月30日'!D66:AG66,'（別紙2-7）7月1日～7月31日'!D66:AH66,'（別紙2-8）8月1日～8月31日'!D66:AH66,'（別紙2-9）9月1日～9月30日'!D66:AG66,'（別紙2-10）10月1日～10月31日'!D66:AH66,'（別紙2-11）11月1日～11月30日'!D66:AG66,'（別紙2-12）12月1日～12月31日'!D66:AH66,'（別紙2-13）1月1日～1月31日'!D66:AH66,'（別紙2-14）2月1日～2月28日'!D66:AE66,D66:AH66)</f>
        <v>0</v>
      </c>
      <c r="AJ66" s="218" t="str">
        <f t="shared" si="4"/>
        <v/>
      </c>
      <c r="AK66" s="41">
        <f t="shared" si="6"/>
        <v>0</v>
      </c>
      <c r="AL66" s="44"/>
      <c r="AN66" s="233" t="str">
        <f t="shared" si="2"/>
        <v/>
      </c>
      <c r="AP66" s="238" t="str">
        <f t="shared" si="5"/>
        <v/>
      </c>
      <c r="AQ66" s="239" t="str">
        <f>IF(SUM(COUNTIF('（別紙2-13）1月1日～1月31日'!C66,"○"),COUNTIF('（別紙2-14）2月1日～2月28日'!C66,"○"),COUNTIF('（別紙2-15）3月1日～3月31日'!C66,"○"))&gt;0,IF('（別紙2-12）12月1日～12月31日'!AI66=0,IF(SUM('（別紙2-13）1月1日～1月31日'!D66:AH66,'（別紙2-14）2月1日～2月28日'!D66:AE66,'（別紙2-15）3月1日～3月31日'!D66:AH66)&gt;7,"×","○"),""),"")</f>
        <v/>
      </c>
      <c r="AS66" s="238" t="str">
        <f>IF(SUM('（別紙2-10）10月1日～10月31日'!D66:AH66,'（別紙2-11）11月1日～11月30日'!D66:AG66,'（別紙2-12）12月1日～12月31日'!D66:AH66,'（別紙2-13）1月1日～1月31日'!D66:AH66,'（別紙2-14）2月1日～2月28日'!D66:AE66,'（別紙2-15）3月1日～3月31日'!D66:AH66)&gt;10,"○","×")</f>
        <v>×</v>
      </c>
      <c r="AT66" s="245" t="str">
        <f>IF('（別紙2-9）9月1日～9月30日'!AH66=0,"○","×")</f>
        <v>○</v>
      </c>
      <c r="AU66" s="239" t="str">
        <f t="shared" si="3"/>
        <v>×</v>
      </c>
      <c r="AV66" s="239" t="str">
        <f>IF(AU66="○",IF('（別紙１）チェックリスト'!$B$34="○","","×"),"")</f>
        <v/>
      </c>
    </row>
    <row r="67" spans="1:48" s="41" customFormat="1" ht="30" customHeight="1" x14ac:dyDescent="0.4">
      <c r="A67" s="55">
        <v>54</v>
      </c>
      <c r="B67" s="201" t="str">
        <f>IF('（別紙2-11）11月1日～11月30日'!B67="","",'（別紙2-11）11月1日～11月30日'!B67)</f>
        <v/>
      </c>
      <c r="C67" s="249"/>
      <c r="D67" s="284"/>
      <c r="E67" s="304"/>
      <c r="F67" s="291"/>
      <c r="G67" s="304"/>
      <c r="H67" s="291"/>
      <c r="I67" s="276"/>
      <c r="J67" s="291"/>
      <c r="K67" s="276"/>
      <c r="L67" s="291"/>
      <c r="M67" s="276"/>
      <c r="N67" s="291"/>
      <c r="O67" s="276"/>
      <c r="P67" s="291"/>
      <c r="Q67" s="276"/>
      <c r="R67" s="291"/>
      <c r="S67" s="276"/>
      <c r="T67" s="291"/>
      <c r="U67" s="276"/>
      <c r="V67" s="291"/>
      <c r="W67" s="276"/>
      <c r="X67" s="291"/>
      <c r="Y67" s="276"/>
      <c r="Z67" s="291"/>
      <c r="AA67" s="276"/>
      <c r="AB67" s="291"/>
      <c r="AC67" s="276"/>
      <c r="AD67" s="291"/>
      <c r="AE67" s="276"/>
      <c r="AF67" s="301"/>
      <c r="AG67" s="272"/>
      <c r="AH67" s="295"/>
      <c r="AI67" s="56">
        <f>SUM('（別紙2-6）6月1日～6月30日'!D67:AG67,'（別紙2-7）7月1日～7月31日'!D67:AH67,'（別紙2-8）8月1日～8月31日'!D67:AH67,'（別紙2-9）9月1日～9月30日'!D67:AG67,'（別紙2-10）10月1日～10月31日'!D67:AH67,'（別紙2-11）11月1日～11月30日'!D67:AG67,'（別紙2-12）12月1日～12月31日'!D67:AH67,'（別紙2-13）1月1日～1月31日'!D67:AH67,'（別紙2-14）2月1日～2月28日'!D67:AE67,D67:AH67)</f>
        <v>0</v>
      </c>
      <c r="AJ67" s="218" t="str">
        <f t="shared" si="4"/>
        <v/>
      </c>
      <c r="AK67" s="41">
        <f t="shared" si="6"/>
        <v>0</v>
      </c>
      <c r="AL67" s="44"/>
      <c r="AN67" s="233" t="str">
        <f t="shared" si="2"/>
        <v/>
      </c>
      <c r="AP67" s="238" t="str">
        <f t="shared" si="5"/>
        <v/>
      </c>
      <c r="AQ67" s="239" t="str">
        <f>IF(SUM(COUNTIF('（別紙2-13）1月1日～1月31日'!C67,"○"),COUNTIF('（別紙2-14）2月1日～2月28日'!C67,"○"),COUNTIF('（別紙2-15）3月1日～3月31日'!C67,"○"))&gt;0,IF('（別紙2-12）12月1日～12月31日'!AI67=0,IF(SUM('（別紙2-13）1月1日～1月31日'!D67:AH67,'（別紙2-14）2月1日～2月28日'!D67:AE67,'（別紙2-15）3月1日～3月31日'!D67:AH67)&gt;7,"×","○"),""),"")</f>
        <v/>
      </c>
      <c r="AS67" s="238" t="str">
        <f>IF(SUM('（別紙2-10）10月1日～10月31日'!D67:AH67,'（別紙2-11）11月1日～11月30日'!D67:AG67,'（別紙2-12）12月1日～12月31日'!D67:AH67,'（別紙2-13）1月1日～1月31日'!D67:AH67,'（別紙2-14）2月1日～2月28日'!D67:AE67,'（別紙2-15）3月1日～3月31日'!D67:AH67)&gt;10,"○","×")</f>
        <v>×</v>
      </c>
      <c r="AT67" s="245" t="str">
        <f>IF('（別紙2-9）9月1日～9月30日'!AH67=0,"○","×")</f>
        <v>○</v>
      </c>
      <c r="AU67" s="239" t="str">
        <f t="shared" si="3"/>
        <v>×</v>
      </c>
      <c r="AV67" s="239" t="str">
        <f>IF(AU67="○",IF('（別紙１）チェックリスト'!$B$34="○","","×"),"")</f>
        <v/>
      </c>
    </row>
    <row r="68" spans="1:48" s="41" customFormat="1" ht="30" customHeight="1" thickBot="1" x14ac:dyDescent="0.45">
      <c r="A68" s="57">
        <v>55</v>
      </c>
      <c r="B68" s="202" t="str">
        <f>IF('（別紙2-11）11月1日～11月30日'!B68="","",'（別紙2-11）11月1日～11月30日'!B68)</f>
        <v/>
      </c>
      <c r="C68" s="250"/>
      <c r="D68" s="282"/>
      <c r="E68" s="302"/>
      <c r="F68" s="289"/>
      <c r="G68" s="302"/>
      <c r="H68" s="289"/>
      <c r="I68" s="273"/>
      <c r="J68" s="289"/>
      <c r="K68" s="273"/>
      <c r="L68" s="289"/>
      <c r="M68" s="273"/>
      <c r="N68" s="289"/>
      <c r="O68" s="273"/>
      <c r="P68" s="289"/>
      <c r="Q68" s="273"/>
      <c r="R68" s="289"/>
      <c r="S68" s="273"/>
      <c r="T68" s="289"/>
      <c r="U68" s="273"/>
      <c r="V68" s="289"/>
      <c r="W68" s="273"/>
      <c r="X68" s="289"/>
      <c r="Y68" s="273"/>
      <c r="Z68" s="289"/>
      <c r="AA68" s="273"/>
      <c r="AB68" s="289"/>
      <c r="AC68" s="273"/>
      <c r="AD68" s="289"/>
      <c r="AE68" s="273"/>
      <c r="AF68" s="303"/>
      <c r="AG68" s="274"/>
      <c r="AH68" s="296"/>
      <c r="AI68" s="58">
        <f>SUM('（別紙2-6）6月1日～6月30日'!D68:AG68,'（別紙2-7）7月1日～7月31日'!D68:AH68,'（別紙2-8）8月1日～8月31日'!D68:AH68,'（別紙2-9）9月1日～9月30日'!D68:AG68,'（別紙2-10）10月1日～10月31日'!D68:AH68,'（別紙2-11）11月1日～11月30日'!D68:AG68,'（別紙2-12）12月1日～12月31日'!D68:AH68,'（別紙2-13）1月1日～1月31日'!D68:AH68,'（別紙2-14）2月1日～2月28日'!D68:AE68,D68:AH68)</f>
        <v>0</v>
      </c>
      <c r="AJ68" s="218" t="str">
        <f t="shared" si="4"/>
        <v/>
      </c>
      <c r="AK68" s="41">
        <f t="shared" si="6"/>
        <v>0</v>
      </c>
      <c r="AL68" s="44"/>
      <c r="AN68" s="233" t="str">
        <f t="shared" si="2"/>
        <v/>
      </c>
      <c r="AP68" s="238" t="str">
        <f t="shared" si="5"/>
        <v/>
      </c>
      <c r="AQ68" s="239" t="str">
        <f>IF(SUM(COUNTIF('（別紙2-13）1月1日～1月31日'!C68,"○"),COUNTIF('（別紙2-14）2月1日～2月28日'!C68,"○"),COUNTIF('（別紙2-15）3月1日～3月31日'!C68,"○"))&gt;0,IF('（別紙2-12）12月1日～12月31日'!AI68=0,IF(SUM('（別紙2-13）1月1日～1月31日'!D68:AH68,'（別紙2-14）2月1日～2月28日'!D68:AE68,'（別紙2-15）3月1日～3月31日'!D68:AH68)&gt;7,"×","○"),""),"")</f>
        <v/>
      </c>
      <c r="AS68" s="238" t="str">
        <f>IF(SUM('（別紙2-10）10月1日～10月31日'!D68:AH68,'（別紙2-11）11月1日～11月30日'!D68:AG68,'（別紙2-12）12月1日～12月31日'!D68:AH68,'（別紙2-13）1月1日～1月31日'!D68:AH68,'（別紙2-14）2月1日～2月28日'!D68:AE68,'（別紙2-15）3月1日～3月31日'!D68:AH68)&gt;10,"○","×")</f>
        <v>×</v>
      </c>
      <c r="AT68" s="245" t="str">
        <f>IF('（別紙2-9）9月1日～9月30日'!AH68=0,"○","×")</f>
        <v>○</v>
      </c>
      <c r="AU68" s="239" t="str">
        <f t="shared" si="3"/>
        <v>×</v>
      </c>
      <c r="AV68" s="239" t="str">
        <f>IF(AU68="○",IF('（別紙１）チェックリスト'!$B$34="○","","×"),"")</f>
        <v/>
      </c>
    </row>
    <row r="69" spans="1:48" s="41" customFormat="1" ht="30" customHeight="1" x14ac:dyDescent="0.4">
      <c r="A69" s="91">
        <v>56</v>
      </c>
      <c r="B69" s="203" t="str">
        <f>IF('（別紙2-11）11月1日～11月30日'!B69="","",'（別紙2-11）11月1日～11月30日'!B69)</f>
        <v/>
      </c>
      <c r="C69" s="251"/>
      <c r="D69" s="286"/>
      <c r="E69" s="306"/>
      <c r="F69" s="293"/>
      <c r="G69" s="306"/>
      <c r="H69" s="293"/>
      <c r="I69" s="278"/>
      <c r="J69" s="293"/>
      <c r="K69" s="278"/>
      <c r="L69" s="293"/>
      <c r="M69" s="278"/>
      <c r="N69" s="293"/>
      <c r="O69" s="278"/>
      <c r="P69" s="293"/>
      <c r="Q69" s="278"/>
      <c r="R69" s="293"/>
      <c r="S69" s="278"/>
      <c r="T69" s="293"/>
      <c r="U69" s="278"/>
      <c r="V69" s="293"/>
      <c r="W69" s="278"/>
      <c r="X69" s="293"/>
      <c r="Y69" s="278"/>
      <c r="Z69" s="293"/>
      <c r="AA69" s="278"/>
      <c r="AB69" s="293"/>
      <c r="AC69" s="278"/>
      <c r="AD69" s="293"/>
      <c r="AE69" s="278"/>
      <c r="AF69" s="307"/>
      <c r="AG69" s="279"/>
      <c r="AH69" s="297"/>
      <c r="AI69" s="98">
        <f>SUM('（別紙2-6）6月1日～6月30日'!D69:AG69,'（別紙2-7）7月1日～7月31日'!D69:AH69,'（別紙2-8）8月1日～8月31日'!D69:AH69,'（別紙2-9）9月1日～9月30日'!D69:AG69,'（別紙2-10）10月1日～10月31日'!D69:AH69,'（別紙2-11）11月1日～11月30日'!D69:AG69,'（別紙2-12）12月1日～12月31日'!D69:AH69,'（別紙2-13）1月1日～1月31日'!D69:AH69,'（別紙2-14）2月1日～2月28日'!D69:AE69,D69:AH69)</f>
        <v>0</v>
      </c>
      <c r="AJ69" s="218" t="str">
        <f t="shared" si="4"/>
        <v/>
      </c>
      <c r="AK69" s="41">
        <f t="shared" si="6"/>
        <v>0</v>
      </c>
      <c r="AL69" s="44"/>
      <c r="AN69" s="233" t="str">
        <f t="shared" si="2"/>
        <v/>
      </c>
      <c r="AP69" s="238" t="str">
        <f t="shared" si="5"/>
        <v/>
      </c>
      <c r="AQ69" s="239" t="str">
        <f>IF(SUM(COUNTIF('（別紙2-13）1月1日～1月31日'!C69,"○"),COUNTIF('（別紙2-14）2月1日～2月28日'!C69,"○"),COUNTIF('（別紙2-15）3月1日～3月31日'!C69,"○"))&gt;0,IF('（別紙2-12）12月1日～12月31日'!AI69=0,IF(SUM('（別紙2-13）1月1日～1月31日'!D69:AH69,'（別紙2-14）2月1日～2月28日'!D69:AE69,'（別紙2-15）3月1日～3月31日'!D69:AH69)&gt;7,"×","○"),""),"")</f>
        <v/>
      </c>
      <c r="AS69" s="238" t="str">
        <f>IF(SUM('（別紙2-10）10月1日～10月31日'!D69:AH69,'（別紙2-11）11月1日～11月30日'!D69:AG69,'（別紙2-12）12月1日～12月31日'!D69:AH69,'（別紙2-13）1月1日～1月31日'!D69:AH69,'（別紙2-14）2月1日～2月28日'!D69:AE69,'（別紙2-15）3月1日～3月31日'!D69:AH69)&gt;10,"○","×")</f>
        <v>×</v>
      </c>
      <c r="AT69" s="245" t="str">
        <f>IF('（別紙2-9）9月1日～9月30日'!AH69=0,"○","×")</f>
        <v>○</v>
      </c>
      <c r="AU69" s="239" t="str">
        <f t="shared" si="3"/>
        <v>×</v>
      </c>
      <c r="AV69" s="239" t="str">
        <f>IF(AU69="○",IF('（別紙１）チェックリスト'!$B$34="○","","×"),"")</f>
        <v/>
      </c>
    </row>
    <row r="70" spans="1:48" s="41" customFormat="1" ht="30" customHeight="1" x14ac:dyDescent="0.4">
      <c r="A70" s="55">
        <v>57</v>
      </c>
      <c r="B70" s="201" t="str">
        <f>IF('（別紙2-11）11月1日～11月30日'!B70="","",'（別紙2-11）11月1日～11月30日'!B70)</f>
        <v/>
      </c>
      <c r="C70" s="249"/>
      <c r="D70" s="284"/>
      <c r="E70" s="304"/>
      <c r="F70" s="291"/>
      <c r="G70" s="304"/>
      <c r="H70" s="291"/>
      <c r="I70" s="276"/>
      <c r="J70" s="291"/>
      <c r="K70" s="276"/>
      <c r="L70" s="291"/>
      <c r="M70" s="276"/>
      <c r="N70" s="291"/>
      <c r="O70" s="276"/>
      <c r="P70" s="291"/>
      <c r="Q70" s="276"/>
      <c r="R70" s="291"/>
      <c r="S70" s="276"/>
      <c r="T70" s="291"/>
      <c r="U70" s="276"/>
      <c r="V70" s="291"/>
      <c r="W70" s="276"/>
      <c r="X70" s="291"/>
      <c r="Y70" s="276"/>
      <c r="Z70" s="291"/>
      <c r="AA70" s="276"/>
      <c r="AB70" s="291"/>
      <c r="AC70" s="276"/>
      <c r="AD70" s="291"/>
      <c r="AE70" s="276"/>
      <c r="AF70" s="301"/>
      <c r="AG70" s="272"/>
      <c r="AH70" s="295"/>
      <c r="AI70" s="56">
        <f>SUM('（別紙2-6）6月1日～6月30日'!D70:AG70,'（別紙2-7）7月1日～7月31日'!D70:AH70,'（別紙2-8）8月1日～8月31日'!D70:AH70,'（別紙2-9）9月1日～9月30日'!D70:AG70,'（別紙2-10）10月1日～10月31日'!D70:AH70,'（別紙2-11）11月1日～11月30日'!D70:AG70,'（別紙2-12）12月1日～12月31日'!D70:AH70,'（別紙2-13）1月1日～1月31日'!D70:AH70,'（別紙2-14）2月1日～2月28日'!D70:AE70,D70:AH70)</f>
        <v>0</v>
      </c>
      <c r="AJ70" s="218" t="str">
        <f t="shared" si="4"/>
        <v/>
      </c>
      <c r="AK70" s="41">
        <f t="shared" si="6"/>
        <v>0</v>
      </c>
      <c r="AL70" s="44"/>
      <c r="AN70" s="233" t="str">
        <f t="shared" si="2"/>
        <v/>
      </c>
      <c r="AP70" s="238" t="str">
        <f t="shared" si="5"/>
        <v/>
      </c>
      <c r="AQ70" s="239" t="str">
        <f>IF(SUM(COUNTIF('（別紙2-13）1月1日～1月31日'!C70,"○"),COUNTIF('（別紙2-14）2月1日～2月28日'!C70,"○"),COUNTIF('（別紙2-15）3月1日～3月31日'!C70,"○"))&gt;0,IF('（別紙2-12）12月1日～12月31日'!AI70=0,IF(SUM('（別紙2-13）1月1日～1月31日'!D70:AH70,'（別紙2-14）2月1日～2月28日'!D70:AE70,'（別紙2-15）3月1日～3月31日'!D70:AH70)&gt;7,"×","○"),""),"")</f>
        <v/>
      </c>
      <c r="AS70" s="238" t="str">
        <f>IF(SUM('（別紙2-10）10月1日～10月31日'!D70:AH70,'（別紙2-11）11月1日～11月30日'!D70:AG70,'（別紙2-12）12月1日～12月31日'!D70:AH70,'（別紙2-13）1月1日～1月31日'!D70:AH70,'（別紙2-14）2月1日～2月28日'!D70:AE70,'（別紙2-15）3月1日～3月31日'!D70:AH70)&gt;10,"○","×")</f>
        <v>×</v>
      </c>
      <c r="AT70" s="245" t="str">
        <f>IF('（別紙2-9）9月1日～9月30日'!AH70=0,"○","×")</f>
        <v>○</v>
      </c>
      <c r="AU70" s="239" t="str">
        <f t="shared" si="3"/>
        <v>×</v>
      </c>
      <c r="AV70" s="239" t="str">
        <f>IF(AU70="○",IF('（別紙１）チェックリスト'!$B$34="○","","×"),"")</f>
        <v/>
      </c>
    </row>
    <row r="71" spans="1:48" s="41" customFormat="1" ht="30" customHeight="1" x14ac:dyDescent="0.4">
      <c r="A71" s="55">
        <v>58</v>
      </c>
      <c r="B71" s="201" t="str">
        <f>IF('（別紙2-11）11月1日～11月30日'!B71="","",'（別紙2-11）11月1日～11月30日'!B71)</f>
        <v/>
      </c>
      <c r="C71" s="249"/>
      <c r="D71" s="284"/>
      <c r="E71" s="304"/>
      <c r="F71" s="291"/>
      <c r="G71" s="304"/>
      <c r="H71" s="291"/>
      <c r="I71" s="276"/>
      <c r="J71" s="291"/>
      <c r="K71" s="276"/>
      <c r="L71" s="291"/>
      <c r="M71" s="276"/>
      <c r="N71" s="291"/>
      <c r="O71" s="276"/>
      <c r="P71" s="291"/>
      <c r="Q71" s="276"/>
      <c r="R71" s="291"/>
      <c r="S71" s="276"/>
      <c r="T71" s="291"/>
      <c r="U71" s="276"/>
      <c r="V71" s="291"/>
      <c r="W71" s="276"/>
      <c r="X71" s="291"/>
      <c r="Y71" s="276"/>
      <c r="Z71" s="291"/>
      <c r="AA71" s="276"/>
      <c r="AB71" s="291"/>
      <c r="AC71" s="276"/>
      <c r="AD71" s="291"/>
      <c r="AE71" s="276"/>
      <c r="AF71" s="301"/>
      <c r="AG71" s="272"/>
      <c r="AH71" s="295"/>
      <c r="AI71" s="56">
        <f>SUM('（別紙2-6）6月1日～6月30日'!D71:AG71,'（別紙2-7）7月1日～7月31日'!D71:AH71,'（別紙2-8）8月1日～8月31日'!D71:AH71,'（別紙2-9）9月1日～9月30日'!D71:AG71,'（別紙2-10）10月1日～10月31日'!D71:AH71,'（別紙2-11）11月1日～11月30日'!D71:AG71,'（別紙2-12）12月1日～12月31日'!D71:AH71,'（別紙2-13）1月1日～1月31日'!D71:AH71,'（別紙2-14）2月1日～2月28日'!D71:AE71,D71:AH71)</f>
        <v>0</v>
      </c>
      <c r="AJ71" s="218" t="str">
        <f t="shared" si="4"/>
        <v/>
      </c>
      <c r="AK71" s="41">
        <f t="shared" si="6"/>
        <v>0</v>
      </c>
      <c r="AL71" s="44"/>
      <c r="AN71" s="233" t="str">
        <f t="shared" si="2"/>
        <v/>
      </c>
      <c r="AP71" s="238" t="str">
        <f t="shared" si="5"/>
        <v/>
      </c>
      <c r="AQ71" s="239" t="str">
        <f>IF(SUM(COUNTIF('（別紙2-13）1月1日～1月31日'!C71,"○"),COUNTIF('（別紙2-14）2月1日～2月28日'!C71,"○"),COUNTIF('（別紙2-15）3月1日～3月31日'!C71,"○"))&gt;0,IF('（別紙2-12）12月1日～12月31日'!AI71=0,IF(SUM('（別紙2-13）1月1日～1月31日'!D71:AH71,'（別紙2-14）2月1日～2月28日'!D71:AE71,'（別紙2-15）3月1日～3月31日'!D71:AH71)&gt;7,"×","○"),""),"")</f>
        <v/>
      </c>
      <c r="AS71" s="238" t="str">
        <f>IF(SUM('（別紙2-10）10月1日～10月31日'!D71:AH71,'（別紙2-11）11月1日～11月30日'!D71:AG71,'（別紙2-12）12月1日～12月31日'!D71:AH71,'（別紙2-13）1月1日～1月31日'!D71:AH71,'（別紙2-14）2月1日～2月28日'!D71:AE71,'（別紙2-15）3月1日～3月31日'!D71:AH71)&gt;10,"○","×")</f>
        <v>×</v>
      </c>
      <c r="AT71" s="245" t="str">
        <f>IF('（別紙2-9）9月1日～9月30日'!AH71=0,"○","×")</f>
        <v>○</v>
      </c>
      <c r="AU71" s="239" t="str">
        <f t="shared" si="3"/>
        <v>×</v>
      </c>
      <c r="AV71" s="239" t="str">
        <f>IF(AU71="○",IF('（別紙１）チェックリスト'!$B$34="○","","×"),"")</f>
        <v/>
      </c>
    </row>
    <row r="72" spans="1:48" s="41" customFormat="1" ht="30" customHeight="1" x14ac:dyDescent="0.4">
      <c r="A72" s="55">
        <v>59</v>
      </c>
      <c r="B72" s="201" t="str">
        <f>IF('（別紙2-11）11月1日～11月30日'!B72="","",'（別紙2-11）11月1日～11月30日'!B72)</f>
        <v/>
      </c>
      <c r="C72" s="249"/>
      <c r="D72" s="284"/>
      <c r="E72" s="304"/>
      <c r="F72" s="291"/>
      <c r="G72" s="304"/>
      <c r="H72" s="291"/>
      <c r="I72" s="276"/>
      <c r="J72" s="291"/>
      <c r="K72" s="276"/>
      <c r="L72" s="291"/>
      <c r="M72" s="276"/>
      <c r="N72" s="291"/>
      <c r="O72" s="276"/>
      <c r="P72" s="291"/>
      <c r="Q72" s="276"/>
      <c r="R72" s="291"/>
      <c r="S72" s="276"/>
      <c r="T72" s="291"/>
      <c r="U72" s="276"/>
      <c r="V72" s="291"/>
      <c r="W72" s="276"/>
      <c r="X72" s="291"/>
      <c r="Y72" s="276"/>
      <c r="Z72" s="291"/>
      <c r="AA72" s="276"/>
      <c r="AB72" s="291"/>
      <c r="AC72" s="276"/>
      <c r="AD72" s="291"/>
      <c r="AE72" s="276"/>
      <c r="AF72" s="301"/>
      <c r="AG72" s="272"/>
      <c r="AH72" s="295"/>
      <c r="AI72" s="56">
        <f>SUM('（別紙2-6）6月1日～6月30日'!D72:AG72,'（別紙2-7）7月1日～7月31日'!D72:AH72,'（別紙2-8）8月1日～8月31日'!D72:AH72,'（別紙2-9）9月1日～9月30日'!D72:AG72,'（別紙2-10）10月1日～10月31日'!D72:AH72,'（別紙2-11）11月1日～11月30日'!D72:AG72,'（別紙2-12）12月1日～12月31日'!D72:AH72,'（別紙2-13）1月1日～1月31日'!D72:AH72,'（別紙2-14）2月1日～2月28日'!D72:AE72,D72:AH72)</f>
        <v>0</v>
      </c>
      <c r="AJ72" s="218" t="str">
        <f t="shared" si="4"/>
        <v/>
      </c>
      <c r="AK72" s="41">
        <f t="shared" si="6"/>
        <v>0</v>
      </c>
      <c r="AL72" s="44"/>
      <c r="AN72" s="233" t="str">
        <f t="shared" si="2"/>
        <v/>
      </c>
      <c r="AP72" s="238" t="str">
        <f t="shared" si="5"/>
        <v/>
      </c>
      <c r="AQ72" s="239" t="str">
        <f>IF(SUM(COUNTIF('（別紙2-13）1月1日～1月31日'!C72,"○"),COUNTIF('（別紙2-14）2月1日～2月28日'!C72,"○"),COUNTIF('（別紙2-15）3月1日～3月31日'!C72,"○"))&gt;0,IF('（別紙2-12）12月1日～12月31日'!AI72=0,IF(SUM('（別紙2-13）1月1日～1月31日'!D72:AH72,'（別紙2-14）2月1日～2月28日'!D72:AE72,'（別紙2-15）3月1日～3月31日'!D72:AH72)&gt;7,"×","○"),""),"")</f>
        <v/>
      </c>
      <c r="AS72" s="238" t="str">
        <f>IF(SUM('（別紙2-10）10月1日～10月31日'!D72:AH72,'（別紙2-11）11月1日～11月30日'!D72:AG72,'（別紙2-12）12月1日～12月31日'!D72:AH72,'（別紙2-13）1月1日～1月31日'!D72:AH72,'（別紙2-14）2月1日～2月28日'!D72:AE72,'（別紙2-15）3月1日～3月31日'!D72:AH72)&gt;10,"○","×")</f>
        <v>×</v>
      </c>
      <c r="AT72" s="245" t="str">
        <f>IF('（別紙2-9）9月1日～9月30日'!AH72=0,"○","×")</f>
        <v>○</v>
      </c>
      <c r="AU72" s="239" t="str">
        <f t="shared" si="3"/>
        <v>×</v>
      </c>
      <c r="AV72" s="239" t="str">
        <f>IF(AU72="○",IF('（別紙１）チェックリスト'!$B$34="○","","×"),"")</f>
        <v/>
      </c>
    </row>
    <row r="73" spans="1:48" s="41" customFormat="1" ht="30" customHeight="1" thickBot="1" x14ac:dyDescent="0.45">
      <c r="A73" s="55">
        <v>60</v>
      </c>
      <c r="B73" s="204" t="str">
        <f>IF('（別紙2-11）11月1日～11月30日'!B73="","",'（別紙2-11）11月1日～11月30日'!B73)</f>
        <v/>
      </c>
      <c r="C73" s="250"/>
      <c r="D73" s="284"/>
      <c r="E73" s="304"/>
      <c r="F73" s="291"/>
      <c r="G73" s="304"/>
      <c r="H73" s="291"/>
      <c r="I73" s="276"/>
      <c r="J73" s="291"/>
      <c r="K73" s="276"/>
      <c r="L73" s="291"/>
      <c r="M73" s="276"/>
      <c r="N73" s="291"/>
      <c r="O73" s="276"/>
      <c r="P73" s="291"/>
      <c r="Q73" s="276"/>
      <c r="R73" s="291"/>
      <c r="S73" s="276"/>
      <c r="T73" s="291"/>
      <c r="U73" s="276"/>
      <c r="V73" s="291"/>
      <c r="W73" s="276"/>
      <c r="X73" s="291"/>
      <c r="Y73" s="276"/>
      <c r="Z73" s="291"/>
      <c r="AA73" s="276"/>
      <c r="AB73" s="291"/>
      <c r="AC73" s="276"/>
      <c r="AD73" s="291"/>
      <c r="AE73" s="276"/>
      <c r="AF73" s="301"/>
      <c r="AG73" s="272"/>
      <c r="AH73" s="295"/>
      <c r="AI73" s="56">
        <f>SUM('（別紙2-6）6月1日～6月30日'!D73:AG73,'（別紙2-7）7月1日～7月31日'!D73:AH73,'（別紙2-8）8月1日～8月31日'!D73:AH73,'（別紙2-9）9月1日～9月30日'!D73:AG73,'（別紙2-10）10月1日～10月31日'!D73:AH73,'（別紙2-11）11月1日～11月30日'!D73:AG73,'（別紙2-12）12月1日～12月31日'!D73:AH73,'（別紙2-13）1月1日～1月31日'!D73:AH73,'（別紙2-14）2月1日～2月28日'!D73:AE73,D73:AH73)</f>
        <v>0</v>
      </c>
      <c r="AJ73" s="218" t="str">
        <f t="shared" si="4"/>
        <v/>
      </c>
      <c r="AK73" s="41">
        <f t="shared" si="6"/>
        <v>0</v>
      </c>
      <c r="AL73" s="44"/>
      <c r="AN73" s="233" t="str">
        <f t="shared" si="2"/>
        <v/>
      </c>
      <c r="AP73" s="238" t="str">
        <f t="shared" si="5"/>
        <v/>
      </c>
      <c r="AQ73" s="239" t="str">
        <f>IF(SUM(COUNTIF('（別紙2-13）1月1日～1月31日'!C73,"○"),COUNTIF('（別紙2-14）2月1日～2月28日'!C73,"○"),COUNTIF('（別紙2-15）3月1日～3月31日'!C73,"○"))&gt;0,IF('（別紙2-12）12月1日～12月31日'!AI73=0,IF(SUM('（別紙2-13）1月1日～1月31日'!D73:AH73,'（別紙2-14）2月1日～2月28日'!D73:AE73,'（別紙2-15）3月1日～3月31日'!D73:AH73)&gt;7,"×","○"),""),"")</f>
        <v/>
      </c>
      <c r="AS73" s="238" t="str">
        <f>IF(SUM('（別紙2-10）10月1日～10月31日'!D73:AH73,'（別紙2-11）11月1日～11月30日'!D73:AG73,'（別紙2-12）12月1日～12月31日'!D73:AH73,'（別紙2-13）1月1日～1月31日'!D73:AH73,'（別紙2-14）2月1日～2月28日'!D73:AE73,'（別紙2-15）3月1日～3月31日'!D73:AH73)&gt;10,"○","×")</f>
        <v>×</v>
      </c>
      <c r="AT73" s="245" t="str">
        <f>IF('（別紙2-9）9月1日～9月30日'!AH73=0,"○","×")</f>
        <v>○</v>
      </c>
      <c r="AU73" s="239" t="str">
        <f t="shared" si="3"/>
        <v>×</v>
      </c>
      <c r="AV73" s="239" t="str">
        <f>IF(AU73="○",IF('（別紙１）チェックリスト'!$B$34="○","","×"),"")</f>
        <v/>
      </c>
    </row>
    <row r="74" spans="1:48" s="41" customFormat="1" ht="30" customHeight="1" x14ac:dyDescent="0.4">
      <c r="A74" s="99">
        <v>61</v>
      </c>
      <c r="B74" s="201" t="str">
        <f>IF('（別紙2-11）11月1日～11月30日'!B74="","",'（別紙2-11）11月1日～11月30日'!B74)</f>
        <v/>
      </c>
      <c r="C74" s="251"/>
      <c r="D74" s="285"/>
      <c r="E74" s="305"/>
      <c r="F74" s="292"/>
      <c r="G74" s="305"/>
      <c r="H74" s="292"/>
      <c r="I74" s="277"/>
      <c r="J74" s="292"/>
      <c r="K74" s="277"/>
      <c r="L74" s="292"/>
      <c r="M74" s="277"/>
      <c r="N74" s="292"/>
      <c r="O74" s="277"/>
      <c r="P74" s="292"/>
      <c r="Q74" s="277"/>
      <c r="R74" s="292"/>
      <c r="S74" s="277"/>
      <c r="T74" s="292"/>
      <c r="U74" s="277"/>
      <c r="V74" s="292"/>
      <c r="W74" s="277"/>
      <c r="X74" s="292"/>
      <c r="Y74" s="277"/>
      <c r="Z74" s="292"/>
      <c r="AA74" s="277"/>
      <c r="AB74" s="292"/>
      <c r="AC74" s="277"/>
      <c r="AD74" s="292"/>
      <c r="AE74" s="277"/>
      <c r="AF74" s="299"/>
      <c r="AG74" s="270"/>
      <c r="AH74" s="294"/>
      <c r="AI74" s="81">
        <f>SUM('（別紙2-6）6月1日～6月30日'!D74:AG74,'（別紙2-7）7月1日～7月31日'!D74:AH74,'（別紙2-8）8月1日～8月31日'!D74:AH74,'（別紙2-9）9月1日～9月30日'!D74:AG74,'（別紙2-10）10月1日～10月31日'!D74:AH74,'（別紙2-11）11月1日～11月30日'!D74:AG74,'（別紙2-12）12月1日～12月31日'!D74:AH74,'（別紙2-13）1月1日～1月31日'!D74:AH74,'（別紙2-14）2月1日～2月28日'!D74:AE74,D74:AH74)</f>
        <v>0</v>
      </c>
      <c r="AJ74" s="218" t="str">
        <f t="shared" si="4"/>
        <v/>
      </c>
      <c r="AK74" s="41">
        <f t="shared" si="6"/>
        <v>0</v>
      </c>
      <c r="AL74" s="44"/>
      <c r="AN74" s="233" t="str">
        <f t="shared" si="2"/>
        <v/>
      </c>
      <c r="AP74" s="238" t="str">
        <f t="shared" si="5"/>
        <v/>
      </c>
      <c r="AQ74" s="239" t="str">
        <f>IF(SUM(COUNTIF('（別紙2-13）1月1日～1月31日'!C74,"○"),COUNTIF('（別紙2-14）2月1日～2月28日'!C74,"○"),COUNTIF('（別紙2-15）3月1日～3月31日'!C74,"○"))&gt;0,IF('（別紙2-12）12月1日～12月31日'!AI74=0,IF(SUM('（別紙2-13）1月1日～1月31日'!D74:AH74,'（別紙2-14）2月1日～2月28日'!D74:AE74,'（別紙2-15）3月1日～3月31日'!D74:AH74)&gt;7,"×","○"),""),"")</f>
        <v/>
      </c>
      <c r="AS74" s="238" t="str">
        <f>IF(SUM('（別紙2-10）10月1日～10月31日'!D74:AH74,'（別紙2-11）11月1日～11月30日'!D74:AG74,'（別紙2-12）12月1日～12月31日'!D74:AH74,'（別紙2-13）1月1日～1月31日'!D74:AH74,'（別紙2-14）2月1日～2月28日'!D74:AE74,'（別紙2-15）3月1日～3月31日'!D74:AH74)&gt;10,"○","×")</f>
        <v>×</v>
      </c>
      <c r="AT74" s="245" t="str">
        <f>IF('（別紙2-9）9月1日～9月30日'!AH74=0,"○","×")</f>
        <v>○</v>
      </c>
      <c r="AU74" s="239" t="str">
        <f t="shared" si="3"/>
        <v>×</v>
      </c>
      <c r="AV74" s="239" t="str">
        <f>IF(AU74="○",IF('（別紙１）チェックリスト'!$B$34="○","","×"),"")</f>
        <v/>
      </c>
    </row>
    <row r="75" spans="1:48" s="41" customFormat="1" ht="30" customHeight="1" x14ac:dyDescent="0.4">
      <c r="A75" s="55">
        <v>62</v>
      </c>
      <c r="B75" s="201" t="str">
        <f>IF('（別紙2-11）11月1日～11月30日'!B75="","",'（別紙2-11）11月1日～11月30日'!B75)</f>
        <v/>
      </c>
      <c r="C75" s="249"/>
      <c r="D75" s="284"/>
      <c r="E75" s="304"/>
      <c r="F75" s="291"/>
      <c r="G75" s="304"/>
      <c r="H75" s="291"/>
      <c r="I75" s="276"/>
      <c r="J75" s="291"/>
      <c r="K75" s="276"/>
      <c r="L75" s="291"/>
      <c r="M75" s="276"/>
      <c r="N75" s="291"/>
      <c r="O75" s="276"/>
      <c r="P75" s="291"/>
      <c r="Q75" s="276"/>
      <c r="R75" s="291"/>
      <c r="S75" s="276"/>
      <c r="T75" s="291"/>
      <c r="U75" s="276"/>
      <c r="V75" s="291"/>
      <c r="W75" s="276"/>
      <c r="X75" s="291"/>
      <c r="Y75" s="276"/>
      <c r="Z75" s="291"/>
      <c r="AA75" s="276"/>
      <c r="AB75" s="291"/>
      <c r="AC75" s="276"/>
      <c r="AD75" s="291"/>
      <c r="AE75" s="276"/>
      <c r="AF75" s="301"/>
      <c r="AG75" s="272"/>
      <c r="AH75" s="295"/>
      <c r="AI75" s="56">
        <f>SUM('（別紙2-6）6月1日～6月30日'!D75:AG75,'（別紙2-7）7月1日～7月31日'!D75:AH75,'（別紙2-8）8月1日～8月31日'!D75:AH75,'（別紙2-9）9月1日～9月30日'!D75:AG75,'（別紙2-10）10月1日～10月31日'!D75:AH75,'（別紙2-11）11月1日～11月30日'!D75:AG75,'（別紙2-12）12月1日～12月31日'!D75:AH75,'（別紙2-13）1月1日～1月31日'!D75:AH75,'（別紙2-14）2月1日～2月28日'!D75:AE75,D75:AH75)</f>
        <v>0</v>
      </c>
      <c r="AJ75" s="218" t="str">
        <f t="shared" si="4"/>
        <v/>
      </c>
      <c r="AK75" s="41">
        <f t="shared" si="6"/>
        <v>0</v>
      </c>
      <c r="AL75" s="44"/>
      <c r="AN75" s="233" t="str">
        <f t="shared" si="2"/>
        <v/>
      </c>
      <c r="AP75" s="238" t="str">
        <f t="shared" si="5"/>
        <v/>
      </c>
      <c r="AQ75" s="239" t="str">
        <f>IF(SUM(COUNTIF('（別紙2-13）1月1日～1月31日'!C75,"○"),COUNTIF('（別紙2-14）2月1日～2月28日'!C75,"○"),COUNTIF('（別紙2-15）3月1日～3月31日'!C75,"○"))&gt;0,IF('（別紙2-12）12月1日～12月31日'!AI75=0,IF(SUM('（別紙2-13）1月1日～1月31日'!D75:AH75,'（別紙2-14）2月1日～2月28日'!D75:AE75,'（別紙2-15）3月1日～3月31日'!D75:AH75)&gt;7,"×","○"),""),"")</f>
        <v/>
      </c>
      <c r="AS75" s="238" t="str">
        <f>IF(SUM('（別紙2-10）10月1日～10月31日'!D75:AH75,'（別紙2-11）11月1日～11月30日'!D75:AG75,'（別紙2-12）12月1日～12月31日'!D75:AH75,'（別紙2-13）1月1日～1月31日'!D75:AH75,'（別紙2-14）2月1日～2月28日'!D75:AE75,'（別紙2-15）3月1日～3月31日'!D75:AH75)&gt;10,"○","×")</f>
        <v>×</v>
      </c>
      <c r="AT75" s="245" t="str">
        <f>IF('（別紙2-9）9月1日～9月30日'!AH75=0,"○","×")</f>
        <v>○</v>
      </c>
      <c r="AU75" s="239" t="str">
        <f t="shared" si="3"/>
        <v>×</v>
      </c>
      <c r="AV75" s="239" t="str">
        <f>IF(AU75="○",IF('（別紙１）チェックリスト'!$B$34="○","","×"),"")</f>
        <v/>
      </c>
    </row>
    <row r="76" spans="1:48" s="41" customFormat="1" ht="30" customHeight="1" x14ac:dyDescent="0.4">
      <c r="A76" s="55">
        <v>63</v>
      </c>
      <c r="B76" s="201" t="str">
        <f>IF('（別紙2-11）11月1日～11月30日'!B76="","",'（別紙2-11）11月1日～11月30日'!B76)</f>
        <v/>
      </c>
      <c r="C76" s="249"/>
      <c r="D76" s="284"/>
      <c r="E76" s="304"/>
      <c r="F76" s="291"/>
      <c r="G76" s="304"/>
      <c r="H76" s="291"/>
      <c r="I76" s="276"/>
      <c r="J76" s="291"/>
      <c r="K76" s="276"/>
      <c r="L76" s="291"/>
      <c r="M76" s="276"/>
      <c r="N76" s="291"/>
      <c r="O76" s="276"/>
      <c r="P76" s="291"/>
      <c r="Q76" s="276"/>
      <c r="R76" s="291"/>
      <c r="S76" s="276"/>
      <c r="T76" s="291"/>
      <c r="U76" s="276"/>
      <c r="V76" s="291"/>
      <c r="W76" s="276"/>
      <c r="X76" s="291"/>
      <c r="Y76" s="276"/>
      <c r="Z76" s="291"/>
      <c r="AA76" s="276"/>
      <c r="AB76" s="291"/>
      <c r="AC76" s="276"/>
      <c r="AD76" s="291"/>
      <c r="AE76" s="276"/>
      <c r="AF76" s="301"/>
      <c r="AG76" s="272"/>
      <c r="AH76" s="295"/>
      <c r="AI76" s="56">
        <f>SUM('（別紙2-6）6月1日～6月30日'!D76:AG76,'（別紙2-7）7月1日～7月31日'!D76:AH76,'（別紙2-8）8月1日～8月31日'!D76:AH76,'（別紙2-9）9月1日～9月30日'!D76:AG76,'（別紙2-10）10月1日～10月31日'!D76:AH76,'（別紙2-11）11月1日～11月30日'!D76:AG76,'（別紙2-12）12月1日～12月31日'!D76:AH76,'（別紙2-13）1月1日～1月31日'!D76:AH76,'（別紙2-14）2月1日～2月28日'!D76:AE76,D76:AH76)</f>
        <v>0</v>
      </c>
      <c r="AJ76" s="218" t="str">
        <f t="shared" si="4"/>
        <v/>
      </c>
      <c r="AK76" s="41">
        <f t="shared" si="6"/>
        <v>0</v>
      </c>
      <c r="AL76" s="44"/>
      <c r="AN76" s="233" t="str">
        <f t="shared" si="2"/>
        <v/>
      </c>
      <c r="AP76" s="238" t="str">
        <f t="shared" si="5"/>
        <v/>
      </c>
      <c r="AQ76" s="239" t="str">
        <f>IF(SUM(COUNTIF('（別紙2-13）1月1日～1月31日'!C76,"○"),COUNTIF('（別紙2-14）2月1日～2月28日'!C76,"○"),COUNTIF('（別紙2-15）3月1日～3月31日'!C76,"○"))&gt;0,IF('（別紙2-12）12月1日～12月31日'!AI76=0,IF(SUM('（別紙2-13）1月1日～1月31日'!D76:AH76,'（別紙2-14）2月1日～2月28日'!D76:AE76,'（別紙2-15）3月1日～3月31日'!D76:AH76)&gt;7,"×","○"),""),"")</f>
        <v/>
      </c>
      <c r="AS76" s="238" t="str">
        <f>IF(SUM('（別紙2-10）10月1日～10月31日'!D76:AH76,'（別紙2-11）11月1日～11月30日'!D76:AG76,'（別紙2-12）12月1日～12月31日'!D76:AH76,'（別紙2-13）1月1日～1月31日'!D76:AH76,'（別紙2-14）2月1日～2月28日'!D76:AE76,'（別紙2-15）3月1日～3月31日'!D76:AH76)&gt;10,"○","×")</f>
        <v>×</v>
      </c>
      <c r="AT76" s="245" t="str">
        <f>IF('（別紙2-9）9月1日～9月30日'!AH76=0,"○","×")</f>
        <v>○</v>
      </c>
      <c r="AU76" s="239" t="str">
        <f t="shared" si="3"/>
        <v>×</v>
      </c>
      <c r="AV76" s="239" t="str">
        <f>IF(AU76="○",IF('（別紙１）チェックリスト'!$B$34="○","","×"),"")</f>
        <v/>
      </c>
    </row>
    <row r="77" spans="1:48" s="41" customFormat="1" ht="30" customHeight="1" x14ac:dyDescent="0.4">
      <c r="A77" s="55">
        <v>64</v>
      </c>
      <c r="B77" s="201" t="str">
        <f>IF('（別紙2-11）11月1日～11月30日'!B77="","",'（別紙2-11）11月1日～11月30日'!B77)</f>
        <v/>
      </c>
      <c r="C77" s="249"/>
      <c r="D77" s="284"/>
      <c r="E77" s="304"/>
      <c r="F77" s="291"/>
      <c r="G77" s="304"/>
      <c r="H77" s="291"/>
      <c r="I77" s="276"/>
      <c r="J77" s="291"/>
      <c r="K77" s="276"/>
      <c r="L77" s="291"/>
      <c r="M77" s="276"/>
      <c r="N77" s="291"/>
      <c r="O77" s="276"/>
      <c r="P77" s="291"/>
      <c r="Q77" s="276"/>
      <c r="R77" s="291"/>
      <c r="S77" s="276"/>
      <c r="T77" s="291"/>
      <c r="U77" s="276"/>
      <c r="V77" s="291"/>
      <c r="W77" s="276"/>
      <c r="X77" s="291"/>
      <c r="Y77" s="276"/>
      <c r="Z77" s="291"/>
      <c r="AA77" s="276"/>
      <c r="AB77" s="291"/>
      <c r="AC77" s="276"/>
      <c r="AD77" s="291"/>
      <c r="AE77" s="276"/>
      <c r="AF77" s="301"/>
      <c r="AG77" s="272"/>
      <c r="AH77" s="295"/>
      <c r="AI77" s="56">
        <f>SUM('（別紙2-6）6月1日～6月30日'!D77:AG77,'（別紙2-7）7月1日～7月31日'!D77:AH77,'（別紙2-8）8月1日～8月31日'!D77:AH77,'（別紙2-9）9月1日～9月30日'!D77:AG77,'（別紙2-10）10月1日～10月31日'!D77:AH77,'（別紙2-11）11月1日～11月30日'!D77:AG77,'（別紙2-12）12月1日～12月31日'!D77:AH77,'（別紙2-13）1月1日～1月31日'!D77:AH77,'（別紙2-14）2月1日～2月28日'!D77:AE77,D77:AH77)</f>
        <v>0</v>
      </c>
      <c r="AJ77" s="218" t="str">
        <f t="shared" si="4"/>
        <v/>
      </c>
      <c r="AK77" s="41">
        <f t="shared" si="6"/>
        <v>0</v>
      </c>
      <c r="AL77" s="44"/>
      <c r="AN77" s="233" t="str">
        <f t="shared" si="2"/>
        <v/>
      </c>
      <c r="AP77" s="238" t="str">
        <f t="shared" si="5"/>
        <v/>
      </c>
      <c r="AQ77" s="239" t="str">
        <f>IF(SUM(COUNTIF('（別紙2-13）1月1日～1月31日'!C77,"○"),COUNTIF('（別紙2-14）2月1日～2月28日'!C77,"○"),COUNTIF('（別紙2-15）3月1日～3月31日'!C77,"○"))&gt;0,IF('（別紙2-12）12月1日～12月31日'!AI77=0,IF(SUM('（別紙2-13）1月1日～1月31日'!D77:AH77,'（別紙2-14）2月1日～2月28日'!D77:AE77,'（別紙2-15）3月1日～3月31日'!D77:AH77)&gt;7,"×","○"),""),"")</f>
        <v/>
      </c>
      <c r="AS77" s="238" t="str">
        <f>IF(SUM('（別紙2-10）10月1日～10月31日'!D77:AH77,'（別紙2-11）11月1日～11月30日'!D77:AG77,'（別紙2-12）12月1日～12月31日'!D77:AH77,'（別紙2-13）1月1日～1月31日'!D77:AH77,'（別紙2-14）2月1日～2月28日'!D77:AE77,'（別紙2-15）3月1日～3月31日'!D77:AH77)&gt;10,"○","×")</f>
        <v>×</v>
      </c>
      <c r="AT77" s="245" t="str">
        <f>IF('（別紙2-9）9月1日～9月30日'!AH77=0,"○","×")</f>
        <v>○</v>
      </c>
      <c r="AU77" s="239" t="str">
        <f t="shared" si="3"/>
        <v>×</v>
      </c>
      <c r="AV77" s="239" t="str">
        <f>IF(AU77="○",IF('（別紙１）チェックリスト'!$B$34="○","","×"),"")</f>
        <v/>
      </c>
    </row>
    <row r="78" spans="1:48" s="41" customFormat="1" ht="30" customHeight="1" thickBot="1" x14ac:dyDescent="0.45">
      <c r="A78" s="57">
        <v>65</v>
      </c>
      <c r="B78" s="202" t="str">
        <f>IF('（別紙2-11）11月1日～11月30日'!B78="","",'（別紙2-11）11月1日～11月30日'!B78)</f>
        <v/>
      </c>
      <c r="C78" s="250"/>
      <c r="D78" s="282"/>
      <c r="E78" s="302"/>
      <c r="F78" s="289"/>
      <c r="G78" s="302"/>
      <c r="H78" s="289"/>
      <c r="I78" s="273"/>
      <c r="J78" s="289"/>
      <c r="K78" s="273"/>
      <c r="L78" s="289"/>
      <c r="M78" s="273"/>
      <c r="N78" s="289"/>
      <c r="O78" s="273"/>
      <c r="P78" s="289"/>
      <c r="Q78" s="273"/>
      <c r="R78" s="289"/>
      <c r="S78" s="273"/>
      <c r="T78" s="289"/>
      <c r="U78" s="273"/>
      <c r="V78" s="289"/>
      <c r="W78" s="273"/>
      <c r="X78" s="289"/>
      <c r="Y78" s="273"/>
      <c r="Z78" s="289"/>
      <c r="AA78" s="273"/>
      <c r="AB78" s="289"/>
      <c r="AC78" s="273"/>
      <c r="AD78" s="289"/>
      <c r="AE78" s="273"/>
      <c r="AF78" s="303"/>
      <c r="AG78" s="274"/>
      <c r="AH78" s="296"/>
      <c r="AI78" s="58">
        <f>SUM('（別紙2-6）6月1日～6月30日'!D78:AG78,'（別紙2-7）7月1日～7月31日'!D78:AH78,'（別紙2-8）8月1日～8月31日'!D78:AH78,'（別紙2-9）9月1日～9月30日'!D78:AG78,'（別紙2-10）10月1日～10月31日'!D78:AH78,'（別紙2-11）11月1日～11月30日'!D78:AG78,'（別紙2-12）12月1日～12月31日'!D78:AH78,'（別紙2-13）1月1日～1月31日'!D78:AH78,'（別紙2-14）2月1日～2月28日'!D78:AE78,D78:AH78)</f>
        <v>0</v>
      </c>
      <c r="AJ78" s="218" t="str">
        <f t="shared" si="4"/>
        <v/>
      </c>
      <c r="AK78" s="41">
        <f t="shared" ref="AK78:AK109" si="7">MIN(SUM(D78:AH78),15)</f>
        <v>0</v>
      </c>
      <c r="AL78" s="44"/>
      <c r="AN78" s="233" t="str">
        <f t="shared" ref="AN78:AN141" si="8">IF(AND(B78="",AI78&gt;0),1,"")</f>
        <v/>
      </c>
      <c r="AP78" s="238" t="str">
        <f t="shared" si="5"/>
        <v/>
      </c>
      <c r="AQ78" s="239" t="str">
        <f>IF(SUM(COUNTIF('（別紙2-13）1月1日～1月31日'!C78,"○"),COUNTIF('（別紙2-14）2月1日～2月28日'!C78,"○"),COUNTIF('（別紙2-15）3月1日～3月31日'!C78,"○"))&gt;0,IF('（別紙2-12）12月1日～12月31日'!AI78=0,IF(SUM('（別紙2-13）1月1日～1月31日'!D78:AH78,'（別紙2-14）2月1日～2月28日'!D78:AE78,'（別紙2-15）3月1日～3月31日'!D78:AH78)&gt;7,"×","○"),""),"")</f>
        <v/>
      </c>
      <c r="AS78" s="238" t="str">
        <f>IF(SUM('（別紙2-10）10月1日～10月31日'!D78:AH78,'（別紙2-11）11月1日～11月30日'!D78:AG78,'（別紙2-12）12月1日～12月31日'!D78:AH78,'（別紙2-13）1月1日～1月31日'!D78:AH78,'（別紙2-14）2月1日～2月28日'!D78:AE78,'（別紙2-15）3月1日～3月31日'!D78:AH78)&gt;10,"○","×")</f>
        <v>×</v>
      </c>
      <c r="AT78" s="245" t="str">
        <f>IF('（別紙2-9）9月1日～9月30日'!AH78=0,"○","×")</f>
        <v>○</v>
      </c>
      <c r="AU78" s="239" t="str">
        <f t="shared" ref="AU78:AU141" si="9">IF(COUNTIF(AS78:AT78,"○")=2,"○","×")</f>
        <v>×</v>
      </c>
      <c r="AV78" s="239" t="str">
        <f>IF(AU78="○",IF('（別紙１）チェックリスト'!$B$34="○","","×"),"")</f>
        <v/>
      </c>
    </row>
    <row r="79" spans="1:48" s="41" customFormat="1" ht="30" customHeight="1" x14ac:dyDescent="0.4">
      <c r="A79" s="91">
        <v>66</v>
      </c>
      <c r="B79" s="203" t="str">
        <f>IF('（別紙2-11）11月1日～11月30日'!B79="","",'（別紙2-11）11月1日～11月30日'!B79)</f>
        <v/>
      </c>
      <c r="C79" s="251"/>
      <c r="D79" s="286"/>
      <c r="E79" s="306"/>
      <c r="F79" s="293"/>
      <c r="G79" s="306"/>
      <c r="H79" s="293"/>
      <c r="I79" s="278"/>
      <c r="J79" s="293"/>
      <c r="K79" s="278"/>
      <c r="L79" s="293"/>
      <c r="M79" s="278"/>
      <c r="N79" s="293"/>
      <c r="O79" s="278"/>
      <c r="P79" s="293"/>
      <c r="Q79" s="278"/>
      <c r="R79" s="293"/>
      <c r="S79" s="278"/>
      <c r="T79" s="293"/>
      <c r="U79" s="278"/>
      <c r="V79" s="293"/>
      <c r="W79" s="278"/>
      <c r="X79" s="293"/>
      <c r="Y79" s="278"/>
      <c r="Z79" s="293"/>
      <c r="AA79" s="278"/>
      <c r="AB79" s="293"/>
      <c r="AC79" s="278"/>
      <c r="AD79" s="293"/>
      <c r="AE79" s="278"/>
      <c r="AF79" s="307"/>
      <c r="AG79" s="279"/>
      <c r="AH79" s="297"/>
      <c r="AI79" s="98">
        <f>SUM('（別紙2-6）6月1日～6月30日'!D79:AG79,'（別紙2-7）7月1日～7月31日'!D79:AH79,'（別紙2-8）8月1日～8月31日'!D79:AH79,'（別紙2-9）9月1日～9月30日'!D79:AG79,'（別紙2-10）10月1日～10月31日'!D79:AH79,'（別紙2-11）11月1日～11月30日'!D79:AG79,'（別紙2-12）12月1日～12月31日'!D79:AH79,'（別紙2-13）1月1日～1月31日'!D79:AH79,'（別紙2-14）2月1日～2月28日'!D79:AE79,D79:AH79)</f>
        <v>0</v>
      </c>
      <c r="AJ79" s="218" t="str">
        <f t="shared" ref="AJ79:AJ142" si="10">IF(AP79="×","療養日数は15日以内になるようにしてください。",IF(AQ79="×","無症状者（検体採取日が令和5年1月1日以降）の療養日数は7日以内になるようにしてください。",IF(AV79="×","別紙1の4の要件を満たしていない場合は、療養日数が10日以内になるようにしてください。","")))</f>
        <v/>
      </c>
      <c r="AK79" s="41">
        <f t="shared" si="7"/>
        <v>0</v>
      </c>
      <c r="AL79" s="44"/>
      <c r="AN79" s="233" t="str">
        <f t="shared" si="8"/>
        <v/>
      </c>
      <c r="AP79" s="238" t="str">
        <f t="shared" ref="AP79:AP142" si="11">IF(AI79&gt;15,"×","")</f>
        <v/>
      </c>
      <c r="AQ79" s="239" t="str">
        <f>IF(SUM(COUNTIF('（別紙2-13）1月1日～1月31日'!C79,"○"),COUNTIF('（別紙2-14）2月1日～2月28日'!C79,"○"),COUNTIF('（別紙2-15）3月1日～3月31日'!C79,"○"))&gt;0,IF('（別紙2-12）12月1日～12月31日'!AI79=0,IF(SUM('（別紙2-13）1月1日～1月31日'!D79:AH79,'（別紙2-14）2月1日～2月28日'!D79:AE79,'（別紙2-15）3月1日～3月31日'!D79:AH79)&gt;7,"×","○"),""),"")</f>
        <v/>
      </c>
      <c r="AS79" s="238" t="str">
        <f>IF(SUM('（別紙2-10）10月1日～10月31日'!D79:AH79,'（別紙2-11）11月1日～11月30日'!D79:AG79,'（別紙2-12）12月1日～12月31日'!D79:AH79,'（別紙2-13）1月1日～1月31日'!D79:AH79,'（別紙2-14）2月1日～2月28日'!D79:AE79,'（別紙2-15）3月1日～3月31日'!D79:AH79)&gt;10,"○","×")</f>
        <v>×</v>
      </c>
      <c r="AT79" s="245" t="str">
        <f>IF('（別紙2-9）9月1日～9月30日'!AH79=0,"○","×")</f>
        <v>○</v>
      </c>
      <c r="AU79" s="239" t="str">
        <f t="shared" si="9"/>
        <v>×</v>
      </c>
      <c r="AV79" s="239" t="str">
        <f>IF(AU79="○",IF('（別紙１）チェックリスト'!$B$34="○","","×"),"")</f>
        <v/>
      </c>
    </row>
    <row r="80" spans="1:48" s="41" customFormat="1" ht="30" customHeight="1" x14ac:dyDescent="0.4">
      <c r="A80" s="55">
        <v>67</v>
      </c>
      <c r="B80" s="201" t="str">
        <f>IF('（別紙2-11）11月1日～11月30日'!B80="","",'（別紙2-11）11月1日～11月30日'!B80)</f>
        <v/>
      </c>
      <c r="C80" s="249"/>
      <c r="D80" s="284"/>
      <c r="E80" s="304"/>
      <c r="F80" s="291"/>
      <c r="G80" s="304"/>
      <c r="H80" s="291"/>
      <c r="I80" s="276"/>
      <c r="J80" s="291"/>
      <c r="K80" s="276"/>
      <c r="L80" s="291"/>
      <c r="M80" s="276"/>
      <c r="N80" s="291"/>
      <c r="O80" s="276"/>
      <c r="P80" s="291"/>
      <c r="Q80" s="276"/>
      <c r="R80" s="291"/>
      <c r="S80" s="276"/>
      <c r="T80" s="291"/>
      <c r="U80" s="276"/>
      <c r="V80" s="291"/>
      <c r="W80" s="276"/>
      <c r="X80" s="291"/>
      <c r="Y80" s="276"/>
      <c r="Z80" s="291"/>
      <c r="AA80" s="276"/>
      <c r="AB80" s="291"/>
      <c r="AC80" s="276"/>
      <c r="AD80" s="291"/>
      <c r="AE80" s="276"/>
      <c r="AF80" s="301"/>
      <c r="AG80" s="272"/>
      <c r="AH80" s="295"/>
      <c r="AI80" s="56">
        <f>SUM('（別紙2-6）6月1日～6月30日'!D80:AG80,'（別紙2-7）7月1日～7月31日'!D80:AH80,'（別紙2-8）8月1日～8月31日'!D80:AH80,'（別紙2-9）9月1日～9月30日'!D80:AG80,'（別紙2-10）10月1日～10月31日'!D80:AH80,'（別紙2-11）11月1日～11月30日'!D80:AG80,'（別紙2-12）12月1日～12月31日'!D80:AH80,'（別紙2-13）1月1日～1月31日'!D80:AH80,'（別紙2-14）2月1日～2月28日'!D80:AE80,D80:AH80)</f>
        <v>0</v>
      </c>
      <c r="AJ80" s="218" t="str">
        <f t="shared" si="10"/>
        <v/>
      </c>
      <c r="AK80" s="41">
        <f t="shared" si="7"/>
        <v>0</v>
      </c>
      <c r="AL80" s="44"/>
      <c r="AN80" s="233" t="str">
        <f t="shared" si="8"/>
        <v/>
      </c>
      <c r="AP80" s="238" t="str">
        <f t="shared" si="11"/>
        <v/>
      </c>
      <c r="AQ80" s="239" t="str">
        <f>IF(SUM(COUNTIF('（別紙2-13）1月1日～1月31日'!C80,"○"),COUNTIF('（別紙2-14）2月1日～2月28日'!C80,"○"),COUNTIF('（別紙2-15）3月1日～3月31日'!C80,"○"))&gt;0,IF('（別紙2-12）12月1日～12月31日'!AI80=0,IF(SUM('（別紙2-13）1月1日～1月31日'!D80:AH80,'（別紙2-14）2月1日～2月28日'!D80:AE80,'（別紙2-15）3月1日～3月31日'!D80:AH80)&gt;7,"×","○"),""),"")</f>
        <v/>
      </c>
      <c r="AS80" s="238" t="str">
        <f>IF(SUM('（別紙2-10）10月1日～10月31日'!D80:AH80,'（別紙2-11）11月1日～11月30日'!D80:AG80,'（別紙2-12）12月1日～12月31日'!D80:AH80,'（別紙2-13）1月1日～1月31日'!D80:AH80,'（別紙2-14）2月1日～2月28日'!D80:AE80,'（別紙2-15）3月1日～3月31日'!D80:AH80)&gt;10,"○","×")</f>
        <v>×</v>
      </c>
      <c r="AT80" s="245" t="str">
        <f>IF('（別紙2-9）9月1日～9月30日'!AH80=0,"○","×")</f>
        <v>○</v>
      </c>
      <c r="AU80" s="239" t="str">
        <f t="shared" si="9"/>
        <v>×</v>
      </c>
      <c r="AV80" s="239" t="str">
        <f>IF(AU80="○",IF('（別紙１）チェックリスト'!$B$34="○","","×"),"")</f>
        <v/>
      </c>
    </row>
    <row r="81" spans="1:48" s="41" customFormat="1" ht="30" customHeight="1" x14ac:dyDescent="0.4">
      <c r="A81" s="55">
        <v>68</v>
      </c>
      <c r="B81" s="201" t="str">
        <f>IF('（別紙2-11）11月1日～11月30日'!B81="","",'（別紙2-11）11月1日～11月30日'!B81)</f>
        <v/>
      </c>
      <c r="C81" s="249"/>
      <c r="D81" s="284"/>
      <c r="E81" s="304"/>
      <c r="F81" s="291"/>
      <c r="G81" s="304"/>
      <c r="H81" s="291"/>
      <c r="I81" s="276"/>
      <c r="J81" s="291"/>
      <c r="K81" s="276"/>
      <c r="L81" s="291"/>
      <c r="M81" s="276"/>
      <c r="N81" s="291"/>
      <c r="O81" s="276"/>
      <c r="P81" s="291"/>
      <c r="Q81" s="276"/>
      <c r="R81" s="291"/>
      <c r="S81" s="276"/>
      <c r="T81" s="291"/>
      <c r="U81" s="276"/>
      <c r="V81" s="291"/>
      <c r="W81" s="276"/>
      <c r="X81" s="291"/>
      <c r="Y81" s="276"/>
      <c r="Z81" s="291"/>
      <c r="AA81" s="276"/>
      <c r="AB81" s="291"/>
      <c r="AC81" s="276"/>
      <c r="AD81" s="291"/>
      <c r="AE81" s="276"/>
      <c r="AF81" s="301"/>
      <c r="AG81" s="272"/>
      <c r="AH81" s="295"/>
      <c r="AI81" s="56">
        <f>SUM('（別紙2-6）6月1日～6月30日'!D81:AG81,'（別紙2-7）7月1日～7月31日'!D81:AH81,'（別紙2-8）8月1日～8月31日'!D81:AH81,'（別紙2-9）9月1日～9月30日'!D81:AG81,'（別紙2-10）10月1日～10月31日'!D81:AH81,'（別紙2-11）11月1日～11月30日'!D81:AG81,'（別紙2-12）12月1日～12月31日'!D81:AH81,'（別紙2-13）1月1日～1月31日'!D81:AH81,'（別紙2-14）2月1日～2月28日'!D81:AE81,D81:AH81)</f>
        <v>0</v>
      </c>
      <c r="AJ81" s="218" t="str">
        <f t="shared" si="10"/>
        <v/>
      </c>
      <c r="AK81" s="41">
        <f t="shared" si="7"/>
        <v>0</v>
      </c>
      <c r="AL81" s="44"/>
      <c r="AN81" s="233" t="str">
        <f t="shared" si="8"/>
        <v/>
      </c>
      <c r="AP81" s="238" t="str">
        <f t="shared" si="11"/>
        <v/>
      </c>
      <c r="AQ81" s="239" t="str">
        <f>IF(SUM(COUNTIF('（別紙2-13）1月1日～1月31日'!C81,"○"),COUNTIF('（別紙2-14）2月1日～2月28日'!C81,"○"),COUNTIF('（別紙2-15）3月1日～3月31日'!C81,"○"))&gt;0,IF('（別紙2-12）12月1日～12月31日'!AI81=0,IF(SUM('（別紙2-13）1月1日～1月31日'!D81:AH81,'（別紙2-14）2月1日～2月28日'!D81:AE81,'（別紙2-15）3月1日～3月31日'!D81:AH81)&gt;7,"×","○"),""),"")</f>
        <v/>
      </c>
      <c r="AS81" s="238" t="str">
        <f>IF(SUM('（別紙2-10）10月1日～10月31日'!D81:AH81,'（別紙2-11）11月1日～11月30日'!D81:AG81,'（別紙2-12）12月1日～12月31日'!D81:AH81,'（別紙2-13）1月1日～1月31日'!D81:AH81,'（別紙2-14）2月1日～2月28日'!D81:AE81,'（別紙2-15）3月1日～3月31日'!D81:AH81)&gt;10,"○","×")</f>
        <v>×</v>
      </c>
      <c r="AT81" s="245" t="str">
        <f>IF('（別紙2-9）9月1日～9月30日'!AH81=0,"○","×")</f>
        <v>○</v>
      </c>
      <c r="AU81" s="239" t="str">
        <f t="shared" si="9"/>
        <v>×</v>
      </c>
      <c r="AV81" s="239" t="str">
        <f>IF(AU81="○",IF('（別紙１）チェックリスト'!$B$34="○","","×"),"")</f>
        <v/>
      </c>
    </row>
    <row r="82" spans="1:48" s="41" customFormat="1" ht="30" customHeight="1" x14ac:dyDescent="0.4">
      <c r="A82" s="55">
        <v>69</v>
      </c>
      <c r="B82" s="201" t="str">
        <f>IF('（別紙2-11）11月1日～11月30日'!B82="","",'（別紙2-11）11月1日～11月30日'!B82)</f>
        <v/>
      </c>
      <c r="C82" s="249"/>
      <c r="D82" s="284"/>
      <c r="E82" s="304"/>
      <c r="F82" s="291"/>
      <c r="G82" s="304"/>
      <c r="H82" s="291"/>
      <c r="I82" s="276"/>
      <c r="J82" s="291"/>
      <c r="K82" s="276"/>
      <c r="L82" s="291"/>
      <c r="M82" s="276"/>
      <c r="N82" s="291"/>
      <c r="O82" s="276"/>
      <c r="P82" s="291"/>
      <c r="Q82" s="276"/>
      <c r="R82" s="291"/>
      <c r="S82" s="276"/>
      <c r="T82" s="291"/>
      <c r="U82" s="276"/>
      <c r="V82" s="291"/>
      <c r="W82" s="276"/>
      <c r="X82" s="291"/>
      <c r="Y82" s="276"/>
      <c r="Z82" s="291"/>
      <c r="AA82" s="276"/>
      <c r="AB82" s="291"/>
      <c r="AC82" s="276"/>
      <c r="AD82" s="291"/>
      <c r="AE82" s="276"/>
      <c r="AF82" s="301"/>
      <c r="AG82" s="272"/>
      <c r="AH82" s="295"/>
      <c r="AI82" s="56">
        <f>SUM('（別紙2-6）6月1日～6月30日'!D82:AG82,'（別紙2-7）7月1日～7月31日'!D82:AH82,'（別紙2-8）8月1日～8月31日'!D82:AH82,'（別紙2-9）9月1日～9月30日'!D82:AG82,'（別紙2-10）10月1日～10月31日'!D82:AH82,'（別紙2-11）11月1日～11月30日'!D82:AG82,'（別紙2-12）12月1日～12月31日'!D82:AH82,'（別紙2-13）1月1日～1月31日'!D82:AH82,'（別紙2-14）2月1日～2月28日'!D82:AE82,D82:AH82)</f>
        <v>0</v>
      </c>
      <c r="AJ82" s="218" t="str">
        <f t="shared" si="10"/>
        <v/>
      </c>
      <c r="AK82" s="41">
        <f t="shared" si="7"/>
        <v>0</v>
      </c>
      <c r="AL82" s="44"/>
      <c r="AN82" s="233" t="str">
        <f t="shared" si="8"/>
        <v/>
      </c>
      <c r="AP82" s="238" t="str">
        <f t="shared" si="11"/>
        <v/>
      </c>
      <c r="AQ82" s="239" t="str">
        <f>IF(SUM(COUNTIF('（別紙2-13）1月1日～1月31日'!C82,"○"),COUNTIF('（別紙2-14）2月1日～2月28日'!C82,"○"),COUNTIF('（別紙2-15）3月1日～3月31日'!C82,"○"))&gt;0,IF('（別紙2-12）12月1日～12月31日'!AI82=0,IF(SUM('（別紙2-13）1月1日～1月31日'!D82:AH82,'（別紙2-14）2月1日～2月28日'!D82:AE82,'（別紙2-15）3月1日～3月31日'!D82:AH82)&gt;7,"×","○"),""),"")</f>
        <v/>
      </c>
      <c r="AS82" s="238" t="str">
        <f>IF(SUM('（別紙2-10）10月1日～10月31日'!D82:AH82,'（別紙2-11）11月1日～11月30日'!D82:AG82,'（別紙2-12）12月1日～12月31日'!D82:AH82,'（別紙2-13）1月1日～1月31日'!D82:AH82,'（別紙2-14）2月1日～2月28日'!D82:AE82,'（別紙2-15）3月1日～3月31日'!D82:AH82)&gt;10,"○","×")</f>
        <v>×</v>
      </c>
      <c r="AT82" s="245" t="str">
        <f>IF('（別紙2-9）9月1日～9月30日'!AH82=0,"○","×")</f>
        <v>○</v>
      </c>
      <c r="AU82" s="239" t="str">
        <f t="shared" si="9"/>
        <v>×</v>
      </c>
      <c r="AV82" s="239" t="str">
        <f>IF(AU82="○",IF('（別紙１）チェックリスト'!$B$34="○","","×"),"")</f>
        <v/>
      </c>
    </row>
    <row r="83" spans="1:48" s="41" customFormat="1" ht="30" customHeight="1" thickBot="1" x14ac:dyDescent="0.45">
      <c r="A83" s="55">
        <v>70</v>
      </c>
      <c r="B83" s="202" t="str">
        <f>IF('（別紙2-11）11月1日～11月30日'!B83="","",'（別紙2-11）11月1日～11月30日'!B83)</f>
        <v/>
      </c>
      <c r="C83" s="250"/>
      <c r="D83" s="284"/>
      <c r="E83" s="304"/>
      <c r="F83" s="291"/>
      <c r="G83" s="304"/>
      <c r="H83" s="291"/>
      <c r="I83" s="276"/>
      <c r="J83" s="291"/>
      <c r="K83" s="276"/>
      <c r="L83" s="291"/>
      <c r="M83" s="276"/>
      <c r="N83" s="291"/>
      <c r="O83" s="276"/>
      <c r="P83" s="291"/>
      <c r="Q83" s="276"/>
      <c r="R83" s="291"/>
      <c r="S83" s="276"/>
      <c r="T83" s="291"/>
      <c r="U83" s="276"/>
      <c r="V83" s="291"/>
      <c r="W83" s="276"/>
      <c r="X83" s="291"/>
      <c r="Y83" s="276"/>
      <c r="Z83" s="291"/>
      <c r="AA83" s="276"/>
      <c r="AB83" s="291"/>
      <c r="AC83" s="276"/>
      <c r="AD83" s="291"/>
      <c r="AE83" s="276"/>
      <c r="AF83" s="301"/>
      <c r="AG83" s="272"/>
      <c r="AH83" s="295"/>
      <c r="AI83" s="56">
        <f>SUM('（別紙2-6）6月1日～6月30日'!D83:AG83,'（別紙2-7）7月1日～7月31日'!D83:AH83,'（別紙2-8）8月1日～8月31日'!D83:AH83,'（別紙2-9）9月1日～9月30日'!D83:AG83,'（別紙2-10）10月1日～10月31日'!D83:AH83,'（別紙2-11）11月1日～11月30日'!D83:AG83,'（別紙2-12）12月1日～12月31日'!D83:AH83,'（別紙2-13）1月1日～1月31日'!D83:AH83,'（別紙2-14）2月1日～2月28日'!D83:AE83,D83:AH83)</f>
        <v>0</v>
      </c>
      <c r="AJ83" s="218" t="str">
        <f t="shared" si="10"/>
        <v/>
      </c>
      <c r="AK83" s="41">
        <f t="shared" si="7"/>
        <v>0</v>
      </c>
      <c r="AL83" s="44"/>
      <c r="AN83" s="233" t="str">
        <f t="shared" si="8"/>
        <v/>
      </c>
      <c r="AP83" s="238" t="str">
        <f t="shared" si="11"/>
        <v/>
      </c>
      <c r="AQ83" s="239" t="str">
        <f>IF(SUM(COUNTIF('（別紙2-13）1月1日～1月31日'!C83,"○"),COUNTIF('（別紙2-14）2月1日～2月28日'!C83,"○"),COUNTIF('（別紙2-15）3月1日～3月31日'!C83,"○"))&gt;0,IF('（別紙2-12）12月1日～12月31日'!AI83=0,IF(SUM('（別紙2-13）1月1日～1月31日'!D83:AH83,'（別紙2-14）2月1日～2月28日'!D83:AE83,'（別紙2-15）3月1日～3月31日'!D83:AH83)&gt;7,"×","○"),""),"")</f>
        <v/>
      </c>
      <c r="AS83" s="238" t="str">
        <f>IF(SUM('（別紙2-10）10月1日～10月31日'!D83:AH83,'（別紙2-11）11月1日～11月30日'!D83:AG83,'（別紙2-12）12月1日～12月31日'!D83:AH83,'（別紙2-13）1月1日～1月31日'!D83:AH83,'（別紙2-14）2月1日～2月28日'!D83:AE83,'（別紙2-15）3月1日～3月31日'!D83:AH83)&gt;10,"○","×")</f>
        <v>×</v>
      </c>
      <c r="AT83" s="245" t="str">
        <f>IF('（別紙2-9）9月1日～9月30日'!AH83=0,"○","×")</f>
        <v>○</v>
      </c>
      <c r="AU83" s="239" t="str">
        <f t="shared" si="9"/>
        <v>×</v>
      </c>
      <c r="AV83" s="239" t="str">
        <f>IF(AU83="○",IF('（別紙１）チェックリスト'!$B$34="○","","×"),"")</f>
        <v/>
      </c>
    </row>
    <row r="84" spans="1:48" s="41" customFormat="1" ht="30" customHeight="1" x14ac:dyDescent="0.4">
      <c r="A84" s="99">
        <v>71</v>
      </c>
      <c r="B84" s="203" t="str">
        <f>IF('（別紙2-11）11月1日～11月30日'!B84="","",'（別紙2-11）11月1日～11月30日'!B84)</f>
        <v/>
      </c>
      <c r="C84" s="251"/>
      <c r="D84" s="285"/>
      <c r="E84" s="305"/>
      <c r="F84" s="292"/>
      <c r="G84" s="305"/>
      <c r="H84" s="292"/>
      <c r="I84" s="277"/>
      <c r="J84" s="292"/>
      <c r="K84" s="277"/>
      <c r="L84" s="292"/>
      <c r="M84" s="277"/>
      <c r="N84" s="292"/>
      <c r="O84" s="277"/>
      <c r="P84" s="292"/>
      <c r="Q84" s="277"/>
      <c r="R84" s="292"/>
      <c r="S84" s="277"/>
      <c r="T84" s="292"/>
      <c r="U84" s="277"/>
      <c r="V84" s="292"/>
      <c r="W84" s="277"/>
      <c r="X84" s="292"/>
      <c r="Y84" s="277"/>
      <c r="Z84" s="292"/>
      <c r="AA84" s="277"/>
      <c r="AB84" s="292"/>
      <c r="AC84" s="277"/>
      <c r="AD84" s="292"/>
      <c r="AE84" s="277"/>
      <c r="AF84" s="299"/>
      <c r="AG84" s="270"/>
      <c r="AH84" s="294"/>
      <c r="AI84" s="81">
        <f>SUM('（別紙2-6）6月1日～6月30日'!D84:AG84,'（別紙2-7）7月1日～7月31日'!D84:AH84,'（別紙2-8）8月1日～8月31日'!D84:AH84,'（別紙2-9）9月1日～9月30日'!D84:AG84,'（別紙2-10）10月1日～10月31日'!D84:AH84,'（別紙2-11）11月1日～11月30日'!D84:AG84,'（別紙2-12）12月1日～12月31日'!D84:AH84,'（別紙2-13）1月1日～1月31日'!D84:AH84,'（別紙2-14）2月1日～2月28日'!D84:AE84,D84:AH84)</f>
        <v>0</v>
      </c>
      <c r="AJ84" s="218" t="str">
        <f t="shared" si="10"/>
        <v/>
      </c>
      <c r="AK84" s="41">
        <f t="shared" si="7"/>
        <v>0</v>
      </c>
      <c r="AL84" s="44"/>
      <c r="AN84" s="233" t="str">
        <f t="shared" si="8"/>
        <v/>
      </c>
      <c r="AP84" s="238" t="str">
        <f t="shared" si="11"/>
        <v/>
      </c>
      <c r="AQ84" s="239" t="str">
        <f>IF(SUM(COUNTIF('（別紙2-13）1月1日～1月31日'!C84,"○"),COUNTIF('（別紙2-14）2月1日～2月28日'!C84,"○"),COUNTIF('（別紙2-15）3月1日～3月31日'!C84,"○"))&gt;0,IF('（別紙2-12）12月1日～12月31日'!AI84=0,IF(SUM('（別紙2-13）1月1日～1月31日'!D84:AH84,'（別紙2-14）2月1日～2月28日'!D84:AE84,'（別紙2-15）3月1日～3月31日'!D84:AH84)&gt;7,"×","○"),""),"")</f>
        <v/>
      </c>
      <c r="AS84" s="238" t="str">
        <f>IF(SUM('（別紙2-10）10月1日～10月31日'!D84:AH84,'（別紙2-11）11月1日～11月30日'!D84:AG84,'（別紙2-12）12月1日～12月31日'!D84:AH84,'（別紙2-13）1月1日～1月31日'!D84:AH84,'（別紙2-14）2月1日～2月28日'!D84:AE84,'（別紙2-15）3月1日～3月31日'!D84:AH84)&gt;10,"○","×")</f>
        <v>×</v>
      </c>
      <c r="AT84" s="245" t="str">
        <f>IF('（別紙2-9）9月1日～9月30日'!AH84=0,"○","×")</f>
        <v>○</v>
      </c>
      <c r="AU84" s="239" t="str">
        <f t="shared" si="9"/>
        <v>×</v>
      </c>
      <c r="AV84" s="239" t="str">
        <f>IF(AU84="○",IF('（別紙１）チェックリスト'!$B$34="○","","×"),"")</f>
        <v/>
      </c>
    </row>
    <row r="85" spans="1:48" s="41" customFormat="1" ht="30" customHeight="1" x14ac:dyDescent="0.4">
      <c r="A85" s="55">
        <v>72</v>
      </c>
      <c r="B85" s="201" t="str">
        <f>IF('（別紙2-11）11月1日～11月30日'!B85="","",'（別紙2-11）11月1日～11月30日'!B85)</f>
        <v/>
      </c>
      <c r="C85" s="249"/>
      <c r="D85" s="284"/>
      <c r="E85" s="304"/>
      <c r="F85" s="291"/>
      <c r="G85" s="304"/>
      <c r="H85" s="291"/>
      <c r="I85" s="276"/>
      <c r="J85" s="291"/>
      <c r="K85" s="276"/>
      <c r="L85" s="291"/>
      <c r="M85" s="276"/>
      <c r="N85" s="291"/>
      <c r="O85" s="276"/>
      <c r="P85" s="291"/>
      <c r="Q85" s="276"/>
      <c r="R85" s="291"/>
      <c r="S85" s="276"/>
      <c r="T85" s="291"/>
      <c r="U85" s="276"/>
      <c r="V85" s="291"/>
      <c r="W85" s="276"/>
      <c r="X85" s="291"/>
      <c r="Y85" s="276"/>
      <c r="Z85" s="291"/>
      <c r="AA85" s="276"/>
      <c r="AB85" s="291"/>
      <c r="AC85" s="276"/>
      <c r="AD85" s="291"/>
      <c r="AE85" s="276"/>
      <c r="AF85" s="301"/>
      <c r="AG85" s="272"/>
      <c r="AH85" s="295"/>
      <c r="AI85" s="56">
        <f>SUM('（別紙2-6）6月1日～6月30日'!D85:AG85,'（別紙2-7）7月1日～7月31日'!D85:AH85,'（別紙2-8）8月1日～8月31日'!D85:AH85,'（別紙2-9）9月1日～9月30日'!D85:AG85,'（別紙2-10）10月1日～10月31日'!D85:AH85,'（別紙2-11）11月1日～11月30日'!D85:AG85,'（別紙2-12）12月1日～12月31日'!D85:AH85,'（別紙2-13）1月1日～1月31日'!D85:AH85,'（別紙2-14）2月1日～2月28日'!D85:AE85,D85:AH85)</f>
        <v>0</v>
      </c>
      <c r="AJ85" s="218" t="str">
        <f t="shared" si="10"/>
        <v/>
      </c>
      <c r="AK85" s="41">
        <f t="shared" si="7"/>
        <v>0</v>
      </c>
      <c r="AL85" s="44"/>
      <c r="AN85" s="233" t="str">
        <f t="shared" si="8"/>
        <v/>
      </c>
      <c r="AP85" s="238" t="str">
        <f t="shared" si="11"/>
        <v/>
      </c>
      <c r="AQ85" s="239" t="str">
        <f>IF(SUM(COUNTIF('（別紙2-13）1月1日～1月31日'!C85,"○"),COUNTIF('（別紙2-14）2月1日～2月28日'!C85,"○"),COUNTIF('（別紙2-15）3月1日～3月31日'!C85,"○"))&gt;0,IF('（別紙2-12）12月1日～12月31日'!AI85=0,IF(SUM('（別紙2-13）1月1日～1月31日'!D85:AH85,'（別紙2-14）2月1日～2月28日'!D85:AE85,'（別紙2-15）3月1日～3月31日'!D85:AH85)&gt;7,"×","○"),""),"")</f>
        <v/>
      </c>
      <c r="AS85" s="238" t="str">
        <f>IF(SUM('（別紙2-10）10月1日～10月31日'!D85:AH85,'（別紙2-11）11月1日～11月30日'!D85:AG85,'（別紙2-12）12月1日～12月31日'!D85:AH85,'（別紙2-13）1月1日～1月31日'!D85:AH85,'（別紙2-14）2月1日～2月28日'!D85:AE85,'（別紙2-15）3月1日～3月31日'!D85:AH85)&gt;10,"○","×")</f>
        <v>×</v>
      </c>
      <c r="AT85" s="245" t="str">
        <f>IF('（別紙2-9）9月1日～9月30日'!AH85=0,"○","×")</f>
        <v>○</v>
      </c>
      <c r="AU85" s="239" t="str">
        <f t="shared" si="9"/>
        <v>×</v>
      </c>
      <c r="AV85" s="239" t="str">
        <f>IF(AU85="○",IF('（別紙１）チェックリスト'!$B$34="○","","×"),"")</f>
        <v/>
      </c>
    </row>
    <row r="86" spans="1:48" s="41" customFormat="1" ht="30" customHeight="1" x14ac:dyDescent="0.4">
      <c r="A86" s="55">
        <v>73</v>
      </c>
      <c r="B86" s="201" t="str">
        <f>IF('（別紙2-11）11月1日～11月30日'!B86="","",'（別紙2-11）11月1日～11月30日'!B86)</f>
        <v/>
      </c>
      <c r="C86" s="249"/>
      <c r="D86" s="284"/>
      <c r="E86" s="304"/>
      <c r="F86" s="291"/>
      <c r="G86" s="304"/>
      <c r="H86" s="291"/>
      <c r="I86" s="276"/>
      <c r="J86" s="291"/>
      <c r="K86" s="276"/>
      <c r="L86" s="291"/>
      <c r="M86" s="276"/>
      <c r="N86" s="291"/>
      <c r="O86" s="276"/>
      <c r="P86" s="291"/>
      <c r="Q86" s="276"/>
      <c r="R86" s="291"/>
      <c r="S86" s="276"/>
      <c r="T86" s="291"/>
      <c r="U86" s="276"/>
      <c r="V86" s="291"/>
      <c r="W86" s="276"/>
      <c r="X86" s="291"/>
      <c r="Y86" s="276"/>
      <c r="Z86" s="291"/>
      <c r="AA86" s="276"/>
      <c r="AB86" s="291"/>
      <c r="AC86" s="276"/>
      <c r="AD86" s="291"/>
      <c r="AE86" s="276"/>
      <c r="AF86" s="301"/>
      <c r="AG86" s="272"/>
      <c r="AH86" s="295"/>
      <c r="AI86" s="56">
        <f>SUM('（別紙2-6）6月1日～6月30日'!D86:AG86,'（別紙2-7）7月1日～7月31日'!D86:AH86,'（別紙2-8）8月1日～8月31日'!D86:AH86,'（別紙2-9）9月1日～9月30日'!D86:AG86,'（別紙2-10）10月1日～10月31日'!D86:AH86,'（別紙2-11）11月1日～11月30日'!D86:AG86,'（別紙2-12）12月1日～12月31日'!D86:AH86,'（別紙2-13）1月1日～1月31日'!D86:AH86,'（別紙2-14）2月1日～2月28日'!D86:AE86,D86:AH86)</f>
        <v>0</v>
      </c>
      <c r="AJ86" s="218" t="str">
        <f t="shared" si="10"/>
        <v/>
      </c>
      <c r="AK86" s="41">
        <f t="shared" si="7"/>
        <v>0</v>
      </c>
      <c r="AL86" s="44"/>
      <c r="AN86" s="233" t="str">
        <f t="shared" si="8"/>
        <v/>
      </c>
      <c r="AP86" s="238" t="str">
        <f t="shared" si="11"/>
        <v/>
      </c>
      <c r="AQ86" s="239" t="str">
        <f>IF(SUM(COUNTIF('（別紙2-13）1月1日～1月31日'!C86,"○"),COUNTIF('（別紙2-14）2月1日～2月28日'!C86,"○"),COUNTIF('（別紙2-15）3月1日～3月31日'!C86,"○"))&gt;0,IF('（別紙2-12）12月1日～12月31日'!AI86=0,IF(SUM('（別紙2-13）1月1日～1月31日'!D86:AH86,'（別紙2-14）2月1日～2月28日'!D86:AE86,'（別紙2-15）3月1日～3月31日'!D86:AH86)&gt;7,"×","○"),""),"")</f>
        <v/>
      </c>
      <c r="AS86" s="238" t="str">
        <f>IF(SUM('（別紙2-10）10月1日～10月31日'!D86:AH86,'（別紙2-11）11月1日～11月30日'!D86:AG86,'（別紙2-12）12月1日～12月31日'!D86:AH86,'（別紙2-13）1月1日～1月31日'!D86:AH86,'（別紙2-14）2月1日～2月28日'!D86:AE86,'（別紙2-15）3月1日～3月31日'!D86:AH86)&gt;10,"○","×")</f>
        <v>×</v>
      </c>
      <c r="AT86" s="245" t="str">
        <f>IF('（別紙2-9）9月1日～9月30日'!AH86=0,"○","×")</f>
        <v>○</v>
      </c>
      <c r="AU86" s="239" t="str">
        <f t="shared" si="9"/>
        <v>×</v>
      </c>
      <c r="AV86" s="239" t="str">
        <f>IF(AU86="○",IF('（別紙１）チェックリスト'!$B$34="○","","×"),"")</f>
        <v/>
      </c>
    </row>
    <row r="87" spans="1:48" s="41" customFormat="1" ht="30" customHeight="1" x14ac:dyDescent="0.4">
      <c r="A87" s="55">
        <v>74</v>
      </c>
      <c r="B87" s="201" t="str">
        <f>IF('（別紙2-11）11月1日～11月30日'!B87="","",'（別紙2-11）11月1日～11月30日'!B87)</f>
        <v/>
      </c>
      <c r="C87" s="249"/>
      <c r="D87" s="284"/>
      <c r="E87" s="304"/>
      <c r="F87" s="291"/>
      <c r="G87" s="304"/>
      <c r="H87" s="291"/>
      <c r="I87" s="276"/>
      <c r="J87" s="291"/>
      <c r="K87" s="276"/>
      <c r="L87" s="291"/>
      <c r="M87" s="276"/>
      <c r="N87" s="291"/>
      <c r="O87" s="276"/>
      <c r="P87" s="291"/>
      <c r="Q87" s="276"/>
      <c r="R87" s="291"/>
      <c r="S87" s="276"/>
      <c r="T87" s="291"/>
      <c r="U87" s="276"/>
      <c r="V87" s="291"/>
      <c r="W87" s="276"/>
      <c r="X87" s="291"/>
      <c r="Y87" s="276"/>
      <c r="Z87" s="291"/>
      <c r="AA87" s="276"/>
      <c r="AB87" s="291"/>
      <c r="AC87" s="276"/>
      <c r="AD87" s="291"/>
      <c r="AE87" s="276"/>
      <c r="AF87" s="301"/>
      <c r="AG87" s="272"/>
      <c r="AH87" s="295"/>
      <c r="AI87" s="56">
        <f>SUM('（別紙2-6）6月1日～6月30日'!D87:AG87,'（別紙2-7）7月1日～7月31日'!D87:AH87,'（別紙2-8）8月1日～8月31日'!D87:AH87,'（別紙2-9）9月1日～9月30日'!D87:AG87,'（別紙2-10）10月1日～10月31日'!D87:AH87,'（別紙2-11）11月1日～11月30日'!D87:AG87,'（別紙2-12）12月1日～12月31日'!D87:AH87,'（別紙2-13）1月1日～1月31日'!D87:AH87,'（別紙2-14）2月1日～2月28日'!D87:AE87,D87:AH87)</f>
        <v>0</v>
      </c>
      <c r="AJ87" s="218" t="str">
        <f t="shared" si="10"/>
        <v/>
      </c>
      <c r="AK87" s="41">
        <f t="shared" si="7"/>
        <v>0</v>
      </c>
      <c r="AL87" s="44"/>
      <c r="AN87" s="233" t="str">
        <f t="shared" si="8"/>
        <v/>
      </c>
      <c r="AP87" s="238" t="str">
        <f t="shared" si="11"/>
        <v/>
      </c>
      <c r="AQ87" s="239" t="str">
        <f>IF(SUM(COUNTIF('（別紙2-13）1月1日～1月31日'!C87,"○"),COUNTIF('（別紙2-14）2月1日～2月28日'!C87,"○"),COUNTIF('（別紙2-15）3月1日～3月31日'!C87,"○"))&gt;0,IF('（別紙2-12）12月1日～12月31日'!AI87=0,IF(SUM('（別紙2-13）1月1日～1月31日'!D87:AH87,'（別紙2-14）2月1日～2月28日'!D87:AE87,'（別紙2-15）3月1日～3月31日'!D87:AH87)&gt;7,"×","○"),""),"")</f>
        <v/>
      </c>
      <c r="AS87" s="238" t="str">
        <f>IF(SUM('（別紙2-10）10月1日～10月31日'!D87:AH87,'（別紙2-11）11月1日～11月30日'!D87:AG87,'（別紙2-12）12月1日～12月31日'!D87:AH87,'（別紙2-13）1月1日～1月31日'!D87:AH87,'（別紙2-14）2月1日～2月28日'!D87:AE87,'（別紙2-15）3月1日～3月31日'!D87:AH87)&gt;10,"○","×")</f>
        <v>×</v>
      </c>
      <c r="AT87" s="245" t="str">
        <f>IF('（別紙2-9）9月1日～9月30日'!AH87=0,"○","×")</f>
        <v>○</v>
      </c>
      <c r="AU87" s="239" t="str">
        <f t="shared" si="9"/>
        <v>×</v>
      </c>
      <c r="AV87" s="239" t="str">
        <f>IF(AU87="○",IF('（別紙１）チェックリスト'!$B$34="○","","×"),"")</f>
        <v/>
      </c>
    </row>
    <row r="88" spans="1:48" s="41" customFormat="1" ht="30" customHeight="1" thickBot="1" x14ac:dyDescent="0.45">
      <c r="A88" s="57">
        <v>75</v>
      </c>
      <c r="B88" s="202" t="str">
        <f>IF('（別紙2-11）11月1日～11月30日'!B88="","",'（別紙2-11）11月1日～11月30日'!B88)</f>
        <v/>
      </c>
      <c r="C88" s="250"/>
      <c r="D88" s="282"/>
      <c r="E88" s="302"/>
      <c r="F88" s="289"/>
      <c r="G88" s="302"/>
      <c r="H88" s="289"/>
      <c r="I88" s="273"/>
      <c r="J88" s="289"/>
      <c r="K88" s="273"/>
      <c r="L88" s="289"/>
      <c r="M88" s="273"/>
      <c r="N88" s="289"/>
      <c r="O88" s="273"/>
      <c r="P88" s="289"/>
      <c r="Q88" s="273"/>
      <c r="R88" s="289"/>
      <c r="S88" s="273"/>
      <c r="T88" s="289"/>
      <c r="U88" s="273"/>
      <c r="V88" s="289"/>
      <c r="W88" s="273"/>
      <c r="X88" s="289"/>
      <c r="Y88" s="273"/>
      <c r="Z88" s="289"/>
      <c r="AA88" s="273"/>
      <c r="AB88" s="289"/>
      <c r="AC88" s="273"/>
      <c r="AD88" s="289"/>
      <c r="AE88" s="273"/>
      <c r="AF88" s="303"/>
      <c r="AG88" s="274"/>
      <c r="AH88" s="296"/>
      <c r="AI88" s="58">
        <f>SUM('（別紙2-6）6月1日～6月30日'!D88:AG88,'（別紙2-7）7月1日～7月31日'!D88:AH88,'（別紙2-8）8月1日～8月31日'!D88:AH88,'（別紙2-9）9月1日～9月30日'!D88:AG88,'（別紙2-10）10月1日～10月31日'!D88:AH88,'（別紙2-11）11月1日～11月30日'!D88:AG88,'（別紙2-12）12月1日～12月31日'!D88:AH88,'（別紙2-13）1月1日～1月31日'!D88:AH88,'（別紙2-14）2月1日～2月28日'!D88:AE88,D88:AH88)</f>
        <v>0</v>
      </c>
      <c r="AJ88" s="218" t="str">
        <f t="shared" si="10"/>
        <v/>
      </c>
      <c r="AK88" s="41">
        <f t="shared" si="7"/>
        <v>0</v>
      </c>
      <c r="AL88" s="44"/>
      <c r="AN88" s="233" t="str">
        <f t="shared" si="8"/>
        <v/>
      </c>
      <c r="AP88" s="238" t="str">
        <f t="shared" si="11"/>
        <v/>
      </c>
      <c r="AQ88" s="239" t="str">
        <f>IF(SUM(COUNTIF('（別紙2-13）1月1日～1月31日'!C88,"○"),COUNTIF('（別紙2-14）2月1日～2月28日'!C88,"○"),COUNTIF('（別紙2-15）3月1日～3月31日'!C88,"○"))&gt;0,IF('（別紙2-12）12月1日～12月31日'!AI88=0,IF(SUM('（別紙2-13）1月1日～1月31日'!D88:AH88,'（別紙2-14）2月1日～2月28日'!D88:AE88,'（別紙2-15）3月1日～3月31日'!D88:AH88)&gt;7,"×","○"),""),"")</f>
        <v/>
      </c>
      <c r="AS88" s="238" t="str">
        <f>IF(SUM('（別紙2-10）10月1日～10月31日'!D88:AH88,'（別紙2-11）11月1日～11月30日'!D88:AG88,'（別紙2-12）12月1日～12月31日'!D88:AH88,'（別紙2-13）1月1日～1月31日'!D88:AH88,'（別紙2-14）2月1日～2月28日'!D88:AE88,'（別紙2-15）3月1日～3月31日'!D88:AH88)&gt;10,"○","×")</f>
        <v>×</v>
      </c>
      <c r="AT88" s="245" t="str">
        <f>IF('（別紙2-9）9月1日～9月30日'!AH88=0,"○","×")</f>
        <v>○</v>
      </c>
      <c r="AU88" s="239" t="str">
        <f t="shared" si="9"/>
        <v>×</v>
      </c>
      <c r="AV88" s="239" t="str">
        <f>IF(AU88="○",IF('（別紙１）チェックリスト'!$B$34="○","","×"),"")</f>
        <v/>
      </c>
    </row>
    <row r="89" spans="1:48" s="41" customFormat="1" ht="30" customHeight="1" x14ac:dyDescent="0.4">
      <c r="A89" s="91">
        <v>76</v>
      </c>
      <c r="B89" s="203" t="str">
        <f>IF('（別紙2-11）11月1日～11月30日'!B89="","",'（別紙2-11）11月1日～11月30日'!B89)</f>
        <v/>
      </c>
      <c r="C89" s="251"/>
      <c r="D89" s="286"/>
      <c r="E89" s="306"/>
      <c r="F89" s="293"/>
      <c r="G89" s="306"/>
      <c r="H89" s="293"/>
      <c r="I89" s="278"/>
      <c r="J89" s="293"/>
      <c r="K89" s="278"/>
      <c r="L89" s="293"/>
      <c r="M89" s="278"/>
      <c r="N89" s="293"/>
      <c r="O89" s="278"/>
      <c r="P89" s="293"/>
      <c r="Q89" s="278"/>
      <c r="R89" s="293"/>
      <c r="S89" s="278"/>
      <c r="T89" s="293"/>
      <c r="U89" s="278"/>
      <c r="V89" s="293"/>
      <c r="W89" s="278"/>
      <c r="X89" s="293"/>
      <c r="Y89" s="278"/>
      <c r="Z89" s="293"/>
      <c r="AA89" s="278"/>
      <c r="AB89" s="293"/>
      <c r="AC89" s="278"/>
      <c r="AD89" s="293"/>
      <c r="AE89" s="278"/>
      <c r="AF89" s="307"/>
      <c r="AG89" s="279"/>
      <c r="AH89" s="297"/>
      <c r="AI89" s="98">
        <f>SUM('（別紙2-6）6月1日～6月30日'!D89:AG89,'（別紙2-7）7月1日～7月31日'!D89:AH89,'（別紙2-8）8月1日～8月31日'!D89:AH89,'（別紙2-9）9月1日～9月30日'!D89:AG89,'（別紙2-10）10月1日～10月31日'!D89:AH89,'（別紙2-11）11月1日～11月30日'!D89:AG89,'（別紙2-12）12月1日～12月31日'!D89:AH89,'（別紙2-13）1月1日～1月31日'!D89:AH89,'（別紙2-14）2月1日～2月28日'!D89:AE89,D89:AH89)</f>
        <v>0</v>
      </c>
      <c r="AJ89" s="218" t="str">
        <f t="shared" si="10"/>
        <v/>
      </c>
      <c r="AK89" s="41">
        <f t="shared" si="7"/>
        <v>0</v>
      </c>
      <c r="AL89" s="44"/>
      <c r="AN89" s="233" t="str">
        <f t="shared" si="8"/>
        <v/>
      </c>
      <c r="AP89" s="238" t="str">
        <f t="shared" si="11"/>
        <v/>
      </c>
      <c r="AQ89" s="239" t="str">
        <f>IF(SUM(COUNTIF('（別紙2-13）1月1日～1月31日'!C89,"○"),COUNTIF('（別紙2-14）2月1日～2月28日'!C89,"○"),COUNTIF('（別紙2-15）3月1日～3月31日'!C89,"○"))&gt;0,IF('（別紙2-12）12月1日～12月31日'!AI89=0,IF(SUM('（別紙2-13）1月1日～1月31日'!D89:AH89,'（別紙2-14）2月1日～2月28日'!D89:AE89,'（別紙2-15）3月1日～3月31日'!D89:AH89)&gt;7,"×","○"),""),"")</f>
        <v/>
      </c>
      <c r="AS89" s="238" t="str">
        <f>IF(SUM('（別紙2-10）10月1日～10月31日'!D89:AH89,'（別紙2-11）11月1日～11月30日'!D89:AG89,'（別紙2-12）12月1日～12月31日'!D89:AH89,'（別紙2-13）1月1日～1月31日'!D89:AH89,'（別紙2-14）2月1日～2月28日'!D89:AE89,'（別紙2-15）3月1日～3月31日'!D89:AH89)&gt;10,"○","×")</f>
        <v>×</v>
      </c>
      <c r="AT89" s="245" t="str">
        <f>IF('（別紙2-9）9月1日～9月30日'!AH89=0,"○","×")</f>
        <v>○</v>
      </c>
      <c r="AU89" s="239" t="str">
        <f t="shared" si="9"/>
        <v>×</v>
      </c>
      <c r="AV89" s="239" t="str">
        <f>IF(AU89="○",IF('（別紙１）チェックリスト'!$B$34="○","","×"),"")</f>
        <v/>
      </c>
    </row>
    <row r="90" spans="1:48" s="41" customFormat="1" ht="30" customHeight="1" x14ac:dyDescent="0.4">
      <c r="A90" s="55">
        <v>77</v>
      </c>
      <c r="B90" s="201" t="str">
        <f>IF('（別紙2-11）11月1日～11月30日'!B90="","",'（別紙2-11）11月1日～11月30日'!B90)</f>
        <v/>
      </c>
      <c r="C90" s="249"/>
      <c r="D90" s="284"/>
      <c r="E90" s="304"/>
      <c r="F90" s="291"/>
      <c r="G90" s="304"/>
      <c r="H90" s="291"/>
      <c r="I90" s="276"/>
      <c r="J90" s="291"/>
      <c r="K90" s="276"/>
      <c r="L90" s="291"/>
      <c r="M90" s="276"/>
      <c r="N90" s="291"/>
      <c r="O90" s="276"/>
      <c r="P90" s="291"/>
      <c r="Q90" s="276"/>
      <c r="R90" s="291"/>
      <c r="S90" s="276"/>
      <c r="T90" s="291"/>
      <c r="U90" s="276"/>
      <c r="V90" s="291"/>
      <c r="W90" s="276"/>
      <c r="X90" s="291"/>
      <c r="Y90" s="276"/>
      <c r="Z90" s="291"/>
      <c r="AA90" s="276"/>
      <c r="AB90" s="291"/>
      <c r="AC90" s="276"/>
      <c r="AD90" s="291"/>
      <c r="AE90" s="276"/>
      <c r="AF90" s="301"/>
      <c r="AG90" s="272"/>
      <c r="AH90" s="295"/>
      <c r="AI90" s="56">
        <f>SUM('（別紙2-6）6月1日～6月30日'!D90:AG90,'（別紙2-7）7月1日～7月31日'!D90:AH90,'（別紙2-8）8月1日～8月31日'!D90:AH90,'（別紙2-9）9月1日～9月30日'!D90:AG90,'（別紙2-10）10月1日～10月31日'!D90:AH90,'（別紙2-11）11月1日～11月30日'!D90:AG90,'（別紙2-12）12月1日～12月31日'!D90:AH90,'（別紙2-13）1月1日～1月31日'!D90:AH90,'（別紙2-14）2月1日～2月28日'!D90:AE90,D90:AH90)</f>
        <v>0</v>
      </c>
      <c r="AJ90" s="218" t="str">
        <f t="shared" si="10"/>
        <v/>
      </c>
      <c r="AK90" s="41">
        <f t="shared" si="7"/>
        <v>0</v>
      </c>
      <c r="AL90" s="44"/>
      <c r="AN90" s="233" t="str">
        <f t="shared" si="8"/>
        <v/>
      </c>
      <c r="AP90" s="238" t="str">
        <f t="shared" si="11"/>
        <v/>
      </c>
      <c r="AQ90" s="239" t="str">
        <f>IF(SUM(COUNTIF('（別紙2-13）1月1日～1月31日'!C90,"○"),COUNTIF('（別紙2-14）2月1日～2月28日'!C90,"○"),COUNTIF('（別紙2-15）3月1日～3月31日'!C90,"○"))&gt;0,IF('（別紙2-12）12月1日～12月31日'!AI90=0,IF(SUM('（別紙2-13）1月1日～1月31日'!D90:AH90,'（別紙2-14）2月1日～2月28日'!D90:AE90,'（別紙2-15）3月1日～3月31日'!D90:AH90)&gt;7,"×","○"),""),"")</f>
        <v/>
      </c>
      <c r="AS90" s="238" t="str">
        <f>IF(SUM('（別紙2-10）10月1日～10月31日'!D90:AH90,'（別紙2-11）11月1日～11月30日'!D90:AG90,'（別紙2-12）12月1日～12月31日'!D90:AH90,'（別紙2-13）1月1日～1月31日'!D90:AH90,'（別紙2-14）2月1日～2月28日'!D90:AE90,'（別紙2-15）3月1日～3月31日'!D90:AH90)&gt;10,"○","×")</f>
        <v>×</v>
      </c>
      <c r="AT90" s="245" t="str">
        <f>IF('（別紙2-9）9月1日～9月30日'!AH90=0,"○","×")</f>
        <v>○</v>
      </c>
      <c r="AU90" s="239" t="str">
        <f t="shared" si="9"/>
        <v>×</v>
      </c>
      <c r="AV90" s="239" t="str">
        <f>IF(AU90="○",IF('（別紙１）チェックリスト'!$B$34="○","","×"),"")</f>
        <v/>
      </c>
    </row>
    <row r="91" spans="1:48" s="41" customFormat="1" ht="30" customHeight="1" x14ac:dyDescent="0.4">
      <c r="A91" s="55">
        <v>78</v>
      </c>
      <c r="B91" s="201" t="str">
        <f>IF('（別紙2-11）11月1日～11月30日'!B91="","",'（別紙2-11）11月1日～11月30日'!B91)</f>
        <v/>
      </c>
      <c r="C91" s="249"/>
      <c r="D91" s="284"/>
      <c r="E91" s="304"/>
      <c r="F91" s="291"/>
      <c r="G91" s="304"/>
      <c r="H91" s="291"/>
      <c r="I91" s="276"/>
      <c r="J91" s="291"/>
      <c r="K91" s="276"/>
      <c r="L91" s="291"/>
      <c r="M91" s="276"/>
      <c r="N91" s="291"/>
      <c r="O91" s="276"/>
      <c r="P91" s="291"/>
      <c r="Q91" s="276"/>
      <c r="R91" s="291"/>
      <c r="S91" s="276"/>
      <c r="T91" s="291"/>
      <c r="U91" s="276"/>
      <c r="V91" s="291"/>
      <c r="W91" s="276"/>
      <c r="X91" s="291"/>
      <c r="Y91" s="276"/>
      <c r="Z91" s="291"/>
      <c r="AA91" s="276"/>
      <c r="AB91" s="291"/>
      <c r="AC91" s="276"/>
      <c r="AD91" s="291"/>
      <c r="AE91" s="276"/>
      <c r="AF91" s="301"/>
      <c r="AG91" s="272"/>
      <c r="AH91" s="295"/>
      <c r="AI91" s="56">
        <f>SUM('（別紙2-6）6月1日～6月30日'!D91:AG91,'（別紙2-7）7月1日～7月31日'!D91:AH91,'（別紙2-8）8月1日～8月31日'!D91:AH91,'（別紙2-9）9月1日～9月30日'!D91:AG91,'（別紙2-10）10月1日～10月31日'!D91:AH91,'（別紙2-11）11月1日～11月30日'!D91:AG91,'（別紙2-12）12月1日～12月31日'!D91:AH91,'（別紙2-13）1月1日～1月31日'!D91:AH91,'（別紙2-14）2月1日～2月28日'!D91:AE91,D91:AH91)</f>
        <v>0</v>
      </c>
      <c r="AJ91" s="218" t="str">
        <f t="shared" si="10"/>
        <v/>
      </c>
      <c r="AK91" s="41">
        <f t="shared" si="7"/>
        <v>0</v>
      </c>
      <c r="AL91" s="44"/>
      <c r="AN91" s="233" t="str">
        <f t="shared" si="8"/>
        <v/>
      </c>
      <c r="AP91" s="238" t="str">
        <f t="shared" si="11"/>
        <v/>
      </c>
      <c r="AQ91" s="239" t="str">
        <f>IF(SUM(COUNTIF('（別紙2-13）1月1日～1月31日'!C91,"○"),COUNTIF('（別紙2-14）2月1日～2月28日'!C91,"○"),COUNTIF('（別紙2-15）3月1日～3月31日'!C91,"○"))&gt;0,IF('（別紙2-12）12月1日～12月31日'!AI91=0,IF(SUM('（別紙2-13）1月1日～1月31日'!D91:AH91,'（別紙2-14）2月1日～2月28日'!D91:AE91,'（別紙2-15）3月1日～3月31日'!D91:AH91)&gt;7,"×","○"),""),"")</f>
        <v/>
      </c>
      <c r="AS91" s="238" t="str">
        <f>IF(SUM('（別紙2-10）10月1日～10月31日'!D91:AH91,'（別紙2-11）11月1日～11月30日'!D91:AG91,'（別紙2-12）12月1日～12月31日'!D91:AH91,'（別紙2-13）1月1日～1月31日'!D91:AH91,'（別紙2-14）2月1日～2月28日'!D91:AE91,'（別紙2-15）3月1日～3月31日'!D91:AH91)&gt;10,"○","×")</f>
        <v>×</v>
      </c>
      <c r="AT91" s="245" t="str">
        <f>IF('（別紙2-9）9月1日～9月30日'!AH91=0,"○","×")</f>
        <v>○</v>
      </c>
      <c r="AU91" s="239" t="str">
        <f t="shared" si="9"/>
        <v>×</v>
      </c>
      <c r="AV91" s="239" t="str">
        <f>IF(AU91="○",IF('（別紙１）チェックリスト'!$B$34="○","","×"),"")</f>
        <v/>
      </c>
    </row>
    <row r="92" spans="1:48" s="41" customFormat="1" ht="30" customHeight="1" x14ac:dyDescent="0.4">
      <c r="A92" s="55">
        <v>79</v>
      </c>
      <c r="B92" s="201" t="str">
        <f>IF('（別紙2-11）11月1日～11月30日'!B92="","",'（別紙2-11）11月1日～11月30日'!B92)</f>
        <v/>
      </c>
      <c r="C92" s="249"/>
      <c r="D92" s="284"/>
      <c r="E92" s="304"/>
      <c r="F92" s="291"/>
      <c r="G92" s="304"/>
      <c r="H92" s="291"/>
      <c r="I92" s="276"/>
      <c r="J92" s="291"/>
      <c r="K92" s="276"/>
      <c r="L92" s="291"/>
      <c r="M92" s="276"/>
      <c r="N92" s="291"/>
      <c r="O92" s="276"/>
      <c r="P92" s="291"/>
      <c r="Q92" s="276"/>
      <c r="R92" s="291"/>
      <c r="S92" s="276"/>
      <c r="T92" s="291"/>
      <c r="U92" s="276"/>
      <c r="V92" s="291"/>
      <c r="W92" s="276"/>
      <c r="X92" s="291"/>
      <c r="Y92" s="276"/>
      <c r="Z92" s="291"/>
      <c r="AA92" s="276"/>
      <c r="AB92" s="291"/>
      <c r="AC92" s="276"/>
      <c r="AD92" s="291"/>
      <c r="AE92" s="276"/>
      <c r="AF92" s="301"/>
      <c r="AG92" s="272"/>
      <c r="AH92" s="295"/>
      <c r="AI92" s="56">
        <f>SUM('（別紙2-6）6月1日～6月30日'!D92:AG92,'（別紙2-7）7月1日～7月31日'!D92:AH92,'（別紙2-8）8月1日～8月31日'!D92:AH92,'（別紙2-9）9月1日～9月30日'!D92:AG92,'（別紙2-10）10月1日～10月31日'!D92:AH92,'（別紙2-11）11月1日～11月30日'!D92:AG92,'（別紙2-12）12月1日～12月31日'!D92:AH92,'（別紙2-13）1月1日～1月31日'!D92:AH92,'（別紙2-14）2月1日～2月28日'!D92:AE92,D92:AH92)</f>
        <v>0</v>
      </c>
      <c r="AJ92" s="218" t="str">
        <f t="shared" si="10"/>
        <v/>
      </c>
      <c r="AK92" s="41">
        <f t="shared" si="7"/>
        <v>0</v>
      </c>
      <c r="AL92" s="44"/>
      <c r="AN92" s="233" t="str">
        <f t="shared" si="8"/>
        <v/>
      </c>
      <c r="AP92" s="238" t="str">
        <f t="shared" si="11"/>
        <v/>
      </c>
      <c r="AQ92" s="239" t="str">
        <f>IF(SUM(COUNTIF('（別紙2-13）1月1日～1月31日'!C92,"○"),COUNTIF('（別紙2-14）2月1日～2月28日'!C92,"○"),COUNTIF('（別紙2-15）3月1日～3月31日'!C92,"○"))&gt;0,IF('（別紙2-12）12月1日～12月31日'!AI92=0,IF(SUM('（別紙2-13）1月1日～1月31日'!D92:AH92,'（別紙2-14）2月1日～2月28日'!D92:AE92,'（別紙2-15）3月1日～3月31日'!D92:AH92)&gt;7,"×","○"),""),"")</f>
        <v/>
      </c>
      <c r="AS92" s="238" t="str">
        <f>IF(SUM('（別紙2-10）10月1日～10月31日'!D92:AH92,'（別紙2-11）11月1日～11月30日'!D92:AG92,'（別紙2-12）12月1日～12月31日'!D92:AH92,'（別紙2-13）1月1日～1月31日'!D92:AH92,'（別紙2-14）2月1日～2月28日'!D92:AE92,'（別紙2-15）3月1日～3月31日'!D92:AH92)&gt;10,"○","×")</f>
        <v>×</v>
      </c>
      <c r="AT92" s="245" t="str">
        <f>IF('（別紙2-9）9月1日～9月30日'!AH92=0,"○","×")</f>
        <v>○</v>
      </c>
      <c r="AU92" s="239" t="str">
        <f t="shared" si="9"/>
        <v>×</v>
      </c>
      <c r="AV92" s="239" t="str">
        <f>IF(AU92="○",IF('（別紙１）チェックリスト'!$B$34="○","","×"),"")</f>
        <v/>
      </c>
    </row>
    <row r="93" spans="1:48" s="41" customFormat="1" ht="30" customHeight="1" thickBot="1" x14ac:dyDescent="0.45">
      <c r="A93" s="55">
        <v>80</v>
      </c>
      <c r="B93" s="202" t="str">
        <f>IF('（別紙2-11）11月1日～11月30日'!B93="","",'（別紙2-11）11月1日～11月30日'!B93)</f>
        <v/>
      </c>
      <c r="C93" s="252"/>
      <c r="D93" s="284"/>
      <c r="E93" s="304"/>
      <c r="F93" s="291"/>
      <c r="G93" s="304"/>
      <c r="H93" s="291"/>
      <c r="I93" s="276"/>
      <c r="J93" s="291"/>
      <c r="K93" s="276"/>
      <c r="L93" s="291"/>
      <c r="M93" s="276"/>
      <c r="N93" s="291"/>
      <c r="O93" s="276"/>
      <c r="P93" s="291"/>
      <c r="Q93" s="276"/>
      <c r="R93" s="291"/>
      <c r="S93" s="276"/>
      <c r="T93" s="291"/>
      <c r="U93" s="276"/>
      <c r="V93" s="291"/>
      <c r="W93" s="276"/>
      <c r="X93" s="291"/>
      <c r="Y93" s="276"/>
      <c r="Z93" s="291"/>
      <c r="AA93" s="276"/>
      <c r="AB93" s="291"/>
      <c r="AC93" s="276"/>
      <c r="AD93" s="291"/>
      <c r="AE93" s="276"/>
      <c r="AF93" s="301"/>
      <c r="AG93" s="272"/>
      <c r="AH93" s="295"/>
      <c r="AI93" s="56">
        <f>SUM('（別紙2-6）6月1日～6月30日'!D93:AG93,'（別紙2-7）7月1日～7月31日'!D93:AH93,'（別紙2-8）8月1日～8月31日'!D93:AH93,'（別紙2-9）9月1日～9月30日'!D93:AG93,'（別紙2-10）10月1日～10月31日'!D93:AH93,'（別紙2-11）11月1日～11月30日'!D93:AG93,'（別紙2-12）12月1日～12月31日'!D93:AH93,'（別紙2-13）1月1日～1月31日'!D93:AH93,'（別紙2-14）2月1日～2月28日'!D93:AE93,D93:AH93)</f>
        <v>0</v>
      </c>
      <c r="AJ93" s="218" t="str">
        <f t="shared" si="10"/>
        <v/>
      </c>
      <c r="AK93" s="41">
        <f t="shared" si="7"/>
        <v>0</v>
      </c>
      <c r="AL93" s="44"/>
      <c r="AN93" s="233" t="str">
        <f t="shared" si="8"/>
        <v/>
      </c>
      <c r="AP93" s="238" t="str">
        <f t="shared" si="11"/>
        <v/>
      </c>
      <c r="AQ93" s="239" t="str">
        <f>IF(SUM(COUNTIF('（別紙2-13）1月1日～1月31日'!C93,"○"),COUNTIF('（別紙2-14）2月1日～2月28日'!C93,"○"),COUNTIF('（別紙2-15）3月1日～3月31日'!C93,"○"))&gt;0,IF('（別紙2-12）12月1日～12月31日'!AI93=0,IF(SUM('（別紙2-13）1月1日～1月31日'!D93:AH93,'（別紙2-14）2月1日～2月28日'!D93:AE93,'（別紙2-15）3月1日～3月31日'!D93:AH93)&gt;7,"×","○"),""),"")</f>
        <v/>
      </c>
      <c r="AS93" s="238" t="str">
        <f>IF(SUM('（別紙2-10）10月1日～10月31日'!D93:AH93,'（別紙2-11）11月1日～11月30日'!D93:AG93,'（別紙2-12）12月1日～12月31日'!D93:AH93,'（別紙2-13）1月1日～1月31日'!D93:AH93,'（別紙2-14）2月1日～2月28日'!D93:AE93,'（別紙2-15）3月1日～3月31日'!D93:AH93)&gt;10,"○","×")</f>
        <v>×</v>
      </c>
      <c r="AT93" s="245" t="str">
        <f>IF('（別紙2-9）9月1日～9月30日'!AH93=0,"○","×")</f>
        <v>○</v>
      </c>
      <c r="AU93" s="239" t="str">
        <f t="shared" si="9"/>
        <v>×</v>
      </c>
      <c r="AV93" s="239" t="str">
        <f>IF(AU93="○",IF('（別紙１）チェックリスト'!$B$34="○","","×"),"")</f>
        <v/>
      </c>
    </row>
    <row r="94" spans="1:48" s="41" customFormat="1" ht="30" customHeight="1" x14ac:dyDescent="0.4">
      <c r="A94" s="99">
        <v>81</v>
      </c>
      <c r="B94" s="203" t="str">
        <f>IF('（別紙2-11）11月1日～11月30日'!B94="","",'（別紙2-11）11月1日～11月30日'!B94)</f>
        <v/>
      </c>
      <c r="C94" s="253"/>
      <c r="D94" s="285"/>
      <c r="E94" s="305"/>
      <c r="F94" s="292"/>
      <c r="G94" s="305"/>
      <c r="H94" s="292"/>
      <c r="I94" s="277"/>
      <c r="J94" s="292"/>
      <c r="K94" s="277"/>
      <c r="L94" s="292"/>
      <c r="M94" s="277"/>
      <c r="N94" s="292"/>
      <c r="O94" s="277"/>
      <c r="P94" s="292"/>
      <c r="Q94" s="277"/>
      <c r="R94" s="292"/>
      <c r="S94" s="277"/>
      <c r="T94" s="292"/>
      <c r="U94" s="277"/>
      <c r="V94" s="292"/>
      <c r="W94" s="277"/>
      <c r="X94" s="292"/>
      <c r="Y94" s="277"/>
      <c r="Z94" s="292"/>
      <c r="AA94" s="277"/>
      <c r="AB94" s="292"/>
      <c r="AC94" s="277"/>
      <c r="AD94" s="292"/>
      <c r="AE94" s="277"/>
      <c r="AF94" s="299"/>
      <c r="AG94" s="270"/>
      <c r="AH94" s="294"/>
      <c r="AI94" s="81">
        <f>SUM('（別紙2-6）6月1日～6月30日'!D94:AG94,'（別紙2-7）7月1日～7月31日'!D94:AH94,'（別紙2-8）8月1日～8月31日'!D94:AH94,'（別紙2-9）9月1日～9月30日'!D94:AG94,'（別紙2-10）10月1日～10月31日'!D94:AH94,'（別紙2-11）11月1日～11月30日'!D94:AG94,'（別紙2-12）12月1日～12月31日'!D94:AH94,'（別紙2-13）1月1日～1月31日'!D94:AH94,'（別紙2-14）2月1日～2月28日'!D94:AE94,D94:AH94)</f>
        <v>0</v>
      </c>
      <c r="AJ94" s="218" t="str">
        <f t="shared" si="10"/>
        <v/>
      </c>
      <c r="AK94" s="41">
        <f t="shared" si="7"/>
        <v>0</v>
      </c>
      <c r="AL94" s="44"/>
      <c r="AN94" s="233" t="str">
        <f t="shared" si="8"/>
        <v/>
      </c>
      <c r="AP94" s="238" t="str">
        <f t="shared" si="11"/>
        <v/>
      </c>
      <c r="AQ94" s="239" t="str">
        <f>IF(SUM(COUNTIF('（別紙2-13）1月1日～1月31日'!C94,"○"),COUNTIF('（別紙2-14）2月1日～2月28日'!C94,"○"),COUNTIF('（別紙2-15）3月1日～3月31日'!C94,"○"))&gt;0,IF('（別紙2-12）12月1日～12月31日'!AI94=0,IF(SUM('（別紙2-13）1月1日～1月31日'!D94:AH94,'（別紙2-14）2月1日～2月28日'!D94:AE94,'（別紙2-15）3月1日～3月31日'!D94:AH94)&gt;7,"×","○"),""),"")</f>
        <v/>
      </c>
      <c r="AS94" s="238" t="str">
        <f>IF(SUM('（別紙2-10）10月1日～10月31日'!D94:AH94,'（別紙2-11）11月1日～11月30日'!D94:AG94,'（別紙2-12）12月1日～12月31日'!D94:AH94,'（別紙2-13）1月1日～1月31日'!D94:AH94,'（別紙2-14）2月1日～2月28日'!D94:AE94,'（別紙2-15）3月1日～3月31日'!D94:AH94)&gt;10,"○","×")</f>
        <v>×</v>
      </c>
      <c r="AT94" s="245" t="str">
        <f>IF('（別紙2-9）9月1日～9月30日'!AH94=0,"○","×")</f>
        <v>○</v>
      </c>
      <c r="AU94" s="239" t="str">
        <f t="shared" si="9"/>
        <v>×</v>
      </c>
      <c r="AV94" s="239" t="str">
        <f>IF(AU94="○",IF('（別紙１）チェックリスト'!$B$34="○","","×"),"")</f>
        <v/>
      </c>
    </row>
    <row r="95" spans="1:48" s="41" customFormat="1" ht="30" customHeight="1" x14ac:dyDescent="0.4">
      <c r="A95" s="55">
        <v>82</v>
      </c>
      <c r="B95" s="201" t="str">
        <f>IF('（別紙2-11）11月1日～11月30日'!B95="","",'（別紙2-11）11月1日～11月30日'!B95)</f>
        <v/>
      </c>
      <c r="C95" s="249"/>
      <c r="D95" s="284"/>
      <c r="E95" s="304"/>
      <c r="F95" s="291"/>
      <c r="G95" s="304"/>
      <c r="H95" s="291"/>
      <c r="I95" s="276"/>
      <c r="J95" s="291"/>
      <c r="K95" s="276"/>
      <c r="L95" s="291"/>
      <c r="M95" s="276"/>
      <c r="N95" s="291"/>
      <c r="O95" s="276"/>
      <c r="P95" s="291"/>
      <c r="Q95" s="276"/>
      <c r="R95" s="291"/>
      <c r="S95" s="276"/>
      <c r="T95" s="291"/>
      <c r="U95" s="276"/>
      <c r="V95" s="291"/>
      <c r="W95" s="276"/>
      <c r="X95" s="291"/>
      <c r="Y95" s="276"/>
      <c r="Z95" s="291"/>
      <c r="AA95" s="276"/>
      <c r="AB95" s="291"/>
      <c r="AC95" s="276"/>
      <c r="AD95" s="291"/>
      <c r="AE95" s="276"/>
      <c r="AF95" s="301"/>
      <c r="AG95" s="272"/>
      <c r="AH95" s="295"/>
      <c r="AI95" s="56">
        <f>SUM('（別紙2-6）6月1日～6月30日'!D95:AG95,'（別紙2-7）7月1日～7月31日'!D95:AH95,'（別紙2-8）8月1日～8月31日'!D95:AH95,'（別紙2-9）9月1日～9月30日'!D95:AG95,'（別紙2-10）10月1日～10月31日'!D95:AH95,'（別紙2-11）11月1日～11月30日'!D95:AG95,'（別紙2-12）12月1日～12月31日'!D95:AH95,'（別紙2-13）1月1日～1月31日'!D95:AH95,'（別紙2-14）2月1日～2月28日'!D95:AE95,D95:AH95)</f>
        <v>0</v>
      </c>
      <c r="AJ95" s="218" t="str">
        <f t="shared" si="10"/>
        <v/>
      </c>
      <c r="AK95" s="41">
        <f t="shared" si="7"/>
        <v>0</v>
      </c>
      <c r="AL95" s="44"/>
      <c r="AN95" s="233" t="str">
        <f t="shared" si="8"/>
        <v/>
      </c>
      <c r="AP95" s="238" t="str">
        <f t="shared" si="11"/>
        <v/>
      </c>
      <c r="AQ95" s="239" t="str">
        <f>IF(SUM(COUNTIF('（別紙2-13）1月1日～1月31日'!C95,"○"),COUNTIF('（別紙2-14）2月1日～2月28日'!C95,"○"),COUNTIF('（別紙2-15）3月1日～3月31日'!C95,"○"))&gt;0,IF('（別紙2-12）12月1日～12月31日'!AI95=0,IF(SUM('（別紙2-13）1月1日～1月31日'!D95:AH95,'（別紙2-14）2月1日～2月28日'!D95:AE95,'（別紙2-15）3月1日～3月31日'!D95:AH95)&gt;7,"×","○"),""),"")</f>
        <v/>
      </c>
      <c r="AS95" s="238" t="str">
        <f>IF(SUM('（別紙2-10）10月1日～10月31日'!D95:AH95,'（別紙2-11）11月1日～11月30日'!D95:AG95,'（別紙2-12）12月1日～12月31日'!D95:AH95,'（別紙2-13）1月1日～1月31日'!D95:AH95,'（別紙2-14）2月1日～2月28日'!D95:AE95,'（別紙2-15）3月1日～3月31日'!D95:AH95)&gt;10,"○","×")</f>
        <v>×</v>
      </c>
      <c r="AT95" s="245" t="str">
        <f>IF('（別紙2-9）9月1日～9月30日'!AH95=0,"○","×")</f>
        <v>○</v>
      </c>
      <c r="AU95" s="239" t="str">
        <f t="shared" si="9"/>
        <v>×</v>
      </c>
      <c r="AV95" s="239" t="str">
        <f>IF(AU95="○",IF('（別紙１）チェックリスト'!$B$34="○","","×"),"")</f>
        <v/>
      </c>
    </row>
    <row r="96" spans="1:48" s="41" customFormat="1" ht="30" customHeight="1" x14ac:dyDescent="0.4">
      <c r="A96" s="55">
        <v>83</v>
      </c>
      <c r="B96" s="201" t="str">
        <f>IF('（別紙2-11）11月1日～11月30日'!B96="","",'（別紙2-11）11月1日～11月30日'!B96)</f>
        <v/>
      </c>
      <c r="C96" s="249"/>
      <c r="D96" s="284"/>
      <c r="E96" s="304"/>
      <c r="F96" s="291"/>
      <c r="G96" s="304"/>
      <c r="H96" s="291"/>
      <c r="I96" s="276"/>
      <c r="J96" s="291"/>
      <c r="K96" s="276"/>
      <c r="L96" s="291"/>
      <c r="M96" s="276"/>
      <c r="N96" s="291"/>
      <c r="O96" s="276"/>
      <c r="P96" s="291"/>
      <c r="Q96" s="276"/>
      <c r="R96" s="291"/>
      <c r="S96" s="276"/>
      <c r="T96" s="291"/>
      <c r="U96" s="276"/>
      <c r="V96" s="291"/>
      <c r="W96" s="276"/>
      <c r="X96" s="291"/>
      <c r="Y96" s="276"/>
      <c r="Z96" s="291"/>
      <c r="AA96" s="276"/>
      <c r="AB96" s="291"/>
      <c r="AC96" s="276"/>
      <c r="AD96" s="291"/>
      <c r="AE96" s="276"/>
      <c r="AF96" s="301"/>
      <c r="AG96" s="272"/>
      <c r="AH96" s="295"/>
      <c r="AI96" s="56">
        <f>SUM('（別紙2-6）6月1日～6月30日'!D96:AG96,'（別紙2-7）7月1日～7月31日'!D96:AH96,'（別紙2-8）8月1日～8月31日'!D96:AH96,'（別紙2-9）9月1日～9月30日'!D96:AG96,'（別紙2-10）10月1日～10月31日'!D96:AH96,'（別紙2-11）11月1日～11月30日'!D96:AG96,'（別紙2-12）12月1日～12月31日'!D96:AH96,'（別紙2-13）1月1日～1月31日'!D96:AH96,'（別紙2-14）2月1日～2月28日'!D96:AE96,D96:AH96)</f>
        <v>0</v>
      </c>
      <c r="AJ96" s="218" t="str">
        <f t="shared" si="10"/>
        <v/>
      </c>
      <c r="AK96" s="41">
        <f t="shared" si="7"/>
        <v>0</v>
      </c>
      <c r="AL96" s="44"/>
      <c r="AN96" s="233" t="str">
        <f t="shared" si="8"/>
        <v/>
      </c>
      <c r="AP96" s="238" t="str">
        <f t="shared" si="11"/>
        <v/>
      </c>
      <c r="AQ96" s="239" t="str">
        <f>IF(SUM(COUNTIF('（別紙2-13）1月1日～1月31日'!C96,"○"),COUNTIF('（別紙2-14）2月1日～2月28日'!C96,"○"),COUNTIF('（別紙2-15）3月1日～3月31日'!C96,"○"))&gt;0,IF('（別紙2-12）12月1日～12月31日'!AI96=0,IF(SUM('（別紙2-13）1月1日～1月31日'!D96:AH96,'（別紙2-14）2月1日～2月28日'!D96:AE96,'（別紙2-15）3月1日～3月31日'!D96:AH96)&gt;7,"×","○"),""),"")</f>
        <v/>
      </c>
      <c r="AS96" s="238" t="str">
        <f>IF(SUM('（別紙2-10）10月1日～10月31日'!D96:AH96,'（別紙2-11）11月1日～11月30日'!D96:AG96,'（別紙2-12）12月1日～12月31日'!D96:AH96,'（別紙2-13）1月1日～1月31日'!D96:AH96,'（別紙2-14）2月1日～2月28日'!D96:AE96,'（別紙2-15）3月1日～3月31日'!D96:AH96)&gt;10,"○","×")</f>
        <v>×</v>
      </c>
      <c r="AT96" s="245" t="str">
        <f>IF('（別紙2-9）9月1日～9月30日'!AH96=0,"○","×")</f>
        <v>○</v>
      </c>
      <c r="AU96" s="239" t="str">
        <f t="shared" si="9"/>
        <v>×</v>
      </c>
      <c r="AV96" s="239" t="str">
        <f>IF(AU96="○",IF('（別紙１）チェックリスト'!$B$34="○","","×"),"")</f>
        <v/>
      </c>
    </row>
    <row r="97" spans="1:48" s="41" customFormat="1" ht="30" customHeight="1" x14ac:dyDescent="0.4">
      <c r="A97" s="55">
        <v>84</v>
      </c>
      <c r="B97" s="201" t="str">
        <f>IF('（別紙2-11）11月1日～11月30日'!B97="","",'（別紙2-11）11月1日～11月30日'!B97)</f>
        <v/>
      </c>
      <c r="C97" s="249"/>
      <c r="D97" s="284"/>
      <c r="E97" s="304"/>
      <c r="F97" s="291"/>
      <c r="G97" s="304"/>
      <c r="H97" s="291"/>
      <c r="I97" s="276"/>
      <c r="J97" s="291"/>
      <c r="K97" s="276"/>
      <c r="L97" s="291"/>
      <c r="M97" s="276"/>
      <c r="N97" s="291"/>
      <c r="O97" s="276"/>
      <c r="P97" s="291"/>
      <c r="Q97" s="276"/>
      <c r="R97" s="291"/>
      <c r="S97" s="276"/>
      <c r="T97" s="291"/>
      <c r="U97" s="276"/>
      <c r="V97" s="291"/>
      <c r="W97" s="276"/>
      <c r="X97" s="291"/>
      <c r="Y97" s="276"/>
      <c r="Z97" s="291"/>
      <c r="AA97" s="276"/>
      <c r="AB97" s="291"/>
      <c r="AC97" s="276"/>
      <c r="AD97" s="291"/>
      <c r="AE97" s="276"/>
      <c r="AF97" s="301"/>
      <c r="AG97" s="272"/>
      <c r="AH97" s="295"/>
      <c r="AI97" s="56">
        <f>SUM('（別紙2-6）6月1日～6月30日'!D97:AG97,'（別紙2-7）7月1日～7月31日'!D97:AH97,'（別紙2-8）8月1日～8月31日'!D97:AH97,'（別紙2-9）9月1日～9月30日'!D97:AG97,'（別紙2-10）10月1日～10月31日'!D97:AH97,'（別紙2-11）11月1日～11月30日'!D97:AG97,'（別紙2-12）12月1日～12月31日'!D97:AH97,'（別紙2-13）1月1日～1月31日'!D97:AH97,'（別紙2-14）2月1日～2月28日'!D97:AE97,D97:AH97)</f>
        <v>0</v>
      </c>
      <c r="AJ97" s="218" t="str">
        <f t="shared" si="10"/>
        <v/>
      </c>
      <c r="AK97" s="41">
        <f t="shared" si="7"/>
        <v>0</v>
      </c>
      <c r="AL97" s="44"/>
      <c r="AN97" s="233" t="str">
        <f t="shared" si="8"/>
        <v/>
      </c>
      <c r="AP97" s="238" t="str">
        <f t="shared" si="11"/>
        <v/>
      </c>
      <c r="AQ97" s="239" t="str">
        <f>IF(SUM(COUNTIF('（別紙2-13）1月1日～1月31日'!C97,"○"),COUNTIF('（別紙2-14）2月1日～2月28日'!C97,"○"),COUNTIF('（別紙2-15）3月1日～3月31日'!C97,"○"))&gt;0,IF('（別紙2-12）12月1日～12月31日'!AI97=0,IF(SUM('（別紙2-13）1月1日～1月31日'!D97:AH97,'（別紙2-14）2月1日～2月28日'!D97:AE97,'（別紙2-15）3月1日～3月31日'!D97:AH97)&gt;7,"×","○"),""),"")</f>
        <v/>
      </c>
      <c r="AS97" s="238" t="str">
        <f>IF(SUM('（別紙2-10）10月1日～10月31日'!D97:AH97,'（別紙2-11）11月1日～11月30日'!D97:AG97,'（別紙2-12）12月1日～12月31日'!D97:AH97,'（別紙2-13）1月1日～1月31日'!D97:AH97,'（別紙2-14）2月1日～2月28日'!D97:AE97,'（別紙2-15）3月1日～3月31日'!D97:AH97)&gt;10,"○","×")</f>
        <v>×</v>
      </c>
      <c r="AT97" s="245" t="str">
        <f>IF('（別紙2-9）9月1日～9月30日'!AH97=0,"○","×")</f>
        <v>○</v>
      </c>
      <c r="AU97" s="239" t="str">
        <f t="shared" si="9"/>
        <v>×</v>
      </c>
      <c r="AV97" s="239" t="str">
        <f>IF(AU97="○",IF('（別紙１）チェックリスト'!$B$34="○","","×"),"")</f>
        <v/>
      </c>
    </row>
    <row r="98" spans="1:48" s="41" customFormat="1" ht="30" customHeight="1" thickBot="1" x14ac:dyDescent="0.45">
      <c r="A98" s="57">
        <v>85</v>
      </c>
      <c r="B98" s="202" t="str">
        <f>IF('（別紙2-11）11月1日～11月30日'!B98="","",'（別紙2-11）11月1日～11月30日'!B98)</f>
        <v/>
      </c>
      <c r="C98" s="252"/>
      <c r="D98" s="282"/>
      <c r="E98" s="302"/>
      <c r="F98" s="289"/>
      <c r="G98" s="302"/>
      <c r="H98" s="289"/>
      <c r="I98" s="273"/>
      <c r="J98" s="289"/>
      <c r="K98" s="273"/>
      <c r="L98" s="289"/>
      <c r="M98" s="273"/>
      <c r="N98" s="289"/>
      <c r="O98" s="273"/>
      <c r="P98" s="289"/>
      <c r="Q98" s="273"/>
      <c r="R98" s="289"/>
      <c r="S98" s="273"/>
      <c r="T98" s="289"/>
      <c r="U98" s="273"/>
      <c r="V98" s="289"/>
      <c r="W98" s="273"/>
      <c r="X98" s="289"/>
      <c r="Y98" s="273"/>
      <c r="Z98" s="289"/>
      <c r="AA98" s="273"/>
      <c r="AB98" s="289"/>
      <c r="AC98" s="273"/>
      <c r="AD98" s="289"/>
      <c r="AE98" s="273"/>
      <c r="AF98" s="303"/>
      <c r="AG98" s="274"/>
      <c r="AH98" s="296"/>
      <c r="AI98" s="58">
        <f>SUM('（別紙2-6）6月1日～6月30日'!D98:AG98,'（別紙2-7）7月1日～7月31日'!D98:AH98,'（別紙2-8）8月1日～8月31日'!D98:AH98,'（別紙2-9）9月1日～9月30日'!D98:AG98,'（別紙2-10）10月1日～10月31日'!D98:AH98,'（別紙2-11）11月1日～11月30日'!D98:AG98,'（別紙2-12）12月1日～12月31日'!D98:AH98,'（別紙2-13）1月1日～1月31日'!D98:AH98,'（別紙2-14）2月1日～2月28日'!D98:AE98,D98:AH98)</f>
        <v>0</v>
      </c>
      <c r="AJ98" s="218" t="str">
        <f t="shared" si="10"/>
        <v/>
      </c>
      <c r="AK98" s="41">
        <f t="shared" si="7"/>
        <v>0</v>
      </c>
      <c r="AL98" s="44"/>
      <c r="AN98" s="233" t="str">
        <f t="shared" si="8"/>
        <v/>
      </c>
      <c r="AP98" s="238" t="str">
        <f t="shared" si="11"/>
        <v/>
      </c>
      <c r="AQ98" s="239" t="str">
        <f>IF(SUM(COUNTIF('（別紙2-13）1月1日～1月31日'!C98,"○"),COUNTIF('（別紙2-14）2月1日～2月28日'!C98,"○"),COUNTIF('（別紙2-15）3月1日～3月31日'!C98,"○"))&gt;0,IF('（別紙2-12）12月1日～12月31日'!AI98=0,IF(SUM('（別紙2-13）1月1日～1月31日'!D98:AH98,'（別紙2-14）2月1日～2月28日'!D98:AE98,'（別紙2-15）3月1日～3月31日'!D98:AH98)&gt;7,"×","○"),""),"")</f>
        <v/>
      </c>
      <c r="AS98" s="238" t="str">
        <f>IF(SUM('（別紙2-10）10月1日～10月31日'!D98:AH98,'（別紙2-11）11月1日～11月30日'!D98:AG98,'（別紙2-12）12月1日～12月31日'!D98:AH98,'（別紙2-13）1月1日～1月31日'!D98:AH98,'（別紙2-14）2月1日～2月28日'!D98:AE98,'（別紙2-15）3月1日～3月31日'!D98:AH98)&gt;10,"○","×")</f>
        <v>×</v>
      </c>
      <c r="AT98" s="245" t="str">
        <f>IF('（別紙2-9）9月1日～9月30日'!AH98=0,"○","×")</f>
        <v>○</v>
      </c>
      <c r="AU98" s="239" t="str">
        <f t="shared" si="9"/>
        <v>×</v>
      </c>
      <c r="AV98" s="239" t="str">
        <f>IF(AU98="○",IF('（別紙１）チェックリスト'!$B$34="○","","×"),"")</f>
        <v/>
      </c>
    </row>
    <row r="99" spans="1:48" s="41" customFormat="1" ht="30" customHeight="1" x14ac:dyDescent="0.4">
      <c r="A99" s="91">
        <v>86</v>
      </c>
      <c r="B99" s="203" t="str">
        <f>IF('（別紙2-11）11月1日～11月30日'!B99="","",'（別紙2-11）11月1日～11月30日'!B99)</f>
        <v/>
      </c>
      <c r="C99" s="253"/>
      <c r="D99" s="286"/>
      <c r="E99" s="306"/>
      <c r="F99" s="293"/>
      <c r="G99" s="306"/>
      <c r="H99" s="293"/>
      <c r="I99" s="278"/>
      <c r="J99" s="293"/>
      <c r="K99" s="278"/>
      <c r="L99" s="293"/>
      <c r="M99" s="278"/>
      <c r="N99" s="293"/>
      <c r="O99" s="278"/>
      <c r="P99" s="293"/>
      <c r="Q99" s="278"/>
      <c r="R99" s="293"/>
      <c r="S99" s="278"/>
      <c r="T99" s="293"/>
      <c r="U99" s="278"/>
      <c r="V99" s="293"/>
      <c r="W99" s="278"/>
      <c r="X99" s="293"/>
      <c r="Y99" s="278"/>
      <c r="Z99" s="293"/>
      <c r="AA99" s="278"/>
      <c r="AB99" s="293"/>
      <c r="AC99" s="278"/>
      <c r="AD99" s="293"/>
      <c r="AE99" s="278"/>
      <c r="AF99" s="307"/>
      <c r="AG99" s="279"/>
      <c r="AH99" s="297"/>
      <c r="AI99" s="98">
        <f>SUM('（別紙2-6）6月1日～6月30日'!D99:AG99,'（別紙2-7）7月1日～7月31日'!D99:AH99,'（別紙2-8）8月1日～8月31日'!D99:AH99,'（別紙2-9）9月1日～9月30日'!D99:AG99,'（別紙2-10）10月1日～10月31日'!D99:AH99,'（別紙2-11）11月1日～11月30日'!D99:AG99,'（別紙2-12）12月1日～12月31日'!D99:AH99,'（別紙2-13）1月1日～1月31日'!D99:AH99,'（別紙2-14）2月1日～2月28日'!D99:AE99,D99:AH99)</f>
        <v>0</v>
      </c>
      <c r="AJ99" s="218" t="str">
        <f t="shared" si="10"/>
        <v/>
      </c>
      <c r="AK99" s="41">
        <f t="shared" si="7"/>
        <v>0</v>
      </c>
      <c r="AL99" s="44"/>
      <c r="AN99" s="233" t="str">
        <f t="shared" si="8"/>
        <v/>
      </c>
      <c r="AP99" s="238" t="str">
        <f t="shared" si="11"/>
        <v/>
      </c>
      <c r="AQ99" s="239" t="str">
        <f>IF(SUM(COUNTIF('（別紙2-13）1月1日～1月31日'!C99,"○"),COUNTIF('（別紙2-14）2月1日～2月28日'!C99,"○"),COUNTIF('（別紙2-15）3月1日～3月31日'!C99,"○"))&gt;0,IF('（別紙2-12）12月1日～12月31日'!AI99=0,IF(SUM('（別紙2-13）1月1日～1月31日'!D99:AH99,'（別紙2-14）2月1日～2月28日'!D99:AE99,'（別紙2-15）3月1日～3月31日'!D99:AH99)&gt;7,"×","○"),""),"")</f>
        <v/>
      </c>
      <c r="AS99" s="238" t="str">
        <f>IF(SUM('（別紙2-10）10月1日～10月31日'!D99:AH99,'（別紙2-11）11月1日～11月30日'!D99:AG99,'（別紙2-12）12月1日～12月31日'!D99:AH99,'（別紙2-13）1月1日～1月31日'!D99:AH99,'（別紙2-14）2月1日～2月28日'!D99:AE99,'（別紙2-15）3月1日～3月31日'!D99:AH99)&gt;10,"○","×")</f>
        <v>×</v>
      </c>
      <c r="AT99" s="245" t="str">
        <f>IF('（別紙2-9）9月1日～9月30日'!AH99=0,"○","×")</f>
        <v>○</v>
      </c>
      <c r="AU99" s="239" t="str">
        <f t="shared" si="9"/>
        <v>×</v>
      </c>
      <c r="AV99" s="239" t="str">
        <f>IF(AU99="○",IF('（別紙１）チェックリスト'!$B$34="○","","×"),"")</f>
        <v/>
      </c>
    </row>
    <row r="100" spans="1:48" s="41" customFormat="1" ht="30" customHeight="1" x14ac:dyDescent="0.4">
      <c r="A100" s="55">
        <v>87</v>
      </c>
      <c r="B100" s="201" t="str">
        <f>IF('（別紙2-11）11月1日～11月30日'!B100="","",'（別紙2-11）11月1日～11月30日'!B100)</f>
        <v/>
      </c>
      <c r="C100" s="249"/>
      <c r="D100" s="284"/>
      <c r="E100" s="304"/>
      <c r="F100" s="291"/>
      <c r="G100" s="304"/>
      <c r="H100" s="291"/>
      <c r="I100" s="276"/>
      <c r="J100" s="291"/>
      <c r="K100" s="276"/>
      <c r="L100" s="291"/>
      <c r="M100" s="276"/>
      <c r="N100" s="291"/>
      <c r="O100" s="276"/>
      <c r="P100" s="291"/>
      <c r="Q100" s="276"/>
      <c r="R100" s="291"/>
      <c r="S100" s="276"/>
      <c r="T100" s="291"/>
      <c r="U100" s="276"/>
      <c r="V100" s="291"/>
      <c r="W100" s="276"/>
      <c r="X100" s="291"/>
      <c r="Y100" s="276"/>
      <c r="Z100" s="291"/>
      <c r="AA100" s="276"/>
      <c r="AB100" s="291"/>
      <c r="AC100" s="276"/>
      <c r="AD100" s="291"/>
      <c r="AE100" s="276"/>
      <c r="AF100" s="301"/>
      <c r="AG100" s="272"/>
      <c r="AH100" s="295"/>
      <c r="AI100" s="56">
        <f>SUM('（別紙2-6）6月1日～6月30日'!D100:AG100,'（別紙2-7）7月1日～7月31日'!D100:AH100,'（別紙2-8）8月1日～8月31日'!D100:AH100,'（別紙2-9）9月1日～9月30日'!D100:AG100,'（別紙2-10）10月1日～10月31日'!D100:AH100,'（別紙2-11）11月1日～11月30日'!D100:AG100,'（別紙2-12）12月1日～12月31日'!D100:AH100,'（別紙2-13）1月1日～1月31日'!D100:AH100,'（別紙2-14）2月1日～2月28日'!D100:AE100,D100:AH100)</f>
        <v>0</v>
      </c>
      <c r="AJ100" s="218" t="str">
        <f t="shared" si="10"/>
        <v/>
      </c>
      <c r="AK100" s="41">
        <f t="shared" si="7"/>
        <v>0</v>
      </c>
      <c r="AL100" s="44"/>
      <c r="AN100" s="233" t="str">
        <f t="shared" si="8"/>
        <v/>
      </c>
      <c r="AP100" s="238" t="str">
        <f t="shared" si="11"/>
        <v/>
      </c>
      <c r="AQ100" s="239" t="str">
        <f>IF(SUM(COUNTIF('（別紙2-13）1月1日～1月31日'!C100,"○"),COUNTIF('（別紙2-14）2月1日～2月28日'!C100,"○"),COUNTIF('（別紙2-15）3月1日～3月31日'!C100,"○"))&gt;0,IF('（別紙2-12）12月1日～12月31日'!AI100=0,IF(SUM('（別紙2-13）1月1日～1月31日'!D100:AH100,'（別紙2-14）2月1日～2月28日'!D100:AE100,'（別紙2-15）3月1日～3月31日'!D100:AH100)&gt;7,"×","○"),""),"")</f>
        <v/>
      </c>
      <c r="AS100" s="238" t="str">
        <f>IF(SUM('（別紙2-10）10月1日～10月31日'!D100:AH100,'（別紙2-11）11月1日～11月30日'!D100:AG100,'（別紙2-12）12月1日～12月31日'!D100:AH100,'（別紙2-13）1月1日～1月31日'!D100:AH100,'（別紙2-14）2月1日～2月28日'!D100:AE100,'（別紙2-15）3月1日～3月31日'!D100:AH100)&gt;10,"○","×")</f>
        <v>×</v>
      </c>
      <c r="AT100" s="245" t="str">
        <f>IF('（別紙2-9）9月1日～9月30日'!AH100=0,"○","×")</f>
        <v>○</v>
      </c>
      <c r="AU100" s="239" t="str">
        <f t="shared" si="9"/>
        <v>×</v>
      </c>
      <c r="AV100" s="239" t="str">
        <f>IF(AU100="○",IF('（別紙１）チェックリスト'!$B$34="○","","×"),"")</f>
        <v/>
      </c>
    </row>
    <row r="101" spans="1:48" s="41" customFormat="1" ht="30" customHeight="1" x14ac:dyDescent="0.4">
      <c r="A101" s="55">
        <v>88</v>
      </c>
      <c r="B101" s="201" t="str">
        <f>IF('（別紙2-11）11月1日～11月30日'!B101="","",'（別紙2-11）11月1日～11月30日'!B101)</f>
        <v/>
      </c>
      <c r="C101" s="249"/>
      <c r="D101" s="284"/>
      <c r="E101" s="304"/>
      <c r="F101" s="291"/>
      <c r="G101" s="304"/>
      <c r="H101" s="291"/>
      <c r="I101" s="276"/>
      <c r="J101" s="291"/>
      <c r="K101" s="276"/>
      <c r="L101" s="291"/>
      <c r="M101" s="276"/>
      <c r="N101" s="291"/>
      <c r="O101" s="276"/>
      <c r="P101" s="291"/>
      <c r="Q101" s="276"/>
      <c r="R101" s="291"/>
      <c r="S101" s="276"/>
      <c r="T101" s="291"/>
      <c r="U101" s="276"/>
      <c r="V101" s="291"/>
      <c r="W101" s="276"/>
      <c r="X101" s="291"/>
      <c r="Y101" s="276"/>
      <c r="Z101" s="291"/>
      <c r="AA101" s="276"/>
      <c r="AB101" s="291"/>
      <c r="AC101" s="276"/>
      <c r="AD101" s="291"/>
      <c r="AE101" s="276"/>
      <c r="AF101" s="301"/>
      <c r="AG101" s="272"/>
      <c r="AH101" s="295"/>
      <c r="AI101" s="56">
        <f>SUM('（別紙2-6）6月1日～6月30日'!D101:AG101,'（別紙2-7）7月1日～7月31日'!D101:AH101,'（別紙2-8）8月1日～8月31日'!D101:AH101,'（別紙2-9）9月1日～9月30日'!D101:AG101,'（別紙2-10）10月1日～10月31日'!D101:AH101,'（別紙2-11）11月1日～11月30日'!D101:AG101,'（別紙2-12）12月1日～12月31日'!D101:AH101,'（別紙2-13）1月1日～1月31日'!D101:AH101,'（別紙2-14）2月1日～2月28日'!D101:AE101,D101:AH101)</f>
        <v>0</v>
      </c>
      <c r="AJ101" s="218" t="str">
        <f t="shared" si="10"/>
        <v/>
      </c>
      <c r="AK101" s="41">
        <f t="shared" si="7"/>
        <v>0</v>
      </c>
      <c r="AL101" s="44"/>
      <c r="AN101" s="233" t="str">
        <f t="shared" si="8"/>
        <v/>
      </c>
      <c r="AP101" s="238" t="str">
        <f t="shared" si="11"/>
        <v/>
      </c>
      <c r="AQ101" s="239" t="str">
        <f>IF(SUM(COUNTIF('（別紙2-13）1月1日～1月31日'!C101,"○"),COUNTIF('（別紙2-14）2月1日～2月28日'!C101,"○"),COUNTIF('（別紙2-15）3月1日～3月31日'!C101,"○"))&gt;0,IF('（別紙2-12）12月1日～12月31日'!AI101=0,IF(SUM('（別紙2-13）1月1日～1月31日'!D101:AH101,'（別紙2-14）2月1日～2月28日'!D101:AE101,'（別紙2-15）3月1日～3月31日'!D101:AH101)&gt;7,"×","○"),""),"")</f>
        <v/>
      </c>
      <c r="AS101" s="238" t="str">
        <f>IF(SUM('（別紙2-10）10月1日～10月31日'!D101:AH101,'（別紙2-11）11月1日～11月30日'!D101:AG101,'（別紙2-12）12月1日～12月31日'!D101:AH101,'（別紙2-13）1月1日～1月31日'!D101:AH101,'（別紙2-14）2月1日～2月28日'!D101:AE101,'（別紙2-15）3月1日～3月31日'!D101:AH101)&gt;10,"○","×")</f>
        <v>×</v>
      </c>
      <c r="AT101" s="245" t="str">
        <f>IF('（別紙2-9）9月1日～9月30日'!AH101=0,"○","×")</f>
        <v>○</v>
      </c>
      <c r="AU101" s="239" t="str">
        <f t="shared" si="9"/>
        <v>×</v>
      </c>
      <c r="AV101" s="239" t="str">
        <f>IF(AU101="○",IF('（別紙１）チェックリスト'!$B$34="○","","×"),"")</f>
        <v/>
      </c>
    </row>
    <row r="102" spans="1:48" s="41" customFormat="1" ht="30" customHeight="1" x14ac:dyDescent="0.4">
      <c r="A102" s="55">
        <v>89</v>
      </c>
      <c r="B102" s="201" t="str">
        <f>IF('（別紙2-11）11月1日～11月30日'!B102="","",'（別紙2-11）11月1日～11月30日'!B102)</f>
        <v/>
      </c>
      <c r="C102" s="249"/>
      <c r="D102" s="284"/>
      <c r="E102" s="304"/>
      <c r="F102" s="291"/>
      <c r="G102" s="304"/>
      <c r="H102" s="291"/>
      <c r="I102" s="276"/>
      <c r="J102" s="291"/>
      <c r="K102" s="276"/>
      <c r="L102" s="291"/>
      <c r="M102" s="276"/>
      <c r="N102" s="291"/>
      <c r="O102" s="276"/>
      <c r="P102" s="291"/>
      <c r="Q102" s="276"/>
      <c r="R102" s="291"/>
      <c r="S102" s="276"/>
      <c r="T102" s="291"/>
      <c r="U102" s="276"/>
      <c r="V102" s="291"/>
      <c r="W102" s="276"/>
      <c r="X102" s="291"/>
      <c r="Y102" s="276"/>
      <c r="Z102" s="291"/>
      <c r="AA102" s="276"/>
      <c r="AB102" s="291"/>
      <c r="AC102" s="276"/>
      <c r="AD102" s="291"/>
      <c r="AE102" s="276"/>
      <c r="AF102" s="301"/>
      <c r="AG102" s="272"/>
      <c r="AH102" s="295"/>
      <c r="AI102" s="56">
        <f>SUM('（別紙2-6）6月1日～6月30日'!D102:AG102,'（別紙2-7）7月1日～7月31日'!D102:AH102,'（別紙2-8）8月1日～8月31日'!D102:AH102,'（別紙2-9）9月1日～9月30日'!D102:AG102,'（別紙2-10）10月1日～10月31日'!D102:AH102,'（別紙2-11）11月1日～11月30日'!D102:AG102,'（別紙2-12）12月1日～12月31日'!D102:AH102,'（別紙2-13）1月1日～1月31日'!D102:AH102,'（別紙2-14）2月1日～2月28日'!D102:AE102,D102:AH102)</f>
        <v>0</v>
      </c>
      <c r="AJ102" s="218" t="str">
        <f t="shared" si="10"/>
        <v/>
      </c>
      <c r="AK102" s="41">
        <f t="shared" si="7"/>
        <v>0</v>
      </c>
      <c r="AL102" s="44"/>
      <c r="AN102" s="233" t="str">
        <f t="shared" si="8"/>
        <v/>
      </c>
      <c r="AP102" s="238" t="str">
        <f t="shared" si="11"/>
        <v/>
      </c>
      <c r="AQ102" s="239" t="str">
        <f>IF(SUM(COUNTIF('（別紙2-13）1月1日～1月31日'!C102,"○"),COUNTIF('（別紙2-14）2月1日～2月28日'!C102,"○"),COUNTIF('（別紙2-15）3月1日～3月31日'!C102,"○"))&gt;0,IF('（別紙2-12）12月1日～12月31日'!AI102=0,IF(SUM('（別紙2-13）1月1日～1月31日'!D102:AH102,'（別紙2-14）2月1日～2月28日'!D102:AE102,'（別紙2-15）3月1日～3月31日'!D102:AH102)&gt;7,"×","○"),""),"")</f>
        <v/>
      </c>
      <c r="AS102" s="238" t="str">
        <f>IF(SUM('（別紙2-10）10月1日～10月31日'!D102:AH102,'（別紙2-11）11月1日～11月30日'!D102:AG102,'（別紙2-12）12月1日～12月31日'!D102:AH102,'（別紙2-13）1月1日～1月31日'!D102:AH102,'（別紙2-14）2月1日～2月28日'!D102:AE102,'（別紙2-15）3月1日～3月31日'!D102:AH102)&gt;10,"○","×")</f>
        <v>×</v>
      </c>
      <c r="AT102" s="245" t="str">
        <f>IF('（別紙2-9）9月1日～9月30日'!AH102=0,"○","×")</f>
        <v>○</v>
      </c>
      <c r="AU102" s="239" t="str">
        <f t="shared" si="9"/>
        <v>×</v>
      </c>
      <c r="AV102" s="239" t="str">
        <f>IF(AU102="○",IF('（別紙１）チェックリスト'!$B$34="○","","×"),"")</f>
        <v/>
      </c>
    </row>
    <row r="103" spans="1:48" s="41" customFormat="1" ht="30" customHeight="1" thickBot="1" x14ac:dyDescent="0.45">
      <c r="A103" s="55">
        <v>90</v>
      </c>
      <c r="B103" s="202" t="str">
        <f>IF('（別紙2-11）11月1日～11月30日'!B103="","",'（別紙2-11）11月1日～11月30日'!B103)</f>
        <v/>
      </c>
      <c r="C103" s="252"/>
      <c r="D103" s="284"/>
      <c r="E103" s="304"/>
      <c r="F103" s="291"/>
      <c r="G103" s="304"/>
      <c r="H103" s="291"/>
      <c r="I103" s="276"/>
      <c r="J103" s="291"/>
      <c r="K103" s="276"/>
      <c r="L103" s="291"/>
      <c r="M103" s="276"/>
      <c r="N103" s="291"/>
      <c r="O103" s="276"/>
      <c r="P103" s="291"/>
      <c r="Q103" s="276"/>
      <c r="R103" s="291"/>
      <c r="S103" s="276"/>
      <c r="T103" s="291"/>
      <c r="U103" s="276"/>
      <c r="V103" s="291"/>
      <c r="W103" s="276"/>
      <c r="X103" s="291"/>
      <c r="Y103" s="276"/>
      <c r="Z103" s="291"/>
      <c r="AA103" s="276"/>
      <c r="AB103" s="291"/>
      <c r="AC103" s="276"/>
      <c r="AD103" s="291"/>
      <c r="AE103" s="276"/>
      <c r="AF103" s="301"/>
      <c r="AG103" s="272"/>
      <c r="AH103" s="295"/>
      <c r="AI103" s="56">
        <f>SUM('（別紙2-6）6月1日～6月30日'!D103:AG103,'（別紙2-7）7月1日～7月31日'!D103:AH103,'（別紙2-8）8月1日～8月31日'!D103:AH103,'（別紙2-9）9月1日～9月30日'!D103:AG103,'（別紙2-10）10月1日～10月31日'!D103:AH103,'（別紙2-11）11月1日～11月30日'!D103:AG103,'（別紙2-12）12月1日～12月31日'!D103:AH103,'（別紙2-13）1月1日～1月31日'!D103:AH103,'（別紙2-14）2月1日～2月28日'!D103:AE103,D103:AH103)</f>
        <v>0</v>
      </c>
      <c r="AJ103" s="218" t="str">
        <f t="shared" si="10"/>
        <v/>
      </c>
      <c r="AK103" s="41">
        <f t="shared" si="7"/>
        <v>0</v>
      </c>
      <c r="AL103" s="44"/>
      <c r="AN103" s="233" t="str">
        <f t="shared" si="8"/>
        <v/>
      </c>
      <c r="AP103" s="238" t="str">
        <f t="shared" si="11"/>
        <v/>
      </c>
      <c r="AQ103" s="239" t="str">
        <f>IF(SUM(COUNTIF('（別紙2-13）1月1日～1月31日'!C103,"○"),COUNTIF('（別紙2-14）2月1日～2月28日'!C103,"○"),COUNTIF('（別紙2-15）3月1日～3月31日'!C103,"○"))&gt;0,IF('（別紙2-12）12月1日～12月31日'!AI103=0,IF(SUM('（別紙2-13）1月1日～1月31日'!D103:AH103,'（別紙2-14）2月1日～2月28日'!D103:AE103,'（別紙2-15）3月1日～3月31日'!D103:AH103)&gt;7,"×","○"),""),"")</f>
        <v/>
      </c>
      <c r="AS103" s="238" t="str">
        <f>IF(SUM('（別紙2-10）10月1日～10月31日'!D103:AH103,'（別紙2-11）11月1日～11月30日'!D103:AG103,'（別紙2-12）12月1日～12月31日'!D103:AH103,'（別紙2-13）1月1日～1月31日'!D103:AH103,'（別紙2-14）2月1日～2月28日'!D103:AE103,'（別紙2-15）3月1日～3月31日'!D103:AH103)&gt;10,"○","×")</f>
        <v>×</v>
      </c>
      <c r="AT103" s="245" t="str">
        <f>IF('（別紙2-9）9月1日～9月30日'!AH103=0,"○","×")</f>
        <v>○</v>
      </c>
      <c r="AU103" s="239" t="str">
        <f t="shared" si="9"/>
        <v>×</v>
      </c>
      <c r="AV103" s="239" t="str">
        <f>IF(AU103="○",IF('（別紙１）チェックリスト'!$B$34="○","","×"),"")</f>
        <v/>
      </c>
    </row>
    <row r="104" spans="1:48" s="41" customFormat="1" ht="30" customHeight="1" x14ac:dyDescent="0.4">
      <c r="A104" s="99">
        <v>91</v>
      </c>
      <c r="B104" s="203" t="str">
        <f>IF('（別紙2-11）11月1日～11月30日'!B104="","",'（別紙2-11）11月1日～11月30日'!B104)</f>
        <v/>
      </c>
      <c r="C104" s="253"/>
      <c r="D104" s="285"/>
      <c r="E104" s="305"/>
      <c r="F104" s="292"/>
      <c r="G104" s="305"/>
      <c r="H104" s="292"/>
      <c r="I104" s="277"/>
      <c r="J104" s="292"/>
      <c r="K104" s="277"/>
      <c r="L104" s="292"/>
      <c r="M104" s="277"/>
      <c r="N104" s="292"/>
      <c r="O104" s="277"/>
      <c r="P104" s="292"/>
      <c r="Q104" s="277"/>
      <c r="R104" s="292"/>
      <c r="S104" s="277"/>
      <c r="T104" s="292"/>
      <c r="U104" s="277"/>
      <c r="V104" s="292"/>
      <c r="W104" s="277"/>
      <c r="X104" s="292"/>
      <c r="Y104" s="277"/>
      <c r="Z104" s="292"/>
      <c r="AA104" s="277"/>
      <c r="AB104" s="292"/>
      <c r="AC104" s="277"/>
      <c r="AD104" s="292"/>
      <c r="AE104" s="277"/>
      <c r="AF104" s="299"/>
      <c r="AG104" s="270"/>
      <c r="AH104" s="294"/>
      <c r="AI104" s="81">
        <f>SUM('（別紙2-6）6月1日～6月30日'!D104:AG104,'（別紙2-7）7月1日～7月31日'!D104:AH104,'（別紙2-8）8月1日～8月31日'!D104:AH104,'（別紙2-9）9月1日～9月30日'!D104:AG104,'（別紙2-10）10月1日～10月31日'!D104:AH104,'（別紙2-11）11月1日～11月30日'!D104:AG104,'（別紙2-12）12月1日～12月31日'!D104:AH104,'（別紙2-13）1月1日～1月31日'!D104:AH104,'（別紙2-14）2月1日～2月28日'!D104:AE104,D104:AH104)</f>
        <v>0</v>
      </c>
      <c r="AJ104" s="218" t="str">
        <f t="shared" si="10"/>
        <v/>
      </c>
      <c r="AK104" s="41">
        <f t="shared" si="7"/>
        <v>0</v>
      </c>
      <c r="AL104" s="44"/>
      <c r="AN104" s="233" t="str">
        <f t="shared" si="8"/>
        <v/>
      </c>
      <c r="AP104" s="238" t="str">
        <f t="shared" si="11"/>
        <v/>
      </c>
      <c r="AQ104" s="239" t="str">
        <f>IF(SUM(COUNTIF('（別紙2-13）1月1日～1月31日'!C104,"○"),COUNTIF('（別紙2-14）2月1日～2月28日'!C104,"○"),COUNTIF('（別紙2-15）3月1日～3月31日'!C104,"○"))&gt;0,IF('（別紙2-12）12月1日～12月31日'!AI104=0,IF(SUM('（別紙2-13）1月1日～1月31日'!D104:AH104,'（別紙2-14）2月1日～2月28日'!D104:AE104,'（別紙2-15）3月1日～3月31日'!D104:AH104)&gt;7,"×","○"),""),"")</f>
        <v/>
      </c>
      <c r="AS104" s="238" t="str">
        <f>IF(SUM('（別紙2-10）10月1日～10月31日'!D104:AH104,'（別紙2-11）11月1日～11月30日'!D104:AG104,'（別紙2-12）12月1日～12月31日'!D104:AH104,'（別紙2-13）1月1日～1月31日'!D104:AH104,'（別紙2-14）2月1日～2月28日'!D104:AE104,'（別紙2-15）3月1日～3月31日'!D104:AH104)&gt;10,"○","×")</f>
        <v>×</v>
      </c>
      <c r="AT104" s="245" t="str">
        <f>IF('（別紙2-9）9月1日～9月30日'!AH104=0,"○","×")</f>
        <v>○</v>
      </c>
      <c r="AU104" s="239" t="str">
        <f t="shared" si="9"/>
        <v>×</v>
      </c>
      <c r="AV104" s="239" t="str">
        <f>IF(AU104="○",IF('（別紙１）チェックリスト'!$B$34="○","","×"),"")</f>
        <v/>
      </c>
    </row>
    <row r="105" spans="1:48" s="41" customFormat="1" ht="30" customHeight="1" x14ac:dyDescent="0.4">
      <c r="A105" s="55">
        <v>92</v>
      </c>
      <c r="B105" s="201" t="str">
        <f>IF('（別紙2-11）11月1日～11月30日'!B105="","",'（別紙2-11）11月1日～11月30日'!B105)</f>
        <v/>
      </c>
      <c r="C105" s="249"/>
      <c r="D105" s="284"/>
      <c r="E105" s="304"/>
      <c r="F105" s="291"/>
      <c r="G105" s="304"/>
      <c r="H105" s="291"/>
      <c r="I105" s="276"/>
      <c r="J105" s="291"/>
      <c r="K105" s="276"/>
      <c r="L105" s="291"/>
      <c r="M105" s="276"/>
      <c r="N105" s="291"/>
      <c r="O105" s="276"/>
      <c r="P105" s="291"/>
      <c r="Q105" s="276"/>
      <c r="R105" s="291"/>
      <c r="S105" s="276"/>
      <c r="T105" s="291"/>
      <c r="U105" s="276"/>
      <c r="V105" s="291"/>
      <c r="W105" s="276"/>
      <c r="X105" s="291"/>
      <c r="Y105" s="276"/>
      <c r="Z105" s="291"/>
      <c r="AA105" s="276"/>
      <c r="AB105" s="291"/>
      <c r="AC105" s="276"/>
      <c r="AD105" s="291"/>
      <c r="AE105" s="276"/>
      <c r="AF105" s="301"/>
      <c r="AG105" s="272"/>
      <c r="AH105" s="295"/>
      <c r="AI105" s="56">
        <f>SUM('（別紙2-6）6月1日～6月30日'!D105:AG105,'（別紙2-7）7月1日～7月31日'!D105:AH105,'（別紙2-8）8月1日～8月31日'!D105:AH105,'（別紙2-9）9月1日～9月30日'!D105:AG105,'（別紙2-10）10月1日～10月31日'!D105:AH105,'（別紙2-11）11月1日～11月30日'!D105:AG105,'（別紙2-12）12月1日～12月31日'!D105:AH105,'（別紙2-13）1月1日～1月31日'!D105:AH105,'（別紙2-14）2月1日～2月28日'!D105:AE105,D105:AH105)</f>
        <v>0</v>
      </c>
      <c r="AJ105" s="218" t="str">
        <f t="shared" si="10"/>
        <v/>
      </c>
      <c r="AK105" s="41">
        <f t="shared" si="7"/>
        <v>0</v>
      </c>
      <c r="AL105" s="44"/>
      <c r="AN105" s="233" t="str">
        <f t="shared" si="8"/>
        <v/>
      </c>
      <c r="AP105" s="238" t="str">
        <f t="shared" si="11"/>
        <v/>
      </c>
      <c r="AQ105" s="239" t="str">
        <f>IF(SUM(COUNTIF('（別紙2-13）1月1日～1月31日'!C105,"○"),COUNTIF('（別紙2-14）2月1日～2月28日'!C105,"○"),COUNTIF('（別紙2-15）3月1日～3月31日'!C105,"○"))&gt;0,IF('（別紙2-12）12月1日～12月31日'!AI105=0,IF(SUM('（別紙2-13）1月1日～1月31日'!D105:AH105,'（別紙2-14）2月1日～2月28日'!D105:AE105,'（別紙2-15）3月1日～3月31日'!D105:AH105)&gt;7,"×","○"),""),"")</f>
        <v/>
      </c>
      <c r="AS105" s="238" t="str">
        <f>IF(SUM('（別紙2-10）10月1日～10月31日'!D105:AH105,'（別紙2-11）11月1日～11月30日'!D105:AG105,'（別紙2-12）12月1日～12月31日'!D105:AH105,'（別紙2-13）1月1日～1月31日'!D105:AH105,'（別紙2-14）2月1日～2月28日'!D105:AE105,'（別紙2-15）3月1日～3月31日'!D105:AH105)&gt;10,"○","×")</f>
        <v>×</v>
      </c>
      <c r="AT105" s="245" t="str">
        <f>IF('（別紙2-9）9月1日～9月30日'!AH105=0,"○","×")</f>
        <v>○</v>
      </c>
      <c r="AU105" s="239" t="str">
        <f t="shared" si="9"/>
        <v>×</v>
      </c>
      <c r="AV105" s="239" t="str">
        <f>IF(AU105="○",IF('（別紙１）チェックリスト'!$B$34="○","","×"),"")</f>
        <v/>
      </c>
    </row>
    <row r="106" spans="1:48" s="41" customFormat="1" ht="30" customHeight="1" x14ac:dyDescent="0.4">
      <c r="A106" s="55">
        <v>93</v>
      </c>
      <c r="B106" s="201" t="str">
        <f>IF('（別紙2-11）11月1日～11月30日'!B106="","",'（別紙2-11）11月1日～11月30日'!B106)</f>
        <v/>
      </c>
      <c r="C106" s="249"/>
      <c r="D106" s="284"/>
      <c r="E106" s="304"/>
      <c r="F106" s="291"/>
      <c r="G106" s="304"/>
      <c r="H106" s="291"/>
      <c r="I106" s="276"/>
      <c r="J106" s="291"/>
      <c r="K106" s="276"/>
      <c r="L106" s="291"/>
      <c r="M106" s="276"/>
      <c r="N106" s="291"/>
      <c r="O106" s="276"/>
      <c r="P106" s="291"/>
      <c r="Q106" s="276"/>
      <c r="R106" s="291"/>
      <c r="S106" s="276"/>
      <c r="T106" s="291"/>
      <c r="U106" s="276"/>
      <c r="V106" s="291"/>
      <c r="W106" s="276"/>
      <c r="X106" s="291"/>
      <c r="Y106" s="276"/>
      <c r="Z106" s="291"/>
      <c r="AA106" s="276"/>
      <c r="AB106" s="291"/>
      <c r="AC106" s="276"/>
      <c r="AD106" s="291"/>
      <c r="AE106" s="276"/>
      <c r="AF106" s="301"/>
      <c r="AG106" s="272"/>
      <c r="AH106" s="295"/>
      <c r="AI106" s="56">
        <f>SUM('（別紙2-6）6月1日～6月30日'!D106:AG106,'（別紙2-7）7月1日～7月31日'!D106:AH106,'（別紙2-8）8月1日～8月31日'!D106:AH106,'（別紙2-9）9月1日～9月30日'!D106:AG106,'（別紙2-10）10月1日～10月31日'!D106:AH106,'（別紙2-11）11月1日～11月30日'!D106:AG106,'（別紙2-12）12月1日～12月31日'!D106:AH106,'（別紙2-13）1月1日～1月31日'!D106:AH106,'（別紙2-14）2月1日～2月28日'!D106:AE106,D106:AH106)</f>
        <v>0</v>
      </c>
      <c r="AJ106" s="218" t="str">
        <f t="shared" si="10"/>
        <v/>
      </c>
      <c r="AK106" s="41">
        <f t="shared" si="7"/>
        <v>0</v>
      </c>
      <c r="AL106" s="44"/>
      <c r="AN106" s="233" t="str">
        <f t="shared" si="8"/>
        <v/>
      </c>
      <c r="AP106" s="238" t="str">
        <f t="shared" si="11"/>
        <v/>
      </c>
      <c r="AQ106" s="239" t="str">
        <f>IF(SUM(COUNTIF('（別紙2-13）1月1日～1月31日'!C106,"○"),COUNTIF('（別紙2-14）2月1日～2月28日'!C106,"○"),COUNTIF('（別紙2-15）3月1日～3月31日'!C106,"○"))&gt;0,IF('（別紙2-12）12月1日～12月31日'!AI106=0,IF(SUM('（別紙2-13）1月1日～1月31日'!D106:AH106,'（別紙2-14）2月1日～2月28日'!D106:AE106,'（別紙2-15）3月1日～3月31日'!D106:AH106)&gt;7,"×","○"),""),"")</f>
        <v/>
      </c>
      <c r="AS106" s="238" t="str">
        <f>IF(SUM('（別紙2-10）10月1日～10月31日'!D106:AH106,'（別紙2-11）11月1日～11月30日'!D106:AG106,'（別紙2-12）12月1日～12月31日'!D106:AH106,'（別紙2-13）1月1日～1月31日'!D106:AH106,'（別紙2-14）2月1日～2月28日'!D106:AE106,'（別紙2-15）3月1日～3月31日'!D106:AH106)&gt;10,"○","×")</f>
        <v>×</v>
      </c>
      <c r="AT106" s="245" t="str">
        <f>IF('（別紙2-9）9月1日～9月30日'!AH106=0,"○","×")</f>
        <v>○</v>
      </c>
      <c r="AU106" s="239" t="str">
        <f t="shared" si="9"/>
        <v>×</v>
      </c>
      <c r="AV106" s="239" t="str">
        <f>IF(AU106="○",IF('（別紙１）チェックリスト'!$B$34="○","","×"),"")</f>
        <v/>
      </c>
    </row>
    <row r="107" spans="1:48" s="41" customFormat="1" ht="30" customHeight="1" x14ac:dyDescent="0.4">
      <c r="A107" s="55">
        <v>94</v>
      </c>
      <c r="B107" s="201" t="str">
        <f>IF('（別紙2-11）11月1日～11月30日'!B107="","",'（別紙2-11）11月1日～11月30日'!B107)</f>
        <v/>
      </c>
      <c r="C107" s="249"/>
      <c r="D107" s="284"/>
      <c r="E107" s="304"/>
      <c r="F107" s="291"/>
      <c r="G107" s="304"/>
      <c r="H107" s="291"/>
      <c r="I107" s="276"/>
      <c r="J107" s="291"/>
      <c r="K107" s="276"/>
      <c r="L107" s="291"/>
      <c r="M107" s="276"/>
      <c r="N107" s="291"/>
      <c r="O107" s="276"/>
      <c r="P107" s="291"/>
      <c r="Q107" s="276"/>
      <c r="R107" s="291"/>
      <c r="S107" s="276"/>
      <c r="T107" s="291"/>
      <c r="U107" s="276"/>
      <c r="V107" s="291"/>
      <c r="W107" s="276"/>
      <c r="X107" s="291"/>
      <c r="Y107" s="276"/>
      <c r="Z107" s="291"/>
      <c r="AA107" s="276"/>
      <c r="AB107" s="291"/>
      <c r="AC107" s="276"/>
      <c r="AD107" s="291"/>
      <c r="AE107" s="276"/>
      <c r="AF107" s="301"/>
      <c r="AG107" s="272"/>
      <c r="AH107" s="295"/>
      <c r="AI107" s="56">
        <f>SUM('（別紙2-6）6月1日～6月30日'!D107:AG107,'（別紙2-7）7月1日～7月31日'!D107:AH107,'（別紙2-8）8月1日～8月31日'!D107:AH107,'（別紙2-9）9月1日～9月30日'!D107:AG107,'（別紙2-10）10月1日～10月31日'!D107:AH107,'（別紙2-11）11月1日～11月30日'!D107:AG107,'（別紙2-12）12月1日～12月31日'!D107:AH107,'（別紙2-13）1月1日～1月31日'!D107:AH107,'（別紙2-14）2月1日～2月28日'!D107:AE107,D107:AH107)</f>
        <v>0</v>
      </c>
      <c r="AJ107" s="218" t="str">
        <f t="shared" si="10"/>
        <v/>
      </c>
      <c r="AK107" s="41">
        <f t="shared" si="7"/>
        <v>0</v>
      </c>
      <c r="AL107" s="44"/>
      <c r="AN107" s="233" t="str">
        <f t="shared" si="8"/>
        <v/>
      </c>
      <c r="AP107" s="238" t="str">
        <f t="shared" si="11"/>
        <v/>
      </c>
      <c r="AQ107" s="239" t="str">
        <f>IF(SUM(COUNTIF('（別紙2-13）1月1日～1月31日'!C107,"○"),COUNTIF('（別紙2-14）2月1日～2月28日'!C107,"○"),COUNTIF('（別紙2-15）3月1日～3月31日'!C107,"○"))&gt;0,IF('（別紙2-12）12月1日～12月31日'!AI107=0,IF(SUM('（別紙2-13）1月1日～1月31日'!D107:AH107,'（別紙2-14）2月1日～2月28日'!D107:AE107,'（別紙2-15）3月1日～3月31日'!D107:AH107)&gt;7,"×","○"),""),"")</f>
        <v/>
      </c>
      <c r="AS107" s="238" t="str">
        <f>IF(SUM('（別紙2-10）10月1日～10月31日'!D107:AH107,'（別紙2-11）11月1日～11月30日'!D107:AG107,'（別紙2-12）12月1日～12月31日'!D107:AH107,'（別紙2-13）1月1日～1月31日'!D107:AH107,'（別紙2-14）2月1日～2月28日'!D107:AE107,'（別紙2-15）3月1日～3月31日'!D107:AH107)&gt;10,"○","×")</f>
        <v>×</v>
      </c>
      <c r="AT107" s="245" t="str">
        <f>IF('（別紙2-9）9月1日～9月30日'!AH107=0,"○","×")</f>
        <v>○</v>
      </c>
      <c r="AU107" s="239" t="str">
        <f t="shared" si="9"/>
        <v>×</v>
      </c>
      <c r="AV107" s="239" t="str">
        <f>IF(AU107="○",IF('（別紙１）チェックリスト'!$B$34="○","","×"),"")</f>
        <v/>
      </c>
    </row>
    <row r="108" spans="1:48" s="41" customFormat="1" ht="30" customHeight="1" thickBot="1" x14ac:dyDescent="0.45">
      <c r="A108" s="57">
        <v>95</v>
      </c>
      <c r="B108" s="202" t="str">
        <f>IF('（別紙2-11）11月1日～11月30日'!B108="","",'（別紙2-11）11月1日～11月30日'!B108)</f>
        <v/>
      </c>
      <c r="C108" s="252"/>
      <c r="D108" s="282"/>
      <c r="E108" s="302"/>
      <c r="F108" s="289"/>
      <c r="G108" s="302"/>
      <c r="H108" s="289"/>
      <c r="I108" s="273"/>
      <c r="J108" s="289"/>
      <c r="K108" s="273"/>
      <c r="L108" s="289"/>
      <c r="M108" s="273"/>
      <c r="N108" s="289"/>
      <c r="O108" s="273"/>
      <c r="P108" s="289"/>
      <c r="Q108" s="273"/>
      <c r="R108" s="289"/>
      <c r="S108" s="273"/>
      <c r="T108" s="289"/>
      <c r="U108" s="273"/>
      <c r="V108" s="289"/>
      <c r="W108" s="273"/>
      <c r="X108" s="289"/>
      <c r="Y108" s="273"/>
      <c r="Z108" s="289"/>
      <c r="AA108" s="273"/>
      <c r="AB108" s="289"/>
      <c r="AC108" s="273"/>
      <c r="AD108" s="289"/>
      <c r="AE108" s="273"/>
      <c r="AF108" s="303"/>
      <c r="AG108" s="274"/>
      <c r="AH108" s="296"/>
      <c r="AI108" s="58">
        <f>SUM('（別紙2-6）6月1日～6月30日'!D108:AG108,'（別紙2-7）7月1日～7月31日'!D108:AH108,'（別紙2-8）8月1日～8月31日'!D108:AH108,'（別紙2-9）9月1日～9月30日'!D108:AG108,'（別紙2-10）10月1日～10月31日'!D108:AH108,'（別紙2-11）11月1日～11月30日'!D108:AG108,'（別紙2-12）12月1日～12月31日'!D108:AH108,'（別紙2-13）1月1日～1月31日'!D108:AH108,'（別紙2-14）2月1日～2月28日'!D108:AE108,D108:AH108)</f>
        <v>0</v>
      </c>
      <c r="AJ108" s="218" t="str">
        <f t="shared" si="10"/>
        <v/>
      </c>
      <c r="AK108" s="41">
        <f t="shared" si="7"/>
        <v>0</v>
      </c>
      <c r="AL108" s="44"/>
      <c r="AN108" s="233" t="str">
        <f t="shared" si="8"/>
        <v/>
      </c>
      <c r="AP108" s="238" t="str">
        <f t="shared" si="11"/>
        <v/>
      </c>
      <c r="AQ108" s="239" t="str">
        <f>IF(SUM(COUNTIF('（別紙2-13）1月1日～1月31日'!C108,"○"),COUNTIF('（別紙2-14）2月1日～2月28日'!C108,"○"),COUNTIF('（別紙2-15）3月1日～3月31日'!C108,"○"))&gt;0,IF('（別紙2-12）12月1日～12月31日'!AI108=0,IF(SUM('（別紙2-13）1月1日～1月31日'!D108:AH108,'（別紙2-14）2月1日～2月28日'!D108:AE108,'（別紙2-15）3月1日～3月31日'!D108:AH108)&gt;7,"×","○"),""),"")</f>
        <v/>
      </c>
      <c r="AS108" s="238" t="str">
        <f>IF(SUM('（別紙2-10）10月1日～10月31日'!D108:AH108,'（別紙2-11）11月1日～11月30日'!D108:AG108,'（別紙2-12）12月1日～12月31日'!D108:AH108,'（別紙2-13）1月1日～1月31日'!D108:AH108,'（別紙2-14）2月1日～2月28日'!D108:AE108,'（別紙2-15）3月1日～3月31日'!D108:AH108)&gt;10,"○","×")</f>
        <v>×</v>
      </c>
      <c r="AT108" s="245" t="str">
        <f>IF('（別紙2-9）9月1日～9月30日'!AH108=0,"○","×")</f>
        <v>○</v>
      </c>
      <c r="AU108" s="239" t="str">
        <f t="shared" si="9"/>
        <v>×</v>
      </c>
      <c r="AV108" s="239" t="str">
        <f>IF(AU108="○",IF('（別紙１）チェックリスト'!$B$34="○","","×"),"")</f>
        <v/>
      </c>
    </row>
    <row r="109" spans="1:48" s="41" customFormat="1" ht="30" customHeight="1" x14ac:dyDescent="0.4">
      <c r="A109" s="91">
        <v>96</v>
      </c>
      <c r="B109" s="203" t="str">
        <f>IF('（別紙2-11）11月1日～11月30日'!B109="","",'（別紙2-11）11月1日～11月30日'!B109)</f>
        <v/>
      </c>
      <c r="C109" s="253"/>
      <c r="D109" s="286"/>
      <c r="E109" s="306"/>
      <c r="F109" s="293"/>
      <c r="G109" s="306"/>
      <c r="H109" s="293"/>
      <c r="I109" s="278"/>
      <c r="J109" s="293"/>
      <c r="K109" s="278"/>
      <c r="L109" s="293"/>
      <c r="M109" s="278"/>
      <c r="N109" s="293"/>
      <c r="O109" s="278"/>
      <c r="P109" s="293"/>
      <c r="Q109" s="278"/>
      <c r="R109" s="293"/>
      <c r="S109" s="278"/>
      <c r="T109" s="293"/>
      <c r="U109" s="278"/>
      <c r="V109" s="293"/>
      <c r="W109" s="278"/>
      <c r="X109" s="293"/>
      <c r="Y109" s="278"/>
      <c r="Z109" s="293"/>
      <c r="AA109" s="278"/>
      <c r="AB109" s="293"/>
      <c r="AC109" s="278"/>
      <c r="AD109" s="293"/>
      <c r="AE109" s="278"/>
      <c r="AF109" s="307"/>
      <c r="AG109" s="279"/>
      <c r="AH109" s="297"/>
      <c r="AI109" s="98">
        <f>SUM('（別紙2-6）6月1日～6月30日'!D109:AG109,'（別紙2-7）7月1日～7月31日'!D109:AH109,'（別紙2-8）8月1日～8月31日'!D109:AH109,'（別紙2-9）9月1日～9月30日'!D109:AG109,'（別紙2-10）10月1日～10月31日'!D109:AH109,'（別紙2-11）11月1日～11月30日'!D109:AG109,'（別紙2-12）12月1日～12月31日'!D109:AH109,'（別紙2-13）1月1日～1月31日'!D109:AH109,'（別紙2-14）2月1日～2月28日'!D109:AE109,D109:AH109)</f>
        <v>0</v>
      </c>
      <c r="AJ109" s="218" t="str">
        <f t="shared" si="10"/>
        <v/>
      </c>
      <c r="AK109" s="41">
        <f t="shared" si="7"/>
        <v>0</v>
      </c>
      <c r="AL109" s="44"/>
      <c r="AN109" s="233" t="str">
        <f t="shared" si="8"/>
        <v/>
      </c>
      <c r="AP109" s="238" t="str">
        <f t="shared" si="11"/>
        <v/>
      </c>
      <c r="AQ109" s="239" t="str">
        <f>IF(SUM(COUNTIF('（別紙2-13）1月1日～1月31日'!C109,"○"),COUNTIF('（別紙2-14）2月1日～2月28日'!C109,"○"),COUNTIF('（別紙2-15）3月1日～3月31日'!C109,"○"))&gt;0,IF('（別紙2-12）12月1日～12月31日'!AI109=0,IF(SUM('（別紙2-13）1月1日～1月31日'!D109:AH109,'（別紙2-14）2月1日～2月28日'!D109:AE109,'（別紙2-15）3月1日～3月31日'!D109:AH109)&gt;7,"×","○"),""),"")</f>
        <v/>
      </c>
      <c r="AS109" s="238" t="str">
        <f>IF(SUM('（別紙2-10）10月1日～10月31日'!D109:AH109,'（別紙2-11）11月1日～11月30日'!D109:AG109,'（別紙2-12）12月1日～12月31日'!D109:AH109,'（別紙2-13）1月1日～1月31日'!D109:AH109,'（別紙2-14）2月1日～2月28日'!D109:AE109,'（別紙2-15）3月1日～3月31日'!D109:AH109)&gt;10,"○","×")</f>
        <v>×</v>
      </c>
      <c r="AT109" s="245" t="str">
        <f>IF('（別紙2-9）9月1日～9月30日'!AH109=0,"○","×")</f>
        <v>○</v>
      </c>
      <c r="AU109" s="239" t="str">
        <f t="shared" si="9"/>
        <v>×</v>
      </c>
      <c r="AV109" s="239" t="str">
        <f>IF(AU109="○",IF('（別紙１）チェックリスト'!$B$34="○","","×"),"")</f>
        <v/>
      </c>
    </row>
    <row r="110" spans="1:48" s="41" customFormat="1" ht="30" customHeight="1" x14ac:dyDescent="0.4">
      <c r="A110" s="55">
        <v>97</v>
      </c>
      <c r="B110" s="201" t="str">
        <f>IF('（別紙2-11）11月1日～11月30日'!B110="","",'（別紙2-11）11月1日～11月30日'!B110)</f>
        <v/>
      </c>
      <c r="C110" s="249"/>
      <c r="D110" s="284"/>
      <c r="E110" s="304"/>
      <c r="F110" s="291"/>
      <c r="G110" s="304"/>
      <c r="H110" s="291"/>
      <c r="I110" s="276"/>
      <c r="J110" s="291"/>
      <c r="K110" s="276"/>
      <c r="L110" s="291"/>
      <c r="M110" s="276"/>
      <c r="N110" s="291"/>
      <c r="O110" s="276"/>
      <c r="P110" s="291"/>
      <c r="Q110" s="276"/>
      <c r="R110" s="291"/>
      <c r="S110" s="276"/>
      <c r="T110" s="291"/>
      <c r="U110" s="276"/>
      <c r="V110" s="291"/>
      <c r="W110" s="276"/>
      <c r="X110" s="291"/>
      <c r="Y110" s="276"/>
      <c r="Z110" s="291"/>
      <c r="AA110" s="276"/>
      <c r="AB110" s="291"/>
      <c r="AC110" s="276"/>
      <c r="AD110" s="291"/>
      <c r="AE110" s="276"/>
      <c r="AF110" s="301"/>
      <c r="AG110" s="272"/>
      <c r="AH110" s="295"/>
      <c r="AI110" s="56">
        <f>SUM('（別紙2-6）6月1日～6月30日'!D110:AG110,'（別紙2-7）7月1日～7月31日'!D110:AH110,'（別紙2-8）8月1日～8月31日'!D110:AH110,'（別紙2-9）9月1日～9月30日'!D110:AG110,'（別紙2-10）10月1日～10月31日'!D110:AH110,'（別紙2-11）11月1日～11月30日'!D110:AG110,'（別紙2-12）12月1日～12月31日'!D110:AH110,'（別紙2-13）1月1日～1月31日'!D110:AH110,'（別紙2-14）2月1日～2月28日'!D110:AE110,D110:AH110)</f>
        <v>0</v>
      </c>
      <c r="AJ110" s="218" t="str">
        <f t="shared" si="10"/>
        <v/>
      </c>
      <c r="AK110" s="41">
        <f t="shared" ref="AK110:AK141" si="12">MIN(SUM(D110:AH110),15)</f>
        <v>0</v>
      </c>
      <c r="AL110" s="44"/>
      <c r="AN110" s="233" t="str">
        <f t="shared" si="8"/>
        <v/>
      </c>
      <c r="AP110" s="238" t="str">
        <f t="shared" si="11"/>
        <v/>
      </c>
      <c r="AQ110" s="239" t="str">
        <f>IF(SUM(COUNTIF('（別紙2-13）1月1日～1月31日'!C110,"○"),COUNTIF('（別紙2-14）2月1日～2月28日'!C110,"○"),COUNTIF('（別紙2-15）3月1日～3月31日'!C110,"○"))&gt;0,IF('（別紙2-12）12月1日～12月31日'!AI110=0,IF(SUM('（別紙2-13）1月1日～1月31日'!D110:AH110,'（別紙2-14）2月1日～2月28日'!D110:AE110,'（別紙2-15）3月1日～3月31日'!D110:AH110)&gt;7,"×","○"),""),"")</f>
        <v/>
      </c>
      <c r="AS110" s="238" t="str">
        <f>IF(SUM('（別紙2-10）10月1日～10月31日'!D110:AH110,'（別紙2-11）11月1日～11月30日'!D110:AG110,'（別紙2-12）12月1日～12月31日'!D110:AH110,'（別紙2-13）1月1日～1月31日'!D110:AH110,'（別紙2-14）2月1日～2月28日'!D110:AE110,'（別紙2-15）3月1日～3月31日'!D110:AH110)&gt;10,"○","×")</f>
        <v>×</v>
      </c>
      <c r="AT110" s="245" t="str">
        <f>IF('（別紙2-9）9月1日～9月30日'!AH110=0,"○","×")</f>
        <v>○</v>
      </c>
      <c r="AU110" s="239" t="str">
        <f t="shared" si="9"/>
        <v>×</v>
      </c>
      <c r="AV110" s="239" t="str">
        <f>IF(AU110="○",IF('（別紙１）チェックリスト'!$B$34="○","","×"),"")</f>
        <v/>
      </c>
    </row>
    <row r="111" spans="1:48" s="41" customFormat="1" ht="30" customHeight="1" x14ac:dyDescent="0.4">
      <c r="A111" s="55">
        <v>98</v>
      </c>
      <c r="B111" s="201" t="str">
        <f>IF('（別紙2-11）11月1日～11月30日'!B111="","",'（別紙2-11）11月1日～11月30日'!B111)</f>
        <v/>
      </c>
      <c r="C111" s="249"/>
      <c r="D111" s="284"/>
      <c r="E111" s="304"/>
      <c r="F111" s="291"/>
      <c r="G111" s="304"/>
      <c r="H111" s="291"/>
      <c r="I111" s="276"/>
      <c r="J111" s="291"/>
      <c r="K111" s="276"/>
      <c r="L111" s="291"/>
      <c r="M111" s="276"/>
      <c r="N111" s="291"/>
      <c r="O111" s="276"/>
      <c r="P111" s="291"/>
      <c r="Q111" s="276"/>
      <c r="R111" s="291"/>
      <c r="S111" s="276"/>
      <c r="T111" s="291"/>
      <c r="U111" s="276"/>
      <c r="V111" s="291"/>
      <c r="W111" s="276"/>
      <c r="X111" s="291"/>
      <c r="Y111" s="276"/>
      <c r="Z111" s="291"/>
      <c r="AA111" s="276"/>
      <c r="AB111" s="291"/>
      <c r="AC111" s="276"/>
      <c r="AD111" s="291"/>
      <c r="AE111" s="276"/>
      <c r="AF111" s="301"/>
      <c r="AG111" s="272"/>
      <c r="AH111" s="295"/>
      <c r="AI111" s="56">
        <f>SUM('（別紙2-6）6月1日～6月30日'!D111:AG111,'（別紙2-7）7月1日～7月31日'!D111:AH111,'（別紙2-8）8月1日～8月31日'!D111:AH111,'（別紙2-9）9月1日～9月30日'!D111:AG111,'（別紙2-10）10月1日～10月31日'!D111:AH111,'（別紙2-11）11月1日～11月30日'!D111:AG111,'（別紙2-12）12月1日～12月31日'!D111:AH111,'（別紙2-13）1月1日～1月31日'!D111:AH111,'（別紙2-14）2月1日～2月28日'!D111:AE111,D111:AH111)</f>
        <v>0</v>
      </c>
      <c r="AJ111" s="218" t="str">
        <f t="shared" si="10"/>
        <v/>
      </c>
      <c r="AK111" s="41">
        <f t="shared" si="12"/>
        <v>0</v>
      </c>
      <c r="AL111" s="44"/>
      <c r="AN111" s="233" t="str">
        <f t="shared" si="8"/>
        <v/>
      </c>
      <c r="AP111" s="238" t="str">
        <f t="shared" si="11"/>
        <v/>
      </c>
      <c r="AQ111" s="239" t="str">
        <f>IF(SUM(COUNTIF('（別紙2-13）1月1日～1月31日'!C111,"○"),COUNTIF('（別紙2-14）2月1日～2月28日'!C111,"○"),COUNTIF('（別紙2-15）3月1日～3月31日'!C111,"○"))&gt;0,IF('（別紙2-12）12月1日～12月31日'!AI111=0,IF(SUM('（別紙2-13）1月1日～1月31日'!D111:AH111,'（別紙2-14）2月1日～2月28日'!D111:AE111,'（別紙2-15）3月1日～3月31日'!D111:AH111)&gt;7,"×","○"),""),"")</f>
        <v/>
      </c>
      <c r="AS111" s="238" t="str">
        <f>IF(SUM('（別紙2-10）10月1日～10月31日'!D111:AH111,'（別紙2-11）11月1日～11月30日'!D111:AG111,'（別紙2-12）12月1日～12月31日'!D111:AH111,'（別紙2-13）1月1日～1月31日'!D111:AH111,'（別紙2-14）2月1日～2月28日'!D111:AE111,'（別紙2-15）3月1日～3月31日'!D111:AH111)&gt;10,"○","×")</f>
        <v>×</v>
      </c>
      <c r="AT111" s="245" t="str">
        <f>IF('（別紙2-9）9月1日～9月30日'!AH111=0,"○","×")</f>
        <v>○</v>
      </c>
      <c r="AU111" s="239" t="str">
        <f t="shared" si="9"/>
        <v>×</v>
      </c>
      <c r="AV111" s="239" t="str">
        <f>IF(AU111="○",IF('（別紙１）チェックリスト'!$B$34="○","","×"),"")</f>
        <v/>
      </c>
    </row>
    <row r="112" spans="1:48" s="41" customFormat="1" ht="30" customHeight="1" x14ac:dyDescent="0.4">
      <c r="A112" s="55">
        <v>99</v>
      </c>
      <c r="B112" s="201" t="str">
        <f>IF('（別紙2-11）11月1日～11月30日'!B112="","",'（別紙2-11）11月1日～11月30日'!B112)</f>
        <v/>
      </c>
      <c r="C112" s="249"/>
      <c r="D112" s="284"/>
      <c r="E112" s="304"/>
      <c r="F112" s="291"/>
      <c r="G112" s="304"/>
      <c r="H112" s="291"/>
      <c r="I112" s="276"/>
      <c r="J112" s="291"/>
      <c r="K112" s="276"/>
      <c r="L112" s="291"/>
      <c r="M112" s="276"/>
      <c r="N112" s="291"/>
      <c r="O112" s="276"/>
      <c r="P112" s="291"/>
      <c r="Q112" s="276"/>
      <c r="R112" s="291"/>
      <c r="S112" s="276"/>
      <c r="T112" s="291"/>
      <c r="U112" s="276"/>
      <c r="V112" s="291"/>
      <c r="W112" s="276"/>
      <c r="X112" s="291"/>
      <c r="Y112" s="276"/>
      <c r="Z112" s="291"/>
      <c r="AA112" s="276"/>
      <c r="AB112" s="291"/>
      <c r="AC112" s="276"/>
      <c r="AD112" s="291"/>
      <c r="AE112" s="276"/>
      <c r="AF112" s="301"/>
      <c r="AG112" s="272"/>
      <c r="AH112" s="295"/>
      <c r="AI112" s="56">
        <f>SUM('（別紙2-6）6月1日～6月30日'!D112:AG112,'（別紙2-7）7月1日～7月31日'!D112:AH112,'（別紙2-8）8月1日～8月31日'!D112:AH112,'（別紙2-9）9月1日～9月30日'!D112:AG112,'（別紙2-10）10月1日～10月31日'!D112:AH112,'（別紙2-11）11月1日～11月30日'!D112:AG112,'（別紙2-12）12月1日～12月31日'!D112:AH112,'（別紙2-13）1月1日～1月31日'!D112:AH112,'（別紙2-14）2月1日～2月28日'!D112:AE112,D112:AH112)</f>
        <v>0</v>
      </c>
      <c r="AJ112" s="218" t="str">
        <f t="shared" si="10"/>
        <v/>
      </c>
      <c r="AK112" s="41">
        <f t="shared" si="12"/>
        <v>0</v>
      </c>
      <c r="AL112" s="44"/>
      <c r="AN112" s="233" t="str">
        <f t="shared" si="8"/>
        <v/>
      </c>
      <c r="AP112" s="238" t="str">
        <f t="shared" si="11"/>
        <v/>
      </c>
      <c r="AQ112" s="239" t="str">
        <f>IF(SUM(COUNTIF('（別紙2-13）1月1日～1月31日'!C112,"○"),COUNTIF('（別紙2-14）2月1日～2月28日'!C112,"○"),COUNTIF('（別紙2-15）3月1日～3月31日'!C112,"○"))&gt;0,IF('（別紙2-12）12月1日～12月31日'!AI112=0,IF(SUM('（別紙2-13）1月1日～1月31日'!D112:AH112,'（別紙2-14）2月1日～2月28日'!D112:AE112,'（別紙2-15）3月1日～3月31日'!D112:AH112)&gt;7,"×","○"),""),"")</f>
        <v/>
      </c>
      <c r="AS112" s="238" t="str">
        <f>IF(SUM('（別紙2-10）10月1日～10月31日'!D112:AH112,'（別紙2-11）11月1日～11月30日'!D112:AG112,'（別紙2-12）12月1日～12月31日'!D112:AH112,'（別紙2-13）1月1日～1月31日'!D112:AH112,'（別紙2-14）2月1日～2月28日'!D112:AE112,'（別紙2-15）3月1日～3月31日'!D112:AH112)&gt;10,"○","×")</f>
        <v>×</v>
      </c>
      <c r="AT112" s="245" t="str">
        <f>IF('（別紙2-9）9月1日～9月30日'!AH112=0,"○","×")</f>
        <v>○</v>
      </c>
      <c r="AU112" s="239" t="str">
        <f t="shared" si="9"/>
        <v>×</v>
      </c>
      <c r="AV112" s="239" t="str">
        <f>IF(AU112="○",IF('（別紙１）チェックリスト'!$B$34="○","","×"),"")</f>
        <v/>
      </c>
    </row>
    <row r="113" spans="1:48" s="41" customFormat="1" ht="30" customHeight="1" thickBot="1" x14ac:dyDescent="0.45">
      <c r="A113" s="55">
        <v>100</v>
      </c>
      <c r="B113" s="202" t="str">
        <f>IF('（別紙2-11）11月1日～11月30日'!B113="","",'（別紙2-11）11月1日～11月30日'!B113)</f>
        <v/>
      </c>
      <c r="C113" s="252"/>
      <c r="D113" s="284"/>
      <c r="E113" s="304"/>
      <c r="F113" s="291"/>
      <c r="G113" s="304"/>
      <c r="H113" s="291"/>
      <c r="I113" s="276"/>
      <c r="J113" s="291"/>
      <c r="K113" s="276"/>
      <c r="L113" s="291"/>
      <c r="M113" s="276"/>
      <c r="N113" s="291"/>
      <c r="O113" s="276"/>
      <c r="P113" s="291"/>
      <c r="Q113" s="276"/>
      <c r="R113" s="291"/>
      <c r="S113" s="276"/>
      <c r="T113" s="291"/>
      <c r="U113" s="276"/>
      <c r="V113" s="291"/>
      <c r="W113" s="276"/>
      <c r="X113" s="291"/>
      <c r="Y113" s="276"/>
      <c r="Z113" s="291"/>
      <c r="AA113" s="276"/>
      <c r="AB113" s="291"/>
      <c r="AC113" s="276"/>
      <c r="AD113" s="291"/>
      <c r="AE113" s="276"/>
      <c r="AF113" s="301"/>
      <c r="AG113" s="272"/>
      <c r="AH113" s="295"/>
      <c r="AI113" s="56">
        <f>SUM('（別紙2-6）6月1日～6月30日'!D113:AG113,'（別紙2-7）7月1日～7月31日'!D113:AH113,'（別紙2-8）8月1日～8月31日'!D113:AH113,'（別紙2-9）9月1日～9月30日'!D113:AG113,'（別紙2-10）10月1日～10月31日'!D113:AH113,'（別紙2-11）11月1日～11月30日'!D113:AG113,'（別紙2-12）12月1日～12月31日'!D113:AH113,'（別紙2-13）1月1日～1月31日'!D113:AH113,'（別紙2-14）2月1日～2月28日'!D113:AE113,D113:AH113)</f>
        <v>0</v>
      </c>
      <c r="AJ113" s="218" t="str">
        <f t="shared" si="10"/>
        <v/>
      </c>
      <c r="AK113" s="41">
        <f t="shared" si="12"/>
        <v>0</v>
      </c>
      <c r="AL113" s="44"/>
      <c r="AN113" s="233" t="str">
        <f t="shared" si="8"/>
        <v/>
      </c>
      <c r="AP113" s="238" t="str">
        <f t="shared" si="11"/>
        <v/>
      </c>
      <c r="AQ113" s="239" t="str">
        <f>IF(SUM(COUNTIF('（別紙2-13）1月1日～1月31日'!C113,"○"),COUNTIF('（別紙2-14）2月1日～2月28日'!C113,"○"),COUNTIF('（別紙2-15）3月1日～3月31日'!C113,"○"))&gt;0,IF('（別紙2-12）12月1日～12月31日'!AI113=0,IF(SUM('（別紙2-13）1月1日～1月31日'!D113:AH113,'（別紙2-14）2月1日～2月28日'!D113:AE113,'（別紙2-15）3月1日～3月31日'!D113:AH113)&gt;7,"×","○"),""),"")</f>
        <v/>
      </c>
      <c r="AS113" s="238" t="str">
        <f>IF(SUM('（別紙2-10）10月1日～10月31日'!D113:AH113,'（別紙2-11）11月1日～11月30日'!D113:AG113,'（別紙2-12）12月1日～12月31日'!D113:AH113,'（別紙2-13）1月1日～1月31日'!D113:AH113,'（別紙2-14）2月1日～2月28日'!D113:AE113,'（別紙2-15）3月1日～3月31日'!D113:AH113)&gt;10,"○","×")</f>
        <v>×</v>
      </c>
      <c r="AT113" s="245" t="str">
        <f>IF('（別紙2-9）9月1日～9月30日'!AH113=0,"○","×")</f>
        <v>○</v>
      </c>
      <c r="AU113" s="239" t="str">
        <f t="shared" si="9"/>
        <v>×</v>
      </c>
      <c r="AV113" s="239" t="str">
        <f>IF(AU113="○",IF('（別紙１）チェックリスト'!$B$34="○","","×"),"")</f>
        <v/>
      </c>
    </row>
    <row r="114" spans="1:48" s="41" customFormat="1" ht="30" customHeight="1" x14ac:dyDescent="0.4">
      <c r="A114" s="99">
        <v>101</v>
      </c>
      <c r="B114" s="203" t="str">
        <f>IF('（別紙2-11）11月1日～11月30日'!B114="","",'（別紙2-11）11月1日～11月30日'!B114)</f>
        <v/>
      </c>
      <c r="C114" s="253"/>
      <c r="D114" s="285"/>
      <c r="E114" s="305"/>
      <c r="F114" s="292"/>
      <c r="G114" s="305"/>
      <c r="H114" s="292"/>
      <c r="I114" s="277"/>
      <c r="J114" s="292"/>
      <c r="K114" s="277"/>
      <c r="L114" s="292"/>
      <c r="M114" s="277"/>
      <c r="N114" s="292"/>
      <c r="O114" s="277"/>
      <c r="P114" s="292"/>
      <c r="Q114" s="277"/>
      <c r="R114" s="292"/>
      <c r="S114" s="277"/>
      <c r="T114" s="292"/>
      <c r="U114" s="277"/>
      <c r="V114" s="292"/>
      <c r="W114" s="277"/>
      <c r="X114" s="292"/>
      <c r="Y114" s="277"/>
      <c r="Z114" s="292"/>
      <c r="AA114" s="277"/>
      <c r="AB114" s="292"/>
      <c r="AC114" s="277"/>
      <c r="AD114" s="292"/>
      <c r="AE114" s="277"/>
      <c r="AF114" s="299"/>
      <c r="AG114" s="270"/>
      <c r="AH114" s="294"/>
      <c r="AI114" s="81">
        <f>SUM('（別紙2-6）6月1日～6月30日'!D114:AG114,'（別紙2-7）7月1日～7月31日'!D114:AH114,'（別紙2-8）8月1日～8月31日'!D114:AH114,'（別紙2-9）9月1日～9月30日'!D114:AG114,'（別紙2-10）10月1日～10月31日'!D114:AH114,'（別紙2-11）11月1日～11月30日'!D114:AG114,'（別紙2-12）12月1日～12月31日'!D114:AH114,'（別紙2-13）1月1日～1月31日'!D114:AH114,'（別紙2-14）2月1日～2月28日'!D114:AE114,D114:AH114)</f>
        <v>0</v>
      </c>
      <c r="AJ114" s="218" t="str">
        <f t="shared" si="10"/>
        <v/>
      </c>
      <c r="AK114" s="41">
        <f t="shared" si="12"/>
        <v>0</v>
      </c>
      <c r="AL114" s="44"/>
      <c r="AN114" s="233" t="str">
        <f t="shared" si="8"/>
        <v/>
      </c>
      <c r="AP114" s="238" t="str">
        <f t="shared" si="11"/>
        <v/>
      </c>
      <c r="AQ114" s="239" t="str">
        <f>IF(SUM(COUNTIF('（別紙2-13）1月1日～1月31日'!C114,"○"),COUNTIF('（別紙2-14）2月1日～2月28日'!C114,"○"),COUNTIF('（別紙2-15）3月1日～3月31日'!C114,"○"))&gt;0,IF('（別紙2-12）12月1日～12月31日'!AI114=0,IF(SUM('（別紙2-13）1月1日～1月31日'!D114:AH114,'（別紙2-14）2月1日～2月28日'!D114:AE114,'（別紙2-15）3月1日～3月31日'!D114:AH114)&gt;7,"×","○"),""),"")</f>
        <v/>
      </c>
      <c r="AS114" s="238" t="str">
        <f>IF(SUM('（別紙2-10）10月1日～10月31日'!D114:AH114,'（別紙2-11）11月1日～11月30日'!D114:AG114,'（別紙2-12）12月1日～12月31日'!D114:AH114,'（別紙2-13）1月1日～1月31日'!D114:AH114,'（別紙2-14）2月1日～2月28日'!D114:AE114,'（別紙2-15）3月1日～3月31日'!D114:AH114)&gt;10,"○","×")</f>
        <v>×</v>
      </c>
      <c r="AT114" s="245" t="str">
        <f>IF('（別紙2-9）9月1日～9月30日'!AH114=0,"○","×")</f>
        <v>○</v>
      </c>
      <c r="AU114" s="239" t="str">
        <f t="shared" si="9"/>
        <v>×</v>
      </c>
      <c r="AV114" s="239" t="str">
        <f>IF(AU114="○",IF('（別紙１）チェックリスト'!$B$34="○","","×"),"")</f>
        <v/>
      </c>
    </row>
    <row r="115" spans="1:48" s="41" customFormat="1" ht="30" customHeight="1" x14ac:dyDescent="0.4">
      <c r="A115" s="55">
        <v>102</v>
      </c>
      <c r="B115" s="201" t="str">
        <f>IF('（別紙2-11）11月1日～11月30日'!B115="","",'（別紙2-11）11月1日～11月30日'!B115)</f>
        <v/>
      </c>
      <c r="C115" s="249"/>
      <c r="D115" s="284"/>
      <c r="E115" s="304"/>
      <c r="F115" s="291"/>
      <c r="G115" s="304"/>
      <c r="H115" s="291"/>
      <c r="I115" s="276"/>
      <c r="J115" s="291"/>
      <c r="K115" s="276"/>
      <c r="L115" s="291"/>
      <c r="M115" s="276"/>
      <c r="N115" s="291"/>
      <c r="O115" s="276"/>
      <c r="P115" s="291"/>
      <c r="Q115" s="276"/>
      <c r="R115" s="291"/>
      <c r="S115" s="276"/>
      <c r="T115" s="291"/>
      <c r="U115" s="276"/>
      <c r="V115" s="291"/>
      <c r="W115" s="276"/>
      <c r="X115" s="291"/>
      <c r="Y115" s="276"/>
      <c r="Z115" s="291"/>
      <c r="AA115" s="276"/>
      <c r="AB115" s="291"/>
      <c r="AC115" s="276"/>
      <c r="AD115" s="291"/>
      <c r="AE115" s="276"/>
      <c r="AF115" s="301"/>
      <c r="AG115" s="272"/>
      <c r="AH115" s="295"/>
      <c r="AI115" s="56">
        <f>SUM('（別紙2-6）6月1日～6月30日'!D115:AG115,'（別紙2-7）7月1日～7月31日'!D115:AH115,'（別紙2-8）8月1日～8月31日'!D115:AH115,'（別紙2-9）9月1日～9月30日'!D115:AG115,'（別紙2-10）10月1日～10月31日'!D115:AH115,'（別紙2-11）11月1日～11月30日'!D115:AG115,'（別紙2-12）12月1日～12月31日'!D115:AH115,'（別紙2-13）1月1日～1月31日'!D115:AH115,'（別紙2-14）2月1日～2月28日'!D115:AE115,D115:AH115)</f>
        <v>0</v>
      </c>
      <c r="AJ115" s="218" t="str">
        <f t="shared" si="10"/>
        <v/>
      </c>
      <c r="AK115" s="41">
        <f t="shared" si="12"/>
        <v>0</v>
      </c>
      <c r="AL115" s="44"/>
      <c r="AN115" s="233" t="str">
        <f t="shared" si="8"/>
        <v/>
      </c>
      <c r="AP115" s="238" t="str">
        <f t="shared" si="11"/>
        <v/>
      </c>
      <c r="AQ115" s="239" t="str">
        <f>IF(SUM(COUNTIF('（別紙2-13）1月1日～1月31日'!C115,"○"),COUNTIF('（別紙2-14）2月1日～2月28日'!C115,"○"),COUNTIF('（別紙2-15）3月1日～3月31日'!C115,"○"))&gt;0,IF('（別紙2-12）12月1日～12月31日'!AI115=0,IF(SUM('（別紙2-13）1月1日～1月31日'!D115:AH115,'（別紙2-14）2月1日～2月28日'!D115:AE115,'（別紙2-15）3月1日～3月31日'!D115:AH115)&gt;7,"×","○"),""),"")</f>
        <v/>
      </c>
      <c r="AS115" s="238" t="str">
        <f>IF(SUM('（別紙2-10）10月1日～10月31日'!D115:AH115,'（別紙2-11）11月1日～11月30日'!D115:AG115,'（別紙2-12）12月1日～12月31日'!D115:AH115,'（別紙2-13）1月1日～1月31日'!D115:AH115,'（別紙2-14）2月1日～2月28日'!D115:AE115,'（別紙2-15）3月1日～3月31日'!D115:AH115)&gt;10,"○","×")</f>
        <v>×</v>
      </c>
      <c r="AT115" s="245" t="str">
        <f>IF('（別紙2-9）9月1日～9月30日'!AH115=0,"○","×")</f>
        <v>○</v>
      </c>
      <c r="AU115" s="239" t="str">
        <f t="shared" si="9"/>
        <v>×</v>
      </c>
      <c r="AV115" s="239" t="str">
        <f>IF(AU115="○",IF('（別紙１）チェックリスト'!$B$34="○","","×"),"")</f>
        <v/>
      </c>
    </row>
    <row r="116" spans="1:48" s="41" customFormat="1" ht="30" customHeight="1" x14ac:dyDescent="0.4">
      <c r="A116" s="55">
        <v>103</v>
      </c>
      <c r="B116" s="201" t="str">
        <f>IF('（別紙2-11）11月1日～11月30日'!B116="","",'（別紙2-11）11月1日～11月30日'!B116)</f>
        <v/>
      </c>
      <c r="C116" s="249"/>
      <c r="D116" s="284"/>
      <c r="E116" s="304"/>
      <c r="F116" s="291"/>
      <c r="G116" s="304"/>
      <c r="H116" s="291"/>
      <c r="I116" s="276"/>
      <c r="J116" s="291"/>
      <c r="K116" s="276"/>
      <c r="L116" s="291"/>
      <c r="M116" s="276"/>
      <c r="N116" s="291"/>
      <c r="O116" s="276"/>
      <c r="P116" s="291"/>
      <c r="Q116" s="276"/>
      <c r="R116" s="291"/>
      <c r="S116" s="276"/>
      <c r="T116" s="291"/>
      <c r="U116" s="276"/>
      <c r="V116" s="291"/>
      <c r="W116" s="276"/>
      <c r="X116" s="291"/>
      <c r="Y116" s="276"/>
      <c r="Z116" s="291"/>
      <c r="AA116" s="276"/>
      <c r="AB116" s="291"/>
      <c r="AC116" s="276"/>
      <c r="AD116" s="291"/>
      <c r="AE116" s="276"/>
      <c r="AF116" s="301"/>
      <c r="AG116" s="272"/>
      <c r="AH116" s="295"/>
      <c r="AI116" s="56">
        <f>SUM('（別紙2-6）6月1日～6月30日'!D116:AG116,'（別紙2-7）7月1日～7月31日'!D116:AH116,'（別紙2-8）8月1日～8月31日'!D116:AH116,'（別紙2-9）9月1日～9月30日'!D116:AG116,'（別紙2-10）10月1日～10月31日'!D116:AH116,'（別紙2-11）11月1日～11月30日'!D116:AG116,'（別紙2-12）12月1日～12月31日'!D116:AH116,'（別紙2-13）1月1日～1月31日'!D116:AH116,'（別紙2-14）2月1日～2月28日'!D116:AE116,D116:AH116)</f>
        <v>0</v>
      </c>
      <c r="AJ116" s="218" t="str">
        <f t="shared" si="10"/>
        <v/>
      </c>
      <c r="AK116" s="41">
        <f t="shared" si="12"/>
        <v>0</v>
      </c>
      <c r="AL116" s="44"/>
      <c r="AN116" s="233" t="str">
        <f t="shared" si="8"/>
        <v/>
      </c>
      <c r="AP116" s="238" t="str">
        <f t="shared" si="11"/>
        <v/>
      </c>
      <c r="AQ116" s="239" t="str">
        <f>IF(SUM(COUNTIF('（別紙2-13）1月1日～1月31日'!C116,"○"),COUNTIF('（別紙2-14）2月1日～2月28日'!C116,"○"),COUNTIF('（別紙2-15）3月1日～3月31日'!C116,"○"))&gt;0,IF('（別紙2-12）12月1日～12月31日'!AI116=0,IF(SUM('（別紙2-13）1月1日～1月31日'!D116:AH116,'（別紙2-14）2月1日～2月28日'!D116:AE116,'（別紙2-15）3月1日～3月31日'!D116:AH116)&gt;7,"×","○"),""),"")</f>
        <v/>
      </c>
      <c r="AS116" s="238" t="str">
        <f>IF(SUM('（別紙2-10）10月1日～10月31日'!D116:AH116,'（別紙2-11）11月1日～11月30日'!D116:AG116,'（別紙2-12）12月1日～12月31日'!D116:AH116,'（別紙2-13）1月1日～1月31日'!D116:AH116,'（別紙2-14）2月1日～2月28日'!D116:AE116,'（別紙2-15）3月1日～3月31日'!D116:AH116)&gt;10,"○","×")</f>
        <v>×</v>
      </c>
      <c r="AT116" s="245" t="str">
        <f>IF('（別紙2-9）9月1日～9月30日'!AH116=0,"○","×")</f>
        <v>○</v>
      </c>
      <c r="AU116" s="239" t="str">
        <f t="shared" si="9"/>
        <v>×</v>
      </c>
      <c r="AV116" s="239" t="str">
        <f>IF(AU116="○",IF('（別紙１）チェックリスト'!$B$34="○","","×"),"")</f>
        <v/>
      </c>
    </row>
    <row r="117" spans="1:48" s="41" customFormat="1" ht="30" customHeight="1" x14ac:dyDescent="0.4">
      <c r="A117" s="55">
        <v>104</v>
      </c>
      <c r="B117" s="201" t="str">
        <f>IF('（別紙2-11）11月1日～11月30日'!B117="","",'（別紙2-11）11月1日～11月30日'!B117)</f>
        <v/>
      </c>
      <c r="C117" s="249"/>
      <c r="D117" s="284"/>
      <c r="E117" s="304"/>
      <c r="F117" s="291"/>
      <c r="G117" s="304"/>
      <c r="H117" s="291"/>
      <c r="I117" s="276"/>
      <c r="J117" s="291"/>
      <c r="K117" s="276"/>
      <c r="L117" s="291"/>
      <c r="M117" s="276"/>
      <c r="N117" s="291"/>
      <c r="O117" s="276"/>
      <c r="P117" s="291"/>
      <c r="Q117" s="276"/>
      <c r="R117" s="291"/>
      <c r="S117" s="276"/>
      <c r="T117" s="291"/>
      <c r="U117" s="276"/>
      <c r="V117" s="291"/>
      <c r="W117" s="276"/>
      <c r="X117" s="291"/>
      <c r="Y117" s="276"/>
      <c r="Z117" s="291"/>
      <c r="AA117" s="276"/>
      <c r="AB117" s="291"/>
      <c r="AC117" s="276"/>
      <c r="AD117" s="291"/>
      <c r="AE117" s="276"/>
      <c r="AF117" s="301"/>
      <c r="AG117" s="272"/>
      <c r="AH117" s="295"/>
      <c r="AI117" s="56">
        <f>SUM('（別紙2-6）6月1日～6月30日'!D117:AG117,'（別紙2-7）7月1日～7月31日'!D117:AH117,'（別紙2-8）8月1日～8月31日'!D117:AH117,'（別紙2-9）9月1日～9月30日'!D117:AG117,'（別紙2-10）10月1日～10月31日'!D117:AH117,'（別紙2-11）11月1日～11月30日'!D117:AG117,'（別紙2-12）12月1日～12月31日'!D117:AH117,'（別紙2-13）1月1日～1月31日'!D117:AH117,'（別紙2-14）2月1日～2月28日'!D117:AE117,D117:AH117)</f>
        <v>0</v>
      </c>
      <c r="AJ117" s="218" t="str">
        <f t="shared" si="10"/>
        <v/>
      </c>
      <c r="AK117" s="41">
        <f t="shared" si="12"/>
        <v>0</v>
      </c>
      <c r="AL117" s="44"/>
      <c r="AN117" s="233" t="str">
        <f t="shared" si="8"/>
        <v/>
      </c>
      <c r="AP117" s="238" t="str">
        <f t="shared" si="11"/>
        <v/>
      </c>
      <c r="AQ117" s="239" t="str">
        <f>IF(SUM(COUNTIF('（別紙2-13）1月1日～1月31日'!C117,"○"),COUNTIF('（別紙2-14）2月1日～2月28日'!C117,"○"),COUNTIF('（別紙2-15）3月1日～3月31日'!C117,"○"))&gt;0,IF('（別紙2-12）12月1日～12月31日'!AI117=0,IF(SUM('（別紙2-13）1月1日～1月31日'!D117:AH117,'（別紙2-14）2月1日～2月28日'!D117:AE117,'（別紙2-15）3月1日～3月31日'!D117:AH117)&gt;7,"×","○"),""),"")</f>
        <v/>
      </c>
      <c r="AS117" s="238" t="str">
        <f>IF(SUM('（別紙2-10）10月1日～10月31日'!D117:AH117,'（別紙2-11）11月1日～11月30日'!D117:AG117,'（別紙2-12）12月1日～12月31日'!D117:AH117,'（別紙2-13）1月1日～1月31日'!D117:AH117,'（別紙2-14）2月1日～2月28日'!D117:AE117,'（別紙2-15）3月1日～3月31日'!D117:AH117)&gt;10,"○","×")</f>
        <v>×</v>
      </c>
      <c r="AT117" s="245" t="str">
        <f>IF('（別紙2-9）9月1日～9月30日'!AH117=0,"○","×")</f>
        <v>○</v>
      </c>
      <c r="AU117" s="239" t="str">
        <f t="shared" si="9"/>
        <v>×</v>
      </c>
      <c r="AV117" s="239" t="str">
        <f>IF(AU117="○",IF('（別紙１）チェックリスト'!$B$34="○","","×"),"")</f>
        <v/>
      </c>
    </row>
    <row r="118" spans="1:48" s="41" customFormat="1" ht="30" customHeight="1" thickBot="1" x14ac:dyDescent="0.45">
      <c r="A118" s="57">
        <v>105</v>
      </c>
      <c r="B118" s="204" t="str">
        <f>IF('（別紙2-11）11月1日～11月30日'!B118="","",'（別紙2-11）11月1日～11月30日'!B118)</f>
        <v/>
      </c>
      <c r="C118" s="252"/>
      <c r="D118" s="282"/>
      <c r="E118" s="302"/>
      <c r="F118" s="289"/>
      <c r="G118" s="302"/>
      <c r="H118" s="289"/>
      <c r="I118" s="273"/>
      <c r="J118" s="289"/>
      <c r="K118" s="273"/>
      <c r="L118" s="289"/>
      <c r="M118" s="273"/>
      <c r="N118" s="289"/>
      <c r="O118" s="273"/>
      <c r="P118" s="289"/>
      <c r="Q118" s="273"/>
      <c r="R118" s="289"/>
      <c r="S118" s="273"/>
      <c r="T118" s="289"/>
      <c r="U118" s="273"/>
      <c r="V118" s="289"/>
      <c r="W118" s="273"/>
      <c r="X118" s="289"/>
      <c r="Y118" s="273"/>
      <c r="Z118" s="289"/>
      <c r="AA118" s="273"/>
      <c r="AB118" s="289"/>
      <c r="AC118" s="273"/>
      <c r="AD118" s="289"/>
      <c r="AE118" s="273"/>
      <c r="AF118" s="303"/>
      <c r="AG118" s="274"/>
      <c r="AH118" s="296"/>
      <c r="AI118" s="58">
        <f>SUM('（別紙2-6）6月1日～6月30日'!D118:AG118,'（別紙2-7）7月1日～7月31日'!D118:AH118,'（別紙2-8）8月1日～8月31日'!D118:AH118,'（別紙2-9）9月1日～9月30日'!D118:AG118,'（別紙2-10）10月1日～10月31日'!D118:AH118,'（別紙2-11）11月1日～11月30日'!D118:AG118,'（別紙2-12）12月1日～12月31日'!D118:AH118,'（別紙2-13）1月1日～1月31日'!D118:AH118,'（別紙2-14）2月1日～2月28日'!D118:AE118,D118:AH118)</f>
        <v>0</v>
      </c>
      <c r="AJ118" s="218" t="str">
        <f t="shared" si="10"/>
        <v/>
      </c>
      <c r="AK118" s="41">
        <f t="shared" si="12"/>
        <v>0</v>
      </c>
      <c r="AL118" s="44"/>
      <c r="AN118" s="233" t="str">
        <f t="shared" si="8"/>
        <v/>
      </c>
      <c r="AP118" s="238" t="str">
        <f t="shared" si="11"/>
        <v/>
      </c>
      <c r="AQ118" s="239" t="str">
        <f>IF(SUM(COUNTIF('（別紙2-13）1月1日～1月31日'!C118,"○"),COUNTIF('（別紙2-14）2月1日～2月28日'!C118,"○"),COUNTIF('（別紙2-15）3月1日～3月31日'!C118,"○"))&gt;0,IF('（別紙2-12）12月1日～12月31日'!AI118=0,IF(SUM('（別紙2-13）1月1日～1月31日'!D118:AH118,'（別紙2-14）2月1日～2月28日'!D118:AE118,'（別紙2-15）3月1日～3月31日'!D118:AH118)&gt;7,"×","○"),""),"")</f>
        <v/>
      </c>
      <c r="AS118" s="238" t="str">
        <f>IF(SUM('（別紙2-10）10月1日～10月31日'!D118:AH118,'（別紙2-11）11月1日～11月30日'!D118:AG118,'（別紙2-12）12月1日～12月31日'!D118:AH118,'（別紙2-13）1月1日～1月31日'!D118:AH118,'（別紙2-14）2月1日～2月28日'!D118:AE118,'（別紙2-15）3月1日～3月31日'!D118:AH118)&gt;10,"○","×")</f>
        <v>×</v>
      </c>
      <c r="AT118" s="245" t="str">
        <f>IF('（別紙2-9）9月1日～9月30日'!AH118=0,"○","×")</f>
        <v>○</v>
      </c>
      <c r="AU118" s="239" t="str">
        <f t="shared" si="9"/>
        <v>×</v>
      </c>
      <c r="AV118" s="239" t="str">
        <f>IF(AU118="○",IF('（別紙１）チェックリスト'!$B$34="○","","×"),"")</f>
        <v/>
      </c>
    </row>
    <row r="119" spans="1:48" s="41" customFormat="1" ht="30" customHeight="1" x14ac:dyDescent="0.4">
      <c r="A119" s="91">
        <v>106</v>
      </c>
      <c r="B119" s="201" t="str">
        <f>IF('（別紙2-11）11月1日～11月30日'!B119="","",'（別紙2-11）11月1日～11月30日'!B119)</f>
        <v/>
      </c>
      <c r="C119" s="253"/>
      <c r="D119" s="286"/>
      <c r="E119" s="306"/>
      <c r="F119" s="293"/>
      <c r="G119" s="306"/>
      <c r="H119" s="293"/>
      <c r="I119" s="278"/>
      <c r="J119" s="293"/>
      <c r="K119" s="278"/>
      <c r="L119" s="293"/>
      <c r="M119" s="278"/>
      <c r="N119" s="293"/>
      <c r="O119" s="278"/>
      <c r="P119" s="293"/>
      <c r="Q119" s="278"/>
      <c r="R119" s="293"/>
      <c r="S119" s="278"/>
      <c r="T119" s="293"/>
      <c r="U119" s="278"/>
      <c r="V119" s="293"/>
      <c r="W119" s="278"/>
      <c r="X119" s="293"/>
      <c r="Y119" s="278"/>
      <c r="Z119" s="293"/>
      <c r="AA119" s="278"/>
      <c r="AB119" s="293"/>
      <c r="AC119" s="278"/>
      <c r="AD119" s="293"/>
      <c r="AE119" s="278"/>
      <c r="AF119" s="307"/>
      <c r="AG119" s="279"/>
      <c r="AH119" s="297"/>
      <c r="AI119" s="98">
        <f>SUM('（別紙2-6）6月1日～6月30日'!D119:AG119,'（別紙2-7）7月1日～7月31日'!D119:AH119,'（別紙2-8）8月1日～8月31日'!D119:AH119,'（別紙2-9）9月1日～9月30日'!D119:AG119,'（別紙2-10）10月1日～10月31日'!D119:AH119,'（別紙2-11）11月1日～11月30日'!D119:AG119,'（別紙2-12）12月1日～12月31日'!D119:AH119,'（別紙2-13）1月1日～1月31日'!D119:AH119,'（別紙2-14）2月1日～2月28日'!D119:AE119,D119:AH119)</f>
        <v>0</v>
      </c>
      <c r="AJ119" s="218" t="str">
        <f t="shared" si="10"/>
        <v/>
      </c>
      <c r="AK119" s="41">
        <f t="shared" si="12"/>
        <v>0</v>
      </c>
      <c r="AL119" s="44"/>
      <c r="AN119" s="233" t="str">
        <f t="shared" si="8"/>
        <v/>
      </c>
      <c r="AP119" s="238" t="str">
        <f t="shared" si="11"/>
        <v/>
      </c>
      <c r="AQ119" s="239" t="str">
        <f>IF(SUM(COUNTIF('（別紙2-13）1月1日～1月31日'!C119,"○"),COUNTIF('（別紙2-14）2月1日～2月28日'!C119,"○"),COUNTIF('（別紙2-15）3月1日～3月31日'!C119,"○"))&gt;0,IF('（別紙2-12）12月1日～12月31日'!AI119=0,IF(SUM('（別紙2-13）1月1日～1月31日'!D119:AH119,'（別紙2-14）2月1日～2月28日'!D119:AE119,'（別紙2-15）3月1日～3月31日'!D119:AH119)&gt;7,"×","○"),""),"")</f>
        <v/>
      </c>
      <c r="AS119" s="238" t="str">
        <f>IF(SUM('（別紙2-10）10月1日～10月31日'!D119:AH119,'（別紙2-11）11月1日～11月30日'!D119:AG119,'（別紙2-12）12月1日～12月31日'!D119:AH119,'（別紙2-13）1月1日～1月31日'!D119:AH119,'（別紙2-14）2月1日～2月28日'!D119:AE119,'（別紙2-15）3月1日～3月31日'!D119:AH119)&gt;10,"○","×")</f>
        <v>×</v>
      </c>
      <c r="AT119" s="245" t="str">
        <f>IF('（別紙2-9）9月1日～9月30日'!AH119=0,"○","×")</f>
        <v>○</v>
      </c>
      <c r="AU119" s="239" t="str">
        <f t="shared" si="9"/>
        <v>×</v>
      </c>
      <c r="AV119" s="239" t="str">
        <f>IF(AU119="○",IF('（別紙１）チェックリスト'!$B$34="○","","×"),"")</f>
        <v/>
      </c>
    </row>
    <row r="120" spans="1:48" s="41" customFormat="1" ht="30" customHeight="1" x14ac:dyDescent="0.4">
      <c r="A120" s="55">
        <v>107</v>
      </c>
      <c r="B120" s="201" t="str">
        <f>IF('（別紙2-11）11月1日～11月30日'!B120="","",'（別紙2-11）11月1日～11月30日'!B120)</f>
        <v/>
      </c>
      <c r="C120" s="249"/>
      <c r="D120" s="284"/>
      <c r="E120" s="304"/>
      <c r="F120" s="291"/>
      <c r="G120" s="304"/>
      <c r="H120" s="291"/>
      <c r="I120" s="276"/>
      <c r="J120" s="291"/>
      <c r="K120" s="276"/>
      <c r="L120" s="291"/>
      <c r="M120" s="276"/>
      <c r="N120" s="291"/>
      <c r="O120" s="276"/>
      <c r="P120" s="291"/>
      <c r="Q120" s="276"/>
      <c r="R120" s="291"/>
      <c r="S120" s="276"/>
      <c r="T120" s="291"/>
      <c r="U120" s="276"/>
      <c r="V120" s="291"/>
      <c r="W120" s="276"/>
      <c r="X120" s="291"/>
      <c r="Y120" s="276"/>
      <c r="Z120" s="291"/>
      <c r="AA120" s="276"/>
      <c r="AB120" s="291"/>
      <c r="AC120" s="276"/>
      <c r="AD120" s="291"/>
      <c r="AE120" s="276"/>
      <c r="AF120" s="301"/>
      <c r="AG120" s="272"/>
      <c r="AH120" s="295"/>
      <c r="AI120" s="56">
        <f>SUM('（別紙2-6）6月1日～6月30日'!D120:AG120,'（別紙2-7）7月1日～7月31日'!D120:AH120,'（別紙2-8）8月1日～8月31日'!D120:AH120,'（別紙2-9）9月1日～9月30日'!D120:AG120,'（別紙2-10）10月1日～10月31日'!D120:AH120,'（別紙2-11）11月1日～11月30日'!D120:AG120,'（別紙2-12）12月1日～12月31日'!D120:AH120,'（別紙2-13）1月1日～1月31日'!D120:AH120,'（別紙2-14）2月1日～2月28日'!D120:AE120,D120:AH120)</f>
        <v>0</v>
      </c>
      <c r="AJ120" s="218" t="str">
        <f t="shared" si="10"/>
        <v/>
      </c>
      <c r="AK120" s="41">
        <f t="shared" si="12"/>
        <v>0</v>
      </c>
      <c r="AL120" s="44"/>
      <c r="AN120" s="233" t="str">
        <f t="shared" si="8"/>
        <v/>
      </c>
      <c r="AP120" s="238" t="str">
        <f t="shared" si="11"/>
        <v/>
      </c>
      <c r="AQ120" s="239" t="str">
        <f>IF(SUM(COUNTIF('（別紙2-13）1月1日～1月31日'!C120,"○"),COUNTIF('（別紙2-14）2月1日～2月28日'!C120,"○"),COUNTIF('（別紙2-15）3月1日～3月31日'!C120,"○"))&gt;0,IF('（別紙2-12）12月1日～12月31日'!AI120=0,IF(SUM('（別紙2-13）1月1日～1月31日'!D120:AH120,'（別紙2-14）2月1日～2月28日'!D120:AE120,'（別紙2-15）3月1日～3月31日'!D120:AH120)&gt;7,"×","○"),""),"")</f>
        <v/>
      </c>
      <c r="AS120" s="238" t="str">
        <f>IF(SUM('（別紙2-10）10月1日～10月31日'!D120:AH120,'（別紙2-11）11月1日～11月30日'!D120:AG120,'（別紙2-12）12月1日～12月31日'!D120:AH120,'（別紙2-13）1月1日～1月31日'!D120:AH120,'（別紙2-14）2月1日～2月28日'!D120:AE120,'（別紙2-15）3月1日～3月31日'!D120:AH120)&gt;10,"○","×")</f>
        <v>×</v>
      </c>
      <c r="AT120" s="245" t="str">
        <f>IF('（別紙2-9）9月1日～9月30日'!AH120=0,"○","×")</f>
        <v>○</v>
      </c>
      <c r="AU120" s="239" t="str">
        <f t="shared" si="9"/>
        <v>×</v>
      </c>
      <c r="AV120" s="239" t="str">
        <f>IF(AU120="○",IF('（別紙１）チェックリスト'!$B$34="○","","×"),"")</f>
        <v/>
      </c>
    </row>
    <row r="121" spans="1:48" s="41" customFormat="1" ht="30" customHeight="1" x14ac:dyDescent="0.4">
      <c r="A121" s="55">
        <v>108</v>
      </c>
      <c r="B121" s="201" t="str">
        <f>IF('（別紙2-11）11月1日～11月30日'!B121="","",'（別紙2-11）11月1日～11月30日'!B121)</f>
        <v/>
      </c>
      <c r="C121" s="249"/>
      <c r="D121" s="284"/>
      <c r="E121" s="304"/>
      <c r="F121" s="291"/>
      <c r="G121" s="304"/>
      <c r="H121" s="291"/>
      <c r="I121" s="276"/>
      <c r="J121" s="291"/>
      <c r="K121" s="276"/>
      <c r="L121" s="291"/>
      <c r="M121" s="276"/>
      <c r="N121" s="291"/>
      <c r="O121" s="276"/>
      <c r="P121" s="291"/>
      <c r="Q121" s="276"/>
      <c r="R121" s="291"/>
      <c r="S121" s="276"/>
      <c r="T121" s="291"/>
      <c r="U121" s="276"/>
      <c r="V121" s="291"/>
      <c r="W121" s="276"/>
      <c r="X121" s="291"/>
      <c r="Y121" s="276"/>
      <c r="Z121" s="291"/>
      <c r="AA121" s="276"/>
      <c r="AB121" s="291"/>
      <c r="AC121" s="276"/>
      <c r="AD121" s="291"/>
      <c r="AE121" s="276"/>
      <c r="AF121" s="301"/>
      <c r="AG121" s="272"/>
      <c r="AH121" s="295"/>
      <c r="AI121" s="56">
        <f>SUM('（別紙2-6）6月1日～6月30日'!D121:AG121,'（別紙2-7）7月1日～7月31日'!D121:AH121,'（別紙2-8）8月1日～8月31日'!D121:AH121,'（別紙2-9）9月1日～9月30日'!D121:AG121,'（別紙2-10）10月1日～10月31日'!D121:AH121,'（別紙2-11）11月1日～11月30日'!D121:AG121,'（別紙2-12）12月1日～12月31日'!D121:AH121,'（別紙2-13）1月1日～1月31日'!D121:AH121,'（別紙2-14）2月1日～2月28日'!D121:AE121,D121:AH121)</f>
        <v>0</v>
      </c>
      <c r="AJ121" s="218" t="str">
        <f t="shared" si="10"/>
        <v/>
      </c>
      <c r="AK121" s="41">
        <f t="shared" si="12"/>
        <v>0</v>
      </c>
      <c r="AL121" s="44"/>
      <c r="AN121" s="233" t="str">
        <f t="shared" si="8"/>
        <v/>
      </c>
      <c r="AP121" s="238" t="str">
        <f t="shared" si="11"/>
        <v/>
      </c>
      <c r="AQ121" s="239" t="str">
        <f>IF(SUM(COUNTIF('（別紙2-13）1月1日～1月31日'!C121,"○"),COUNTIF('（別紙2-14）2月1日～2月28日'!C121,"○"),COUNTIF('（別紙2-15）3月1日～3月31日'!C121,"○"))&gt;0,IF('（別紙2-12）12月1日～12月31日'!AI121=0,IF(SUM('（別紙2-13）1月1日～1月31日'!D121:AH121,'（別紙2-14）2月1日～2月28日'!D121:AE121,'（別紙2-15）3月1日～3月31日'!D121:AH121)&gt;7,"×","○"),""),"")</f>
        <v/>
      </c>
      <c r="AS121" s="238" t="str">
        <f>IF(SUM('（別紙2-10）10月1日～10月31日'!D121:AH121,'（別紙2-11）11月1日～11月30日'!D121:AG121,'（別紙2-12）12月1日～12月31日'!D121:AH121,'（別紙2-13）1月1日～1月31日'!D121:AH121,'（別紙2-14）2月1日～2月28日'!D121:AE121,'（別紙2-15）3月1日～3月31日'!D121:AH121)&gt;10,"○","×")</f>
        <v>×</v>
      </c>
      <c r="AT121" s="245" t="str">
        <f>IF('（別紙2-9）9月1日～9月30日'!AH121=0,"○","×")</f>
        <v>○</v>
      </c>
      <c r="AU121" s="239" t="str">
        <f t="shared" si="9"/>
        <v>×</v>
      </c>
      <c r="AV121" s="239" t="str">
        <f>IF(AU121="○",IF('（別紙１）チェックリスト'!$B$34="○","","×"),"")</f>
        <v/>
      </c>
    </row>
    <row r="122" spans="1:48" s="41" customFormat="1" ht="30" customHeight="1" x14ac:dyDescent="0.4">
      <c r="A122" s="55">
        <v>109</v>
      </c>
      <c r="B122" s="201" t="str">
        <f>IF('（別紙2-11）11月1日～11月30日'!B122="","",'（別紙2-11）11月1日～11月30日'!B122)</f>
        <v/>
      </c>
      <c r="C122" s="249"/>
      <c r="D122" s="284"/>
      <c r="E122" s="304"/>
      <c r="F122" s="291"/>
      <c r="G122" s="304"/>
      <c r="H122" s="291"/>
      <c r="I122" s="276"/>
      <c r="J122" s="291"/>
      <c r="K122" s="276"/>
      <c r="L122" s="291"/>
      <c r="M122" s="276"/>
      <c r="N122" s="291"/>
      <c r="O122" s="276"/>
      <c r="P122" s="291"/>
      <c r="Q122" s="276"/>
      <c r="R122" s="291"/>
      <c r="S122" s="276"/>
      <c r="T122" s="291"/>
      <c r="U122" s="276"/>
      <c r="V122" s="291"/>
      <c r="W122" s="276"/>
      <c r="X122" s="291"/>
      <c r="Y122" s="276"/>
      <c r="Z122" s="291"/>
      <c r="AA122" s="276"/>
      <c r="AB122" s="291"/>
      <c r="AC122" s="276"/>
      <c r="AD122" s="291"/>
      <c r="AE122" s="276"/>
      <c r="AF122" s="301"/>
      <c r="AG122" s="272"/>
      <c r="AH122" s="295"/>
      <c r="AI122" s="56">
        <f>SUM('（別紙2-6）6月1日～6月30日'!D122:AG122,'（別紙2-7）7月1日～7月31日'!D122:AH122,'（別紙2-8）8月1日～8月31日'!D122:AH122,'（別紙2-9）9月1日～9月30日'!D122:AG122,'（別紙2-10）10月1日～10月31日'!D122:AH122,'（別紙2-11）11月1日～11月30日'!D122:AG122,'（別紙2-12）12月1日～12月31日'!D122:AH122,'（別紙2-13）1月1日～1月31日'!D122:AH122,'（別紙2-14）2月1日～2月28日'!D122:AE122,D122:AH122)</f>
        <v>0</v>
      </c>
      <c r="AJ122" s="218" t="str">
        <f t="shared" si="10"/>
        <v/>
      </c>
      <c r="AK122" s="41">
        <f t="shared" si="12"/>
        <v>0</v>
      </c>
      <c r="AL122" s="44"/>
      <c r="AN122" s="233" t="str">
        <f t="shared" si="8"/>
        <v/>
      </c>
      <c r="AP122" s="238" t="str">
        <f t="shared" si="11"/>
        <v/>
      </c>
      <c r="AQ122" s="239" t="str">
        <f>IF(SUM(COUNTIF('（別紙2-13）1月1日～1月31日'!C122,"○"),COUNTIF('（別紙2-14）2月1日～2月28日'!C122,"○"),COUNTIF('（別紙2-15）3月1日～3月31日'!C122,"○"))&gt;0,IF('（別紙2-12）12月1日～12月31日'!AI122=0,IF(SUM('（別紙2-13）1月1日～1月31日'!D122:AH122,'（別紙2-14）2月1日～2月28日'!D122:AE122,'（別紙2-15）3月1日～3月31日'!D122:AH122)&gt;7,"×","○"),""),"")</f>
        <v/>
      </c>
      <c r="AS122" s="238" t="str">
        <f>IF(SUM('（別紙2-10）10月1日～10月31日'!D122:AH122,'（別紙2-11）11月1日～11月30日'!D122:AG122,'（別紙2-12）12月1日～12月31日'!D122:AH122,'（別紙2-13）1月1日～1月31日'!D122:AH122,'（別紙2-14）2月1日～2月28日'!D122:AE122,'（別紙2-15）3月1日～3月31日'!D122:AH122)&gt;10,"○","×")</f>
        <v>×</v>
      </c>
      <c r="AT122" s="245" t="str">
        <f>IF('（別紙2-9）9月1日～9月30日'!AH122=0,"○","×")</f>
        <v>○</v>
      </c>
      <c r="AU122" s="239" t="str">
        <f t="shared" si="9"/>
        <v>×</v>
      </c>
      <c r="AV122" s="239" t="str">
        <f>IF(AU122="○",IF('（別紙１）チェックリスト'!$B$34="○","","×"),"")</f>
        <v/>
      </c>
    </row>
    <row r="123" spans="1:48" s="41" customFormat="1" ht="30" customHeight="1" thickBot="1" x14ac:dyDescent="0.45">
      <c r="A123" s="55">
        <v>110</v>
      </c>
      <c r="B123" s="202" t="str">
        <f>IF('（別紙2-11）11月1日～11月30日'!B123="","",'（別紙2-11）11月1日～11月30日'!B123)</f>
        <v/>
      </c>
      <c r="C123" s="252"/>
      <c r="D123" s="284"/>
      <c r="E123" s="304"/>
      <c r="F123" s="291"/>
      <c r="G123" s="304"/>
      <c r="H123" s="291"/>
      <c r="I123" s="276"/>
      <c r="J123" s="291"/>
      <c r="K123" s="276"/>
      <c r="L123" s="291"/>
      <c r="M123" s="276"/>
      <c r="N123" s="291"/>
      <c r="O123" s="276"/>
      <c r="P123" s="291"/>
      <c r="Q123" s="276"/>
      <c r="R123" s="291"/>
      <c r="S123" s="276"/>
      <c r="T123" s="291"/>
      <c r="U123" s="276"/>
      <c r="V123" s="291"/>
      <c r="W123" s="276"/>
      <c r="X123" s="291"/>
      <c r="Y123" s="276"/>
      <c r="Z123" s="291"/>
      <c r="AA123" s="276"/>
      <c r="AB123" s="291"/>
      <c r="AC123" s="276"/>
      <c r="AD123" s="291"/>
      <c r="AE123" s="276"/>
      <c r="AF123" s="301"/>
      <c r="AG123" s="272"/>
      <c r="AH123" s="295"/>
      <c r="AI123" s="56">
        <f>SUM('（別紙2-6）6月1日～6月30日'!D123:AG123,'（別紙2-7）7月1日～7月31日'!D123:AH123,'（別紙2-8）8月1日～8月31日'!D123:AH123,'（別紙2-9）9月1日～9月30日'!D123:AG123,'（別紙2-10）10月1日～10月31日'!D123:AH123,'（別紙2-11）11月1日～11月30日'!D123:AG123,'（別紙2-12）12月1日～12月31日'!D123:AH123,'（別紙2-13）1月1日～1月31日'!D123:AH123,'（別紙2-14）2月1日～2月28日'!D123:AE123,D123:AH123)</f>
        <v>0</v>
      </c>
      <c r="AJ123" s="218" t="str">
        <f t="shared" si="10"/>
        <v/>
      </c>
      <c r="AK123" s="41">
        <f t="shared" si="12"/>
        <v>0</v>
      </c>
      <c r="AL123" s="44"/>
      <c r="AN123" s="233" t="str">
        <f t="shared" si="8"/>
        <v/>
      </c>
      <c r="AP123" s="238" t="str">
        <f t="shared" si="11"/>
        <v/>
      </c>
      <c r="AQ123" s="239" t="str">
        <f>IF(SUM(COUNTIF('（別紙2-13）1月1日～1月31日'!C123,"○"),COUNTIF('（別紙2-14）2月1日～2月28日'!C123,"○"),COUNTIF('（別紙2-15）3月1日～3月31日'!C123,"○"))&gt;0,IF('（別紙2-12）12月1日～12月31日'!AI123=0,IF(SUM('（別紙2-13）1月1日～1月31日'!D123:AH123,'（別紙2-14）2月1日～2月28日'!D123:AE123,'（別紙2-15）3月1日～3月31日'!D123:AH123)&gt;7,"×","○"),""),"")</f>
        <v/>
      </c>
      <c r="AS123" s="238" t="str">
        <f>IF(SUM('（別紙2-10）10月1日～10月31日'!D123:AH123,'（別紙2-11）11月1日～11月30日'!D123:AG123,'（別紙2-12）12月1日～12月31日'!D123:AH123,'（別紙2-13）1月1日～1月31日'!D123:AH123,'（別紙2-14）2月1日～2月28日'!D123:AE123,'（別紙2-15）3月1日～3月31日'!D123:AH123)&gt;10,"○","×")</f>
        <v>×</v>
      </c>
      <c r="AT123" s="245" t="str">
        <f>IF('（別紙2-9）9月1日～9月30日'!AH123=0,"○","×")</f>
        <v>○</v>
      </c>
      <c r="AU123" s="239" t="str">
        <f t="shared" si="9"/>
        <v>×</v>
      </c>
      <c r="AV123" s="239" t="str">
        <f>IF(AU123="○",IF('（別紙１）チェックリスト'!$B$34="○","","×"),"")</f>
        <v/>
      </c>
    </row>
    <row r="124" spans="1:48" s="41" customFormat="1" ht="30" customHeight="1" x14ac:dyDescent="0.4">
      <c r="A124" s="99">
        <v>111</v>
      </c>
      <c r="B124" s="203" t="str">
        <f>IF('（別紙2-11）11月1日～11月30日'!B124="","",'（別紙2-11）11月1日～11月30日'!B124)</f>
        <v/>
      </c>
      <c r="C124" s="253"/>
      <c r="D124" s="285"/>
      <c r="E124" s="305"/>
      <c r="F124" s="292"/>
      <c r="G124" s="305"/>
      <c r="H124" s="292"/>
      <c r="I124" s="277"/>
      <c r="J124" s="292"/>
      <c r="K124" s="277"/>
      <c r="L124" s="292"/>
      <c r="M124" s="277"/>
      <c r="N124" s="292"/>
      <c r="O124" s="277"/>
      <c r="P124" s="292"/>
      <c r="Q124" s="277"/>
      <c r="R124" s="292"/>
      <c r="S124" s="277"/>
      <c r="T124" s="292"/>
      <c r="U124" s="277"/>
      <c r="V124" s="292"/>
      <c r="W124" s="277"/>
      <c r="X124" s="292"/>
      <c r="Y124" s="277"/>
      <c r="Z124" s="292"/>
      <c r="AA124" s="277"/>
      <c r="AB124" s="292"/>
      <c r="AC124" s="277"/>
      <c r="AD124" s="292"/>
      <c r="AE124" s="277"/>
      <c r="AF124" s="299"/>
      <c r="AG124" s="270"/>
      <c r="AH124" s="294"/>
      <c r="AI124" s="81">
        <f>SUM('（別紙2-6）6月1日～6月30日'!D124:AG124,'（別紙2-7）7月1日～7月31日'!D124:AH124,'（別紙2-8）8月1日～8月31日'!D124:AH124,'（別紙2-9）9月1日～9月30日'!D124:AG124,'（別紙2-10）10月1日～10月31日'!D124:AH124,'（別紙2-11）11月1日～11月30日'!D124:AG124,'（別紙2-12）12月1日～12月31日'!D124:AH124,'（別紙2-13）1月1日～1月31日'!D124:AH124,'（別紙2-14）2月1日～2月28日'!D124:AE124,D124:AH124)</f>
        <v>0</v>
      </c>
      <c r="AJ124" s="218" t="str">
        <f t="shared" si="10"/>
        <v/>
      </c>
      <c r="AK124" s="41">
        <f t="shared" si="12"/>
        <v>0</v>
      </c>
      <c r="AL124" s="44"/>
      <c r="AN124" s="233" t="str">
        <f t="shared" si="8"/>
        <v/>
      </c>
      <c r="AP124" s="238" t="str">
        <f t="shared" si="11"/>
        <v/>
      </c>
      <c r="AQ124" s="239" t="str">
        <f>IF(SUM(COUNTIF('（別紙2-13）1月1日～1月31日'!C124,"○"),COUNTIF('（別紙2-14）2月1日～2月28日'!C124,"○"),COUNTIF('（別紙2-15）3月1日～3月31日'!C124,"○"))&gt;0,IF('（別紙2-12）12月1日～12月31日'!AI124=0,IF(SUM('（別紙2-13）1月1日～1月31日'!D124:AH124,'（別紙2-14）2月1日～2月28日'!D124:AE124,'（別紙2-15）3月1日～3月31日'!D124:AH124)&gt;7,"×","○"),""),"")</f>
        <v/>
      </c>
      <c r="AS124" s="238" t="str">
        <f>IF(SUM('（別紙2-10）10月1日～10月31日'!D124:AH124,'（別紙2-11）11月1日～11月30日'!D124:AG124,'（別紙2-12）12月1日～12月31日'!D124:AH124,'（別紙2-13）1月1日～1月31日'!D124:AH124,'（別紙2-14）2月1日～2月28日'!D124:AE124,'（別紙2-15）3月1日～3月31日'!D124:AH124)&gt;10,"○","×")</f>
        <v>×</v>
      </c>
      <c r="AT124" s="245" t="str">
        <f>IF('（別紙2-9）9月1日～9月30日'!AH124=0,"○","×")</f>
        <v>○</v>
      </c>
      <c r="AU124" s="239" t="str">
        <f t="shared" si="9"/>
        <v>×</v>
      </c>
      <c r="AV124" s="239" t="str">
        <f>IF(AU124="○",IF('（別紙１）チェックリスト'!$B$34="○","","×"),"")</f>
        <v/>
      </c>
    </row>
    <row r="125" spans="1:48" s="41" customFormat="1" ht="30" customHeight="1" x14ac:dyDescent="0.4">
      <c r="A125" s="55">
        <v>112</v>
      </c>
      <c r="B125" s="201" t="str">
        <f>IF('（別紙2-11）11月1日～11月30日'!B125="","",'（別紙2-11）11月1日～11月30日'!B125)</f>
        <v/>
      </c>
      <c r="C125" s="249"/>
      <c r="D125" s="284"/>
      <c r="E125" s="304"/>
      <c r="F125" s="291"/>
      <c r="G125" s="304"/>
      <c r="H125" s="291"/>
      <c r="I125" s="276"/>
      <c r="J125" s="291"/>
      <c r="K125" s="276"/>
      <c r="L125" s="291"/>
      <c r="M125" s="276"/>
      <c r="N125" s="291"/>
      <c r="O125" s="276"/>
      <c r="P125" s="291"/>
      <c r="Q125" s="276"/>
      <c r="R125" s="291"/>
      <c r="S125" s="276"/>
      <c r="T125" s="291"/>
      <c r="U125" s="276"/>
      <c r="V125" s="291"/>
      <c r="W125" s="276"/>
      <c r="X125" s="291"/>
      <c r="Y125" s="276"/>
      <c r="Z125" s="291"/>
      <c r="AA125" s="276"/>
      <c r="AB125" s="291"/>
      <c r="AC125" s="276"/>
      <c r="AD125" s="291"/>
      <c r="AE125" s="276"/>
      <c r="AF125" s="301"/>
      <c r="AG125" s="272"/>
      <c r="AH125" s="295"/>
      <c r="AI125" s="56">
        <f>SUM('（別紙2-6）6月1日～6月30日'!D125:AG125,'（別紙2-7）7月1日～7月31日'!D125:AH125,'（別紙2-8）8月1日～8月31日'!D125:AH125,'（別紙2-9）9月1日～9月30日'!D125:AG125,'（別紙2-10）10月1日～10月31日'!D125:AH125,'（別紙2-11）11月1日～11月30日'!D125:AG125,'（別紙2-12）12月1日～12月31日'!D125:AH125,'（別紙2-13）1月1日～1月31日'!D125:AH125,'（別紙2-14）2月1日～2月28日'!D125:AE125,D125:AH125)</f>
        <v>0</v>
      </c>
      <c r="AJ125" s="218" t="str">
        <f t="shared" si="10"/>
        <v/>
      </c>
      <c r="AK125" s="41">
        <f t="shared" si="12"/>
        <v>0</v>
      </c>
      <c r="AL125" s="44"/>
      <c r="AN125" s="233" t="str">
        <f t="shared" si="8"/>
        <v/>
      </c>
      <c r="AP125" s="238" t="str">
        <f t="shared" si="11"/>
        <v/>
      </c>
      <c r="AQ125" s="239" t="str">
        <f>IF(SUM(COUNTIF('（別紙2-13）1月1日～1月31日'!C125,"○"),COUNTIF('（別紙2-14）2月1日～2月28日'!C125,"○"),COUNTIF('（別紙2-15）3月1日～3月31日'!C125,"○"))&gt;0,IF('（別紙2-12）12月1日～12月31日'!AI125=0,IF(SUM('（別紙2-13）1月1日～1月31日'!D125:AH125,'（別紙2-14）2月1日～2月28日'!D125:AE125,'（別紙2-15）3月1日～3月31日'!D125:AH125)&gt;7,"×","○"),""),"")</f>
        <v/>
      </c>
      <c r="AS125" s="238" t="str">
        <f>IF(SUM('（別紙2-10）10月1日～10月31日'!D125:AH125,'（別紙2-11）11月1日～11月30日'!D125:AG125,'（別紙2-12）12月1日～12月31日'!D125:AH125,'（別紙2-13）1月1日～1月31日'!D125:AH125,'（別紙2-14）2月1日～2月28日'!D125:AE125,'（別紙2-15）3月1日～3月31日'!D125:AH125)&gt;10,"○","×")</f>
        <v>×</v>
      </c>
      <c r="AT125" s="245" t="str">
        <f>IF('（別紙2-9）9月1日～9月30日'!AH125=0,"○","×")</f>
        <v>○</v>
      </c>
      <c r="AU125" s="239" t="str">
        <f t="shared" si="9"/>
        <v>×</v>
      </c>
      <c r="AV125" s="239" t="str">
        <f>IF(AU125="○",IF('（別紙１）チェックリスト'!$B$34="○","","×"),"")</f>
        <v/>
      </c>
    </row>
    <row r="126" spans="1:48" s="41" customFormat="1" ht="30" customHeight="1" x14ac:dyDescent="0.4">
      <c r="A126" s="55">
        <v>113</v>
      </c>
      <c r="B126" s="201" t="str">
        <f>IF('（別紙2-11）11月1日～11月30日'!B126="","",'（別紙2-11）11月1日～11月30日'!B126)</f>
        <v/>
      </c>
      <c r="C126" s="249"/>
      <c r="D126" s="284"/>
      <c r="E126" s="304"/>
      <c r="F126" s="291"/>
      <c r="G126" s="304"/>
      <c r="H126" s="291"/>
      <c r="I126" s="276"/>
      <c r="J126" s="291"/>
      <c r="K126" s="276"/>
      <c r="L126" s="291"/>
      <c r="M126" s="276"/>
      <c r="N126" s="291"/>
      <c r="O126" s="276"/>
      <c r="P126" s="291"/>
      <c r="Q126" s="276"/>
      <c r="R126" s="291"/>
      <c r="S126" s="276"/>
      <c r="T126" s="291"/>
      <c r="U126" s="276"/>
      <c r="V126" s="291"/>
      <c r="W126" s="276"/>
      <c r="X126" s="291"/>
      <c r="Y126" s="276"/>
      <c r="Z126" s="291"/>
      <c r="AA126" s="276"/>
      <c r="AB126" s="291"/>
      <c r="AC126" s="276"/>
      <c r="AD126" s="291"/>
      <c r="AE126" s="276"/>
      <c r="AF126" s="301"/>
      <c r="AG126" s="272"/>
      <c r="AH126" s="295"/>
      <c r="AI126" s="56">
        <f>SUM('（別紙2-6）6月1日～6月30日'!D126:AG126,'（別紙2-7）7月1日～7月31日'!D126:AH126,'（別紙2-8）8月1日～8月31日'!D126:AH126,'（別紙2-9）9月1日～9月30日'!D126:AG126,'（別紙2-10）10月1日～10月31日'!D126:AH126,'（別紙2-11）11月1日～11月30日'!D126:AG126,'（別紙2-12）12月1日～12月31日'!D126:AH126,'（別紙2-13）1月1日～1月31日'!D126:AH126,'（別紙2-14）2月1日～2月28日'!D126:AE126,D126:AH126)</f>
        <v>0</v>
      </c>
      <c r="AJ126" s="218" t="str">
        <f t="shared" si="10"/>
        <v/>
      </c>
      <c r="AK126" s="41">
        <f t="shared" si="12"/>
        <v>0</v>
      </c>
      <c r="AL126" s="44"/>
      <c r="AN126" s="233" t="str">
        <f t="shared" si="8"/>
        <v/>
      </c>
      <c r="AP126" s="238" t="str">
        <f t="shared" si="11"/>
        <v/>
      </c>
      <c r="AQ126" s="239" t="str">
        <f>IF(SUM(COUNTIF('（別紙2-13）1月1日～1月31日'!C126,"○"),COUNTIF('（別紙2-14）2月1日～2月28日'!C126,"○"),COUNTIF('（別紙2-15）3月1日～3月31日'!C126,"○"))&gt;0,IF('（別紙2-12）12月1日～12月31日'!AI126=0,IF(SUM('（別紙2-13）1月1日～1月31日'!D126:AH126,'（別紙2-14）2月1日～2月28日'!D126:AE126,'（別紙2-15）3月1日～3月31日'!D126:AH126)&gt;7,"×","○"),""),"")</f>
        <v/>
      </c>
      <c r="AS126" s="238" t="str">
        <f>IF(SUM('（別紙2-10）10月1日～10月31日'!D126:AH126,'（別紙2-11）11月1日～11月30日'!D126:AG126,'（別紙2-12）12月1日～12月31日'!D126:AH126,'（別紙2-13）1月1日～1月31日'!D126:AH126,'（別紙2-14）2月1日～2月28日'!D126:AE126,'（別紙2-15）3月1日～3月31日'!D126:AH126)&gt;10,"○","×")</f>
        <v>×</v>
      </c>
      <c r="AT126" s="245" t="str">
        <f>IF('（別紙2-9）9月1日～9月30日'!AH126=0,"○","×")</f>
        <v>○</v>
      </c>
      <c r="AU126" s="239" t="str">
        <f t="shared" si="9"/>
        <v>×</v>
      </c>
      <c r="AV126" s="239" t="str">
        <f>IF(AU126="○",IF('（別紙１）チェックリスト'!$B$34="○","","×"),"")</f>
        <v/>
      </c>
    </row>
    <row r="127" spans="1:48" s="41" customFormat="1" ht="30" customHeight="1" x14ac:dyDescent="0.4">
      <c r="A127" s="55">
        <v>114</v>
      </c>
      <c r="B127" s="201" t="str">
        <f>IF('（別紙2-11）11月1日～11月30日'!B127="","",'（別紙2-11）11月1日～11月30日'!B127)</f>
        <v/>
      </c>
      <c r="C127" s="249"/>
      <c r="D127" s="284"/>
      <c r="E127" s="304"/>
      <c r="F127" s="291"/>
      <c r="G127" s="304"/>
      <c r="H127" s="291"/>
      <c r="I127" s="276"/>
      <c r="J127" s="291"/>
      <c r="K127" s="276"/>
      <c r="L127" s="291"/>
      <c r="M127" s="276"/>
      <c r="N127" s="291"/>
      <c r="O127" s="276"/>
      <c r="P127" s="291"/>
      <c r="Q127" s="276"/>
      <c r="R127" s="291"/>
      <c r="S127" s="276"/>
      <c r="T127" s="291"/>
      <c r="U127" s="276"/>
      <c r="V127" s="291"/>
      <c r="W127" s="276"/>
      <c r="X127" s="291"/>
      <c r="Y127" s="276"/>
      <c r="Z127" s="291"/>
      <c r="AA127" s="276"/>
      <c r="AB127" s="291"/>
      <c r="AC127" s="276"/>
      <c r="AD127" s="291"/>
      <c r="AE127" s="276"/>
      <c r="AF127" s="301"/>
      <c r="AG127" s="272"/>
      <c r="AH127" s="295"/>
      <c r="AI127" s="56">
        <f>SUM('（別紙2-6）6月1日～6月30日'!D127:AG127,'（別紙2-7）7月1日～7月31日'!D127:AH127,'（別紙2-8）8月1日～8月31日'!D127:AH127,'（別紙2-9）9月1日～9月30日'!D127:AG127,'（別紙2-10）10月1日～10月31日'!D127:AH127,'（別紙2-11）11月1日～11月30日'!D127:AG127,'（別紙2-12）12月1日～12月31日'!D127:AH127,'（別紙2-13）1月1日～1月31日'!D127:AH127,'（別紙2-14）2月1日～2月28日'!D127:AE127,D127:AH127)</f>
        <v>0</v>
      </c>
      <c r="AJ127" s="218" t="str">
        <f t="shared" si="10"/>
        <v/>
      </c>
      <c r="AK127" s="41">
        <f t="shared" si="12"/>
        <v>0</v>
      </c>
      <c r="AL127" s="44"/>
      <c r="AN127" s="233" t="str">
        <f t="shared" si="8"/>
        <v/>
      </c>
      <c r="AP127" s="238" t="str">
        <f t="shared" si="11"/>
        <v/>
      </c>
      <c r="AQ127" s="239" t="str">
        <f>IF(SUM(COUNTIF('（別紙2-13）1月1日～1月31日'!C127,"○"),COUNTIF('（別紙2-14）2月1日～2月28日'!C127,"○"),COUNTIF('（別紙2-15）3月1日～3月31日'!C127,"○"))&gt;0,IF('（別紙2-12）12月1日～12月31日'!AI127=0,IF(SUM('（別紙2-13）1月1日～1月31日'!D127:AH127,'（別紙2-14）2月1日～2月28日'!D127:AE127,'（別紙2-15）3月1日～3月31日'!D127:AH127)&gt;7,"×","○"),""),"")</f>
        <v/>
      </c>
      <c r="AS127" s="238" t="str">
        <f>IF(SUM('（別紙2-10）10月1日～10月31日'!D127:AH127,'（別紙2-11）11月1日～11月30日'!D127:AG127,'（別紙2-12）12月1日～12月31日'!D127:AH127,'（別紙2-13）1月1日～1月31日'!D127:AH127,'（別紙2-14）2月1日～2月28日'!D127:AE127,'（別紙2-15）3月1日～3月31日'!D127:AH127)&gt;10,"○","×")</f>
        <v>×</v>
      </c>
      <c r="AT127" s="245" t="str">
        <f>IF('（別紙2-9）9月1日～9月30日'!AH127=0,"○","×")</f>
        <v>○</v>
      </c>
      <c r="AU127" s="239" t="str">
        <f t="shared" si="9"/>
        <v>×</v>
      </c>
      <c r="AV127" s="239" t="str">
        <f>IF(AU127="○",IF('（別紙１）チェックリスト'!$B$34="○","","×"),"")</f>
        <v/>
      </c>
    </row>
    <row r="128" spans="1:48" s="41" customFormat="1" ht="30" customHeight="1" thickBot="1" x14ac:dyDescent="0.45">
      <c r="A128" s="57">
        <v>115</v>
      </c>
      <c r="B128" s="202" t="str">
        <f>IF('（別紙2-11）11月1日～11月30日'!B128="","",'（別紙2-11）11月1日～11月30日'!B128)</f>
        <v/>
      </c>
      <c r="C128" s="252"/>
      <c r="D128" s="282"/>
      <c r="E128" s="302"/>
      <c r="F128" s="289"/>
      <c r="G128" s="302"/>
      <c r="H128" s="289"/>
      <c r="I128" s="273"/>
      <c r="J128" s="289"/>
      <c r="K128" s="273"/>
      <c r="L128" s="289"/>
      <c r="M128" s="273"/>
      <c r="N128" s="289"/>
      <c r="O128" s="273"/>
      <c r="P128" s="289"/>
      <c r="Q128" s="273"/>
      <c r="R128" s="289"/>
      <c r="S128" s="273"/>
      <c r="T128" s="289"/>
      <c r="U128" s="273"/>
      <c r="V128" s="289"/>
      <c r="W128" s="273"/>
      <c r="X128" s="289"/>
      <c r="Y128" s="273"/>
      <c r="Z128" s="289"/>
      <c r="AA128" s="273"/>
      <c r="AB128" s="289"/>
      <c r="AC128" s="273"/>
      <c r="AD128" s="289"/>
      <c r="AE128" s="273"/>
      <c r="AF128" s="303"/>
      <c r="AG128" s="274"/>
      <c r="AH128" s="296"/>
      <c r="AI128" s="58">
        <f>SUM('（別紙2-6）6月1日～6月30日'!D128:AG128,'（別紙2-7）7月1日～7月31日'!D128:AH128,'（別紙2-8）8月1日～8月31日'!D128:AH128,'（別紙2-9）9月1日～9月30日'!D128:AG128,'（別紙2-10）10月1日～10月31日'!D128:AH128,'（別紙2-11）11月1日～11月30日'!D128:AG128,'（別紙2-12）12月1日～12月31日'!D128:AH128,'（別紙2-13）1月1日～1月31日'!D128:AH128,'（別紙2-14）2月1日～2月28日'!D128:AE128,D128:AH128)</f>
        <v>0</v>
      </c>
      <c r="AJ128" s="218" t="str">
        <f t="shared" si="10"/>
        <v/>
      </c>
      <c r="AK128" s="41">
        <f t="shared" si="12"/>
        <v>0</v>
      </c>
      <c r="AL128" s="44"/>
      <c r="AN128" s="233" t="str">
        <f t="shared" si="8"/>
        <v/>
      </c>
      <c r="AP128" s="238" t="str">
        <f t="shared" si="11"/>
        <v/>
      </c>
      <c r="AQ128" s="239" t="str">
        <f>IF(SUM(COUNTIF('（別紙2-13）1月1日～1月31日'!C128,"○"),COUNTIF('（別紙2-14）2月1日～2月28日'!C128,"○"),COUNTIF('（別紙2-15）3月1日～3月31日'!C128,"○"))&gt;0,IF('（別紙2-12）12月1日～12月31日'!AI128=0,IF(SUM('（別紙2-13）1月1日～1月31日'!D128:AH128,'（別紙2-14）2月1日～2月28日'!D128:AE128,'（別紙2-15）3月1日～3月31日'!D128:AH128)&gt;7,"×","○"),""),"")</f>
        <v/>
      </c>
      <c r="AS128" s="238" t="str">
        <f>IF(SUM('（別紙2-10）10月1日～10月31日'!D128:AH128,'（別紙2-11）11月1日～11月30日'!D128:AG128,'（別紙2-12）12月1日～12月31日'!D128:AH128,'（別紙2-13）1月1日～1月31日'!D128:AH128,'（別紙2-14）2月1日～2月28日'!D128:AE128,'（別紙2-15）3月1日～3月31日'!D128:AH128)&gt;10,"○","×")</f>
        <v>×</v>
      </c>
      <c r="AT128" s="245" t="str">
        <f>IF('（別紙2-9）9月1日～9月30日'!AH128=0,"○","×")</f>
        <v>○</v>
      </c>
      <c r="AU128" s="239" t="str">
        <f t="shared" si="9"/>
        <v>×</v>
      </c>
      <c r="AV128" s="239" t="str">
        <f>IF(AU128="○",IF('（別紙１）チェックリスト'!$B$34="○","","×"),"")</f>
        <v/>
      </c>
    </row>
    <row r="129" spans="1:48" s="41" customFormat="1" ht="30" customHeight="1" x14ac:dyDescent="0.4">
      <c r="A129" s="91">
        <v>116</v>
      </c>
      <c r="B129" s="203" t="str">
        <f>IF('（別紙2-11）11月1日～11月30日'!B129="","",'（別紙2-11）11月1日～11月30日'!B129)</f>
        <v/>
      </c>
      <c r="C129" s="253"/>
      <c r="D129" s="286"/>
      <c r="E129" s="306"/>
      <c r="F129" s="293"/>
      <c r="G129" s="306"/>
      <c r="H129" s="293"/>
      <c r="I129" s="278"/>
      <c r="J129" s="293"/>
      <c r="K129" s="278"/>
      <c r="L129" s="293"/>
      <c r="M129" s="278"/>
      <c r="N129" s="293"/>
      <c r="O129" s="278"/>
      <c r="P129" s="293"/>
      <c r="Q129" s="278"/>
      <c r="R129" s="293"/>
      <c r="S129" s="278"/>
      <c r="T129" s="293"/>
      <c r="U129" s="278"/>
      <c r="V129" s="293"/>
      <c r="W129" s="278"/>
      <c r="X129" s="293"/>
      <c r="Y129" s="278"/>
      <c r="Z129" s="293"/>
      <c r="AA129" s="278"/>
      <c r="AB129" s="293"/>
      <c r="AC129" s="278"/>
      <c r="AD129" s="293"/>
      <c r="AE129" s="278"/>
      <c r="AF129" s="307"/>
      <c r="AG129" s="279"/>
      <c r="AH129" s="297"/>
      <c r="AI129" s="98">
        <f>SUM('（別紙2-6）6月1日～6月30日'!D129:AG129,'（別紙2-7）7月1日～7月31日'!D129:AH129,'（別紙2-8）8月1日～8月31日'!D129:AH129,'（別紙2-9）9月1日～9月30日'!D129:AG129,'（別紙2-10）10月1日～10月31日'!D129:AH129,'（別紙2-11）11月1日～11月30日'!D129:AG129,'（別紙2-12）12月1日～12月31日'!D129:AH129,'（別紙2-13）1月1日～1月31日'!D129:AH129,'（別紙2-14）2月1日～2月28日'!D129:AE129,D129:AH129)</f>
        <v>0</v>
      </c>
      <c r="AJ129" s="218" t="str">
        <f t="shared" si="10"/>
        <v/>
      </c>
      <c r="AK129" s="41">
        <f t="shared" si="12"/>
        <v>0</v>
      </c>
      <c r="AL129" s="44"/>
      <c r="AN129" s="233" t="str">
        <f t="shared" si="8"/>
        <v/>
      </c>
      <c r="AP129" s="238" t="str">
        <f t="shared" si="11"/>
        <v/>
      </c>
      <c r="AQ129" s="239" t="str">
        <f>IF(SUM(COUNTIF('（別紙2-13）1月1日～1月31日'!C129,"○"),COUNTIF('（別紙2-14）2月1日～2月28日'!C129,"○"),COUNTIF('（別紙2-15）3月1日～3月31日'!C129,"○"))&gt;0,IF('（別紙2-12）12月1日～12月31日'!AI129=0,IF(SUM('（別紙2-13）1月1日～1月31日'!D129:AH129,'（別紙2-14）2月1日～2月28日'!D129:AE129,'（別紙2-15）3月1日～3月31日'!D129:AH129)&gt;7,"×","○"),""),"")</f>
        <v/>
      </c>
      <c r="AS129" s="238" t="str">
        <f>IF(SUM('（別紙2-10）10月1日～10月31日'!D129:AH129,'（別紙2-11）11月1日～11月30日'!D129:AG129,'（別紙2-12）12月1日～12月31日'!D129:AH129,'（別紙2-13）1月1日～1月31日'!D129:AH129,'（別紙2-14）2月1日～2月28日'!D129:AE129,'（別紙2-15）3月1日～3月31日'!D129:AH129)&gt;10,"○","×")</f>
        <v>×</v>
      </c>
      <c r="AT129" s="245" t="str">
        <f>IF('（別紙2-9）9月1日～9月30日'!AH129=0,"○","×")</f>
        <v>○</v>
      </c>
      <c r="AU129" s="239" t="str">
        <f t="shared" si="9"/>
        <v>×</v>
      </c>
      <c r="AV129" s="239" t="str">
        <f>IF(AU129="○",IF('（別紙１）チェックリスト'!$B$34="○","","×"),"")</f>
        <v/>
      </c>
    </row>
    <row r="130" spans="1:48" s="41" customFormat="1" ht="30" customHeight="1" x14ac:dyDescent="0.4">
      <c r="A130" s="55">
        <v>117</v>
      </c>
      <c r="B130" s="201" t="str">
        <f>IF('（別紙2-11）11月1日～11月30日'!B130="","",'（別紙2-11）11月1日～11月30日'!B130)</f>
        <v/>
      </c>
      <c r="C130" s="249"/>
      <c r="D130" s="284"/>
      <c r="E130" s="304"/>
      <c r="F130" s="291"/>
      <c r="G130" s="304"/>
      <c r="H130" s="291"/>
      <c r="I130" s="276"/>
      <c r="J130" s="291"/>
      <c r="K130" s="276"/>
      <c r="L130" s="291"/>
      <c r="M130" s="276"/>
      <c r="N130" s="291"/>
      <c r="O130" s="276"/>
      <c r="P130" s="291"/>
      <c r="Q130" s="276"/>
      <c r="R130" s="291"/>
      <c r="S130" s="276"/>
      <c r="T130" s="291"/>
      <c r="U130" s="276"/>
      <c r="V130" s="291"/>
      <c r="W130" s="276"/>
      <c r="X130" s="291"/>
      <c r="Y130" s="276"/>
      <c r="Z130" s="291"/>
      <c r="AA130" s="276"/>
      <c r="AB130" s="291"/>
      <c r="AC130" s="276"/>
      <c r="AD130" s="291"/>
      <c r="AE130" s="276"/>
      <c r="AF130" s="301"/>
      <c r="AG130" s="272"/>
      <c r="AH130" s="295"/>
      <c r="AI130" s="56">
        <f>SUM('（別紙2-6）6月1日～6月30日'!D130:AG130,'（別紙2-7）7月1日～7月31日'!D130:AH130,'（別紙2-8）8月1日～8月31日'!D130:AH130,'（別紙2-9）9月1日～9月30日'!D130:AG130,'（別紙2-10）10月1日～10月31日'!D130:AH130,'（別紙2-11）11月1日～11月30日'!D130:AG130,'（別紙2-12）12月1日～12月31日'!D130:AH130,'（別紙2-13）1月1日～1月31日'!D130:AH130,'（別紙2-14）2月1日～2月28日'!D130:AE130,D130:AH130)</f>
        <v>0</v>
      </c>
      <c r="AJ130" s="218" t="str">
        <f t="shared" si="10"/>
        <v/>
      </c>
      <c r="AK130" s="41">
        <f t="shared" si="12"/>
        <v>0</v>
      </c>
      <c r="AL130" s="44"/>
      <c r="AN130" s="233" t="str">
        <f t="shared" si="8"/>
        <v/>
      </c>
      <c r="AP130" s="238" t="str">
        <f t="shared" si="11"/>
        <v/>
      </c>
      <c r="AQ130" s="239" t="str">
        <f>IF(SUM(COUNTIF('（別紙2-13）1月1日～1月31日'!C130,"○"),COUNTIF('（別紙2-14）2月1日～2月28日'!C130,"○"),COUNTIF('（別紙2-15）3月1日～3月31日'!C130,"○"))&gt;0,IF('（別紙2-12）12月1日～12月31日'!AI130=0,IF(SUM('（別紙2-13）1月1日～1月31日'!D130:AH130,'（別紙2-14）2月1日～2月28日'!D130:AE130,'（別紙2-15）3月1日～3月31日'!D130:AH130)&gt;7,"×","○"),""),"")</f>
        <v/>
      </c>
      <c r="AS130" s="238" t="str">
        <f>IF(SUM('（別紙2-10）10月1日～10月31日'!D130:AH130,'（別紙2-11）11月1日～11月30日'!D130:AG130,'（別紙2-12）12月1日～12月31日'!D130:AH130,'（別紙2-13）1月1日～1月31日'!D130:AH130,'（別紙2-14）2月1日～2月28日'!D130:AE130,'（別紙2-15）3月1日～3月31日'!D130:AH130)&gt;10,"○","×")</f>
        <v>×</v>
      </c>
      <c r="AT130" s="245" t="str">
        <f>IF('（別紙2-9）9月1日～9月30日'!AH130=0,"○","×")</f>
        <v>○</v>
      </c>
      <c r="AU130" s="239" t="str">
        <f t="shared" si="9"/>
        <v>×</v>
      </c>
      <c r="AV130" s="239" t="str">
        <f>IF(AU130="○",IF('（別紙１）チェックリスト'!$B$34="○","","×"),"")</f>
        <v/>
      </c>
    </row>
    <row r="131" spans="1:48" s="41" customFormat="1" ht="30" customHeight="1" x14ac:dyDescent="0.4">
      <c r="A131" s="55">
        <v>118</v>
      </c>
      <c r="B131" s="201" t="str">
        <f>IF('（別紙2-11）11月1日～11月30日'!B131="","",'（別紙2-11）11月1日～11月30日'!B131)</f>
        <v/>
      </c>
      <c r="C131" s="249"/>
      <c r="D131" s="284"/>
      <c r="E131" s="304"/>
      <c r="F131" s="291"/>
      <c r="G131" s="304"/>
      <c r="H131" s="291"/>
      <c r="I131" s="276"/>
      <c r="J131" s="291"/>
      <c r="K131" s="276"/>
      <c r="L131" s="291"/>
      <c r="M131" s="276"/>
      <c r="N131" s="291"/>
      <c r="O131" s="276"/>
      <c r="P131" s="291"/>
      <c r="Q131" s="276"/>
      <c r="R131" s="291"/>
      <c r="S131" s="276"/>
      <c r="T131" s="291"/>
      <c r="U131" s="276"/>
      <c r="V131" s="291"/>
      <c r="W131" s="276"/>
      <c r="X131" s="291"/>
      <c r="Y131" s="276"/>
      <c r="Z131" s="291"/>
      <c r="AA131" s="276"/>
      <c r="AB131" s="291"/>
      <c r="AC131" s="276"/>
      <c r="AD131" s="291"/>
      <c r="AE131" s="276"/>
      <c r="AF131" s="301"/>
      <c r="AG131" s="272"/>
      <c r="AH131" s="295"/>
      <c r="AI131" s="56">
        <f>SUM('（別紙2-6）6月1日～6月30日'!D131:AG131,'（別紙2-7）7月1日～7月31日'!D131:AH131,'（別紙2-8）8月1日～8月31日'!D131:AH131,'（別紙2-9）9月1日～9月30日'!D131:AG131,'（別紙2-10）10月1日～10月31日'!D131:AH131,'（別紙2-11）11月1日～11月30日'!D131:AG131,'（別紙2-12）12月1日～12月31日'!D131:AH131,'（別紙2-13）1月1日～1月31日'!D131:AH131,'（別紙2-14）2月1日～2月28日'!D131:AE131,D131:AH131)</f>
        <v>0</v>
      </c>
      <c r="AJ131" s="218" t="str">
        <f t="shared" si="10"/>
        <v/>
      </c>
      <c r="AK131" s="41">
        <f t="shared" si="12"/>
        <v>0</v>
      </c>
      <c r="AL131" s="44"/>
      <c r="AN131" s="233" t="str">
        <f t="shared" si="8"/>
        <v/>
      </c>
      <c r="AP131" s="238" t="str">
        <f t="shared" si="11"/>
        <v/>
      </c>
      <c r="AQ131" s="239" t="str">
        <f>IF(SUM(COUNTIF('（別紙2-13）1月1日～1月31日'!C131,"○"),COUNTIF('（別紙2-14）2月1日～2月28日'!C131,"○"),COUNTIF('（別紙2-15）3月1日～3月31日'!C131,"○"))&gt;0,IF('（別紙2-12）12月1日～12月31日'!AI131=0,IF(SUM('（別紙2-13）1月1日～1月31日'!D131:AH131,'（別紙2-14）2月1日～2月28日'!D131:AE131,'（別紙2-15）3月1日～3月31日'!D131:AH131)&gt;7,"×","○"),""),"")</f>
        <v/>
      </c>
      <c r="AS131" s="238" t="str">
        <f>IF(SUM('（別紙2-10）10月1日～10月31日'!D131:AH131,'（別紙2-11）11月1日～11月30日'!D131:AG131,'（別紙2-12）12月1日～12月31日'!D131:AH131,'（別紙2-13）1月1日～1月31日'!D131:AH131,'（別紙2-14）2月1日～2月28日'!D131:AE131,'（別紙2-15）3月1日～3月31日'!D131:AH131)&gt;10,"○","×")</f>
        <v>×</v>
      </c>
      <c r="AT131" s="245" t="str">
        <f>IF('（別紙2-9）9月1日～9月30日'!AH131=0,"○","×")</f>
        <v>○</v>
      </c>
      <c r="AU131" s="239" t="str">
        <f t="shared" si="9"/>
        <v>×</v>
      </c>
      <c r="AV131" s="239" t="str">
        <f>IF(AU131="○",IF('（別紙１）チェックリスト'!$B$34="○","","×"),"")</f>
        <v/>
      </c>
    </row>
    <row r="132" spans="1:48" s="41" customFormat="1" ht="30" customHeight="1" x14ac:dyDescent="0.4">
      <c r="A132" s="55">
        <v>119</v>
      </c>
      <c r="B132" s="201" t="str">
        <f>IF('（別紙2-11）11月1日～11月30日'!B132="","",'（別紙2-11）11月1日～11月30日'!B132)</f>
        <v/>
      </c>
      <c r="C132" s="249"/>
      <c r="D132" s="284"/>
      <c r="E132" s="304"/>
      <c r="F132" s="291"/>
      <c r="G132" s="304"/>
      <c r="H132" s="291"/>
      <c r="I132" s="276"/>
      <c r="J132" s="291"/>
      <c r="K132" s="276"/>
      <c r="L132" s="291"/>
      <c r="M132" s="276"/>
      <c r="N132" s="291"/>
      <c r="O132" s="276"/>
      <c r="P132" s="291"/>
      <c r="Q132" s="276"/>
      <c r="R132" s="291"/>
      <c r="S132" s="276"/>
      <c r="T132" s="291"/>
      <c r="U132" s="276"/>
      <c r="V132" s="291"/>
      <c r="W132" s="276"/>
      <c r="X132" s="291"/>
      <c r="Y132" s="276"/>
      <c r="Z132" s="291"/>
      <c r="AA132" s="276"/>
      <c r="AB132" s="291"/>
      <c r="AC132" s="276"/>
      <c r="AD132" s="291"/>
      <c r="AE132" s="276"/>
      <c r="AF132" s="301"/>
      <c r="AG132" s="272"/>
      <c r="AH132" s="295"/>
      <c r="AI132" s="56">
        <f>SUM('（別紙2-6）6月1日～6月30日'!D132:AG132,'（別紙2-7）7月1日～7月31日'!D132:AH132,'（別紙2-8）8月1日～8月31日'!D132:AH132,'（別紙2-9）9月1日～9月30日'!D132:AG132,'（別紙2-10）10月1日～10月31日'!D132:AH132,'（別紙2-11）11月1日～11月30日'!D132:AG132,'（別紙2-12）12月1日～12月31日'!D132:AH132,'（別紙2-13）1月1日～1月31日'!D132:AH132,'（別紙2-14）2月1日～2月28日'!D132:AE132,D132:AH132)</f>
        <v>0</v>
      </c>
      <c r="AJ132" s="218" t="str">
        <f t="shared" si="10"/>
        <v/>
      </c>
      <c r="AK132" s="41">
        <f t="shared" si="12"/>
        <v>0</v>
      </c>
      <c r="AL132" s="44"/>
      <c r="AN132" s="233" t="str">
        <f t="shared" si="8"/>
        <v/>
      </c>
      <c r="AP132" s="238" t="str">
        <f t="shared" si="11"/>
        <v/>
      </c>
      <c r="AQ132" s="239" t="str">
        <f>IF(SUM(COUNTIF('（別紙2-13）1月1日～1月31日'!C132,"○"),COUNTIF('（別紙2-14）2月1日～2月28日'!C132,"○"),COUNTIF('（別紙2-15）3月1日～3月31日'!C132,"○"))&gt;0,IF('（別紙2-12）12月1日～12月31日'!AI132=0,IF(SUM('（別紙2-13）1月1日～1月31日'!D132:AH132,'（別紙2-14）2月1日～2月28日'!D132:AE132,'（別紙2-15）3月1日～3月31日'!D132:AH132)&gt;7,"×","○"),""),"")</f>
        <v/>
      </c>
      <c r="AS132" s="238" t="str">
        <f>IF(SUM('（別紙2-10）10月1日～10月31日'!D132:AH132,'（別紙2-11）11月1日～11月30日'!D132:AG132,'（別紙2-12）12月1日～12月31日'!D132:AH132,'（別紙2-13）1月1日～1月31日'!D132:AH132,'（別紙2-14）2月1日～2月28日'!D132:AE132,'（別紙2-15）3月1日～3月31日'!D132:AH132)&gt;10,"○","×")</f>
        <v>×</v>
      </c>
      <c r="AT132" s="245" t="str">
        <f>IF('（別紙2-9）9月1日～9月30日'!AH132=0,"○","×")</f>
        <v>○</v>
      </c>
      <c r="AU132" s="239" t="str">
        <f t="shared" si="9"/>
        <v>×</v>
      </c>
      <c r="AV132" s="239" t="str">
        <f>IF(AU132="○",IF('（別紙１）チェックリスト'!$B$34="○","","×"),"")</f>
        <v/>
      </c>
    </row>
    <row r="133" spans="1:48" s="41" customFormat="1" ht="30" customHeight="1" thickBot="1" x14ac:dyDescent="0.45">
      <c r="A133" s="55">
        <v>120</v>
      </c>
      <c r="B133" s="202" t="str">
        <f>IF('（別紙2-11）11月1日～11月30日'!B133="","",'（別紙2-11）11月1日～11月30日'!B133)</f>
        <v/>
      </c>
      <c r="C133" s="252"/>
      <c r="D133" s="284"/>
      <c r="E133" s="304"/>
      <c r="F133" s="291"/>
      <c r="G133" s="304"/>
      <c r="H133" s="291"/>
      <c r="I133" s="276"/>
      <c r="J133" s="291"/>
      <c r="K133" s="276"/>
      <c r="L133" s="291"/>
      <c r="M133" s="276"/>
      <c r="N133" s="291"/>
      <c r="O133" s="276"/>
      <c r="P133" s="291"/>
      <c r="Q133" s="276"/>
      <c r="R133" s="291"/>
      <c r="S133" s="276"/>
      <c r="T133" s="291"/>
      <c r="U133" s="276"/>
      <c r="V133" s="291"/>
      <c r="W133" s="276"/>
      <c r="X133" s="291"/>
      <c r="Y133" s="276"/>
      <c r="Z133" s="291"/>
      <c r="AA133" s="276"/>
      <c r="AB133" s="291"/>
      <c r="AC133" s="276"/>
      <c r="AD133" s="291"/>
      <c r="AE133" s="276"/>
      <c r="AF133" s="301"/>
      <c r="AG133" s="272"/>
      <c r="AH133" s="295"/>
      <c r="AI133" s="56">
        <f>SUM('（別紙2-6）6月1日～6月30日'!D133:AG133,'（別紙2-7）7月1日～7月31日'!D133:AH133,'（別紙2-8）8月1日～8月31日'!D133:AH133,'（別紙2-9）9月1日～9月30日'!D133:AG133,'（別紙2-10）10月1日～10月31日'!D133:AH133,'（別紙2-11）11月1日～11月30日'!D133:AG133,'（別紙2-12）12月1日～12月31日'!D133:AH133,'（別紙2-13）1月1日～1月31日'!D133:AH133,'（別紙2-14）2月1日～2月28日'!D133:AE133,D133:AH133)</f>
        <v>0</v>
      </c>
      <c r="AJ133" s="218" t="str">
        <f t="shared" si="10"/>
        <v/>
      </c>
      <c r="AK133" s="41">
        <f t="shared" si="12"/>
        <v>0</v>
      </c>
      <c r="AL133" s="44"/>
      <c r="AN133" s="233" t="str">
        <f t="shared" si="8"/>
        <v/>
      </c>
      <c r="AP133" s="238" t="str">
        <f t="shared" si="11"/>
        <v/>
      </c>
      <c r="AQ133" s="239" t="str">
        <f>IF(SUM(COUNTIF('（別紙2-13）1月1日～1月31日'!C133,"○"),COUNTIF('（別紙2-14）2月1日～2月28日'!C133,"○"),COUNTIF('（別紙2-15）3月1日～3月31日'!C133,"○"))&gt;0,IF('（別紙2-12）12月1日～12月31日'!AI133=0,IF(SUM('（別紙2-13）1月1日～1月31日'!D133:AH133,'（別紙2-14）2月1日～2月28日'!D133:AE133,'（別紙2-15）3月1日～3月31日'!D133:AH133)&gt;7,"×","○"),""),"")</f>
        <v/>
      </c>
      <c r="AS133" s="238" t="str">
        <f>IF(SUM('（別紙2-10）10月1日～10月31日'!D133:AH133,'（別紙2-11）11月1日～11月30日'!D133:AG133,'（別紙2-12）12月1日～12月31日'!D133:AH133,'（別紙2-13）1月1日～1月31日'!D133:AH133,'（別紙2-14）2月1日～2月28日'!D133:AE133,'（別紙2-15）3月1日～3月31日'!D133:AH133)&gt;10,"○","×")</f>
        <v>×</v>
      </c>
      <c r="AT133" s="245" t="str">
        <f>IF('（別紙2-9）9月1日～9月30日'!AH133=0,"○","×")</f>
        <v>○</v>
      </c>
      <c r="AU133" s="239" t="str">
        <f t="shared" si="9"/>
        <v>×</v>
      </c>
      <c r="AV133" s="239" t="str">
        <f>IF(AU133="○",IF('（別紙１）チェックリスト'!$B$34="○","","×"),"")</f>
        <v/>
      </c>
    </row>
    <row r="134" spans="1:48" s="41" customFormat="1" ht="30" customHeight="1" x14ac:dyDescent="0.4">
      <c r="A134" s="99">
        <v>121</v>
      </c>
      <c r="B134" s="203" t="str">
        <f>IF('（別紙2-11）11月1日～11月30日'!B134="","",'（別紙2-11）11月1日～11月30日'!B134)</f>
        <v/>
      </c>
      <c r="C134" s="253"/>
      <c r="D134" s="285"/>
      <c r="E134" s="305"/>
      <c r="F134" s="292"/>
      <c r="G134" s="305"/>
      <c r="H134" s="292"/>
      <c r="I134" s="277"/>
      <c r="J134" s="292"/>
      <c r="K134" s="277"/>
      <c r="L134" s="292"/>
      <c r="M134" s="277"/>
      <c r="N134" s="292"/>
      <c r="O134" s="277"/>
      <c r="P134" s="292"/>
      <c r="Q134" s="277"/>
      <c r="R134" s="292"/>
      <c r="S134" s="277"/>
      <c r="T134" s="292"/>
      <c r="U134" s="277"/>
      <c r="V134" s="292"/>
      <c r="W134" s="277"/>
      <c r="X134" s="292"/>
      <c r="Y134" s="277"/>
      <c r="Z134" s="292"/>
      <c r="AA134" s="277"/>
      <c r="AB134" s="292"/>
      <c r="AC134" s="277"/>
      <c r="AD134" s="292"/>
      <c r="AE134" s="277"/>
      <c r="AF134" s="299"/>
      <c r="AG134" s="270"/>
      <c r="AH134" s="294"/>
      <c r="AI134" s="81">
        <f>SUM('（別紙2-6）6月1日～6月30日'!D134:AG134,'（別紙2-7）7月1日～7月31日'!D134:AH134,'（別紙2-8）8月1日～8月31日'!D134:AH134,'（別紙2-9）9月1日～9月30日'!D134:AG134,'（別紙2-10）10月1日～10月31日'!D134:AH134,'（別紙2-11）11月1日～11月30日'!D134:AG134,'（別紙2-12）12月1日～12月31日'!D134:AH134,'（別紙2-13）1月1日～1月31日'!D134:AH134,'（別紙2-14）2月1日～2月28日'!D134:AE134,D134:AH134)</f>
        <v>0</v>
      </c>
      <c r="AJ134" s="218" t="str">
        <f t="shared" si="10"/>
        <v/>
      </c>
      <c r="AK134" s="41">
        <f t="shared" si="12"/>
        <v>0</v>
      </c>
      <c r="AL134" s="44"/>
      <c r="AN134" s="233" t="str">
        <f t="shared" si="8"/>
        <v/>
      </c>
      <c r="AP134" s="238" t="str">
        <f t="shared" si="11"/>
        <v/>
      </c>
      <c r="AQ134" s="239" t="str">
        <f>IF(SUM(COUNTIF('（別紙2-13）1月1日～1月31日'!C134,"○"),COUNTIF('（別紙2-14）2月1日～2月28日'!C134,"○"),COUNTIF('（別紙2-15）3月1日～3月31日'!C134,"○"))&gt;0,IF('（別紙2-12）12月1日～12月31日'!AI134=0,IF(SUM('（別紙2-13）1月1日～1月31日'!D134:AH134,'（別紙2-14）2月1日～2月28日'!D134:AE134,'（別紙2-15）3月1日～3月31日'!D134:AH134)&gt;7,"×","○"),""),"")</f>
        <v/>
      </c>
      <c r="AS134" s="238" t="str">
        <f>IF(SUM('（別紙2-10）10月1日～10月31日'!D134:AH134,'（別紙2-11）11月1日～11月30日'!D134:AG134,'（別紙2-12）12月1日～12月31日'!D134:AH134,'（別紙2-13）1月1日～1月31日'!D134:AH134,'（別紙2-14）2月1日～2月28日'!D134:AE134,'（別紙2-15）3月1日～3月31日'!D134:AH134)&gt;10,"○","×")</f>
        <v>×</v>
      </c>
      <c r="AT134" s="245" t="str">
        <f>IF('（別紙2-9）9月1日～9月30日'!AH134=0,"○","×")</f>
        <v>○</v>
      </c>
      <c r="AU134" s="239" t="str">
        <f t="shared" si="9"/>
        <v>×</v>
      </c>
      <c r="AV134" s="239" t="str">
        <f>IF(AU134="○",IF('（別紙１）チェックリスト'!$B$34="○","","×"),"")</f>
        <v/>
      </c>
    </row>
    <row r="135" spans="1:48" s="41" customFormat="1" ht="30" customHeight="1" x14ac:dyDescent="0.4">
      <c r="A135" s="55">
        <v>122</v>
      </c>
      <c r="B135" s="201" t="str">
        <f>IF('（別紙2-11）11月1日～11月30日'!B135="","",'（別紙2-11）11月1日～11月30日'!B135)</f>
        <v/>
      </c>
      <c r="C135" s="249"/>
      <c r="D135" s="284"/>
      <c r="E135" s="304"/>
      <c r="F135" s="291"/>
      <c r="G135" s="304"/>
      <c r="H135" s="291"/>
      <c r="I135" s="276"/>
      <c r="J135" s="291"/>
      <c r="K135" s="276"/>
      <c r="L135" s="291"/>
      <c r="M135" s="276"/>
      <c r="N135" s="291"/>
      <c r="O135" s="276"/>
      <c r="P135" s="291"/>
      <c r="Q135" s="276"/>
      <c r="R135" s="291"/>
      <c r="S135" s="276"/>
      <c r="T135" s="291"/>
      <c r="U135" s="276"/>
      <c r="V135" s="291"/>
      <c r="W135" s="276"/>
      <c r="X135" s="291"/>
      <c r="Y135" s="276"/>
      <c r="Z135" s="291"/>
      <c r="AA135" s="276"/>
      <c r="AB135" s="291"/>
      <c r="AC135" s="276"/>
      <c r="AD135" s="291"/>
      <c r="AE135" s="276"/>
      <c r="AF135" s="301"/>
      <c r="AG135" s="272"/>
      <c r="AH135" s="295"/>
      <c r="AI135" s="56">
        <f>SUM('（別紙2-6）6月1日～6月30日'!D135:AG135,'（別紙2-7）7月1日～7月31日'!D135:AH135,'（別紙2-8）8月1日～8月31日'!D135:AH135,'（別紙2-9）9月1日～9月30日'!D135:AG135,'（別紙2-10）10月1日～10月31日'!D135:AH135,'（別紙2-11）11月1日～11月30日'!D135:AG135,'（別紙2-12）12月1日～12月31日'!D135:AH135,'（別紙2-13）1月1日～1月31日'!D135:AH135,'（別紙2-14）2月1日～2月28日'!D135:AE135,D135:AH135)</f>
        <v>0</v>
      </c>
      <c r="AJ135" s="218" t="str">
        <f t="shared" si="10"/>
        <v/>
      </c>
      <c r="AK135" s="41">
        <f t="shared" si="12"/>
        <v>0</v>
      </c>
      <c r="AL135" s="44"/>
      <c r="AN135" s="233" t="str">
        <f t="shared" si="8"/>
        <v/>
      </c>
      <c r="AP135" s="238" t="str">
        <f t="shared" si="11"/>
        <v/>
      </c>
      <c r="AQ135" s="239" t="str">
        <f>IF(SUM(COUNTIF('（別紙2-13）1月1日～1月31日'!C135,"○"),COUNTIF('（別紙2-14）2月1日～2月28日'!C135,"○"),COUNTIF('（別紙2-15）3月1日～3月31日'!C135,"○"))&gt;0,IF('（別紙2-12）12月1日～12月31日'!AI135=0,IF(SUM('（別紙2-13）1月1日～1月31日'!D135:AH135,'（別紙2-14）2月1日～2月28日'!D135:AE135,'（別紙2-15）3月1日～3月31日'!D135:AH135)&gt;7,"×","○"),""),"")</f>
        <v/>
      </c>
      <c r="AS135" s="238" t="str">
        <f>IF(SUM('（別紙2-10）10月1日～10月31日'!D135:AH135,'（別紙2-11）11月1日～11月30日'!D135:AG135,'（別紙2-12）12月1日～12月31日'!D135:AH135,'（別紙2-13）1月1日～1月31日'!D135:AH135,'（別紙2-14）2月1日～2月28日'!D135:AE135,'（別紙2-15）3月1日～3月31日'!D135:AH135)&gt;10,"○","×")</f>
        <v>×</v>
      </c>
      <c r="AT135" s="245" t="str">
        <f>IF('（別紙2-9）9月1日～9月30日'!AH135=0,"○","×")</f>
        <v>○</v>
      </c>
      <c r="AU135" s="239" t="str">
        <f t="shared" si="9"/>
        <v>×</v>
      </c>
      <c r="AV135" s="239" t="str">
        <f>IF(AU135="○",IF('（別紙１）チェックリスト'!$B$34="○","","×"),"")</f>
        <v/>
      </c>
    </row>
    <row r="136" spans="1:48" s="41" customFormat="1" ht="30" customHeight="1" x14ac:dyDescent="0.4">
      <c r="A136" s="55">
        <v>123</v>
      </c>
      <c r="B136" s="201" t="str">
        <f>IF('（別紙2-11）11月1日～11月30日'!B136="","",'（別紙2-11）11月1日～11月30日'!B136)</f>
        <v/>
      </c>
      <c r="C136" s="249"/>
      <c r="D136" s="284"/>
      <c r="E136" s="304"/>
      <c r="F136" s="291"/>
      <c r="G136" s="304"/>
      <c r="H136" s="291"/>
      <c r="I136" s="276"/>
      <c r="J136" s="291"/>
      <c r="K136" s="276"/>
      <c r="L136" s="291"/>
      <c r="M136" s="276"/>
      <c r="N136" s="291"/>
      <c r="O136" s="276"/>
      <c r="P136" s="291"/>
      <c r="Q136" s="276"/>
      <c r="R136" s="291"/>
      <c r="S136" s="276"/>
      <c r="T136" s="291"/>
      <c r="U136" s="276"/>
      <c r="V136" s="291"/>
      <c r="W136" s="276"/>
      <c r="X136" s="291"/>
      <c r="Y136" s="276"/>
      <c r="Z136" s="291"/>
      <c r="AA136" s="276"/>
      <c r="AB136" s="291"/>
      <c r="AC136" s="276"/>
      <c r="AD136" s="291"/>
      <c r="AE136" s="276"/>
      <c r="AF136" s="301"/>
      <c r="AG136" s="272"/>
      <c r="AH136" s="295"/>
      <c r="AI136" s="56">
        <f>SUM('（別紙2-6）6月1日～6月30日'!D136:AG136,'（別紙2-7）7月1日～7月31日'!D136:AH136,'（別紙2-8）8月1日～8月31日'!D136:AH136,'（別紙2-9）9月1日～9月30日'!D136:AG136,'（別紙2-10）10月1日～10月31日'!D136:AH136,'（別紙2-11）11月1日～11月30日'!D136:AG136,'（別紙2-12）12月1日～12月31日'!D136:AH136,'（別紙2-13）1月1日～1月31日'!D136:AH136,'（別紙2-14）2月1日～2月28日'!D136:AE136,D136:AH136)</f>
        <v>0</v>
      </c>
      <c r="AJ136" s="218" t="str">
        <f t="shared" si="10"/>
        <v/>
      </c>
      <c r="AK136" s="41">
        <f t="shared" si="12"/>
        <v>0</v>
      </c>
      <c r="AL136" s="44"/>
      <c r="AN136" s="233" t="str">
        <f t="shared" si="8"/>
        <v/>
      </c>
      <c r="AP136" s="238" t="str">
        <f t="shared" si="11"/>
        <v/>
      </c>
      <c r="AQ136" s="239" t="str">
        <f>IF(SUM(COUNTIF('（別紙2-13）1月1日～1月31日'!C136,"○"),COUNTIF('（別紙2-14）2月1日～2月28日'!C136,"○"),COUNTIF('（別紙2-15）3月1日～3月31日'!C136,"○"))&gt;0,IF('（別紙2-12）12月1日～12月31日'!AI136=0,IF(SUM('（別紙2-13）1月1日～1月31日'!D136:AH136,'（別紙2-14）2月1日～2月28日'!D136:AE136,'（別紙2-15）3月1日～3月31日'!D136:AH136)&gt;7,"×","○"),""),"")</f>
        <v/>
      </c>
      <c r="AS136" s="238" t="str">
        <f>IF(SUM('（別紙2-10）10月1日～10月31日'!D136:AH136,'（別紙2-11）11月1日～11月30日'!D136:AG136,'（別紙2-12）12月1日～12月31日'!D136:AH136,'（別紙2-13）1月1日～1月31日'!D136:AH136,'（別紙2-14）2月1日～2月28日'!D136:AE136,'（別紙2-15）3月1日～3月31日'!D136:AH136)&gt;10,"○","×")</f>
        <v>×</v>
      </c>
      <c r="AT136" s="245" t="str">
        <f>IF('（別紙2-9）9月1日～9月30日'!AH136=0,"○","×")</f>
        <v>○</v>
      </c>
      <c r="AU136" s="239" t="str">
        <f t="shared" si="9"/>
        <v>×</v>
      </c>
      <c r="AV136" s="239" t="str">
        <f>IF(AU136="○",IF('（別紙１）チェックリスト'!$B$34="○","","×"),"")</f>
        <v/>
      </c>
    </row>
    <row r="137" spans="1:48" s="41" customFormat="1" ht="30" customHeight="1" x14ac:dyDescent="0.4">
      <c r="A137" s="55">
        <v>124</v>
      </c>
      <c r="B137" s="201" t="str">
        <f>IF('（別紙2-11）11月1日～11月30日'!B137="","",'（別紙2-11）11月1日～11月30日'!B137)</f>
        <v/>
      </c>
      <c r="C137" s="249"/>
      <c r="D137" s="284"/>
      <c r="E137" s="304"/>
      <c r="F137" s="291"/>
      <c r="G137" s="304"/>
      <c r="H137" s="291"/>
      <c r="I137" s="276"/>
      <c r="J137" s="291"/>
      <c r="K137" s="276"/>
      <c r="L137" s="291"/>
      <c r="M137" s="276"/>
      <c r="N137" s="291"/>
      <c r="O137" s="276"/>
      <c r="P137" s="291"/>
      <c r="Q137" s="276"/>
      <c r="R137" s="291"/>
      <c r="S137" s="276"/>
      <c r="T137" s="291"/>
      <c r="U137" s="276"/>
      <c r="V137" s="291"/>
      <c r="W137" s="276"/>
      <c r="X137" s="291"/>
      <c r="Y137" s="276"/>
      <c r="Z137" s="291"/>
      <c r="AA137" s="276"/>
      <c r="AB137" s="291"/>
      <c r="AC137" s="276"/>
      <c r="AD137" s="291"/>
      <c r="AE137" s="276"/>
      <c r="AF137" s="301"/>
      <c r="AG137" s="272"/>
      <c r="AH137" s="295"/>
      <c r="AI137" s="56">
        <f>SUM('（別紙2-6）6月1日～6月30日'!D137:AG137,'（別紙2-7）7月1日～7月31日'!D137:AH137,'（別紙2-8）8月1日～8月31日'!D137:AH137,'（別紙2-9）9月1日～9月30日'!D137:AG137,'（別紙2-10）10月1日～10月31日'!D137:AH137,'（別紙2-11）11月1日～11月30日'!D137:AG137,'（別紙2-12）12月1日～12月31日'!D137:AH137,'（別紙2-13）1月1日～1月31日'!D137:AH137,'（別紙2-14）2月1日～2月28日'!D137:AE137,D137:AH137)</f>
        <v>0</v>
      </c>
      <c r="AJ137" s="218" t="str">
        <f t="shared" si="10"/>
        <v/>
      </c>
      <c r="AK137" s="41">
        <f t="shared" si="12"/>
        <v>0</v>
      </c>
      <c r="AL137" s="44"/>
      <c r="AN137" s="233" t="str">
        <f t="shared" si="8"/>
        <v/>
      </c>
      <c r="AP137" s="238" t="str">
        <f t="shared" si="11"/>
        <v/>
      </c>
      <c r="AQ137" s="239" t="str">
        <f>IF(SUM(COUNTIF('（別紙2-13）1月1日～1月31日'!C137,"○"),COUNTIF('（別紙2-14）2月1日～2月28日'!C137,"○"),COUNTIF('（別紙2-15）3月1日～3月31日'!C137,"○"))&gt;0,IF('（別紙2-12）12月1日～12月31日'!AI137=0,IF(SUM('（別紙2-13）1月1日～1月31日'!D137:AH137,'（別紙2-14）2月1日～2月28日'!D137:AE137,'（別紙2-15）3月1日～3月31日'!D137:AH137)&gt;7,"×","○"),""),"")</f>
        <v/>
      </c>
      <c r="AS137" s="238" t="str">
        <f>IF(SUM('（別紙2-10）10月1日～10月31日'!D137:AH137,'（別紙2-11）11月1日～11月30日'!D137:AG137,'（別紙2-12）12月1日～12月31日'!D137:AH137,'（別紙2-13）1月1日～1月31日'!D137:AH137,'（別紙2-14）2月1日～2月28日'!D137:AE137,'（別紙2-15）3月1日～3月31日'!D137:AH137)&gt;10,"○","×")</f>
        <v>×</v>
      </c>
      <c r="AT137" s="245" t="str">
        <f>IF('（別紙2-9）9月1日～9月30日'!AH137=0,"○","×")</f>
        <v>○</v>
      </c>
      <c r="AU137" s="239" t="str">
        <f t="shared" si="9"/>
        <v>×</v>
      </c>
      <c r="AV137" s="239" t="str">
        <f>IF(AU137="○",IF('（別紙１）チェックリスト'!$B$34="○","","×"),"")</f>
        <v/>
      </c>
    </row>
    <row r="138" spans="1:48" s="41" customFormat="1" ht="30" customHeight="1" thickBot="1" x14ac:dyDescent="0.45">
      <c r="A138" s="57">
        <v>125</v>
      </c>
      <c r="B138" s="202" t="str">
        <f>IF('（別紙2-11）11月1日～11月30日'!B138="","",'（別紙2-11）11月1日～11月30日'!B138)</f>
        <v/>
      </c>
      <c r="C138" s="252"/>
      <c r="D138" s="282"/>
      <c r="E138" s="302"/>
      <c r="F138" s="289"/>
      <c r="G138" s="302"/>
      <c r="H138" s="289"/>
      <c r="I138" s="273"/>
      <c r="J138" s="289"/>
      <c r="K138" s="273"/>
      <c r="L138" s="289"/>
      <c r="M138" s="273"/>
      <c r="N138" s="289"/>
      <c r="O138" s="273"/>
      <c r="P138" s="289"/>
      <c r="Q138" s="273"/>
      <c r="R138" s="289"/>
      <c r="S138" s="273"/>
      <c r="T138" s="289"/>
      <c r="U138" s="273"/>
      <c r="V138" s="289"/>
      <c r="W138" s="273"/>
      <c r="X138" s="289"/>
      <c r="Y138" s="273"/>
      <c r="Z138" s="289"/>
      <c r="AA138" s="273"/>
      <c r="AB138" s="289"/>
      <c r="AC138" s="273"/>
      <c r="AD138" s="289"/>
      <c r="AE138" s="273"/>
      <c r="AF138" s="303"/>
      <c r="AG138" s="274"/>
      <c r="AH138" s="296"/>
      <c r="AI138" s="58">
        <f>SUM('（別紙2-6）6月1日～6月30日'!D138:AG138,'（別紙2-7）7月1日～7月31日'!D138:AH138,'（別紙2-8）8月1日～8月31日'!D138:AH138,'（別紙2-9）9月1日～9月30日'!D138:AG138,'（別紙2-10）10月1日～10月31日'!D138:AH138,'（別紙2-11）11月1日～11月30日'!D138:AG138,'（別紙2-12）12月1日～12月31日'!D138:AH138,'（別紙2-13）1月1日～1月31日'!D138:AH138,'（別紙2-14）2月1日～2月28日'!D138:AE138,D138:AH138)</f>
        <v>0</v>
      </c>
      <c r="AJ138" s="218" t="str">
        <f t="shared" si="10"/>
        <v/>
      </c>
      <c r="AK138" s="41">
        <f t="shared" si="12"/>
        <v>0</v>
      </c>
      <c r="AL138" s="44"/>
      <c r="AN138" s="233" t="str">
        <f t="shared" si="8"/>
        <v/>
      </c>
      <c r="AP138" s="238" t="str">
        <f t="shared" si="11"/>
        <v/>
      </c>
      <c r="AQ138" s="239" t="str">
        <f>IF(SUM(COUNTIF('（別紙2-13）1月1日～1月31日'!C138,"○"),COUNTIF('（別紙2-14）2月1日～2月28日'!C138,"○"),COUNTIF('（別紙2-15）3月1日～3月31日'!C138,"○"))&gt;0,IF('（別紙2-12）12月1日～12月31日'!AI138=0,IF(SUM('（別紙2-13）1月1日～1月31日'!D138:AH138,'（別紙2-14）2月1日～2月28日'!D138:AE138,'（別紙2-15）3月1日～3月31日'!D138:AH138)&gt;7,"×","○"),""),"")</f>
        <v/>
      </c>
      <c r="AS138" s="238" t="str">
        <f>IF(SUM('（別紙2-10）10月1日～10月31日'!D138:AH138,'（別紙2-11）11月1日～11月30日'!D138:AG138,'（別紙2-12）12月1日～12月31日'!D138:AH138,'（別紙2-13）1月1日～1月31日'!D138:AH138,'（別紙2-14）2月1日～2月28日'!D138:AE138,'（別紙2-15）3月1日～3月31日'!D138:AH138)&gt;10,"○","×")</f>
        <v>×</v>
      </c>
      <c r="AT138" s="245" t="str">
        <f>IF('（別紙2-9）9月1日～9月30日'!AH138=0,"○","×")</f>
        <v>○</v>
      </c>
      <c r="AU138" s="239" t="str">
        <f t="shared" si="9"/>
        <v>×</v>
      </c>
      <c r="AV138" s="239" t="str">
        <f>IF(AU138="○",IF('（別紙１）チェックリスト'!$B$34="○","","×"),"")</f>
        <v/>
      </c>
    </row>
    <row r="139" spans="1:48" s="41" customFormat="1" ht="30" customHeight="1" x14ac:dyDescent="0.4">
      <c r="A139" s="91">
        <v>126</v>
      </c>
      <c r="B139" s="203" t="str">
        <f>IF('（別紙2-11）11月1日～11月30日'!B139="","",'（別紙2-11）11月1日～11月30日'!B139)</f>
        <v/>
      </c>
      <c r="C139" s="253"/>
      <c r="D139" s="286"/>
      <c r="E139" s="306"/>
      <c r="F139" s="293"/>
      <c r="G139" s="306"/>
      <c r="H139" s="293"/>
      <c r="I139" s="278"/>
      <c r="J139" s="293"/>
      <c r="K139" s="278"/>
      <c r="L139" s="293"/>
      <c r="M139" s="278"/>
      <c r="N139" s="293"/>
      <c r="O139" s="278"/>
      <c r="P139" s="293"/>
      <c r="Q139" s="278"/>
      <c r="R139" s="293"/>
      <c r="S139" s="278"/>
      <c r="T139" s="293"/>
      <c r="U139" s="278"/>
      <c r="V139" s="293"/>
      <c r="W139" s="278"/>
      <c r="X139" s="293"/>
      <c r="Y139" s="278"/>
      <c r="Z139" s="293"/>
      <c r="AA139" s="278"/>
      <c r="AB139" s="293"/>
      <c r="AC139" s="278"/>
      <c r="AD139" s="293"/>
      <c r="AE139" s="278"/>
      <c r="AF139" s="307"/>
      <c r="AG139" s="279"/>
      <c r="AH139" s="297"/>
      <c r="AI139" s="98">
        <f>SUM('（別紙2-6）6月1日～6月30日'!D139:AG139,'（別紙2-7）7月1日～7月31日'!D139:AH139,'（別紙2-8）8月1日～8月31日'!D139:AH139,'（別紙2-9）9月1日～9月30日'!D139:AG139,'（別紙2-10）10月1日～10月31日'!D139:AH139,'（別紙2-11）11月1日～11月30日'!D139:AG139,'（別紙2-12）12月1日～12月31日'!D139:AH139,'（別紙2-13）1月1日～1月31日'!D139:AH139,'（別紙2-14）2月1日～2月28日'!D139:AE139,D139:AH139)</f>
        <v>0</v>
      </c>
      <c r="AJ139" s="218" t="str">
        <f t="shared" si="10"/>
        <v/>
      </c>
      <c r="AK139" s="41">
        <f t="shared" si="12"/>
        <v>0</v>
      </c>
      <c r="AL139" s="44"/>
      <c r="AN139" s="233" t="str">
        <f t="shared" si="8"/>
        <v/>
      </c>
      <c r="AP139" s="238" t="str">
        <f t="shared" si="11"/>
        <v/>
      </c>
      <c r="AQ139" s="239" t="str">
        <f>IF(SUM(COUNTIF('（別紙2-13）1月1日～1月31日'!C139,"○"),COUNTIF('（別紙2-14）2月1日～2月28日'!C139,"○"),COUNTIF('（別紙2-15）3月1日～3月31日'!C139,"○"))&gt;0,IF('（別紙2-12）12月1日～12月31日'!AI139=0,IF(SUM('（別紙2-13）1月1日～1月31日'!D139:AH139,'（別紙2-14）2月1日～2月28日'!D139:AE139,'（別紙2-15）3月1日～3月31日'!D139:AH139)&gt;7,"×","○"),""),"")</f>
        <v/>
      </c>
      <c r="AS139" s="238" t="str">
        <f>IF(SUM('（別紙2-10）10月1日～10月31日'!D139:AH139,'（別紙2-11）11月1日～11月30日'!D139:AG139,'（別紙2-12）12月1日～12月31日'!D139:AH139,'（別紙2-13）1月1日～1月31日'!D139:AH139,'（別紙2-14）2月1日～2月28日'!D139:AE139,'（別紙2-15）3月1日～3月31日'!D139:AH139)&gt;10,"○","×")</f>
        <v>×</v>
      </c>
      <c r="AT139" s="245" t="str">
        <f>IF('（別紙2-9）9月1日～9月30日'!AH139=0,"○","×")</f>
        <v>○</v>
      </c>
      <c r="AU139" s="239" t="str">
        <f t="shared" si="9"/>
        <v>×</v>
      </c>
      <c r="AV139" s="239" t="str">
        <f>IF(AU139="○",IF('（別紙１）チェックリスト'!$B$34="○","","×"),"")</f>
        <v/>
      </c>
    </row>
    <row r="140" spans="1:48" s="41" customFormat="1" ht="30" customHeight="1" x14ac:dyDescent="0.4">
      <c r="A140" s="55">
        <v>127</v>
      </c>
      <c r="B140" s="201" t="str">
        <f>IF('（別紙2-11）11月1日～11月30日'!B140="","",'（別紙2-11）11月1日～11月30日'!B140)</f>
        <v/>
      </c>
      <c r="C140" s="249"/>
      <c r="D140" s="284"/>
      <c r="E140" s="304"/>
      <c r="F140" s="291"/>
      <c r="G140" s="304"/>
      <c r="H140" s="291"/>
      <c r="I140" s="276"/>
      <c r="J140" s="291"/>
      <c r="K140" s="276"/>
      <c r="L140" s="291"/>
      <c r="M140" s="276"/>
      <c r="N140" s="291"/>
      <c r="O140" s="276"/>
      <c r="P140" s="291"/>
      <c r="Q140" s="276"/>
      <c r="R140" s="291"/>
      <c r="S140" s="276"/>
      <c r="T140" s="291"/>
      <c r="U140" s="276"/>
      <c r="V140" s="291"/>
      <c r="W140" s="276"/>
      <c r="X140" s="291"/>
      <c r="Y140" s="276"/>
      <c r="Z140" s="291"/>
      <c r="AA140" s="276"/>
      <c r="AB140" s="291"/>
      <c r="AC140" s="276"/>
      <c r="AD140" s="291"/>
      <c r="AE140" s="276"/>
      <c r="AF140" s="301"/>
      <c r="AG140" s="272"/>
      <c r="AH140" s="295"/>
      <c r="AI140" s="56">
        <f>SUM('（別紙2-6）6月1日～6月30日'!D140:AG140,'（別紙2-7）7月1日～7月31日'!D140:AH140,'（別紙2-8）8月1日～8月31日'!D140:AH140,'（別紙2-9）9月1日～9月30日'!D140:AG140,'（別紙2-10）10月1日～10月31日'!D140:AH140,'（別紙2-11）11月1日～11月30日'!D140:AG140,'（別紙2-12）12月1日～12月31日'!D140:AH140,'（別紙2-13）1月1日～1月31日'!D140:AH140,'（別紙2-14）2月1日～2月28日'!D140:AE140,D140:AH140)</f>
        <v>0</v>
      </c>
      <c r="AJ140" s="218" t="str">
        <f t="shared" si="10"/>
        <v/>
      </c>
      <c r="AK140" s="41">
        <f t="shared" si="12"/>
        <v>0</v>
      </c>
      <c r="AL140" s="44"/>
      <c r="AN140" s="233" t="str">
        <f t="shared" si="8"/>
        <v/>
      </c>
      <c r="AP140" s="238" t="str">
        <f t="shared" si="11"/>
        <v/>
      </c>
      <c r="AQ140" s="239" t="str">
        <f>IF(SUM(COUNTIF('（別紙2-13）1月1日～1月31日'!C140,"○"),COUNTIF('（別紙2-14）2月1日～2月28日'!C140,"○"),COUNTIF('（別紙2-15）3月1日～3月31日'!C140,"○"))&gt;0,IF('（別紙2-12）12月1日～12月31日'!AI140=0,IF(SUM('（別紙2-13）1月1日～1月31日'!D140:AH140,'（別紙2-14）2月1日～2月28日'!D140:AE140,'（別紙2-15）3月1日～3月31日'!D140:AH140)&gt;7,"×","○"),""),"")</f>
        <v/>
      </c>
      <c r="AS140" s="238" t="str">
        <f>IF(SUM('（別紙2-10）10月1日～10月31日'!D140:AH140,'（別紙2-11）11月1日～11月30日'!D140:AG140,'（別紙2-12）12月1日～12月31日'!D140:AH140,'（別紙2-13）1月1日～1月31日'!D140:AH140,'（別紙2-14）2月1日～2月28日'!D140:AE140,'（別紙2-15）3月1日～3月31日'!D140:AH140)&gt;10,"○","×")</f>
        <v>×</v>
      </c>
      <c r="AT140" s="245" t="str">
        <f>IF('（別紙2-9）9月1日～9月30日'!AH140=0,"○","×")</f>
        <v>○</v>
      </c>
      <c r="AU140" s="239" t="str">
        <f t="shared" si="9"/>
        <v>×</v>
      </c>
      <c r="AV140" s="239" t="str">
        <f>IF(AU140="○",IF('（別紙１）チェックリスト'!$B$34="○","","×"),"")</f>
        <v/>
      </c>
    </row>
    <row r="141" spans="1:48" s="41" customFormat="1" ht="30" customHeight="1" x14ac:dyDescent="0.4">
      <c r="A141" s="55">
        <v>128</v>
      </c>
      <c r="B141" s="201" t="str">
        <f>IF('（別紙2-11）11月1日～11月30日'!B141="","",'（別紙2-11）11月1日～11月30日'!B141)</f>
        <v/>
      </c>
      <c r="C141" s="249"/>
      <c r="D141" s="284"/>
      <c r="E141" s="304"/>
      <c r="F141" s="291"/>
      <c r="G141" s="304"/>
      <c r="H141" s="291"/>
      <c r="I141" s="276"/>
      <c r="J141" s="291"/>
      <c r="K141" s="276"/>
      <c r="L141" s="291"/>
      <c r="M141" s="276"/>
      <c r="N141" s="291"/>
      <c r="O141" s="276"/>
      <c r="P141" s="291"/>
      <c r="Q141" s="276"/>
      <c r="R141" s="291"/>
      <c r="S141" s="276"/>
      <c r="T141" s="291"/>
      <c r="U141" s="276"/>
      <c r="V141" s="291"/>
      <c r="W141" s="276"/>
      <c r="X141" s="291"/>
      <c r="Y141" s="276"/>
      <c r="Z141" s="291"/>
      <c r="AA141" s="276"/>
      <c r="AB141" s="291"/>
      <c r="AC141" s="276"/>
      <c r="AD141" s="291"/>
      <c r="AE141" s="276"/>
      <c r="AF141" s="301"/>
      <c r="AG141" s="272"/>
      <c r="AH141" s="295"/>
      <c r="AI141" s="56">
        <f>SUM('（別紙2-6）6月1日～6月30日'!D141:AG141,'（別紙2-7）7月1日～7月31日'!D141:AH141,'（別紙2-8）8月1日～8月31日'!D141:AH141,'（別紙2-9）9月1日～9月30日'!D141:AG141,'（別紙2-10）10月1日～10月31日'!D141:AH141,'（別紙2-11）11月1日～11月30日'!D141:AG141,'（別紙2-12）12月1日～12月31日'!D141:AH141,'（別紙2-13）1月1日～1月31日'!D141:AH141,'（別紙2-14）2月1日～2月28日'!D141:AE141,D141:AH141)</f>
        <v>0</v>
      </c>
      <c r="AJ141" s="218" t="str">
        <f t="shared" si="10"/>
        <v/>
      </c>
      <c r="AK141" s="41">
        <f t="shared" si="12"/>
        <v>0</v>
      </c>
      <c r="AL141" s="44"/>
      <c r="AN141" s="233" t="str">
        <f t="shared" si="8"/>
        <v/>
      </c>
      <c r="AP141" s="238" t="str">
        <f t="shared" si="11"/>
        <v/>
      </c>
      <c r="AQ141" s="239" t="str">
        <f>IF(SUM(COUNTIF('（別紙2-13）1月1日～1月31日'!C141,"○"),COUNTIF('（別紙2-14）2月1日～2月28日'!C141,"○"),COUNTIF('（別紙2-15）3月1日～3月31日'!C141,"○"))&gt;0,IF('（別紙2-12）12月1日～12月31日'!AI141=0,IF(SUM('（別紙2-13）1月1日～1月31日'!D141:AH141,'（別紙2-14）2月1日～2月28日'!D141:AE141,'（別紙2-15）3月1日～3月31日'!D141:AH141)&gt;7,"×","○"),""),"")</f>
        <v/>
      </c>
      <c r="AS141" s="238" t="str">
        <f>IF(SUM('（別紙2-10）10月1日～10月31日'!D141:AH141,'（別紙2-11）11月1日～11月30日'!D141:AG141,'（別紙2-12）12月1日～12月31日'!D141:AH141,'（別紙2-13）1月1日～1月31日'!D141:AH141,'（別紙2-14）2月1日～2月28日'!D141:AE141,'（別紙2-15）3月1日～3月31日'!D141:AH141)&gt;10,"○","×")</f>
        <v>×</v>
      </c>
      <c r="AT141" s="245" t="str">
        <f>IF('（別紙2-9）9月1日～9月30日'!AH141=0,"○","×")</f>
        <v>○</v>
      </c>
      <c r="AU141" s="239" t="str">
        <f t="shared" si="9"/>
        <v>×</v>
      </c>
      <c r="AV141" s="239" t="str">
        <f>IF(AU141="○",IF('（別紙１）チェックリスト'!$B$34="○","","×"),"")</f>
        <v/>
      </c>
    </row>
    <row r="142" spans="1:48" s="41" customFormat="1" ht="30" customHeight="1" x14ac:dyDescent="0.4">
      <c r="A142" s="55">
        <v>129</v>
      </c>
      <c r="B142" s="201" t="str">
        <f>IF('（別紙2-11）11月1日～11月30日'!B142="","",'（別紙2-11）11月1日～11月30日'!B142)</f>
        <v/>
      </c>
      <c r="C142" s="249"/>
      <c r="D142" s="284"/>
      <c r="E142" s="304"/>
      <c r="F142" s="291"/>
      <c r="G142" s="304"/>
      <c r="H142" s="291"/>
      <c r="I142" s="276"/>
      <c r="J142" s="291"/>
      <c r="K142" s="276"/>
      <c r="L142" s="291"/>
      <c r="M142" s="276"/>
      <c r="N142" s="291"/>
      <c r="O142" s="276"/>
      <c r="P142" s="291"/>
      <c r="Q142" s="276"/>
      <c r="R142" s="291"/>
      <c r="S142" s="276"/>
      <c r="T142" s="291"/>
      <c r="U142" s="276"/>
      <c r="V142" s="291"/>
      <c r="W142" s="276"/>
      <c r="X142" s="291"/>
      <c r="Y142" s="276"/>
      <c r="Z142" s="291"/>
      <c r="AA142" s="276"/>
      <c r="AB142" s="291"/>
      <c r="AC142" s="276"/>
      <c r="AD142" s="291"/>
      <c r="AE142" s="276"/>
      <c r="AF142" s="301"/>
      <c r="AG142" s="272"/>
      <c r="AH142" s="295"/>
      <c r="AI142" s="56">
        <f>SUM('（別紙2-6）6月1日～6月30日'!D142:AG142,'（別紙2-7）7月1日～7月31日'!D142:AH142,'（別紙2-8）8月1日～8月31日'!D142:AH142,'（別紙2-9）9月1日～9月30日'!D142:AG142,'（別紙2-10）10月1日～10月31日'!D142:AH142,'（別紙2-11）11月1日～11月30日'!D142:AG142,'（別紙2-12）12月1日～12月31日'!D142:AH142,'（別紙2-13）1月1日～1月31日'!D142:AH142,'（別紙2-14）2月1日～2月28日'!D142:AE142,D142:AH142)</f>
        <v>0</v>
      </c>
      <c r="AJ142" s="218" t="str">
        <f t="shared" si="10"/>
        <v/>
      </c>
      <c r="AK142" s="41">
        <f t="shared" ref="AK142:AK163" si="13">MIN(SUM(D142:AH142),15)</f>
        <v>0</v>
      </c>
      <c r="AL142" s="44"/>
      <c r="AN142" s="233" t="str">
        <f t="shared" ref="AN142:AN163" si="14">IF(AND(B142="",AI142&gt;0),1,"")</f>
        <v/>
      </c>
      <c r="AP142" s="238" t="str">
        <f t="shared" si="11"/>
        <v/>
      </c>
      <c r="AQ142" s="239" t="str">
        <f>IF(SUM(COUNTIF('（別紙2-13）1月1日～1月31日'!C142,"○"),COUNTIF('（別紙2-14）2月1日～2月28日'!C142,"○"),COUNTIF('（別紙2-15）3月1日～3月31日'!C142,"○"))&gt;0,IF('（別紙2-12）12月1日～12月31日'!AI142=0,IF(SUM('（別紙2-13）1月1日～1月31日'!D142:AH142,'（別紙2-14）2月1日～2月28日'!D142:AE142,'（別紙2-15）3月1日～3月31日'!D142:AH142)&gt;7,"×","○"),""),"")</f>
        <v/>
      </c>
      <c r="AS142" s="238" t="str">
        <f>IF(SUM('（別紙2-10）10月1日～10月31日'!D142:AH142,'（別紙2-11）11月1日～11月30日'!D142:AG142,'（別紙2-12）12月1日～12月31日'!D142:AH142,'（別紙2-13）1月1日～1月31日'!D142:AH142,'（別紙2-14）2月1日～2月28日'!D142:AE142,'（別紙2-15）3月1日～3月31日'!D142:AH142)&gt;10,"○","×")</f>
        <v>×</v>
      </c>
      <c r="AT142" s="245" t="str">
        <f>IF('（別紙2-9）9月1日～9月30日'!AH142=0,"○","×")</f>
        <v>○</v>
      </c>
      <c r="AU142" s="239" t="str">
        <f t="shared" ref="AU142:AU162" si="15">IF(COUNTIF(AS142:AT142,"○")=2,"○","×")</f>
        <v>×</v>
      </c>
      <c r="AV142" s="239" t="str">
        <f>IF(AU142="○",IF('（別紙１）チェックリスト'!$B$34="○","","×"),"")</f>
        <v/>
      </c>
    </row>
    <row r="143" spans="1:48" s="41" customFormat="1" ht="30" customHeight="1" thickBot="1" x14ac:dyDescent="0.45">
      <c r="A143" s="55">
        <v>130</v>
      </c>
      <c r="B143" s="202" t="str">
        <f>IF('（別紙2-11）11月1日～11月30日'!B143="","",'（別紙2-11）11月1日～11月30日'!B143)</f>
        <v/>
      </c>
      <c r="C143" s="252"/>
      <c r="D143" s="284"/>
      <c r="E143" s="304"/>
      <c r="F143" s="291"/>
      <c r="G143" s="304"/>
      <c r="H143" s="291"/>
      <c r="I143" s="276"/>
      <c r="J143" s="291"/>
      <c r="K143" s="276"/>
      <c r="L143" s="291"/>
      <c r="M143" s="276"/>
      <c r="N143" s="291"/>
      <c r="O143" s="276"/>
      <c r="P143" s="291"/>
      <c r="Q143" s="276"/>
      <c r="R143" s="291"/>
      <c r="S143" s="276"/>
      <c r="T143" s="291"/>
      <c r="U143" s="276"/>
      <c r="V143" s="291"/>
      <c r="W143" s="276"/>
      <c r="X143" s="291"/>
      <c r="Y143" s="276"/>
      <c r="Z143" s="291"/>
      <c r="AA143" s="276"/>
      <c r="AB143" s="291"/>
      <c r="AC143" s="276"/>
      <c r="AD143" s="291"/>
      <c r="AE143" s="276"/>
      <c r="AF143" s="301"/>
      <c r="AG143" s="272"/>
      <c r="AH143" s="295"/>
      <c r="AI143" s="56">
        <f>SUM('（別紙2-6）6月1日～6月30日'!D143:AG143,'（別紙2-7）7月1日～7月31日'!D143:AH143,'（別紙2-8）8月1日～8月31日'!D143:AH143,'（別紙2-9）9月1日～9月30日'!D143:AG143,'（別紙2-10）10月1日～10月31日'!D143:AH143,'（別紙2-11）11月1日～11月30日'!D143:AG143,'（別紙2-12）12月1日～12月31日'!D143:AH143,'（別紙2-13）1月1日～1月31日'!D143:AH143,'（別紙2-14）2月1日～2月28日'!D143:AE143,D143:AH143)</f>
        <v>0</v>
      </c>
      <c r="AJ143" s="218" t="str">
        <f t="shared" ref="AJ143:AJ163" si="16">IF(AP143="×","療養日数は15日以内になるようにしてください。",IF(AQ143="×","無症状者（検体採取日が令和5年1月1日以降）の療養日数は7日以内になるようにしてください。",IF(AV143="×","別紙1の4の要件を満たしていない場合は、療養日数が10日以内になるようにしてください。","")))</f>
        <v/>
      </c>
      <c r="AK143" s="41">
        <f t="shared" si="13"/>
        <v>0</v>
      </c>
      <c r="AL143" s="44"/>
      <c r="AN143" s="233" t="str">
        <f t="shared" si="14"/>
        <v/>
      </c>
      <c r="AP143" s="238" t="str">
        <f t="shared" ref="AP143:AP163" si="17">IF(AI143&gt;15,"×","")</f>
        <v/>
      </c>
      <c r="AQ143" s="239" t="str">
        <f>IF(SUM(COUNTIF('（別紙2-13）1月1日～1月31日'!C143,"○"),COUNTIF('（別紙2-14）2月1日～2月28日'!C143,"○"),COUNTIF('（別紙2-15）3月1日～3月31日'!C143,"○"))&gt;0,IF('（別紙2-12）12月1日～12月31日'!AI143=0,IF(SUM('（別紙2-13）1月1日～1月31日'!D143:AH143,'（別紙2-14）2月1日～2月28日'!D143:AE143,'（別紙2-15）3月1日～3月31日'!D143:AH143)&gt;7,"×","○"),""),"")</f>
        <v/>
      </c>
      <c r="AS143" s="238" t="str">
        <f>IF(SUM('（別紙2-10）10月1日～10月31日'!D143:AH143,'（別紙2-11）11月1日～11月30日'!D143:AG143,'（別紙2-12）12月1日～12月31日'!D143:AH143,'（別紙2-13）1月1日～1月31日'!D143:AH143,'（別紙2-14）2月1日～2月28日'!D143:AE143,'（別紙2-15）3月1日～3月31日'!D143:AH143)&gt;10,"○","×")</f>
        <v>×</v>
      </c>
      <c r="AT143" s="245" t="str">
        <f>IF('（別紙2-9）9月1日～9月30日'!AH143=0,"○","×")</f>
        <v>○</v>
      </c>
      <c r="AU143" s="239" t="str">
        <f t="shared" si="15"/>
        <v>×</v>
      </c>
      <c r="AV143" s="239" t="str">
        <f>IF(AU143="○",IF('（別紙１）チェックリスト'!$B$34="○","","×"),"")</f>
        <v/>
      </c>
    </row>
    <row r="144" spans="1:48" s="41" customFormat="1" ht="30" customHeight="1" x14ac:dyDescent="0.4">
      <c r="A144" s="99">
        <v>131</v>
      </c>
      <c r="B144" s="203" t="str">
        <f>IF('（別紙2-11）11月1日～11月30日'!B144="","",'（別紙2-11）11月1日～11月30日'!B144)</f>
        <v/>
      </c>
      <c r="C144" s="253"/>
      <c r="D144" s="285"/>
      <c r="E144" s="305"/>
      <c r="F144" s="292"/>
      <c r="G144" s="305"/>
      <c r="H144" s="292"/>
      <c r="I144" s="277"/>
      <c r="J144" s="292"/>
      <c r="K144" s="277"/>
      <c r="L144" s="292"/>
      <c r="M144" s="277"/>
      <c r="N144" s="292"/>
      <c r="O144" s="277"/>
      <c r="P144" s="292"/>
      <c r="Q144" s="277"/>
      <c r="R144" s="292"/>
      <c r="S144" s="277"/>
      <c r="T144" s="292"/>
      <c r="U144" s="277"/>
      <c r="V144" s="292"/>
      <c r="W144" s="277"/>
      <c r="X144" s="292"/>
      <c r="Y144" s="277"/>
      <c r="Z144" s="292"/>
      <c r="AA144" s="277"/>
      <c r="AB144" s="292"/>
      <c r="AC144" s="277"/>
      <c r="AD144" s="292"/>
      <c r="AE144" s="277"/>
      <c r="AF144" s="299"/>
      <c r="AG144" s="270"/>
      <c r="AH144" s="294"/>
      <c r="AI144" s="81">
        <f>SUM('（別紙2-6）6月1日～6月30日'!D144:AG144,'（別紙2-7）7月1日～7月31日'!D144:AH144,'（別紙2-8）8月1日～8月31日'!D144:AH144,'（別紙2-9）9月1日～9月30日'!D144:AG144,'（別紙2-10）10月1日～10月31日'!D144:AH144,'（別紙2-11）11月1日～11月30日'!D144:AG144,'（別紙2-12）12月1日～12月31日'!D144:AH144,'（別紙2-13）1月1日～1月31日'!D144:AH144,'（別紙2-14）2月1日～2月28日'!D144:AE144,D144:AH144)</f>
        <v>0</v>
      </c>
      <c r="AJ144" s="218" t="str">
        <f t="shared" si="16"/>
        <v/>
      </c>
      <c r="AK144" s="41">
        <f t="shared" si="13"/>
        <v>0</v>
      </c>
      <c r="AL144" s="44"/>
      <c r="AN144" s="233" t="str">
        <f t="shared" si="14"/>
        <v/>
      </c>
      <c r="AP144" s="238" t="str">
        <f t="shared" si="17"/>
        <v/>
      </c>
      <c r="AQ144" s="239" t="str">
        <f>IF(SUM(COUNTIF('（別紙2-13）1月1日～1月31日'!C144,"○"),COUNTIF('（別紙2-14）2月1日～2月28日'!C144,"○"),COUNTIF('（別紙2-15）3月1日～3月31日'!C144,"○"))&gt;0,IF('（別紙2-12）12月1日～12月31日'!AI144=0,IF(SUM('（別紙2-13）1月1日～1月31日'!D144:AH144,'（別紙2-14）2月1日～2月28日'!D144:AE144,'（別紙2-15）3月1日～3月31日'!D144:AH144)&gt;7,"×","○"),""),"")</f>
        <v/>
      </c>
      <c r="AS144" s="238" t="str">
        <f>IF(SUM('（別紙2-10）10月1日～10月31日'!D144:AH144,'（別紙2-11）11月1日～11月30日'!D144:AG144,'（別紙2-12）12月1日～12月31日'!D144:AH144,'（別紙2-13）1月1日～1月31日'!D144:AH144,'（別紙2-14）2月1日～2月28日'!D144:AE144,'（別紙2-15）3月1日～3月31日'!D144:AH144)&gt;10,"○","×")</f>
        <v>×</v>
      </c>
      <c r="AT144" s="245" t="str">
        <f>IF('（別紙2-9）9月1日～9月30日'!AH144=0,"○","×")</f>
        <v>○</v>
      </c>
      <c r="AU144" s="239" t="str">
        <f t="shared" si="15"/>
        <v>×</v>
      </c>
      <c r="AV144" s="239" t="str">
        <f>IF(AU144="○",IF('（別紙１）チェックリスト'!$B$34="○","","×"),"")</f>
        <v/>
      </c>
    </row>
    <row r="145" spans="1:48" s="41" customFormat="1" ht="30" customHeight="1" x14ac:dyDescent="0.4">
      <c r="A145" s="55">
        <v>132</v>
      </c>
      <c r="B145" s="201" t="str">
        <f>IF('（別紙2-11）11月1日～11月30日'!B145="","",'（別紙2-11）11月1日～11月30日'!B145)</f>
        <v/>
      </c>
      <c r="C145" s="249"/>
      <c r="D145" s="284"/>
      <c r="E145" s="304"/>
      <c r="F145" s="291"/>
      <c r="G145" s="304"/>
      <c r="H145" s="291"/>
      <c r="I145" s="276"/>
      <c r="J145" s="291"/>
      <c r="K145" s="276"/>
      <c r="L145" s="291"/>
      <c r="M145" s="276"/>
      <c r="N145" s="291"/>
      <c r="O145" s="276"/>
      <c r="P145" s="291"/>
      <c r="Q145" s="276"/>
      <c r="R145" s="291"/>
      <c r="S145" s="276"/>
      <c r="T145" s="291"/>
      <c r="U145" s="276"/>
      <c r="V145" s="291"/>
      <c r="W145" s="276"/>
      <c r="X145" s="291"/>
      <c r="Y145" s="276"/>
      <c r="Z145" s="291"/>
      <c r="AA145" s="276"/>
      <c r="AB145" s="291"/>
      <c r="AC145" s="276"/>
      <c r="AD145" s="291"/>
      <c r="AE145" s="276"/>
      <c r="AF145" s="301"/>
      <c r="AG145" s="272"/>
      <c r="AH145" s="295"/>
      <c r="AI145" s="56">
        <f>SUM('（別紙2-6）6月1日～6月30日'!D145:AG145,'（別紙2-7）7月1日～7月31日'!D145:AH145,'（別紙2-8）8月1日～8月31日'!D145:AH145,'（別紙2-9）9月1日～9月30日'!D145:AG145,'（別紙2-10）10月1日～10月31日'!D145:AH145,'（別紙2-11）11月1日～11月30日'!D145:AG145,'（別紙2-12）12月1日～12月31日'!D145:AH145,'（別紙2-13）1月1日～1月31日'!D145:AH145,'（別紙2-14）2月1日～2月28日'!D145:AE145,D145:AH145)</f>
        <v>0</v>
      </c>
      <c r="AJ145" s="218" t="str">
        <f t="shared" si="16"/>
        <v/>
      </c>
      <c r="AK145" s="41">
        <f t="shared" si="13"/>
        <v>0</v>
      </c>
      <c r="AL145" s="44"/>
      <c r="AN145" s="233" t="str">
        <f t="shared" si="14"/>
        <v/>
      </c>
      <c r="AP145" s="238" t="str">
        <f t="shared" si="17"/>
        <v/>
      </c>
      <c r="AQ145" s="239" t="str">
        <f>IF(SUM(COUNTIF('（別紙2-13）1月1日～1月31日'!C145,"○"),COUNTIF('（別紙2-14）2月1日～2月28日'!C145,"○"),COUNTIF('（別紙2-15）3月1日～3月31日'!C145,"○"))&gt;0,IF('（別紙2-12）12月1日～12月31日'!AI145=0,IF(SUM('（別紙2-13）1月1日～1月31日'!D145:AH145,'（別紙2-14）2月1日～2月28日'!D145:AE145,'（別紙2-15）3月1日～3月31日'!D145:AH145)&gt;7,"×","○"),""),"")</f>
        <v/>
      </c>
      <c r="AS145" s="238" t="str">
        <f>IF(SUM('（別紙2-10）10月1日～10月31日'!D145:AH145,'（別紙2-11）11月1日～11月30日'!D145:AG145,'（別紙2-12）12月1日～12月31日'!D145:AH145,'（別紙2-13）1月1日～1月31日'!D145:AH145,'（別紙2-14）2月1日～2月28日'!D145:AE145,'（別紙2-15）3月1日～3月31日'!D145:AH145)&gt;10,"○","×")</f>
        <v>×</v>
      </c>
      <c r="AT145" s="245" t="str">
        <f>IF('（別紙2-9）9月1日～9月30日'!AH145=0,"○","×")</f>
        <v>○</v>
      </c>
      <c r="AU145" s="239" t="str">
        <f t="shared" si="15"/>
        <v>×</v>
      </c>
      <c r="AV145" s="239" t="str">
        <f>IF(AU145="○",IF('（別紙１）チェックリスト'!$B$34="○","","×"),"")</f>
        <v/>
      </c>
    </row>
    <row r="146" spans="1:48" s="41" customFormat="1" ht="30" customHeight="1" x14ac:dyDescent="0.4">
      <c r="A146" s="55">
        <v>133</v>
      </c>
      <c r="B146" s="201" t="str">
        <f>IF('（別紙2-11）11月1日～11月30日'!B146="","",'（別紙2-11）11月1日～11月30日'!B146)</f>
        <v/>
      </c>
      <c r="C146" s="249"/>
      <c r="D146" s="284"/>
      <c r="E146" s="304"/>
      <c r="F146" s="291"/>
      <c r="G146" s="304"/>
      <c r="H146" s="291"/>
      <c r="I146" s="276"/>
      <c r="J146" s="291"/>
      <c r="K146" s="276"/>
      <c r="L146" s="291"/>
      <c r="M146" s="276"/>
      <c r="N146" s="291"/>
      <c r="O146" s="276"/>
      <c r="P146" s="291"/>
      <c r="Q146" s="276"/>
      <c r="R146" s="291"/>
      <c r="S146" s="276"/>
      <c r="T146" s="291"/>
      <c r="U146" s="276"/>
      <c r="V146" s="291"/>
      <c r="W146" s="276"/>
      <c r="X146" s="291"/>
      <c r="Y146" s="276"/>
      <c r="Z146" s="291"/>
      <c r="AA146" s="276"/>
      <c r="AB146" s="291"/>
      <c r="AC146" s="276"/>
      <c r="AD146" s="291"/>
      <c r="AE146" s="276"/>
      <c r="AF146" s="301"/>
      <c r="AG146" s="272"/>
      <c r="AH146" s="295"/>
      <c r="AI146" s="56">
        <f>SUM('（別紙2-6）6月1日～6月30日'!D146:AG146,'（別紙2-7）7月1日～7月31日'!D146:AH146,'（別紙2-8）8月1日～8月31日'!D146:AH146,'（別紙2-9）9月1日～9月30日'!D146:AG146,'（別紙2-10）10月1日～10月31日'!D146:AH146,'（別紙2-11）11月1日～11月30日'!D146:AG146,'（別紙2-12）12月1日～12月31日'!D146:AH146,'（別紙2-13）1月1日～1月31日'!D146:AH146,'（別紙2-14）2月1日～2月28日'!D146:AE146,D146:AH146)</f>
        <v>0</v>
      </c>
      <c r="AJ146" s="218" t="str">
        <f t="shared" si="16"/>
        <v/>
      </c>
      <c r="AK146" s="41">
        <f t="shared" si="13"/>
        <v>0</v>
      </c>
      <c r="AL146" s="44"/>
      <c r="AN146" s="233" t="str">
        <f t="shared" si="14"/>
        <v/>
      </c>
      <c r="AP146" s="238" t="str">
        <f t="shared" si="17"/>
        <v/>
      </c>
      <c r="AQ146" s="239" t="str">
        <f>IF(SUM(COUNTIF('（別紙2-13）1月1日～1月31日'!C146,"○"),COUNTIF('（別紙2-14）2月1日～2月28日'!C146,"○"),COUNTIF('（別紙2-15）3月1日～3月31日'!C146,"○"))&gt;0,IF('（別紙2-12）12月1日～12月31日'!AI146=0,IF(SUM('（別紙2-13）1月1日～1月31日'!D146:AH146,'（別紙2-14）2月1日～2月28日'!D146:AE146,'（別紙2-15）3月1日～3月31日'!D146:AH146)&gt;7,"×","○"),""),"")</f>
        <v/>
      </c>
      <c r="AS146" s="238" t="str">
        <f>IF(SUM('（別紙2-10）10月1日～10月31日'!D146:AH146,'（別紙2-11）11月1日～11月30日'!D146:AG146,'（別紙2-12）12月1日～12月31日'!D146:AH146,'（別紙2-13）1月1日～1月31日'!D146:AH146,'（別紙2-14）2月1日～2月28日'!D146:AE146,'（別紙2-15）3月1日～3月31日'!D146:AH146)&gt;10,"○","×")</f>
        <v>×</v>
      </c>
      <c r="AT146" s="245" t="str">
        <f>IF('（別紙2-9）9月1日～9月30日'!AH146=0,"○","×")</f>
        <v>○</v>
      </c>
      <c r="AU146" s="239" t="str">
        <f t="shared" si="15"/>
        <v>×</v>
      </c>
      <c r="AV146" s="239" t="str">
        <f>IF(AU146="○",IF('（別紙１）チェックリスト'!$B$34="○","","×"),"")</f>
        <v/>
      </c>
    </row>
    <row r="147" spans="1:48" s="41" customFormat="1" ht="30" customHeight="1" x14ac:dyDescent="0.4">
      <c r="A147" s="55">
        <v>134</v>
      </c>
      <c r="B147" s="201" t="str">
        <f>IF('（別紙2-11）11月1日～11月30日'!B147="","",'（別紙2-11）11月1日～11月30日'!B147)</f>
        <v/>
      </c>
      <c r="C147" s="249"/>
      <c r="D147" s="284"/>
      <c r="E147" s="304"/>
      <c r="F147" s="291"/>
      <c r="G147" s="304"/>
      <c r="H147" s="291"/>
      <c r="I147" s="276"/>
      <c r="J147" s="291"/>
      <c r="K147" s="276"/>
      <c r="L147" s="291"/>
      <c r="M147" s="276"/>
      <c r="N147" s="291"/>
      <c r="O147" s="276"/>
      <c r="P147" s="291"/>
      <c r="Q147" s="276"/>
      <c r="R147" s="291"/>
      <c r="S147" s="276"/>
      <c r="T147" s="291"/>
      <c r="U147" s="276"/>
      <c r="V147" s="291"/>
      <c r="W147" s="276"/>
      <c r="X147" s="291"/>
      <c r="Y147" s="276"/>
      <c r="Z147" s="291"/>
      <c r="AA147" s="276"/>
      <c r="AB147" s="291"/>
      <c r="AC147" s="276"/>
      <c r="AD147" s="291"/>
      <c r="AE147" s="276"/>
      <c r="AF147" s="301"/>
      <c r="AG147" s="272"/>
      <c r="AH147" s="295"/>
      <c r="AI147" s="56">
        <f>SUM('（別紙2-6）6月1日～6月30日'!D147:AG147,'（別紙2-7）7月1日～7月31日'!D147:AH147,'（別紙2-8）8月1日～8月31日'!D147:AH147,'（別紙2-9）9月1日～9月30日'!D147:AG147,'（別紙2-10）10月1日～10月31日'!D147:AH147,'（別紙2-11）11月1日～11月30日'!D147:AG147,'（別紙2-12）12月1日～12月31日'!D147:AH147,'（別紙2-13）1月1日～1月31日'!D147:AH147,'（別紙2-14）2月1日～2月28日'!D147:AE147,D147:AH147)</f>
        <v>0</v>
      </c>
      <c r="AJ147" s="218" t="str">
        <f t="shared" si="16"/>
        <v/>
      </c>
      <c r="AK147" s="41">
        <f t="shared" si="13"/>
        <v>0</v>
      </c>
      <c r="AL147" s="44"/>
      <c r="AN147" s="233" t="str">
        <f t="shared" si="14"/>
        <v/>
      </c>
      <c r="AP147" s="238" t="str">
        <f t="shared" si="17"/>
        <v/>
      </c>
      <c r="AQ147" s="239" t="str">
        <f>IF(SUM(COUNTIF('（別紙2-13）1月1日～1月31日'!C147,"○"),COUNTIF('（別紙2-14）2月1日～2月28日'!C147,"○"),COUNTIF('（別紙2-15）3月1日～3月31日'!C147,"○"))&gt;0,IF('（別紙2-12）12月1日～12月31日'!AI147=0,IF(SUM('（別紙2-13）1月1日～1月31日'!D147:AH147,'（別紙2-14）2月1日～2月28日'!D147:AE147,'（別紙2-15）3月1日～3月31日'!D147:AH147)&gt;7,"×","○"),""),"")</f>
        <v/>
      </c>
      <c r="AS147" s="238" t="str">
        <f>IF(SUM('（別紙2-10）10月1日～10月31日'!D147:AH147,'（別紙2-11）11月1日～11月30日'!D147:AG147,'（別紙2-12）12月1日～12月31日'!D147:AH147,'（別紙2-13）1月1日～1月31日'!D147:AH147,'（別紙2-14）2月1日～2月28日'!D147:AE147,'（別紙2-15）3月1日～3月31日'!D147:AH147)&gt;10,"○","×")</f>
        <v>×</v>
      </c>
      <c r="AT147" s="245" t="str">
        <f>IF('（別紙2-9）9月1日～9月30日'!AH147=0,"○","×")</f>
        <v>○</v>
      </c>
      <c r="AU147" s="239" t="str">
        <f t="shared" si="15"/>
        <v>×</v>
      </c>
      <c r="AV147" s="239" t="str">
        <f>IF(AU147="○",IF('（別紙１）チェックリスト'!$B$34="○","","×"),"")</f>
        <v/>
      </c>
    </row>
    <row r="148" spans="1:48" s="41" customFormat="1" ht="30" customHeight="1" thickBot="1" x14ac:dyDescent="0.45">
      <c r="A148" s="57">
        <v>135</v>
      </c>
      <c r="B148" s="202" t="str">
        <f>IF('（別紙2-11）11月1日～11月30日'!B148="","",'（別紙2-11）11月1日～11月30日'!B148)</f>
        <v/>
      </c>
      <c r="C148" s="252"/>
      <c r="D148" s="282"/>
      <c r="E148" s="302"/>
      <c r="F148" s="289"/>
      <c r="G148" s="302"/>
      <c r="H148" s="289"/>
      <c r="I148" s="273"/>
      <c r="J148" s="289"/>
      <c r="K148" s="273"/>
      <c r="L148" s="289"/>
      <c r="M148" s="273"/>
      <c r="N148" s="289"/>
      <c r="O148" s="273"/>
      <c r="P148" s="289"/>
      <c r="Q148" s="273"/>
      <c r="R148" s="289"/>
      <c r="S148" s="273"/>
      <c r="T148" s="289"/>
      <c r="U148" s="273"/>
      <c r="V148" s="289"/>
      <c r="W148" s="273"/>
      <c r="X148" s="289"/>
      <c r="Y148" s="273"/>
      <c r="Z148" s="289"/>
      <c r="AA148" s="273"/>
      <c r="AB148" s="289"/>
      <c r="AC148" s="273"/>
      <c r="AD148" s="289"/>
      <c r="AE148" s="273"/>
      <c r="AF148" s="303"/>
      <c r="AG148" s="274"/>
      <c r="AH148" s="296"/>
      <c r="AI148" s="58">
        <f>SUM('（別紙2-6）6月1日～6月30日'!D148:AG148,'（別紙2-7）7月1日～7月31日'!D148:AH148,'（別紙2-8）8月1日～8月31日'!D148:AH148,'（別紙2-9）9月1日～9月30日'!D148:AG148,'（別紙2-10）10月1日～10月31日'!D148:AH148,'（別紙2-11）11月1日～11月30日'!D148:AG148,'（別紙2-12）12月1日～12月31日'!D148:AH148,'（別紙2-13）1月1日～1月31日'!D148:AH148,'（別紙2-14）2月1日～2月28日'!D148:AE148,D148:AH148)</f>
        <v>0</v>
      </c>
      <c r="AJ148" s="218" t="str">
        <f t="shared" si="16"/>
        <v/>
      </c>
      <c r="AK148" s="41">
        <f t="shared" si="13"/>
        <v>0</v>
      </c>
      <c r="AL148" s="44"/>
      <c r="AN148" s="233" t="str">
        <f t="shared" si="14"/>
        <v/>
      </c>
      <c r="AP148" s="238" t="str">
        <f t="shared" si="17"/>
        <v/>
      </c>
      <c r="AQ148" s="239" t="str">
        <f>IF(SUM(COUNTIF('（別紙2-13）1月1日～1月31日'!C148,"○"),COUNTIF('（別紙2-14）2月1日～2月28日'!C148,"○"),COUNTIF('（別紙2-15）3月1日～3月31日'!C148,"○"))&gt;0,IF('（別紙2-12）12月1日～12月31日'!AI148=0,IF(SUM('（別紙2-13）1月1日～1月31日'!D148:AH148,'（別紙2-14）2月1日～2月28日'!D148:AE148,'（別紙2-15）3月1日～3月31日'!D148:AH148)&gt;7,"×","○"),""),"")</f>
        <v/>
      </c>
      <c r="AS148" s="238" t="str">
        <f>IF(SUM('（別紙2-10）10月1日～10月31日'!D148:AH148,'（別紙2-11）11月1日～11月30日'!D148:AG148,'（別紙2-12）12月1日～12月31日'!D148:AH148,'（別紙2-13）1月1日～1月31日'!D148:AH148,'（別紙2-14）2月1日～2月28日'!D148:AE148,'（別紙2-15）3月1日～3月31日'!D148:AH148)&gt;10,"○","×")</f>
        <v>×</v>
      </c>
      <c r="AT148" s="245" t="str">
        <f>IF('（別紙2-9）9月1日～9月30日'!AH148=0,"○","×")</f>
        <v>○</v>
      </c>
      <c r="AU148" s="239" t="str">
        <f t="shared" si="15"/>
        <v>×</v>
      </c>
      <c r="AV148" s="239" t="str">
        <f>IF(AU148="○",IF('（別紙１）チェックリスト'!$B$34="○","","×"),"")</f>
        <v/>
      </c>
    </row>
    <row r="149" spans="1:48" s="41" customFormat="1" ht="30" customHeight="1" x14ac:dyDescent="0.4">
      <c r="A149" s="91">
        <v>136</v>
      </c>
      <c r="B149" s="203" t="str">
        <f>IF('（別紙2-11）11月1日～11月30日'!B149="","",'（別紙2-11）11月1日～11月30日'!B149)</f>
        <v/>
      </c>
      <c r="C149" s="253"/>
      <c r="D149" s="286"/>
      <c r="E149" s="306"/>
      <c r="F149" s="293"/>
      <c r="G149" s="306"/>
      <c r="H149" s="293"/>
      <c r="I149" s="278"/>
      <c r="J149" s="293"/>
      <c r="K149" s="278"/>
      <c r="L149" s="293"/>
      <c r="M149" s="278"/>
      <c r="N149" s="293"/>
      <c r="O149" s="278"/>
      <c r="P149" s="293"/>
      <c r="Q149" s="278"/>
      <c r="R149" s="293"/>
      <c r="S149" s="278"/>
      <c r="T149" s="293"/>
      <c r="U149" s="278"/>
      <c r="V149" s="293"/>
      <c r="W149" s="278"/>
      <c r="X149" s="293"/>
      <c r="Y149" s="278"/>
      <c r="Z149" s="293"/>
      <c r="AA149" s="278"/>
      <c r="AB149" s="293"/>
      <c r="AC149" s="278"/>
      <c r="AD149" s="293"/>
      <c r="AE149" s="278"/>
      <c r="AF149" s="307"/>
      <c r="AG149" s="279"/>
      <c r="AH149" s="297"/>
      <c r="AI149" s="98">
        <f>SUM('（別紙2-6）6月1日～6月30日'!D149:AG149,'（別紙2-7）7月1日～7月31日'!D149:AH149,'（別紙2-8）8月1日～8月31日'!D149:AH149,'（別紙2-9）9月1日～9月30日'!D149:AG149,'（別紙2-10）10月1日～10月31日'!D149:AH149,'（別紙2-11）11月1日～11月30日'!D149:AG149,'（別紙2-12）12月1日～12月31日'!D149:AH149,'（別紙2-13）1月1日～1月31日'!D149:AH149,'（別紙2-14）2月1日～2月28日'!D149:AE149,D149:AH149)</f>
        <v>0</v>
      </c>
      <c r="AJ149" s="218" t="str">
        <f t="shared" si="16"/>
        <v/>
      </c>
      <c r="AK149" s="41">
        <f t="shared" si="13"/>
        <v>0</v>
      </c>
      <c r="AL149" s="44"/>
      <c r="AN149" s="233" t="str">
        <f t="shared" si="14"/>
        <v/>
      </c>
      <c r="AP149" s="238" t="str">
        <f t="shared" si="17"/>
        <v/>
      </c>
      <c r="AQ149" s="239" t="str">
        <f>IF(SUM(COUNTIF('（別紙2-13）1月1日～1月31日'!C149,"○"),COUNTIF('（別紙2-14）2月1日～2月28日'!C149,"○"),COUNTIF('（別紙2-15）3月1日～3月31日'!C149,"○"))&gt;0,IF('（別紙2-12）12月1日～12月31日'!AI149=0,IF(SUM('（別紙2-13）1月1日～1月31日'!D149:AH149,'（別紙2-14）2月1日～2月28日'!D149:AE149,'（別紙2-15）3月1日～3月31日'!D149:AH149)&gt;7,"×","○"),""),"")</f>
        <v/>
      </c>
      <c r="AS149" s="238" t="str">
        <f>IF(SUM('（別紙2-10）10月1日～10月31日'!D149:AH149,'（別紙2-11）11月1日～11月30日'!D149:AG149,'（別紙2-12）12月1日～12月31日'!D149:AH149,'（別紙2-13）1月1日～1月31日'!D149:AH149,'（別紙2-14）2月1日～2月28日'!D149:AE149,'（別紙2-15）3月1日～3月31日'!D149:AH149)&gt;10,"○","×")</f>
        <v>×</v>
      </c>
      <c r="AT149" s="245" t="str">
        <f>IF('（別紙2-9）9月1日～9月30日'!AH149=0,"○","×")</f>
        <v>○</v>
      </c>
      <c r="AU149" s="239" t="str">
        <f t="shared" si="15"/>
        <v>×</v>
      </c>
      <c r="AV149" s="239" t="str">
        <f>IF(AU149="○",IF('（別紙１）チェックリスト'!$B$34="○","","×"),"")</f>
        <v/>
      </c>
    </row>
    <row r="150" spans="1:48" s="41" customFormat="1" ht="30" customHeight="1" x14ac:dyDescent="0.4">
      <c r="A150" s="55">
        <v>137</v>
      </c>
      <c r="B150" s="201" t="str">
        <f>IF('（別紙2-11）11月1日～11月30日'!B150="","",'（別紙2-11）11月1日～11月30日'!B150)</f>
        <v/>
      </c>
      <c r="C150" s="249"/>
      <c r="D150" s="284"/>
      <c r="E150" s="304"/>
      <c r="F150" s="291"/>
      <c r="G150" s="304"/>
      <c r="H150" s="291"/>
      <c r="I150" s="276"/>
      <c r="J150" s="291"/>
      <c r="K150" s="276"/>
      <c r="L150" s="291"/>
      <c r="M150" s="276"/>
      <c r="N150" s="291"/>
      <c r="O150" s="276"/>
      <c r="P150" s="291"/>
      <c r="Q150" s="276"/>
      <c r="R150" s="291"/>
      <c r="S150" s="276"/>
      <c r="T150" s="291"/>
      <c r="U150" s="276"/>
      <c r="V150" s="291"/>
      <c r="W150" s="276"/>
      <c r="X150" s="291"/>
      <c r="Y150" s="276"/>
      <c r="Z150" s="291"/>
      <c r="AA150" s="276"/>
      <c r="AB150" s="291"/>
      <c r="AC150" s="276"/>
      <c r="AD150" s="291"/>
      <c r="AE150" s="276"/>
      <c r="AF150" s="301"/>
      <c r="AG150" s="272"/>
      <c r="AH150" s="295"/>
      <c r="AI150" s="56">
        <f>SUM('（別紙2-6）6月1日～6月30日'!D150:AG150,'（別紙2-7）7月1日～7月31日'!D150:AH150,'（別紙2-8）8月1日～8月31日'!D150:AH150,'（別紙2-9）9月1日～9月30日'!D150:AG150,'（別紙2-10）10月1日～10月31日'!D150:AH150,'（別紙2-11）11月1日～11月30日'!D150:AG150,'（別紙2-12）12月1日～12月31日'!D150:AH150,'（別紙2-13）1月1日～1月31日'!D150:AH150,'（別紙2-14）2月1日～2月28日'!D150:AE150,D150:AH150)</f>
        <v>0</v>
      </c>
      <c r="AJ150" s="218" t="str">
        <f t="shared" si="16"/>
        <v/>
      </c>
      <c r="AK150" s="41">
        <f t="shared" si="13"/>
        <v>0</v>
      </c>
      <c r="AL150" s="44"/>
      <c r="AN150" s="233" t="str">
        <f t="shared" si="14"/>
        <v/>
      </c>
      <c r="AP150" s="238" t="str">
        <f t="shared" si="17"/>
        <v/>
      </c>
      <c r="AQ150" s="239" t="str">
        <f>IF(SUM(COUNTIF('（別紙2-13）1月1日～1月31日'!C150,"○"),COUNTIF('（別紙2-14）2月1日～2月28日'!C150,"○"),COUNTIF('（別紙2-15）3月1日～3月31日'!C150,"○"))&gt;0,IF('（別紙2-12）12月1日～12月31日'!AI150=0,IF(SUM('（別紙2-13）1月1日～1月31日'!D150:AH150,'（別紙2-14）2月1日～2月28日'!D150:AE150,'（別紙2-15）3月1日～3月31日'!D150:AH150)&gt;7,"×","○"),""),"")</f>
        <v/>
      </c>
      <c r="AS150" s="238" t="str">
        <f>IF(SUM('（別紙2-10）10月1日～10月31日'!D150:AH150,'（別紙2-11）11月1日～11月30日'!D150:AG150,'（別紙2-12）12月1日～12月31日'!D150:AH150,'（別紙2-13）1月1日～1月31日'!D150:AH150,'（別紙2-14）2月1日～2月28日'!D150:AE150,'（別紙2-15）3月1日～3月31日'!D150:AH150)&gt;10,"○","×")</f>
        <v>×</v>
      </c>
      <c r="AT150" s="245" t="str">
        <f>IF('（別紙2-9）9月1日～9月30日'!AH150=0,"○","×")</f>
        <v>○</v>
      </c>
      <c r="AU150" s="239" t="str">
        <f t="shared" si="15"/>
        <v>×</v>
      </c>
      <c r="AV150" s="239" t="str">
        <f>IF(AU150="○",IF('（別紙１）チェックリスト'!$B$34="○","","×"),"")</f>
        <v/>
      </c>
    </row>
    <row r="151" spans="1:48" s="41" customFormat="1" ht="30" customHeight="1" x14ac:dyDescent="0.4">
      <c r="A151" s="55">
        <v>138</v>
      </c>
      <c r="B151" s="201" t="str">
        <f>IF('（別紙2-11）11月1日～11月30日'!B151="","",'（別紙2-11）11月1日～11月30日'!B151)</f>
        <v/>
      </c>
      <c r="C151" s="249"/>
      <c r="D151" s="284"/>
      <c r="E151" s="304"/>
      <c r="F151" s="291"/>
      <c r="G151" s="304"/>
      <c r="H151" s="291"/>
      <c r="I151" s="276"/>
      <c r="J151" s="291"/>
      <c r="K151" s="276"/>
      <c r="L151" s="291"/>
      <c r="M151" s="276"/>
      <c r="N151" s="291"/>
      <c r="O151" s="276"/>
      <c r="P151" s="291"/>
      <c r="Q151" s="276"/>
      <c r="R151" s="291"/>
      <c r="S151" s="276"/>
      <c r="T151" s="291"/>
      <c r="U151" s="276"/>
      <c r="V151" s="291"/>
      <c r="W151" s="276"/>
      <c r="X151" s="291"/>
      <c r="Y151" s="276"/>
      <c r="Z151" s="291"/>
      <c r="AA151" s="276"/>
      <c r="AB151" s="291"/>
      <c r="AC151" s="276"/>
      <c r="AD151" s="291"/>
      <c r="AE151" s="276"/>
      <c r="AF151" s="301"/>
      <c r="AG151" s="272"/>
      <c r="AH151" s="295"/>
      <c r="AI151" s="56">
        <f>SUM('（別紙2-6）6月1日～6月30日'!D151:AG151,'（別紙2-7）7月1日～7月31日'!D151:AH151,'（別紙2-8）8月1日～8月31日'!D151:AH151,'（別紙2-9）9月1日～9月30日'!D151:AG151,'（別紙2-10）10月1日～10月31日'!D151:AH151,'（別紙2-11）11月1日～11月30日'!D151:AG151,'（別紙2-12）12月1日～12月31日'!D151:AH151,'（別紙2-13）1月1日～1月31日'!D151:AH151,'（別紙2-14）2月1日～2月28日'!D151:AE151,D151:AH151)</f>
        <v>0</v>
      </c>
      <c r="AJ151" s="218" t="str">
        <f t="shared" si="16"/>
        <v/>
      </c>
      <c r="AK151" s="41">
        <f t="shared" si="13"/>
        <v>0</v>
      </c>
      <c r="AL151" s="44"/>
      <c r="AN151" s="233" t="str">
        <f t="shared" si="14"/>
        <v/>
      </c>
      <c r="AP151" s="238" t="str">
        <f t="shared" si="17"/>
        <v/>
      </c>
      <c r="AQ151" s="239" t="str">
        <f>IF(SUM(COUNTIF('（別紙2-13）1月1日～1月31日'!C151,"○"),COUNTIF('（別紙2-14）2月1日～2月28日'!C151,"○"),COUNTIF('（別紙2-15）3月1日～3月31日'!C151,"○"))&gt;0,IF('（別紙2-12）12月1日～12月31日'!AI151=0,IF(SUM('（別紙2-13）1月1日～1月31日'!D151:AH151,'（別紙2-14）2月1日～2月28日'!D151:AE151,'（別紙2-15）3月1日～3月31日'!D151:AH151)&gt;7,"×","○"),""),"")</f>
        <v/>
      </c>
      <c r="AS151" s="238" t="str">
        <f>IF(SUM('（別紙2-10）10月1日～10月31日'!D151:AH151,'（別紙2-11）11月1日～11月30日'!D151:AG151,'（別紙2-12）12月1日～12月31日'!D151:AH151,'（別紙2-13）1月1日～1月31日'!D151:AH151,'（別紙2-14）2月1日～2月28日'!D151:AE151,'（別紙2-15）3月1日～3月31日'!D151:AH151)&gt;10,"○","×")</f>
        <v>×</v>
      </c>
      <c r="AT151" s="245" t="str">
        <f>IF('（別紙2-9）9月1日～9月30日'!AH151=0,"○","×")</f>
        <v>○</v>
      </c>
      <c r="AU151" s="239" t="str">
        <f t="shared" si="15"/>
        <v>×</v>
      </c>
      <c r="AV151" s="239" t="str">
        <f>IF(AU151="○",IF('（別紙１）チェックリスト'!$B$34="○","","×"),"")</f>
        <v/>
      </c>
    </row>
    <row r="152" spans="1:48" s="41" customFormat="1" ht="30" customHeight="1" x14ac:dyDescent="0.4">
      <c r="A152" s="55">
        <v>139</v>
      </c>
      <c r="B152" s="201" t="str">
        <f>IF('（別紙2-11）11月1日～11月30日'!B152="","",'（別紙2-11）11月1日～11月30日'!B152)</f>
        <v/>
      </c>
      <c r="C152" s="249"/>
      <c r="D152" s="284"/>
      <c r="E152" s="304"/>
      <c r="F152" s="291"/>
      <c r="G152" s="304"/>
      <c r="H152" s="291"/>
      <c r="I152" s="276"/>
      <c r="J152" s="291"/>
      <c r="K152" s="276"/>
      <c r="L152" s="291"/>
      <c r="M152" s="276"/>
      <c r="N152" s="291"/>
      <c r="O152" s="276"/>
      <c r="P152" s="291"/>
      <c r="Q152" s="276"/>
      <c r="R152" s="291"/>
      <c r="S152" s="276"/>
      <c r="T152" s="291"/>
      <c r="U152" s="276"/>
      <c r="V152" s="291"/>
      <c r="W152" s="276"/>
      <c r="X152" s="291"/>
      <c r="Y152" s="276"/>
      <c r="Z152" s="291"/>
      <c r="AA152" s="276"/>
      <c r="AB152" s="291"/>
      <c r="AC152" s="276"/>
      <c r="AD152" s="291"/>
      <c r="AE152" s="276"/>
      <c r="AF152" s="301"/>
      <c r="AG152" s="272"/>
      <c r="AH152" s="295"/>
      <c r="AI152" s="56">
        <f>SUM('（別紙2-6）6月1日～6月30日'!D152:AG152,'（別紙2-7）7月1日～7月31日'!D152:AH152,'（別紙2-8）8月1日～8月31日'!D152:AH152,'（別紙2-9）9月1日～9月30日'!D152:AG152,'（別紙2-10）10月1日～10月31日'!D152:AH152,'（別紙2-11）11月1日～11月30日'!D152:AG152,'（別紙2-12）12月1日～12月31日'!D152:AH152,'（別紙2-13）1月1日～1月31日'!D152:AH152,'（別紙2-14）2月1日～2月28日'!D152:AE152,D152:AH152)</f>
        <v>0</v>
      </c>
      <c r="AJ152" s="218" t="str">
        <f t="shared" si="16"/>
        <v/>
      </c>
      <c r="AK152" s="41">
        <f t="shared" si="13"/>
        <v>0</v>
      </c>
      <c r="AL152" s="44"/>
      <c r="AN152" s="233" t="str">
        <f t="shared" si="14"/>
        <v/>
      </c>
      <c r="AP152" s="238" t="str">
        <f t="shared" si="17"/>
        <v/>
      </c>
      <c r="AQ152" s="239" t="str">
        <f>IF(SUM(COUNTIF('（別紙2-13）1月1日～1月31日'!C152,"○"),COUNTIF('（別紙2-14）2月1日～2月28日'!C152,"○"),COUNTIF('（別紙2-15）3月1日～3月31日'!C152,"○"))&gt;0,IF('（別紙2-12）12月1日～12月31日'!AI152=0,IF(SUM('（別紙2-13）1月1日～1月31日'!D152:AH152,'（別紙2-14）2月1日～2月28日'!D152:AE152,'（別紙2-15）3月1日～3月31日'!D152:AH152)&gt;7,"×","○"),""),"")</f>
        <v/>
      </c>
      <c r="AS152" s="238" t="str">
        <f>IF(SUM('（別紙2-10）10月1日～10月31日'!D152:AH152,'（別紙2-11）11月1日～11月30日'!D152:AG152,'（別紙2-12）12月1日～12月31日'!D152:AH152,'（別紙2-13）1月1日～1月31日'!D152:AH152,'（別紙2-14）2月1日～2月28日'!D152:AE152,'（別紙2-15）3月1日～3月31日'!D152:AH152)&gt;10,"○","×")</f>
        <v>×</v>
      </c>
      <c r="AT152" s="245" t="str">
        <f>IF('（別紙2-9）9月1日～9月30日'!AH152=0,"○","×")</f>
        <v>○</v>
      </c>
      <c r="AU152" s="239" t="str">
        <f t="shared" si="15"/>
        <v>×</v>
      </c>
      <c r="AV152" s="239" t="str">
        <f>IF(AU152="○",IF('（別紙１）チェックリスト'!$B$34="○","","×"),"")</f>
        <v/>
      </c>
    </row>
    <row r="153" spans="1:48" s="41" customFormat="1" ht="30" customHeight="1" thickBot="1" x14ac:dyDescent="0.45">
      <c r="A153" s="55">
        <v>140</v>
      </c>
      <c r="B153" s="202" t="str">
        <f>IF('（別紙2-11）11月1日～11月30日'!B153="","",'（別紙2-11）11月1日～11月30日'!B153)</f>
        <v/>
      </c>
      <c r="C153" s="252"/>
      <c r="D153" s="284"/>
      <c r="E153" s="304"/>
      <c r="F153" s="291"/>
      <c r="G153" s="304"/>
      <c r="H153" s="291"/>
      <c r="I153" s="276"/>
      <c r="J153" s="291"/>
      <c r="K153" s="276"/>
      <c r="L153" s="291"/>
      <c r="M153" s="276"/>
      <c r="N153" s="291"/>
      <c r="O153" s="276"/>
      <c r="P153" s="291"/>
      <c r="Q153" s="276"/>
      <c r="R153" s="291"/>
      <c r="S153" s="276"/>
      <c r="T153" s="291"/>
      <c r="U153" s="276"/>
      <c r="V153" s="291"/>
      <c r="W153" s="276"/>
      <c r="X153" s="291"/>
      <c r="Y153" s="276"/>
      <c r="Z153" s="291"/>
      <c r="AA153" s="276"/>
      <c r="AB153" s="291"/>
      <c r="AC153" s="276"/>
      <c r="AD153" s="291"/>
      <c r="AE153" s="276"/>
      <c r="AF153" s="301"/>
      <c r="AG153" s="272"/>
      <c r="AH153" s="295"/>
      <c r="AI153" s="56">
        <f>SUM('（別紙2-6）6月1日～6月30日'!D153:AG153,'（別紙2-7）7月1日～7月31日'!D153:AH153,'（別紙2-8）8月1日～8月31日'!D153:AH153,'（別紙2-9）9月1日～9月30日'!D153:AG153,'（別紙2-10）10月1日～10月31日'!D153:AH153,'（別紙2-11）11月1日～11月30日'!D153:AG153,'（別紙2-12）12月1日～12月31日'!D153:AH153,'（別紙2-13）1月1日～1月31日'!D153:AH153,'（別紙2-14）2月1日～2月28日'!D153:AE153,D153:AH153)</f>
        <v>0</v>
      </c>
      <c r="AJ153" s="218" t="str">
        <f t="shared" si="16"/>
        <v/>
      </c>
      <c r="AK153" s="41">
        <f t="shared" si="13"/>
        <v>0</v>
      </c>
      <c r="AL153" s="44"/>
      <c r="AN153" s="233" t="str">
        <f t="shared" si="14"/>
        <v/>
      </c>
      <c r="AP153" s="238" t="str">
        <f t="shared" si="17"/>
        <v/>
      </c>
      <c r="AQ153" s="239" t="str">
        <f>IF(SUM(COUNTIF('（別紙2-13）1月1日～1月31日'!C153,"○"),COUNTIF('（別紙2-14）2月1日～2月28日'!C153,"○"),COUNTIF('（別紙2-15）3月1日～3月31日'!C153,"○"))&gt;0,IF('（別紙2-12）12月1日～12月31日'!AI153=0,IF(SUM('（別紙2-13）1月1日～1月31日'!D153:AH153,'（別紙2-14）2月1日～2月28日'!D153:AE153,'（別紙2-15）3月1日～3月31日'!D153:AH153)&gt;7,"×","○"),""),"")</f>
        <v/>
      </c>
      <c r="AS153" s="238" t="str">
        <f>IF(SUM('（別紙2-10）10月1日～10月31日'!D153:AH153,'（別紙2-11）11月1日～11月30日'!D153:AG153,'（別紙2-12）12月1日～12月31日'!D153:AH153,'（別紙2-13）1月1日～1月31日'!D153:AH153,'（別紙2-14）2月1日～2月28日'!D153:AE153,'（別紙2-15）3月1日～3月31日'!D153:AH153)&gt;10,"○","×")</f>
        <v>×</v>
      </c>
      <c r="AT153" s="245" t="str">
        <f>IF('（別紙2-9）9月1日～9月30日'!AH153=0,"○","×")</f>
        <v>○</v>
      </c>
      <c r="AU153" s="239" t="str">
        <f t="shared" si="15"/>
        <v>×</v>
      </c>
      <c r="AV153" s="239" t="str">
        <f>IF(AU153="○",IF('（別紙１）チェックリスト'!$B$34="○","","×"),"")</f>
        <v/>
      </c>
    </row>
    <row r="154" spans="1:48" s="41" customFormat="1" ht="30" customHeight="1" x14ac:dyDescent="0.4">
      <c r="A154" s="99">
        <v>141</v>
      </c>
      <c r="B154" s="203" t="str">
        <f>IF('（別紙2-11）11月1日～11月30日'!B154="","",'（別紙2-11）11月1日～11月30日'!B154)</f>
        <v/>
      </c>
      <c r="C154" s="253"/>
      <c r="D154" s="285"/>
      <c r="E154" s="305"/>
      <c r="F154" s="292"/>
      <c r="G154" s="305"/>
      <c r="H154" s="292"/>
      <c r="I154" s="277"/>
      <c r="J154" s="292"/>
      <c r="K154" s="277"/>
      <c r="L154" s="292"/>
      <c r="M154" s="277"/>
      <c r="N154" s="292"/>
      <c r="O154" s="277"/>
      <c r="P154" s="292"/>
      <c r="Q154" s="277"/>
      <c r="R154" s="292"/>
      <c r="S154" s="277"/>
      <c r="T154" s="292"/>
      <c r="U154" s="277"/>
      <c r="V154" s="292"/>
      <c r="W154" s="277"/>
      <c r="X154" s="292"/>
      <c r="Y154" s="277"/>
      <c r="Z154" s="292"/>
      <c r="AA154" s="277"/>
      <c r="AB154" s="292"/>
      <c r="AC154" s="277"/>
      <c r="AD154" s="292"/>
      <c r="AE154" s="277"/>
      <c r="AF154" s="299"/>
      <c r="AG154" s="270"/>
      <c r="AH154" s="294"/>
      <c r="AI154" s="81">
        <f>SUM('（別紙2-6）6月1日～6月30日'!D154:AG154,'（別紙2-7）7月1日～7月31日'!D154:AH154,'（別紙2-8）8月1日～8月31日'!D154:AH154,'（別紙2-9）9月1日～9月30日'!D154:AG154,'（別紙2-10）10月1日～10月31日'!D154:AH154,'（別紙2-11）11月1日～11月30日'!D154:AG154,'（別紙2-12）12月1日～12月31日'!D154:AH154,'（別紙2-13）1月1日～1月31日'!D154:AH154,'（別紙2-14）2月1日～2月28日'!D154:AE154,D154:AH154)</f>
        <v>0</v>
      </c>
      <c r="AJ154" s="218" t="str">
        <f t="shared" si="16"/>
        <v/>
      </c>
      <c r="AK154" s="41">
        <f t="shared" si="13"/>
        <v>0</v>
      </c>
      <c r="AL154" s="44"/>
      <c r="AN154" s="233" t="str">
        <f t="shared" si="14"/>
        <v/>
      </c>
      <c r="AP154" s="238" t="str">
        <f t="shared" si="17"/>
        <v/>
      </c>
      <c r="AQ154" s="239" t="str">
        <f>IF(SUM(COUNTIF('（別紙2-13）1月1日～1月31日'!C154,"○"),COUNTIF('（別紙2-14）2月1日～2月28日'!C154,"○"),COUNTIF('（別紙2-15）3月1日～3月31日'!C154,"○"))&gt;0,IF('（別紙2-12）12月1日～12月31日'!AI154=0,IF(SUM('（別紙2-13）1月1日～1月31日'!D154:AH154,'（別紙2-14）2月1日～2月28日'!D154:AE154,'（別紙2-15）3月1日～3月31日'!D154:AH154)&gt;7,"×","○"),""),"")</f>
        <v/>
      </c>
      <c r="AS154" s="238" t="str">
        <f>IF(SUM('（別紙2-10）10月1日～10月31日'!D154:AH154,'（別紙2-11）11月1日～11月30日'!D154:AG154,'（別紙2-12）12月1日～12月31日'!D154:AH154,'（別紙2-13）1月1日～1月31日'!D154:AH154,'（別紙2-14）2月1日～2月28日'!D154:AE154,'（別紙2-15）3月1日～3月31日'!D154:AH154)&gt;10,"○","×")</f>
        <v>×</v>
      </c>
      <c r="AT154" s="245" t="str">
        <f>IF('（別紙2-9）9月1日～9月30日'!AH154=0,"○","×")</f>
        <v>○</v>
      </c>
      <c r="AU154" s="239" t="str">
        <f t="shared" si="15"/>
        <v>×</v>
      </c>
      <c r="AV154" s="239" t="str">
        <f>IF(AU154="○",IF('（別紙１）チェックリスト'!$B$34="○","","×"),"")</f>
        <v/>
      </c>
    </row>
    <row r="155" spans="1:48" s="41" customFormat="1" ht="30" customHeight="1" x14ac:dyDescent="0.4">
      <c r="A155" s="55">
        <v>142</v>
      </c>
      <c r="B155" s="201" t="str">
        <f>IF('（別紙2-11）11月1日～11月30日'!B155="","",'（別紙2-11）11月1日～11月30日'!B155)</f>
        <v/>
      </c>
      <c r="C155" s="249"/>
      <c r="D155" s="284"/>
      <c r="E155" s="304"/>
      <c r="F155" s="291"/>
      <c r="G155" s="304"/>
      <c r="H155" s="291"/>
      <c r="I155" s="276"/>
      <c r="J155" s="291"/>
      <c r="K155" s="276"/>
      <c r="L155" s="291"/>
      <c r="M155" s="276"/>
      <c r="N155" s="291"/>
      <c r="O155" s="276"/>
      <c r="P155" s="291"/>
      <c r="Q155" s="276"/>
      <c r="R155" s="291"/>
      <c r="S155" s="276"/>
      <c r="T155" s="291"/>
      <c r="U155" s="276"/>
      <c r="V155" s="291"/>
      <c r="W155" s="276"/>
      <c r="X155" s="291"/>
      <c r="Y155" s="276"/>
      <c r="Z155" s="291"/>
      <c r="AA155" s="276"/>
      <c r="AB155" s="291"/>
      <c r="AC155" s="276"/>
      <c r="AD155" s="291"/>
      <c r="AE155" s="276"/>
      <c r="AF155" s="301"/>
      <c r="AG155" s="272"/>
      <c r="AH155" s="295"/>
      <c r="AI155" s="56">
        <f>SUM('（別紙2-6）6月1日～6月30日'!D155:AG155,'（別紙2-7）7月1日～7月31日'!D155:AH155,'（別紙2-8）8月1日～8月31日'!D155:AH155,'（別紙2-9）9月1日～9月30日'!D155:AG155,'（別紙2-10）10月1日～10月31日'!D155:AH155,'（別紙2-11）11月1日～11月30日'!D155:AG155,'（別紙2-12）12月1日～12月31日'!D155:AH155,'（別紙2-13）1月1日～1月31日'!D155:AH155,'（別紙2-14）2月1日～2月28日'!D155:AE155,D155:AH155)</f>
        <v>0</v>
      </c>
      <c r="AJ155" s="218" t="str">
        <f t="shared" si="16"/>
        <v/>
      </c>
      <c r="AK155" s="41">
        <f t="shared" si="13"/>
        <v>0</v>
      </c>
      <c r="AL155" s="44"/>
      <c r="AN155" s="233" t="str">
        <f t="shared" si="14"/>
        <v/>
      </c>
      <c r="AP155" s="238" t="str">
        <f t="shared" si="17"/>
        <v/>
      </c>
      <c r="AQ155" s="239" t="str">
        <f>IF(SUM(COUNTIF('（別紙2-13）1月1日～1月31日'!C155,"○"),COUNTIF('（別紙2-14）2月1日～2月28日'!C155,"○"),COUNTIF('（別紙2-15）3月1日～3月31日'!C155,"○"))&gt;0,IF('（別紙2-12）12月1日～12月31日'!AI155=0,IF(SUM('（別紙2-13）1月1日～1月31日'!D155:AH155,'（別紙2-14）2月1日～2月28日'!D155:AE155,'（別紙2-15）3月1日～3月31日'!D155:AH155)&gt;7,"×","○"),""),"")</f>
        <v/>
      </c>
      <c r="AS155" s="238" t="str">
        <f>IF(SUM('（別紙2-10）10月1日～10月31日'!D155:AH155,'（別紙2-11）11月1日～11月30日'!D155:AG155,'（別紙2-12）12月1日～12月31日'!D155:AH155,'（別紙2-13）1月1日～1月31日'!D155:AH155,'（別紙2-14）2月1日～2月28日'!D155:AE155,'（別紙2-15）3月1日～3月31日'!D155:AH155)&gt;10,"○","×")</f>
        <v>×</v>
      </c>
      <c r="AT155" s="245" t="str">
        <f>IF('（別紙2-9）9月1日～9月30日'!AH155=0,"○","×")</f>
        <v>○</v>
      </c>
      <c r="AU155" s="239" t="str">
        <f t="shared" si="15"/>
        <v>×</v>
      </c>
      <c r="AV155" s="239" t="str">
        <f>IF(AU155="○",IF('（別紙１）チェックリスト'!$B$34="○","","×"),"")</f>
        <v/>
      </c>
    </row>
    <row r="156" spans="1:48" s="41" customFormat="1" ht="30" customHeight="1" x14ac:dyDescent="0.4">
      <c r="A156" s="55">
        <v>143</v>
      </c>
      <c r="B156" s="201" t="str">
        <f>IF('（別紙2-11）11月1日～11月30日'!B156="","",'（別紙2-11）11月1日～11月30日'!B156)</f>
        <v/>
      </c>
      <c r="C156" s="249"/>
      <c r="D156" s="284"/>
      <c r="E156" s="304"/>
      <c r="F156" s="291"/>
      <c r="G156" s="304"/>
      <c r="H156" s="291"/>
      <c r="I156" s="276"/>
      <c r="J156" s="291"/>
      <c r="K156" s="276"/>
      <c r="L156" s="291"/>
      <c r="M156" s="276"/>
      <c r="N156" s="291"/>
      <c r="O156" s="276"/>
      <c r="P156" s="291"/>
      <c r="Q156" s="276"/>
      <c r="R156" s="291"/>
      <c r="S156" s="276"/>
      <c r="T156" s="291"/>
      <c r="U156" s="276"/>
      <c r="V156" s="291"/>
      <c r="W156" s="276"/>
      <c r="X156" s="291"/>
      <c r="Y156" s="276"/>
      <c r="Z156" s="291"/>
      <c r="AA156" s="276"/>
      <c r="AB156" s="291"/>
      <c r="AC156" s="276"/>
      <c r="AD156" s="291"/>
      <c r="AE156" s="276"/>
      <c r="AF156" s="301"/>
      <c r="AG156" s="272"/>
      <c r="AH156" s="295"/>
      <c r="AI156" s="56">
        <f>SUM('（別紙2-6）6月1日～6月30日'!D156:AG156,'（別紙2-7）7月1日～7月31日'!D156:AH156,'（別紙2-8）8月1日～8月31日'!D156:AH156,'（別紙2-9）9月1日～9月30日'!D156:AG156,'（別紙2-10）10月1日～10月31日'!D156:AH156,'（別紙2-11）11月1日～11月30日'!D156:AG156,'（別紙2-12）12月1日～12月31日'!D156:AH156,'（別紙2-13）1月1日～1月31日'!D156:AH156,'（別紙2-14）2月1日～2月28日'!D156:AE156,D156:AH156)</f>
        <v>0</v>
      </c>
      <c r="AJ156" s="218" t="str">
        <f t="shared" si="16"/>
        <v/>
      </c>
      <c r="AK156" s="41">
        <f t="shared" si="13"/>
        <v>0</v>
      </c>
      <c r="AL156" s="44"/>
      <c r="AN156" s="233" t="str">
        <f t="shared" si="14"/>
        <v/>
      </c>
      <c r="AP156" s="238" t="str">
        <f t="shared" si="17"/>
        <v/>
      </c>
      <c r="AQ156" s="239" t="str">
        <f>IF(SUM(COUNTIF('（別紙2-13）1月1日～1月31日'!C156,"○"),COUNTIF('（別紙2-14）2月1日～2月28日'!C156,"○"),COUNTIF('（別紙2-15）3月1日～3月31日'!C156,"○"))&gt;0,IF('（別紙2-12）12月1日～12月31日'!AI156=0,IF(SUM('（別紙2-13）1月1日～1月31日'!D156:AH156,'（別紙2-14）2月1日～2月28日'!D156:AE156,'（別紙2-15）3月1日～3月31日'!D156:AH156)&gt;7,"×","○"),""),"")</f>
        <v/>
      </c>
      <c r="AS156" s="238" t="str">
        <f>IF(SUM('（別紙2-10）10月1日～10月31日'!D156:AH156,'（別紙2-11）11月1日～11月30日'!D156:AG156,'（別紙2-12）12月1日～12月31日'!D156:AH156,'（別紙2-13）1月1日～1月31日'!D156:AH156,'（別紙2-14）2月1日～2月28日'!D156:AE156,'（別紙2-15）3月1日～3月31日'!D156:AH156)&gt;10,"○","×")</f>
        <v>×</v>
      </c>
      <c r="AT156" s="245" t="str">
        <f>IF('（別紙2-9）9月1日～9月30日'!AH156=0,"○","×")</f>
        <v>○</v>
      </c>
      <c r="AU156" s="239" t="str">
        <f t="shared" si="15"/>
        <v>×</v>
      </c>
      <c r="AV156" s="239" t="str">
        <f>IF(AU156="○",IF('（別紙１）チェックリスト'!$B$34="○","","×"),"")</f>
        <v/>
      </c>
    </row>
    <row r="157" spans="1:48" s="41" customFormat="1" ht="30" customHeight="1" x14ac:dyDescent="0.4">
      <c r="A157" s="55">
        <v>144</v>
      </c>
      <c r="B157" s="201" t="str">
        <f>IF('（別紙2-11）11月1日～11月30日'!B157="","",'（別紙2-11）11月1日～11月30日'!B157)</f>
        <v/>
      </c>
      <c r="C157" s="249"/>
      <c r="D157" s="284"/>
      <c r="E157" s="304"/>
      <c r="F157" s="291"/>
      <c r="G157" s="304"/>
      <c r="H157" s="291"/>
      <c r="I157" s="276"/>
      <c r="J157" s="291"/>
      <c r="K157" s="276"/>
      <c r="L157" s="291"/>
      <c r="M157" s="276"/>
      <c r="N157" s="291"/>
      <c r="O157" s="276"/>
      <c r="P157" s="291"/>
      <c r="Q157" s="276"/>
      <c r="R157" s="291"/>
      <c r="S157" s="276"/>
      <c r="T157" s="291"/>
      <c r="U157" s="276"/>
      <c r="V157" s="291"/>
      <c r="W157" s="276"/>
      <c r="X157" s="291"/>
      <c r="Y157" s="276"/>
      <c r="Z157" s="291"/>
      <c r="AA157" s="276"/>
      <c r="AB157" s="291"/>
      <c r="AC157" s="276"/>
      <c r="AD157" s="291"/>
      <c r="AE157" s="276"/>
      <c r="AF157" s="301"/>
      <c r="AG157" s="272"/>
      <c r="AH157" s="295"/>
      <c r="AI157" s="56">
        <f>SUM('（別紙2-6）6月1日～6月30日'!D157:AG157,'（別紙2-7）7月1日～7月31日'!D157:AH157,'（別紙2-8）8月1日～8月31日'!D157:AH157,'（別紙2-9）9月1日～9月30日'!D157:AG157,'（別紙2-10）10月1日～10月31日'!D157:AH157,'（別紙2-11）11月1日～11月30日'!D157:AG157,'（別紙2-12）12月1日～12月31日'!D157:AH157,'（別紙2-13）1月1日～1月31日'!D157:AH157,'（別紙2-14）2月1日～2月28日'!D157:AE157,D157:AH157)</f>
        <v>0</v>
      </c>
      <c r="AJ157" s="218" t="str">
        <f t="shared" si="16"/>
        <v/>
      </c>
      <c r="AK157" s="41">
        <f t="shared" si="13"/>
        <v>0</v>
      </c>
      <c r="AL157" s="44"/>
      <c r="AN157" s="233" t="str">
        <f t="shared" si="14"/>
        <v/>
      </c>
      <c r="AP157" s="238" t="str">
        <f t="shared" si="17"/>
        <v/>
      </c>
      <c r="AQ157" s="239" t="str">
        <f>IF(SUM(COUNTIF('（別紙2-13）1月1日～1月31日'!C157,"○"),COUNTIF('（別紙2-14）2月1日～2月28日'!C157,"○"),COUNTIF('（別紙2-15）3月1日～3月31日'!C157,"○"))&gt;0,IF('（別紙2-12）12月1日～12月31日'!AI157=0,IF(SUM('（別紙2-13）1月1日～1月31日'!D157:AH157,'（別紙2-14）2月1日～2月28日'!D157:AE157,'（別紙2-15）3月1日～3月31日'!D157:AH157)&gt;7,"×","○"),""),"")</f>
        <v/>
      </c>
      <c r="AS157" s="238" t="str">
        <f>IF(SUM('（別紙2-10）10月1日～10月31日'!D157:AH157,'（別紙2-11）11月1日～11月30日'!D157:AG157,'（別紙2-12）12月1日～12月31日'!D157:AH157,'（別紙2-13）1月1日～1月31日'!D157:AH157,'（別紙2-14）2月1日～2月28日'!D157:AE157,'（別紙2-15）3月1日～3月31日'!D157:AH157)&gt;10,"○","×")</f>
        <v>×</v>
      </c>
      <c r="AT157" s="245" t="str">
        <f>IF('（別紙2-9）9月1日～9月30日'!AH157=0,"○","×")</f>
        <v>○</v>
      </c>
      <c r="AU157" s="239" t="str">
        <f t="shared" si="15"/>
        <v>×</v>
      </c>
      <c r="AV157" s="239" t="str">
        <f>IF(AU157="○",IF('（別紙１）チェックリスト'!$B$34="○","","×"),"")</f>
        <v/>
      </c>
    </row>
    <row r="158" spans="1:48" s="41" customFormat="1" ht="30" customHeight="1" thickBot="1" x14ac:dyDescent="0.45">
      <c r="A158" s="57">
        <v>145</v>
      </c>
      <c r="B158" s="204" t="str">
        <f>IF('（別紙2-11）11月1日～11月30日'!B158="","",'（別紙2-11）11月1日～11月30日'!B158)</f>
        <v/>
      </c>
      <c r="C158" s="252"/>
      <c r="D158" s="282"/>
      <c r="E158" s="302"/>
      <c r="F158" s="289"/>
      <c r="G158" s="302"/>
      <c r="H158" s="289"/>
      <c r="I158" s="273"/>
      <c r="J158" s="289"/>
      <c r="K158" s="273"/>
      <c r="L158" s="289"/>
      <c r="M158" s="273"/>
      <c r="N158" s="289"/>
      <c r="O158" s="273"/>
      <c r="P158" s="289"/>
      <c r="Q158" s="273"/>
      <c r="R158" s="289"/>
      <c r="S158" s="273"/>
      <c r="T158" s="289"/>
      <c r="U158" s="273"/>
      <c r="V158" s="289"/>
      <c r="W158" s="273"/>
      <c r="X158" s="289"/>
      <c r="Y158" s="273"/>
      <c r="Z158" s="289"/>
      <c r="AA158" s="273"/>
      <c r="AB158" s="289"/>
      <c r="AC158" s="273"/>
      <c r="AD158" s="289"/>
      <c r="AE158" s="273"/>
      <c r="AF158" s="303"/>
      <c r="AG158" s="274"/>
      <c r="AH158" s="296"/>
      <c r="AI158" s="58">
        <f>SUM('（別紙2-6）6月1日～6月30日'!D158:AG158,'（別紙2-7）7月1日～7月31日'!D158:AH158,'（別紙2-8）8月1日～8月31日'!D158:AH158,'（別紙2-9）9月1日～9月30日'!D158:AG158,'（別紙2-10）10月1日～10月31日'!D158:AH158,'（別紙2-11）11月1日～11月30日'!D158:AG158,'（別紙2-12）12月1日～12月31日'!D158:AH158,'（別紙2-13）1月1日～1月31日'!D158:AH158,'（別紙2-14）2月1日～2月28日'!D158:AE158,D158:AH158)</f>
        <v>0</v>
      </c>
      <c r="AJ158" s="218" t="str">
        <f t="shared" si="16"/>
        <v/>
      </c>
      <c r="AK158" s="41">
        <f t="shared" si="13"/>
        <v>0</v>
      </c>
      <c r="AL158" s="44"/>
      <c r="AN158" s="233" t="str">
        <f t="shared" si="14"/>
        <v/>
      </c>
      <c r="AP158" s="238" t="str">
        <f t="shared" si="17"/>
        <v/>
      </c>
      <c r="AQ158" s="239" t="str">
        <f>IF(SUM(COUNTIF('（別紙2-13）1月1日～1月31日'!C158,"○"),COUNTIF('（別紙2-14）2月1日～2月28日'!C158,"○"),COUNTIF('（別紙2-15）3月1日～3月31日'!C158,"○"))&gt;0,IF('（別紙2-12）12月1日～12月31日'!AI158=0,IF(SUM('（別紙2-13）1月1日～1月31日'!D158:AH158,'（別紙2-14）2月1日～2月28日'!D158:AE158,'（別紙2-15）3月1日～3月31日'!D158:AH158)&gt;7,"×","○"),""),"")</f>
        <v/>
      </c>
      <c r="AS158" s="238" t="str">
        <f>IF(SUM('（別紙2-10）10月1日～10月31日'!D158:AH158,'（別紙2-11）11月1日～11月30日'!D158:AG158,'（別紙2-12）12月1日～12月31日'!D158:AH158,'（別紙2-13）1月1日～1月31日'!D158:AH158,'（別紙2-14）2月1日～2月28日'!D158:AE158,'（別紙2-15）3月1日～3月31日'!D158:AH158)&gt;10,"○","×")</f>
        <v>×</v>
      </c>
      <c r="AT158" s="245" t="str">
        <f>IF('（別紙2-9）9月1日～9月30日'!AH158=0,"○","×")</f>
        <v>○</v>
      </c>
      <c r="AU158" s="239" t="str">
        <f t="shared" si="15"/>
        <v>×</v>
      </c>
      <c r="AV158" s="239" t="str">
        <f>IF(AU158="○",IF('（別紙１）チェックリスト'!$B$34="○","","×"),"")</f>
        <v/>
      </c>
    </row>
    <row r="159" spans="1:48" s="41" customFormat="1" ht="30" customHeight="1" x14ac:dyDescent="0.4">
      <c r="A159" s="99">
        <v>146</v>
      </c>
      <c r="B159" s="203" t="str">
        <f>IF('（別紙2-11）11月1日～11月30日'!B159="","",'（別紙2-11）11月1日～11月30日'!B159)</f>
        <v/>
      </c>
      <c r="C159" s="253"/>
      <c r="D159" s="286"/>
      <c r="E159" s="306"/>
      <c r="F159" s="293"/>
      <c r="G159" s="306"/>
      <c r="H159" s="293"/>
      <c r="I159" s="278"/>
      <c r="J159" s="293"/>
      <c r="K159" s="278"/>
      <c r="L159" s="293"/>
      <c r="M159" s="278"/>
      <c r="N159" s="293"/>
      <c r="O159" s="278"/>
      <c r="P159" s="293"/>
      <c r="Q159" s="278"/>
      <c r="R159" s="293"/>
      <c r="S159" s="278"/>
      <c r="T159" s="293"/>
      <c r="U159" s="278"/>
      <c r="V159" s="293"/>
      <c r="W159" s="278"/>
      <c r="X159" s="293"/>
      <c r="Y159" s="278"/>
      <c r="Z159" s="293"/>
      <c r="AA159" s="278"/>
      <c r="AB159" s="293"/>
      <c r="AC159" s="278"/>
      <c r="AD159" s="293"/>
      <c r="AE159" s="278"/>
      <c r="AF159" s="307"/>
      <c r="AG159" s="279"/>
      <c r="AH159" s="297"/>
      <c r="AI159" s="98">
        <f>SUM('（別紙2-6）6月1日～6月30日'!D159:AG159,'（別紙2-7）7月1日～7月31日'!D159:AH159,'（別紙2-8）8月1日～8月31日'!D159:AH159,'（別紙2-9）9月1日～9月30日'!D159:AG159,'（別紙2-10）10月1日～10月31日'!D159:AH159,'（別紙2-11）11月1日～11月30日'!D159:AG159,'（別紙2-12）12月1日～12月31日'!D159:AH159,'（別紙2-13）1月1日～1月31日'!D159:AH159,'（別紙2-14）2月1日～2月28日'!D159:AE159,D159:AH159)</f>
        <v>0</v>
      </c>
      <c r="AJ159" s="218" t="str">
        <f t="shared" si="16"/>
        <v/>
      </c>
      <c r="AK159" s="41">
        <f t="shared" si="13"/>
        <v>0</v>
      </c>
      <c r="AL159" s="44"/>
      <c r="AN159" s="233" t="str">
        <f t="shared" si="14"/>
        <v/>
      </c>
      <c r="AP159" s="238" t="str">
        <f t="shared" si="17"/>
        <v/>
      </c>
      <c r="AQ159" s="239" t="str">
        <f>IF(SUM(COUNTIF('（別紙2-13）1月1日～1月31日'!C159,"○"),COUNTIF('（別紙2-14）2月1日～2月28日'!C159,"○"),COUNTIF('（別紙2-15）3月1日～3月31日'!C159,"○"))&gt;0,IF('（別紙2-12）12月1日～12月31日'!AI159=0,IF(SUM('（別紙2-13）1月1日～1月31日'!D159:AH159,'（別紙2-14）2月1日～2月28日'!D159:AE159,'（別紙2-15）3月1日～3月31日'!D159:AH159)&gt;7,"×","○"),""),"")</f>
        <v/>
      </c>
      <c r="AS159" s="238" t="str">
        <f>IF(SUM('（別紙2-10）10月1日～10月31日'!D159:AH159,'（別紙2-11）11月1日～11月30日'!D159:AG159,'（別紙2-12）12月1日～12月31日'!D159:AH159,'（別紙2-13）1月1日～1月31日'!D159:AH159,'（別紙2-14）2月1日～2月28日'!D159:AE159,'（別紙2-15）3月1日～3月31日'!D159:AH159)&gt;10,"○","×")</f>
        <v>×</v>
      </c>
      <c r="AT159" s="245" t="str">
        <f>IF('（別紙2-9）9月1日～9月30日'!AH159=0,"○","×")</f>
        <v>○</v>
      </c>
      <c r="AU159" s="239" t="str">
        <f t="shared" si="15"/>
        <v>×</v>
      </c>
      <c r="AV159" s="239" t="str">
        <f>IF(AU159="○",IF('（別紙１）チェックリスト'!$B$34="○","","×"),"")</f>
        <v/>
      </c>
    </row>
    <row r="160" spans="1:48" s="41" customFormat="1" ht="30" customHeight="1" x14ac:dyDescent="0.4">
      <c r="A160" s="55">
        <v>147</v>
      </c>
      <c r="B160" s="201" t="str">
        <f>IF('（別紙2-11）11月1日～11月30日'!B160="","",'（別紙2-11）11月1日～11月30日'!B160)</f>
        <v/>
      </c>
      <c r="C160" s="249"/>
      <c r="D160" s="284"/>
      <c r="E160" s="304"/>
      <c r="F160" s="291"/>
      <c r="G160" s="304"/>
      <c r="H160" s="291"/>
      <c r="I160" s="276"/>
      <c r="J160" s="291"/>
      <c r="K160" s="276"/>
      <c r="L160" s="291"/>
      <c r="M160" s="276"/>
      <c r="N160" s="291"/>
      <c r="O160" s="276"/>
      <c r="P160" s="291"/>
      <c r="Q160" s="276"/>
      <c r="R160" s="291"/>
      <c r="S160" s="276"/>
      <c r="T160" s="291"/>
      <c r="U160" s="276"/>
      <c r="V160" s="291"/>
      <c r="W160" s="276"/>
      <c r="X160" s="291"/>
      <c r="Y160" s="276"/>
      <c r="Z160" s="291"/>
      <c r="AA160" s="276"/>
      <c r="AB160" s="291"/>
      <c r="AC160" s="276"/>
      <c r="AD160" s="291"/>
      <c r="AE160" s="276"/>
      <c r="AF160" s="301"/>
      <c r="AG160" s="272"/>
      <c r="AH160" s="295"/>
      <c r="AI160" s="56">
        <f>SUM('（別紙2-6）6月1日～6月30日'!D160:AG160,'（別紙2-7）7月1日～7月31日'!D160:AH160,'（別紙2-8）8月1日～8月31日'!D160:AH160,'（別紙2-9）9月1日～9月30日'!D160:AG160,'（別紙2-10）10月1日～10月31日'!D160:AH160,'（別紙2-11）11月1日～11月30日'!D160:AG160,'（別紙2-12）12月1日～12月31日'!D160:AH160,'（別紙2-13）1月1日～1月31日'!D160:AH160,'（別紙2-14）2月1日～2月28日'!D160:AE160,D160:AH160)</f>
        <v>0</v>
      </c>
      <c r="AJ160" s="218" t="str">
        <f t="shared" si="16"/>
        <v/>
      </c>
      <c r="AK160" s="41">
        <f t="shared" si="13"/>
        <v>0</v>
      </c>
      <c r="AL160" s="44"/>
      <c r="AN160" s="233" t="str">
        <f t="shared" si="14"/>
        <v/>
      </c>
      <c r="AP160" s="238" t="str">
        <f t="shared" si="17"/>
        <v/>
      </c>
      <c r="AQ160" s="239" t="str">
        <f>IF(SUM(COUNTIF('（別紙2-13）1月1日～1月31日'!C160,"○"),COUNTIF('（別紙2-14）2月1日～2月28日'!C160,"○"),COUNTIF('（別紙2-15）3月1日～3月31日'!C160,"○"))&gt;0,IF('（別紙2-12）12月1日～12月31日'!AI160=0,IF(SUM('（別紙2-13）1月1日～1月31日'!D160:AH160,'（別紙2-14）2月1日～2月28日'!D160:AE160,'（別紙2-15）3月1日～3月31日'!D160:AH160)&gt;7,"×","○"),""),"")</f>
        <v/>
      </c>
      <c r="AS160" s="238" t="str">
        <f>IF(SUM('（別紙2-10）10月1日～10月31日'!D160:AH160,'（別紙2-11）11月1日～11月30日'!D160:AG160,'（別紙2-12）12月1日～12月31日'!D160:AH160,'（別紙2-13）1月1日～1月31日'!D160:AH160,'（別紙2-14）2月1日～2月28日'!D160:AE160,'（別紙2-15）3月1日～3月31日'!D160:AH160)&gt;10,"○","×")</f>
        <v>×</v>
      </c>
      <c r="AT160" s="245" t="str">
        <f>IF('（別紙2-9）9月1日～9月30日'!AH160=0,"○","×")</f>
        <v>○</v>
      </c>
      <c r="AU160" s="239" t="str">
        <f t="shared" si="15"/>
        <v>×</v>
      </c>
      <c r="AV160" s="239" t="str">
        <f>IF(AU160="○",IF('（別紙１）チェックリスト'!$B$34="○","","×"),"")</f>
        <v/>
      </c>
    </row>
    <row r="161" spans="1:48" s="41" customFormat="1" ht="30" customHeight="1" x14ac:dyDescent="0.4">
      <c r="A161" s="55">
        <v>148</v>
      </c>
      <c r="B161" s="201" t="str">
        <f>IF('（別紙2-11）11月1日～11月30日'!B161="","",'（別紙2-11）11月1日～11月30日'!B161)</f>
        <v/>
      </c>
      <c r="C161" s="249"/>
      <c r="D161" s="284"/>
      <c r="E161" s="304"/>
      <c r="F161" s="291"/>
      <c r="G161" s="304"/>
      <c r="H161" s="291"/>
      <c r="I161" s="276"/>
      <c r="J161" s="291"/>
      <c r="K161" s="276"/>
      <c r="L161" s="291"/>
      <c r="M161" s="276"/>
      <c r="N161" s="291"/>
      <c r="O161" s="276"/>
      <c r="P161" s="291"/>
      <c r="Q161" s="276"/>
      <c r="R161" s="291"/>
      <c r="S161" s="276"/>
      <c r="T161" s="291"/>
      <c r="U161" s="276"/>
      <c r="V161" s="291"/>
      <c r="W161" s="276"/>
      <c r="X161" s="291"/>
      <c r="Y161" s="276"/>
      <c r="Z161" s="291"/>
      <c r="AA161" s="276"/>
      <c r="AB161" s="291"/>
      <c r="AC161" s="276"/>
      <c r="AD161" s="291"/>
      <c r="AE161" s="276"/>
      <c r="AF161" s="301"/>
      <c r="AG161" s="272"/>
      <c r="AH161" s="295"/>
      <c r="AI161" s="56">
        <f>SUM('（別紙2-6）6月1日～6月30日'!D161:AG161,'（別紙2-7）7月1日～7月31日'!D161:AH161,'（別紙2-8）8月1日～8月31日'!D161:AH161,'（別紙2-9）9月1日～9月30日'!D161:AG161,'（別紙2-10）10月1日～10月31日'!D161:AH161,'（別紙2-11）11月1日～11月30日'!D161:AG161,'（別紙2-12）12月1日～12月31日'!D161:AH161,'（別紙2-13）1月1日～1月31日'!D161:AH161,'（別紙2-14）2月1日～2月28日'!D161:AE161,D161:AH161)</f>
        <v>0</v>
      </c>
      <c r="AJ161" s="218" t="str">
        <f t="shared" si="16"/>
        <v/>
      </c>
      <c r="AK161" s="41">
        <f t="shared" si="13"/>
        <v>0</v>
      </c>
      <c r="AL161" s="44"/>
      <c r="AN161" s="233" t="str">
        <f t="shared" si="14"/>
        <v/>
      </c>
      <c r="AP161" s="238" t="str">
        <f t="shared" si="17"/>
        <v/>
      </c>
      <c r="AQ161" s="239" t="str">
        <f>IF(SUM(COUNTIF('（別紙2-13）1月1日～1月31日'!C161,"○"),COUNTIF('（別紙2-14）2月1日～2月28日'!C161,"○"),COUNTIF('（別紙2-15）3月1日～3月31日'!C161,"○"))&gt;0,IF('（別紙2-12）12月1日～12月31日'!AI161=0,IF(SUM('（別紙2-13）1月1日～1月31日'!D161:AH161,'（別紙2-14）2月1日～2月28日'!D161:AE161,'（別紙2-15）3月1日～3月31日'!D161:AH161)&gt;7,"×","○"),""),"")</f>
        <v/>
      </c>
      <c r="AS161" s="238" t="str">
        <f>IF(SUM('（別紙2-10）10月1日～10月31日'!D161:AH161,'（別紙2-11）11月1日～11月30日'!D161:AG161,'（別紙2-12）12月1日～12月31日'!D161:AH161,'（別紙2-13）1月1日～1月31日'!D161:AH161,'（別紙2-14）2月1日～2月28日'!D161:AE161,'（別紙2-15）3月1日～3月31日'!D161:AH161)&gt;10,"○","×")</f>
        <v>×</v>
      </c>
      <c r="AT161" s="245" t="str">
        <f>IF('（別紙2-9）9月1日～9月30日'!AH161=0,"○","×")</f>
        <v>○</v>
      </c>
      <c r="AU161" s="239" t="str">
        <f t="shared" si="15"/>
        <v>×</v>
      </c>
      <c r="AV161" s="239" t="str">
        <f>IF(AU161="○",IF('（別紙１）チェックリスト'!$B$34="○","","×"),"")</f>
        <v/>
      </c>
    </row>
    <row r="162" spans="1:48" s="41" customFormat="1" ht="30" customHeight="1" x14ac:dyDescent="0.4">
      <c r="A162" s="55">
        <v>149</v>
      </c>
      <c r="B162" s="201" t="str">
        <f>IF('（別紙2-11）11月1日～11月30日'!B162="","",'（別紙2-11）11月1日～11月30日'!B162)</f>
        <v/>
      </c>
      <c r="C162" s="249"/>
      <c r="D162" s="284"/>
      <c r="E162" s="304"/>
      <c r="F162" s="291"/>
      <c r="G162" s="304"/>
      <c r="H162" s="291"/>
      <c r="I162" s="276"/>
      <c r="J162" s="291"/>
      <c r="K162" s="276"/>
      <c r="L162" s="291"/>
      <c r="M162" s="276"/>
      <c r="N162" s="291"/>
      <c r="O162" s="276"/>
      <c r="P162" s="291"/>
      <c r="Q162" s="276"/>
      <c r="R162" s="291"/>
      <c r="S162" s="276"/>
      <c r="T162" s="291"/>
      <c r="U162" s="276"/>
      <c r="V162" s="291"/>
      <c r="W162" s="276"/>
      <c r="X162" s="291"/>
      <c r="Y162" s="276"/>
      <c r="Z162" s="291"/>
      <c r="AA162" s="276"/>
      <c r="AB162" s="291"/>
      <c r="AC162" s="276"/>
      <c r="AD162" s="291"/>
      <c r="AE162" s="276"/>
      <c r="AF162" s="301"/>
      <c r="AG162" s="272"/>
      <c r="AH162" s="295"/>
      <c r="AI162" s="56">
        <f>SUM('（別紙2-6）6月1日～6月30日'!D162:AG162,'（別紙2-7）7月1日～7月31日'!D162:AH162,'（別紙2-8）8月1日～8月31日'!D162:AH162,'（別紙2-9）9月1日～9月30日'!D162:AG162,'（別紙2-10）10月1日～10月31日'!D162:AH162,'（別紙2-11）11月1日～11月30日'!D162:AG162,'（別紙2-12）12月1日～12月31日'!D162:AH162,'（別紙2-13）1月1日～1月31日'!D162:AH162,'（別紙2-14）2月1日～2月28日'!D162:AE162,D162:AH162)</f>
        <v>0</v>
      </c>
      <c r="AJ162" s="218" t="str">
        <f t="shared" si="16"/>
        <v/>
      </c>
      <c r="AK162" s="41">
        <f t="shared" si="13"/>
        <v>0</v>
      </c>
      <c r="AL162" s="44"/>
      <c r="AN162" s="233" t="str">
        <f t="shared" si="14"/>
        <v/>
      </c>
      <c r="AP162" s="238" t="str">
        <f t="shared" si="17"/>
        <v/>
      </c>
      <c r="AQ162" s="239" t="str">
        <f>IF(SUM(COUNTIF('（別紙2-13）1月1日～1月31日'!C162,"○"),COUNTIF('（別紙2-14）2月1日～2月28日'!C162,"○"),COUNTIF('（別紙2-15）3月1日～3月31日'!C162,"○"))&gt;0,IF('（別紙2-12）12月1日～12月31日'!AI162=0,IF(SUM('（別紙2-13）1月1日～1月31日'!D162:AH162,'（別紙2-14）2月1日～2月28日'!D162:AE162,'（別紙2-15）3月1日～3月31日'!D162:AH162)&gt;7,"×","○"),""),"")</f>
        <v/>
      </c>
      <c r="AS162" s="238" t="str">
        <f>IF(SUM('（別紙2-10）10月1日～10月31日'!D162:AH162,'（別紙2-11）11月1日～11月30日'!D162:AG162,'（別紙2-12）12月1日～12月31日'!D162:AH162,'（別紙2-13）1月1日～1月31日'!D162:AH162,'（別紙2-14）2月1日～2月28日'!D162:AE162,'（別紙2-15）3月1日～3月31日'!D162:AH162)&gt;10,"○","×")</f>
        <v>×</v>
      </c>
      <c r="AT162" s="245" t="str">
        <f>IF('（別紙2-9）9月1日～9月30日'!AH162=0,"○","×")</f>
        <v>○</v>
      </c>
      <c r="AU162" s="239" t="str">
        <f t="shared" si="15"/>
        <v>×</v>
      </c>
      <c r="AV162" s="239" t="str">
        <f>IF(AU162="○",IF('（別紙１）チェックリスト'!$B$34="○","","×"),"")</f>
        <v/>
      </c>
    </row>
    <row r="163" spans="1:48" s="41" customFormat="1" ht="30" customHeight="1" thickBot="1" x14ac:dyDescent="0.45">
      <c r="A163" s="57">
        <v>150</v>
      </c>
      <c r="B163" s="205" t="str">
        <f>IF('（別紙2-11）11月1日～11月30日'!B163="","",'（別紙2-11）11月1日～11月30日'!B163)</f>
        <v/>
      </c>
      <c r="C163" s="252"/>
      <c r="D163" s="282"/>
      <c r="E163" s="302"/>
      <c r="F163" s="289"/>
      <c r="G163" s="302"/>
      <c r="H163" s="289"/>
      <c r="I163" s="273"/>
      <c r="J163" s="289"/>
      <c r="K163" s="273"/>
      <c r="L163" s="289"/>
      <c r="M163" s="273"/>
      <c r="N163" s="289"/>
      <c r="O163" s="273"/>
      <c r="P163" s="289"/>
      <c r="Q163" s="273"/>
      <c r="R163" s="289"/>
      <c r="S163" s="273"/>
      <c r="T163" s="289"/>
      <c r="U163" s="273"/>
      <c r="V163" s="289"/>
      <c r="W163" s="273"/>
      <c r="X163" s="289"/>
      <c r="Y163" s="273"/>
      <c r="Z163" s="289"/>
      <c r="AA163" s="273"/>
      <c r="AB163" s="289"/>
      <c r="AC163" s="273"/>
      <c r="AD163" s="289"/>
      <c r="AE163" s="273"/>
      <c r="AF163" s="303"/>
      <c r="AG163" s="274"/>
      <c r="AH163" s="296"/>
      <c r="AI163" s="58">
        <f>SUM('（別紙2-6）6月1日～6月30日'!D163:AG163,'（別紙2-7）7月1日～7月31日'!D163:AH163,'（別紙2-8）8月1日～8月31日'!D163:AH163,'（別紙2-9）9月1日～9月30日'!D163:AG163,'（別紙2-10）10月1日～10月31日'!D163:AH163,'（別紙2-11）11月1日～11月30日'!D163:AG163,'（別紙2-12）12月1日～12月31日'!D163:AH163,'（別紙2-13）1月1日～1月31日'!D163:AH163,'（別紙2-14）2月1日～2月28日'!D163:AE163,D163:AH163)</f>
        <v>0</v>
      </c>
      <c r="AJ163" s="218" t="str">
        <f t="shared" si="16"/>
        <v/>
      </c>
      <c r="AK163" s="41">
        <f t="shared" si="13"/>
        <v>0</v>
      </c>
      <c r="AL163" s="44"/>
      <c r="AM163" s="41" t="s">
        <v>57</v>
      </c>
      <c r="AN163" s="235" t="str">
        <f t="shared" si="14"/>
        <v/>
      </c>
      <c r="AP163" s="242" t="str">
        <f t="shared" si="17"/>
        <v/>
      </c>
      <c r="AQ163" s="243" t="str">
        <f>IF(SUM(COUNTIF('（別紙2-13）1月1日～1月31日'!C163,"○"),COUNTIF('（別紙2-14）2月1日～2月28日'!C163,"○"),COUNTIF('（別紙2-15）3月1日～3月31日'!C163,"○"))&gt;0,IF('（別紙2-12）12月1日～12月31日'!AI163=0,IF(SUM('（別紙2-13）1月1日～1月31日'!D163:AH163,'（別紙2-14）2月1日～2月28日'!D163:AE163,'（別紙2-15）3月1日～3月31日'!D163:AH163)&gt;7,"×","○"),""),"")</f>
        <v/>
      </c>
      <c r="AS163" s="242" t="str">
        <f>IF(SUM('（別紙2-10）10月1日～10月31日'!D163:AH163,'（別紙2-11）11月1日～11月30日'!D163:AG163,'（別紙2-12）12月1日～12月31日'!D163:AH163,'（別紙2-13）1月1日～1月31日'!D163:AH163,'（別紙2-14）2月1日～2月28日'!D163:AE163,'（別紙2-15）3月1日～3月31日'!D163:AH163)&gt;10,"○","×")</f>
        <v>×</v>
      </c>
      <c r="AT163" s="246" t="str">
        <f>IF('（別紙2-9）9月1日～9月30日'!AH163=0,"○","×")</f>
        <v>○</v>
      </c>
      <c r="AU163" s="243" t="str">
        <f>IF(COUNTIF(AS163:AT163,"○")=2,"○","×")</f>
        <v>×</v>
      </c>
      <c r="AV163" s="243" t="str">
        <f>IF(AU163="○",IF('（別紙１）チェックリスト'!$B$34="○","","×"),"")</f>
        <v/>
      </c>
    </row>
    <row r="164" spans="1:48" ht="30" hidden="1" customHeight="1" thickBot="1" x14ac:dyDescent="0.3">
      <c r="A164" s="45"/>
      <c r="B164" s="45"/>
      <c r="C164" s="45"/>
      <c r="D164" s="45">
        <f t="shared" ref="D164:AH164" si="18">D13</f>
        <v>0</v>
      </c>
      <c r="E164" s="45">
        <f t="shared" si="18"/>
        <v>0</v>
      </c>
      <c r="F164" s="45">
        <f t="shared" si="18"/>
        <v>0</v>
      </c>
      <c r="G164" s="45">
        <f t="shared" si="18"/>
        <v>0</v>
      </c>
      <c r="H164" s="45">
        <f t="shared" si="18"/>
        <v>0</v>
      </c>
      <c r="I164" s="45">
        <f t="shared" si="18"/>
        <v>0</v>
      </c>
      <c r="J164" s="45">
        <f t="shared" si="18"/>
        <v>0</v>
      </c>
      <c r="K164" s="45">
        <f t="shared" si="18"/>
        <v>0</v>
      </c>
      <c r="L164" s="45">
        <f t="shared" si="18"/>
        <v>0</v>
      </c>
      <c r="M164" s="45">
        <f t="shared" si="18"/>
        <v>0</v>
      </c>
      <c r="N164" s="45">
        <f t="shared" si="18"/>
        <v>0</v>
      </c>
      <c r="O164" s="45">
        <f t="shared" si="18"/>
        <v>0</v>
      </c>
      <c r="P164" s="45">
        <f t="shared" si="18"/>
        <v>0</v>
      </c>
      <c r="Q164" s="45">
        <f t="shared" si="18"/>
        <v>0</v>
      </c>
      <c r="R164" s="45">
        <f t="shared" si="18"/>
        <v>0</v>
      </c>
      <c r="S164" s="45">
        <f t="shared" si="18"/>
        <v>0</v>
      </c>
      <c r="T164" s="45">
        <f t="shared" si="18"/>
        <v>0</v>
      </c>
      <c r="U164" s="45">
        <f t="shared" si="18"/>
        <v>0</v>
      </c>
      <c r="V164" s="45">
        <f t="shared" si="18"/>
        <v>0</v>
      </c>
      <c r="W164" s="45">
        <f t="shared" si="18"/>
        <v>0</v>
      </c>
      <c r="X164" s="45">
        <f t="shared" si="18"/>
        <v>0</v>
      </c>
      <c r="Y164" s="45">
        <f t="shared" si="18"/>
        <v>0</v>
      </c>
      <c r="Z164" s="45">
        <f t="shared" si="18"/>
        <v>0</v>
      </c>
      <c r="AA164" s="45">
        <f t="shared" si="18"/>
        <v>0</v>
      </c>
      <c r="AB164" s="45">
        <f t="shared" si="18"/>
        <v>0</v>
      </c>
      <c r="AC164" s="45">
        <f t="shared" si="18"/>
        <v>0</v>
      </c>
      <c r="AD164" s="45">
        <f t="shared" si="18"/>
        <v>0</v>
      </c>
      <c r="AE164" s="45">
        <f t="shared" si="18"/>
        <v>0</v>
      </c>
      <c r="AF164" s="45">
        <f t="shared" si="18"/>
        <v>0</v>
      </c>
      <c r="AG164" s="45">
        <f t="shared" si="18"/>
        <v>0</v>
      </c>
      <c r="AH164" s="45">
        <f t="shared" si="18"/>
        <v>0</v>
      </c>
      <c r="AI164" s="45"/>
      <c r="AK164" s="46">
        <f>SUM(AK14:AK163)</f>
        <v>0</v>
      </c>
      <c r="AL164" s="46" t="str">
        <f>IF(H5=AK4,AI165,IF(H5=AK5,AI166,"規模を選択してください"))</f>
        <v>規模を選択してください</v>
      </c>
      <c r="AM164" s="46">
        <f>AI167</f>
        <v>0</v>
      </c>
      <c r="AN164" s="34">
        <f>SUM(AN14:AN163)</f>
        <v>0</v>
      </c>
    </row>
    <row r="165" spans="1:48" ht="30" hidden="1" customHeight="1" x14ac:dyDescent="0.25">
      <c r="B165" s="45" t="s">
        <v>4</v>
      </c>
      <c r="C165" s="45"/>
      <c r="D165" s="45">
        <f>IF(D164&gt;=5,D164,0)</f>
        <v>0</v>
      </c>
      <c r="E165" s="45">
        <f t="shared" ref="E165:AH165" si="19">IF(E164&gt;=5,E164,0)</f>
        <v>0</v>
      </c>
      <c r="F165" s="45">
        <f t="shared" si="19"/>
        <v>0</v>
      </c>
      <c r="G165" s="45">
        <f t="shared" si="19"/>
        <v>0</v>
      </c>
      <c r="H165" s="45">
        <f t="shared" si="19"/>
        <v>0</v>
      </c>
      <c r="I165" s="45">
        <f t="shared" si="19"/>
        <v>0</v>
      </c>
      <c r="J165" s="45">
        <f t="shared" si="19"/>
        <v>0</v>
      </c>
      <c r="K165" s="45">
        <f t="shared" si="19"/>
        <v>0</v>
      </c>
      <c r="L165" s="45">
        <f t="shared" si="19"/>
        <v>0</v>
      </c>
      <c r="M165" s="45">
        <f t="shared" si="19"/>
        <v>0</v>
      </c>
      <c r="N165" s="45">
        <f t="shared" si="19"/>
        <v>0</v>
      </c>
      <c r="O165" s="45">
        <f t="shared" si="19"/>
        <v>0</v>
      </c>
      <c r="P165" s="45">
        <f t="shared" si="19"/>
        <v>0</v>
      </c>
      <c r="Q165" s="45">
        <f t="shared" si="19"/>
        <v>0</v>
      </c>
      <c r="R165" s="45">
        <f t="shared" si="19"/>
        <v>0</v>
      </c>
      <c r="S165" s="45">
        <f t="shared" si="19"/>
        <v>0</v>
      </c>
      <c r="T165" s="45">
        <f t="shared" si="19"/>
        <v>0</v>
      </c>
      <c r="U165" s="45">
        <f t="shared" si="19"/>
        <v>0</v>
      </c>
      <c r="V165" s="45">
        <f t="shared" si="19"/>
        <v>0</v>
      </c>
      <c r="W165" s="45">
        <f t="shared" si="19"/>
        <v>0</v>
      </c>
      <c r="X165" s="45">
        <f t="shared" si="19"/>
        <v>0</v>
      </c>
      <c r="Y165" s="45">
        <f t="shared" si="19"/>
        <v>0</v>
      </c>
      <c r="Z165" s="45">
        <f t="shared" si="19"/>
        <v>0</v>
      </c>
      <c r="AA165" s="45">
        <f t="shared" si="19"/>
        <v>0</v>
      </c>
      <c r="AB165" s="45">
        <f t="shared" si="19"/>
        <v>0</v>
      </c>
      <c r="AC165" s="45">
        <f t="shared" si="19"/>
        <v>0</v>
      </c>
      <c r="AD165" s="45">
        <f t="shared" si="19"/>
        <v>0</v>
      </c>
      <c r="AE165" s="45">
        <f t="shared" si="19"/>
        <v>0</v>
      </c>
      <c r="AF165" s="45">
        <f t="shared" si="19"/>
        <v>0</v>
      </c>
      <c r="AG165" s="45">
        <f t="shared" si="19"/>
        <v>0</v>
      </c>
      <c r="AH165" s="45">
        <f t="shared" si="19"/>
        <v>0</v>
      </c>
      <c r="AI165" s="45">
        <f>SUM(D165:AH165)</f>
        <v>0</v>
      </c>
      <c r="AK165" s="48">
        <f>COUNTIF(AJ14:AJ163,"")</f>
        <v>150</v>
      </c>
      <c r="AM165" s="48"/>
    </row>
    <row r="166" spans="1:48" ht="30" hidden="1" customHeight="1" thickBot="1" x14ac:dyDescent="0.3">
      <c r="B166" s="45" t="s">
        <v>12</v>
      </c>
      <c r="C166" s="45"/>
      <c r="D166" s="45">
        <f>IF(D164&gt;=2,D164,0)</f>
        <v>0</v>
      </c>
      <c r="E166" s="45">
        <f t="shared" ref="E166:AH166" si="20">IF(E164&gt;=2,E164,0)</f>
        <v>0</v>
      </c>
      <c r="F166" s="45">
        <f t="shared" si="20"/>
        <v>0</v>
      </c>
      <c r="G166" s="45">
        <f t="shared" si="20"/>
        <v>0</v>
      </c>
      <c r="H166" s="45">
        <f t="shared" si="20"/>
        <v>0</v>
      </c>
      <c r="I166" s="45">
        <f t="shared" si="20"/>
        <v>0</v>
      </c>
      <c r="J166" s="45">
        <f t="shared" si="20"/>
        <v>0</v>
      </c>
      <c r="K166" s="45">
        <f t="shared" si="20"/>
        <v>0</v>
      </c>
      <c r="L166" s="45">
        <f t="shared" si="20"/>
        <v>0</v>
      </c>
      <c r="M166" s="45">
        <f t="shared" si="20"/>
        <v>0</v>
      </c>
      <c r="N166" s="45">
        <f t="shared" si="20"/>
        <v>0</v>
      </c>
      <c r="O166" s="45">
        <f t="shared" si="20"/>
        <v>0</v>
      </c>
      <c r="P166" s="45">
        <f t="shared" si="20"/>
        <v>0</v>
      </c>
      <c r="Q166" s="45">
        <f t="shared" si="20"/>
        <v>0</v>
      </c>
      <c r="R166" s="45">
        <f t="shared" si="20"/>
        <v>0</v>
      </c>
      <c r="S166" s="45">
        <f t="shared" si="20"/>
        <v>0</v>
      </c>
      <c r="T166" s="45">
        <f t="shared" si="20"/>
        <v>0</v>
      </c>
      <c r="U166" s="45">
        <f t="shared" si="20"/>
        <v>0</v>
      </c>
      <c r="V166" s="45">
        <f t="shared" si="20"/>
        <v>0</v>
      </c>
      <c r="W166" s="45">
        <f t="shared" si="20"/>
        <v>0</v>
      </c>
      <c r="X166" s="45">
        <f t="shared" si="20"/>
        <v>0</v>
      </c>
      <c r="Y166" s="45">
        <f t="shared" si="20"/>
        <v>0</v>
      </c>
      <c r="Z166" s="45">
        <f t="shared" si="20"/>
        <v>0</v>
      </c>
      <c r="AA166" s="45">
        <f t="shared" si="20"/>
        <v>0</v>
      </c>
      <c r="AB166" s="45">
        <f t="shared" si="20"/>
        <v>0</v>
      </c>
      <c r="AC166" s="45">
        <f t="shared" si="20"/>
        <v>0</v>
      </c>
      <c r="AD166" s="45">
        <f t="shared" si="20"/>
        <v>0</v>
      </c>
      <c r="AE166" s="45">
        <f t="shared" si="20"/>
        <v>0</v>
      </c>
      <c r="AF166" s="45">
        <f t="shared" si="20"/>
        <v>0</v>
      </c>
      <c r="AG166" s="45">
        <f t="shared" si="20"/>
        <v>0</v>
      </c>
      <c r="AH166" s="45">
        <f t="shared" si="20"/>
        <v>0</v>
      </c>
      <c r="AI166" s="45">
        <f>SUM(D166:AH166)</f>
        <v>0</v>
      </c>
    </row>
    <row r="167" spans="1:48" ht="29.25" hidden="1" customHeight="1" x14ac:dyDescent="0.25">
      <c r="B167" s="135" t="s">
        <v>57</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f>SUM(D167:AH167)</f>
        <v>0</v>
      </c>
    </row>
    <row r="168" spans="1:48" ht="29.25" customHeight="1" x14ac:dyDescent="0.25"/>
    <row r="169" spans="1:48" ht="29.25" customHeight="1" x14ac:dyDescent="0.25"/>
    <row r="170" spans="1:48" ht="29.25" customHeight="1" x14ac:dyDescent="0.25"/>
  </sheetData>
  <sheetProtection algorithmName="SHA-512" hashValue="/jETrcsJw+TzrVdlOzqFFXnaDDbyy5SIzB3gHpkUYJGHdGdUrGomiY9yCGqoBCVK5t/uOZiuagYmU0Dk0cN7yg==" saltValue="9ntjDhxtCfTUM9YVN2FY8A==" spinCount="100000" sheet="1" objects="1" scenarios="1"/>
  <mergeCells count="15">
    <mergeCell ref="C2:R2"/>
    <mergeCell ref="C3:R3"/>
    <mergeCell ref="B5:G5"/>
    <mergeCell ref="H5:R5"/>
    <mergeCell ref="C7:D7"/>
    <mergeCell ref="E7:G7"/>
    <mergeCell ref="H7:I7"/>
    <mergeCell ref="J7:K7"/>
    <mergeCell ref="L7:N7"/>
    <mergeCell ref="Q7:R7"/>
    <mergeCell ref="AS12:AU12"/>
    <mergeCell ref="A9:AI9"/>
    <mergeCell ref="AI10:AI11"/>
    <mergeCell ref="AL11:AM11"/>
    <mergeCell ref="A12:AI12"/>
  </mergeCells>
  <phoneticPr fontId="1"/>
  <conditionalFormatting sqref="D14:AH163">
    <cfRule type="expression" dxfId="8" priority="1">
      <formula>$AV14="×"</formula>
    </cfRule>
    <cfRule type="expression" dxfId="7" priority="3">
      <formula>$AP14="×"</formula>
    </cfRule>
    <cfRule type="expression" dxfId="6" priority="8">
      <formula>$AQ14="×"</formula>
    </cfRule>
    <cfRule type="cellIs" dxfId="5" priority="9" operator="equal">
      <formula>1</formula>
    </cfRule>
  </conditionalFormatting>
  <conditionalFormatting sqref="AC5:AI5">
    <cfRule type="expression" dxfId="4" priority="7">
      <formula>$AI$5&lt;&gt;""</formula>
    </cfRule>
  </conditionalFormatting>
  <conditionalFormatting sqref="U8:AI8">
    <cfRule type="expression" dxfId="3" priority="6">
      <formula>$AI$8&lt;&gt;""</formula>
    </cfRule>
  </conditionalFormatting>
  <conditionalFormatting sqref="AC6:AI6">
    <cfRule type="expression" dxfId="2" priority="5">
      <formula>$AI$6&lt;&gt;""</formula>
    </cfRule>
  </conditionalFormatting>
  <conditionalFormatting sqref="H6:O6">
    <cfRule type="expression" dxfId="1" priority="4">
      <formula>$H$6&lt;&gt;""</formula>
    </cfRule>
  </conditionalFormatting>
  <conditionalFormatting sqref="V7:AI7">
    <cfRule type="expression" dxfId="0" priority="2">
      <formula>$AI$7&lt;&gt;""</formula>
    </cfRule>
  </conditionalFormatting>
  <dataValidations count="4">
    <dataValidation type="list" allowBlank="1" showInputMessage="1" showErrorMessage="1" sqref="C14:C163">
      <formula1>"○"</formula1>
    </dataValidation>
    <dataValidation allowBlank="1" showInputMessage="1" showErrorMessage="1" promptTitle="利用者名は別紙2-1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21.25" style="33" customWidth="1"/>
    <col min="3" max="3" width="5" style="33" customWidth="1"/>
    <col min="4" max="36" width="5" style="34" customWidth="1"/>
    <col min="37" max="37" width="5" style="49" customWidth="1"/>
    <col min="38" max="38" width="34.25" style="34" customWidth="1"/>
    <col min="39" max="39" width="9" style="34" hidden="1" customWidth="1"/>
    <col min="40" max="41" width="11.125" style="34" hidden="1" customWidth="1"/>
    <col min="42" max="42" width="9" style="34" hidden="1" customWidth="1"/>
    <col min="43" max="43" width="3.125" style="34" hidden="1" customWidth="1"/>
    <col min="44" max="44" width="9" style="34" customWidth="1"/>
    <col min="45" max="16384" width="9" style="34"/>
  </cols>
  <sheetData>
    <row r="1" spans="1:43" ht="29.25" customHeight="1" thickBot="1" x14ac:dyDescent="0.3">
      <c r="AK1" s="35" t="s">
        <v>42</v>
      </c>
    </row>
    <row r="2" spans="1:43"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S2" s="164"/>
      <c r="T2" s="164"/>
      <c r="U2" s="164"/>
      <c r="V2" s="164"/>
      <c r="W2" s="164"/>
      <c r="X2" s="164"/>
      <c r="Y2" s="164"/>
      <c r="Z2" s="164"/>
      <c r="AA2" s="164"/>
      <c r="AB2" s="164"/>
      <c r="AC2" s="164"/>
      <c r="AD2" s="164"/>
      <c r="AE2" s="164"/>
      <c r="AF2" s="164"/>
      <c r="AG2" s="164"/>
      <c r="AH2" s="164"/>
      <c r="AI2" s="164"/>
      <c r="AJ2" s="164"/>
      <c r="AK2" s="164"/>
    </row>
    <row r="3" spans="1:43" ht="30" customHeight="1" thickBot="1" x14ac:dyDescent="0.3">
      <c r="A3" s="119"/>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S3" s="37"/>
      <c r="T3" s="450" t="s">
        <v>53</v>
      </c>
      <c r="U3" s="451"/>
      <c r="V3" s="451"/>
      <c r="W3" s="451"/>
      <c r="X3" s="451"/>
      <c r="Y3" s="451"/>
      <c r="Z3" s="451"/>
      <c r="AA3" s="451"/>
      <c r="AB3" s="452"/>
      <c r="AC3" s="450" t="s">
        <v>54</v>
      </c>
      <c r="AD3" s="451"/>
      <c r="AE3" s="451"/>
      <c r="AF3" s="451"/>
      <c r="AG3" s="451"/>
      <c r="AH3" s="451"/>
      <c r="AI3" s="451"/>
      <c r="AJ3" s="451"/>
      <c r="AK3" s="452"/>
      <c r="AM3" s="34" t="s">
        <v>86</v>
      </c>
    </row>
    <row r="4" spans="1:43" ht="30" customHeight="1" thickBot="1" x14ac:dyDescent="0.3">
      <c r="A4" s="163" t="s">
        <v>0</v>
      </c>
      <c r="T4" s="129" t="s">
        <v>3</v>
      </c>
      <c r="U4" s="448" t="s">
        <v>38</v>
      </c>
      <c r="V4" s="449"/>
      <c r="W4" s="449"/>
      <c r="X4" s="449"/>
      <c r="Y4" s="453">
        <f>SUM(AM164,'（別紙2-2）1月27日～2月28日'!AM164,'（別紙2-3）3月1日～3月31日'!AK164)*10000</f>
        <v>0</v>
      </c>
      <c r="Z4" s="453"/>
      <c r="AA4" s="453"/>
      <c r="AB4" s="140" t="s">
        <v>48</v>
      </c>
      <c r="AC4" s="129" t="s">
        <v>3</v>
      </c>
      <c r="AD4" s="448" t="s">
        <v>38</v>
      </c>
      <c r="AE4" s="449"/>
      <c r="AF4" s="449"/>
      <c r="AG4" s="449"/>
      <c r="AH4" s="453">
        <f>SUM('（別紙2-4）4月1日～4月30日'!$AJ$164,'（別紙2-5）5月1日～5月31日'!$AK$164,'（別紙2-6）6月1日～6月30日'!$AJ$164,'（別紙2-7）7月1日～7月31日'!$AK$164,'（別紙2-8）8月1日～8月31日'!$AK$164,'（別紙2-9）9月1日～9月30日'!$AJ$164)*10000</f>
        <v>0</v>
      </c>
      <c r="AI4" s="453"/>
      <c r="AJ4" s="453"/>
      <c r="AK4" s="140" t="s">
        <v>48</v>
      </c>
      <c r="AM4" s="34" t="s">
        <v>4</v>
      </c>
      <c r="AP4" s="34">
        <v>500</v>
      </c>
      <c r="AQ4" s="34">
        <v>5</v>
      </c>
    </row>
    <row r="5" spans="1:43" ht="30" customHeight="1" thickBot="1" x14ac:dyDescent="0.3">
      <c r="B5" s="461" t="s">
        <v>1</v>
      </c>
      <c r="C5" s="462"/>
      <c r="D5" s="462"/>
      <c r="E5" s="462"/>
      <c r="F5" s="462"/>
      <c r="G5" s="463"/>
      <c r="H5" s="458" t="str">
        <f>'（別紙１）チェックリスト'!$P$47</f>
        <v>プルダウンより選択してください。</v>
      </c>
      <c r="I5" s="459"/>
      <c r="J5" s="459"/>
      <c r="K5" s="459"/>
      <c r="L5" s="459"/>
      <c r="M5" s="459"/>
      <c r="N5" s="459"/>
      <c r="O5" s="459"/>
      <c r="P5" s="459"/>
      <c r="Q5" s="459"/>
      <c r="R5" s="460"/>
      <c r="T5" s="131" t="s">
        <v>11</v>
      </c>
      <c r="U5" s="441" t="s">
        <v>37</v>
      </c>
      <c r="V5" s="442"/>
      <c r="W5" s="442"/>
      <c r="X5" s="442"/>
      <c r="Y5" s="446">
        <f>MIN(SUM('（別紙2-2）1月27日～2月28日'!AN164,'（別紙2-3）3月1日～3月31日'!AL164,),$H$7)*10000</f>
        <v>0</v>
      </c>
      <c r="Z5" s="446"/>
      <c r="AA5" s="446"/>
      <c r="AB5" s="138" t="s">
        <v>48</v>
      </c>
      <c r="AC5" s="131" t="s">
        <v>11</v>
      </c>
      <c r="AD5" s="441" t="s">
        <v>37</v>
      </c>
      <c r="AE5" s="442"/>
      <c r="AF5" s="442"/>
      <c r="AG5" s="442"/>
      <c r="AH5" s="446">
        <f>MIN(SUM('（別紙2-4）4月1日～4月30日'!$AK$164,'（別紙2-5）5月1日～5月31日'!$AL$164,'（別紙2-6）6月1日～6月30日'!$AK$164,'（別紙2-7）7月1日～7月31日'!$AL$164,'（別紙2-8）8月1日～8月31日'!$AL$164,'（別紙2-9）9月1日～9月30日'!$AK$164),$H$7)*10000</f>
        <v>0</v>
      </c>
      <c r="AI5" s="446"/>
      <c r="AJ5" s="446"/>
      <c r="AK5" s="138" t="s">
        <v>48</v>
      </c>
      <c r="AM5" s="34" t="s">
        <v>12</v>
      </c>
      <c r="AP5" s="34">
        <v>200</v>
      </c>
      <c r="AQ5" s="34">
        <v>2</v>
      </c>
    </row>
    <row r="6" spans="1:43" ht="30" customHeight="1" thickBot="1" x14ac:dyDescent="0.3">
      <c r="H6" s="59" t="str">
        <f>IF($H$7="","↑別紙1の施設規模を選択してください。","")</f>
        <v>↑別紙1の施設規模を選択してください。</v>
      </c>
      <c r="T6" s="132" t="s">
        <v>13</v>
      </c>
      <c r="U6" s="444" t="s">
        <v>36</v>
      </c>
      <c r="V6" s="445"/>
      <c r="W6" s="445"/>
      <c r="X6" s="445"/>
      <c r="Y6" s="447">
        <f>SUM('（別紙2-2）1月27日～2月28日'!AM164,'（別紙2-3）3月1日～3月31日'!AM164,)*10000</f>
        <v>0</v>
      </c>
      <c r="Z6" s="447"/>
      <c r="AA6" s="447"/>
      <c r="AB6" s="139" t="s">
        <v>48</v>
      </c>
      <c r="AC6" s="132" t="s">
        <v>13</v>
      </c>
      <c r="AD6" s="444" t="s">
        <v>36</v>
      </c>
      <c r="AE6" s="445"/>
      <c r="AF6" s="445"/>
      <c r="AG6" s="445"/>
      <c r="AH6" s="447">
        <f>SUM('（別紙2-4）4月1日～4月30日'!$AL$164,'（別紙2-5）5月1日～5月31日'!$AM$164,'（別紙2-7）7月1日～7月31日'!$AM$164,'（別紙2-8）8月1日～8月31日'!$AM$164,'（別紙2-9）9月1日～9月30日'!$AL$164)*10000</f>
        <v>0</v>
      </c>
      <c r="AI6" s="447"/>
      <c r="AJ6" s="447"/>
      <c r="AK6" s="139" t="s">
        <v>48</v>
      </c>
    </row>
    <row r="7" spans="1:43" s="37" customFormat="1" ht="30" customHeight="1" thickTop="1" thickBot="1" x14ac:dyDescent="0.3">
      <c r="A7" s="33"/>
      <c r="B7" s="33"/>
      <c r="C7" s="464" t="s">
        <v>5</v>
      </c>
      <c r="D7" s="465"/>
      <c r="E7" s="466" t="s">
        <v>6</v>
      </c>
      <c r="F7" s="467"/>
      <c r="G7" s="467"/>
      <c r="H7" s="468" t="str">
        <f>IF(H5=AM4,AP4,IF(H5=AM5,AP5,""))</f>
        <v/>
      </c>
      <c r="I7" s="468"/>
      <c r="J7" s="469" t="s">
        <v>7</v>
      </c>
      <c r="K7" s="470"/>
      <c r="L7" s="471" t="s">
        <v>8</v>
      </c>
      <c r="M7" s="472"/>
      <c r="N7" s="472"/>
      <c r="O7" s="122" t="str">
        <f>IF(H5="大規模施設等（定員30人以上）",AQ4,IF(H5="小規模施設等（定員29人以下）",AQ5,""))</f>
        <v/>
      </c>
      <c r="P7" s="130" t="s">
        <v>9</v>
      </c>
      <c r="Q7" s="469" t="s">
        <v>10</v>
      </c>
      <c r="R7" s="470"/>
      <c r="S7" s="34"/>
      <c r="T7" s="434" t="s">
        <v>14</v>
      </c>
      <c r="U7" s="435"/>
      <c r="V7" s="435"/>
      <c r="W7" s="435"/>
      <c r="X7" s="435"/>
      <c r="Y7" s="440">
        <f>SUM(Y4:Z6)</f>
        <v>0</v>
      </c>
      <c r="Z7" s="440"/>
      <c r="AA7" s="440"/>
      <c r="AB7" s="137" t="s">
        <v>48</v>
      </c>
      <c r="AC7" s="434" t="s">
        <v>14</v>
      </c>
      <c r="AD7" s="435"/>
      <c r="AE7" s="435"/>
      <c r="AF7" s="435"/>
      <c r="AG7" s="435"/>
      <c r="AH7" s="440">
        <f>SUM($AH$4:$AI$6)</f>
        <v>0</v>
      </c>
      <c r="AI7" s="440"/>
      <c r="AJ7" s="440"/>
      <c r="AK7" s="137" t="s">
        <v>48</v>
      </c>
    </row>
    <row r="8" spans="1:43"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124"/>
      <c r="X8" s="125"/>
      <c r="Y8" s="125"/>
      <c r="Z8" s="125"/>
      <c r="AA8" s="125"/>
      <c r="AB8" s="125"/>
      <c r="AC8" s="125"/>
      <c r="AD8" s="126"/>
      <c r="AE8" s="127"/>
      <c r="AF8" s="127"/>
      <c r="AG8" s="127"/>
      <c r="AH8" s="128"/>
      <c r="AI8" s="128"/>
      <c r="AJ8" s="128"/>
      <c r="AK8" s="118" t="str">
        <f>IF(AM165=150,"","申請内容にエラーがあります。療養日数は15日以内になるようにしてください。")</f>
        <v/>
      </c>
    </row>
    <row r="9" spans="1:43"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row>
    <row r="10" spans="1:43" s="41" customFormat="1" ht="30" customHeight="1" x14ac:dyDescent="0.4">
      <c r="A10" s="62"/>
      <c r="B10" s="63"/>
      <c r="C10" s="64" t="s">
        <v>15</v>
      </c>
      <c r="D10" s="65">
        <v>12</v>
      </c>
      <c r="E10" s="66"/>
      <c r="F10" s="67"/>
      <c r="G10" s="66"/>
      <c r="H10" s="67"/>
      <c r="I10" s="66"/>
      <c r="J10" s="67"/>
      <c r="K10" s="66">
        <v>1</v>
      </c>
      <c r="L10" s="67"/>
      <c r="M10" s="66"/>
      <c r="N10" s="67"/>
      <c r="O10" s="66"/>
      <c r="P10" s="67"/>
      <c r="Q10" s="66"/>
      <c r="R10" s="67"/>
      <c r="S10" s="66"/>
      <c r="T10" s="67"/>
      <c r="U10" s="66"/>
      <c r="V10" s="67"/>
      <c r="W10" s="66"/>
      <c r="X10" s="67"/>
      <c r="Y10" s="66"/>
      <c r="Z10" s="67"/>
      <c r="AA10" s="66"/>
      <c r="AB10" s="67"/>
      <c r="AC10" s="66"/>
      <c r="AD10" s="67"/>
      <c r="AE10" s="66"/>
      <c r="AF10" s="67"/>
      <c r="AG10" s="66"/>
      <c r="AH10" s="67"/>
      <c r="AI10" s="66"/>
      <c r="AJ10" s="86"/>
      <c r="AK10" s="438" t="s">
        <v>16</v>
      </c>
    </row>
    <row r="11" spans="1:43" s="41" customFormat="1" ht="30" customHeight="1" thickBot="1" x14ac:dyDescent="0.45">
      <c r="A11" s="69"/>
      <c r="B11" s="70"/>
      <c r="C11" s="169" t="s">
        <v>17</v>
      </c>
      <c r="D11" s="71">
        <v>25</v>
      </c>
      <c r="E11" s="72">
        <v>26</v>
      </c>
      <c r="F11" s="73">
        <v>27</v>
      </c>
      <c r="G11" s="72">
        <v>28</v>
      </c>
      <c r="H11" s="73">
        <v>29</v>
      </c>
      <c r="I11" s="72">
        <v>30</v>
      </c>
      <c r="J11" s="73">
        <v>31</v>
      </c>
      <c r="K11" s="72">
        <v>1</v>
      </c>
      <c r="L11" s="73">
        <v>2</v>
      </c>
      <c r="M11" s="72">
        <v>3</v>
      </c>
      <c r="N11" s="73">
        <v>4</v>
      </c>
      <c r="O11" s="72">
        <v>5</v>
      </c>
      <c r="P11" s="73">
        <v>6</v>
      </c>
      <c r="Q11" s="72">
        <v>7</v>
      </c>
      <c r="R11" s="73">
        <v>8</v>
      </c>
      <c r="S11" s="72">
        <v>9</v>
      </c>
      <c r="T11" s="73">
        <v>10</v>
      </c>
      <c r="U11" s="72">
        <v>11</v>
      </c>
      <c r="V11" s="73">
        <v>12</v>
      </c>
      <c r="W11" s="72">
        <v>13</v>
      </c>
      <c r="X11" s="73">
        <v>14</v>
      </c>
      <c r="Y11" s="72">
        <v>15</v>
      </c>
      <c r="Z11" s="73">
        <v>16</v>
      </c>
      <c r="AA11" s="72">
        <v>17</v>
      </c>
      <c r="AB11" s="73">
        <v>18</v>
      </c>
      <c r="AC11" s="72">
        <v>19</v>
      </c>
      <c r="AD11" s="73">
        <v>20</v>
      </c>
      <c r="AE11" s="72">
        <v>21</v>
      </c>
      <c r="AF11" s="73">
        <v>22</v>
      </c>
      <c r="AG11" s="72">
        <v>23</v>
      </c>
      <c r="AH11" s="73">
        <v>24</v>
      </c>
      <c r="AI11" s="72">
        <v>25</v>
      </c>
      <c r="AJ11" s="87">
        <v>26</v>
      </c>
      <c r="AK11" s="439"/>
      <c r="AM11" s="41" t="s">
        <v>40</v>
      </c>
      <c r="AN11" s="443" t="s">
        <v>41</v>
      </c>
      <c r="AO11" s="443"/>
    </row>
    <row r="12" spans="1:43" s="41" customFormat="1" ht="30" customHeight="1" thickBot="1" x14ac:dyDescent="0.35">
      <c r="A12" s="436" t="s">
        <v>49</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N12" s="42"/>
      <c r="AO12" s="42"/>
    </row>
    <row r="13" spans="1:43" ht="30" customHeight="1" thickBot="1" x14ac:dyDescent="0.3">
      <c r="A13" s="75" t="s">
        <v>16</v>
      </c>
      <c r="B13" s="76" t="s">
        <v>44</v>
      </c>
      <c r="C13" s="77"/>
      <c r="D13" s="78">
        <f t="shared" ref="D13:AI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79">
        <f t="shared" si="0"/>
        <v>0</v>
      </c>
      <c r="AG13" s="79">
        <f t="shared" si="0"/>
        <v>0</v>
      </c>
      <c r="AH13" s="79">
        <f t="shared" si="0"/>
        <v>0</v>
      </c>
      <c r="AI13" s="79">
        <f t="shared" si="0"/>
        <v>0</v>
      </c>
      <c r="AJ13" s="88">
        <f>SUM(AJ14:AJ163)</f>
        <v>0</v>
      </c>
      <c r="AK13" s="77">
        <f>SUM(D13:AJ13)</f>
        <v>0</v>
      </c>
    </row>
    <row r="14" spans="1:43" s="41" customFormat="1" ht="30" customHeight="1" thickTop="1" x14ac:dyDescent="0.4">
      <c r="A14" s="82">
        <v>1</v>
      </c>
      <c r="B14" s="17"/>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3"/>
      <c r="AG14" s="4"/>
      <c r="AH14" s="3"/>
      <c r="AI14" s="4"/>
      <c r="AJ14" s="5"/>
      <c r="AK14" s="84">
        <f>SUM(D14:AJ14)</f>
        <v>0</v>
      </c>
      <c r="AL14" s="43" t="str">
        <f>IF(AK14&lt;=15,"","療養日数は15日以内になるようにしてください")</f>
        <v/>
      </c>
      <c r="AM14" s="41">
        <f>MIN(AK14,15)</f>
        <v>0</v>
      </c>
    </row>
    <row r="15" spans="1:43" s="41" customFormat="1" ht="30" customHeight="1" x14ac:dyDescent="0.4">
      <c r="A15" s="53">
        <v>2</v>
      </c>
      <c r="B15" s="18"/>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8"/>
      <c r="AG15" s="9"/>
      <c r="AH15" s="8"/>
      <c r="AI15" s="9"/>
      <c r="AJ15" s="10"/>
      <c r="AK15" s="54">
        <f t="shared" ref="AK15:AK78" si="1">SUM(D15:AJ15)</f>
        <v>0</v>
      </c>
      <c r="AL15" s="43" t="str">
        <f t="shared" ref="AL15:AL78" si="2">IF(AK15&lt;=15,"","療養日数は15日以内になるようにしてください")</f>
        <v/>
      </c>
      <c r="AM15" s="41">
        <f t="shared" ref="AM15:AM162" si="3">MIN(AK15,15)</f>
        <v>0</v>
      </c>
    </row>
    <row r="16" spans="1:43" s="41" customFormat="1" ht="30" customHeight="1" x14ac:dyDescent="0.4">
      <c r="A16" s="53">
        <v>3</v>
      </c>
      <c r="B16" s="18"/>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8"/>
      <c r="AG16" s="9"/>
      <c r="AH16" s="8"/>
      <c r="AI16" s="9"/>
      <c r="AJ16" s="10"/>
      <c r="AK16" s="54">
        <f t="shared" si="1"/>
        <v>0</v>
      </c>
      <c r="AL16" s="43" t="str">
        <f t="shared" si="2"/>
        <v/>
      </c>
      <c r="AM16" s="41">
        <f t="shared" si="3"/>
        <v>0</v>
      </c>
    </row>
    <row r="17" spans="1:39" s="41" customFormat="1" ht="30" customHeight="1" x14ac:dyDescent="0.4">
      <c r="A17" s="53">
        <v>4</v>
      </c>
      <c r="B17" s="18"/>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8"/>
      <c r="AG17" s="9"/>
      <c r="AH17" s="8"/>
      <c r="AI17" s="9"/>
      <c r="AJ17" s="10"/>
      <c r="AK17" s="54">
        <f t="shared" si="1"/>
        <v>0</v>
      </c>
      <c r="AL17" s="43" t="str">
        <f t="shared" si="2"/>
        <v/>
      </c>
      <c r="AM17" s="41">
        <f t="shared" si="3"/>
        <v>0</v>
      </c>
    </row>
    <row r="18" spans="1:39" s="41" customFormat="1" ht="30" customHeight="1" thickBot="1" x14ac:dyDescent="0.45">
      <c r="A18" s="57">
        <v>5</v>
      </c>
      <c r="B18" s="19"/>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3"/>
      <c r="AG18" s="14"/>
      <c r="AH18" s="13"/>
      <c r="AI18" s="14"/>
      <c r="AJ18" s="15"/>
      <c r="AK18" s="58">
        <f t="shared" si="1"/>
        <v>0</v>
      </c>
      <c r="AL18" s="43" t="str">
        <f t="shared" si="2"/>
        <v/>
      </c>
      <c r="AM18" s="41">
        <f t="shared" si="3"/>
        <v>0</v>
      </c>
    </row>
    <row r="19" spans="1:39" s="41" customFormat="1" ht="30" customHeight="1" x14ac:dyDescent="0.4">
      <c r="A19" s="82">
        <v>6</v>
      </c>
      <c r="B19" s="17"/>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3"/>
      <c r="AG19" s="4"/>
      <c r="AH19" s="3"/>
      <c r="AI19" s="4"/>
      <c r="AJ19" s="16"/>
      <c r="AK19" s="84">
        <f t="shared" si="1"/>
        <v>0</v>
      </c>
      <c r="AL19" s="43" t="str">
        <f t="shared" si="2"/>
        <v/>
      </c>
      <c r="AM19" s="41">
        <f t="shared" si="3"/>
        <v>0</v>
      </c>
    </row>
    <row r="20" spans="1:39" s="41" customFormat="1" ht="30" customHeight="1" x14ac:dyDescent="0.4">
      <c r="A20" s="53">
        <v>7</v>
      </c>
      <c r="B20" s="18"/>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8"/>
      <c r="AG20" s="9"/>
      <c r="AH20" s="8"/>
      <c r="AI20" s="9"/>
      <c r="AJ20" s="10"/>
      <c r="AK20" s="54">
        <f t="shared" si="1"/>
        <v>0</v>
      </c>
      <c r="AL20" s="43" t="str">
        <f t="shared" si="2"/>
        <v/>
      </c>
      <c r="AM20" s="41">
        <f t="shared" si="3"/>
        <v>0</v>
      </c>
    </row>
    <row r="21" spans="1:39" s="41" customFormat="1" ht="30" customHeight="1" x14ac:dyDescent="0.4">
      <c r="A21" s="53">
        <v>8</v>
      </c>
      <c r="B21" s="18"/>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8"/>
      <c r="AG21" s="9"/>
      <c r="AH21" s="8"/>
      <c r="AI21" s="9"/>
      <c r="AJ21" s="10"/>
      <c r="AK21" s="54">
        <f t="shared" si="1"/>
        <v>0</v>
      </c>
      <c r="AL21" s="43" t="str">
        <f t="shared" si="2"/>
        <v/>
      </c>
      <c r="AM21" s="41">
        <f t="shared" si="3"/>
        <v>0</v>
      </c>
    </row>
    <row r="22" spans="1:39" s="41" customFormat="1" ht="30" customHeight="1" x14ac:dyDescent="0.4">
      <c r="A22" s="53">
        <v>9</v>
      </c>
      <c r="B22" s="18"/>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8"/>
      <c r="AG22" s="9"/>
      <c r="AH22" s="8"/>
      <c r="AI22" s="9"/>
      <c r="AJ22" s="10"/>
      <c r="AK22" s="54">
        <f t="shared" si="1"/>
        <v>0</v>
      </c>
      <c r="AL22" s="43" t="str">
        <f t="shared" si="2"/>
        <v/>
      </c>
      <c r="AM22" s="41">
        <f t="shared" si="3"/>
        <v>0</v>
      </c>
    </row>
    <row r="23" spans="1:39" s="41" customFormat="1" ht="30" customHeight="1" thickBot="1" x14ac:dyDescent="0.45">
      <c r="A23" s="57">
        <v>10</v>
      </c>
      <c r="B23" s="19"/>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3"/>
      <c r="AG23" s="14"/>
      <c r="AH23" s="13"/>
      <c r="AI23" s="14"/>
      <c r="AJ23" s="15"/>
      <c r="AK23" s="58">
        <f t="shared" si="1"/>
        <v>0</v>
      </c>
      <c r="AL23" s="43" t="str">
        <f t="shared" si="2"/>
        <v/>
      </c>
      <c r="AM23" s="41">
        <f t="shared" si="3"/>
        <v>0</v>
      </c>
    </row>
    <row r="24" spans="1:39" s="41" customFormat="1" ht="30" customHeight="1" x14ac:dyDescent="0.4">
      <c r="A24" s="82">
        <v>11</v>
      </c>
      <c r="B24" s="17"/>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3"/>
      <c r="AG24" s="4"/>
      <c r="AH24" s="3"/>
      <c r="AI24" s="4"/>
      <c r="AJ24" s="16"/>
      <c r="AK24" s="84">
        <f t="shared" si="1"/>
        <v>0</v>
      </c>
      <c r="AL24" s="85" t="str">
        <f t="shared" si="2"/>
        <v/>
      </c>
      <c r="AM24" s="41">
        <f t="shared" si="3"/>
        <v>0</v>
      </c>
    </row>
    <row r="25" spans="1:39" s="41" customFormat="1" ht="30" customHeight="1" x14ac:dyDescent="0.4">
      <c r="A25" s="53">
        <v>12</v>
      </c>
      <c r="B25" s="18"/>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8"/>
      <c r="AG25" s="9"/>
      <c r="AH25" s="8"/>
      <c r="AI25" s="9"/>
      <c r="AJ25" s="10"/>
      <c r="AK25" s="54">
        <f t="shared" si="1"/>
        <v>0</v>
      </c>
      <c r="AL25" s="43" t="str">
        <f t="shared" si="2"/>
        <v/>
      </c>
      <c r="AM25" s="41">
        <f t="shared" si="3"/>
        <v>0</v>
      </c>
    </row>
    <row r="26" spans="1:39" s="41" customFormat="1" ht="30" customHeight="1" x14ac:dyDescent="0.4">
      <c r="A26" s="53">
        <v>13</v>
      </c>
      <c r="B26" s="18"/>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8"/>
      <c r="AG26" s="9"/>
      <c r="AH26" s="8"/>
      <c r="AI26" s="9"/>
      <c r="AJ26" s="10"/>
      <c r="AK26" s="54">
        <f t="shared" si="1"/>
        <v>0</v>
      </c>
      <c r="AL26" s="43" t="str">
        <f t="shared" si="2"/>
        <v/>
      </c>
      <c r="AM26" s="41">
        <f t="shared" si="3"/>
        <v>0</v>
      </c>
    </row>
    <row r="27" spans="1:39" s="41" customFormat="1" ht="30" customHeight="1" x14ac:dyDescent="0.4">
      <c r="A27" s="53">
        <v>14</v>
      </c>
      <c r="B27" s="18"/>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8"/>
      <c r="AG27" s="9"/>
      <c r="AH27" s="8"/>
      <c r="AI27" s="9"/>
      <c r="AJ27" s="10"/>
      <c r="AK27" s="54">
        <f t="shared" si="1"/>
        <v>0</v>
      </c>
      <c r="AL27" s="43" t="str">
        <f t="shared" si="2"/>
        <v/>
      </c>
      <c r="AM27" s="41">
        <f t="shared" si="3"/>
        <v>0</v>
      </c>
    </row>
    <row r="28" spans="1:39" s="41" customFormat="1" ht="30" customHeight="1" thickBot="1" x14ac:dyDescent="0.45">
      <c r="A28" s="57">
        <v>15</v>
      </c>
      <c r="B28" s="19"/>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3"/>
      <c r="AG28" s="14"/>
      <c r="AH28" s="13"/>
      <c r="AI28" s="14"/>
      <c r="AJ28" s="15"/>
      <c r="AK28" s="58">
        <f t="shared" si="1"/>
        <v>0</v>
      </c>
      <c r="AL28" s="43" t="str">
        <f t="shared" si="2"/>
        <v/>
      </c>
      <c r="AM28" s="41">
        <f t="shared" si="3"/>
        <v>0</v>
      </c>
    </row>
    <row r="29" spans="1:39" s="41" customFormat="1" ht="30" customHeight="1" x14ac:dyDescent="0.4">
      <c r="A29" s="82">
        <v>16</v>
      </c>
      <c r="B29" s="17"/>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3"/>
      <c r="AG29" s="4"/>
      <c r="AH29" s="3"/>
      <c r="AI29" s="4"/>
      <c r="AJ29" s="16"/>
      <c r="AK29" s="84">
        <f t="shared" si="1"/>
        <v>0</v>
      </c>
      <c r="AL29" s="43" t="str">
        <f t="shared" si="2"/>
        <v/>
      </c>
      <c r="AM29" s="41">
        <f t="shared" si="3"/>
        <v>0</v>
      </c>
    </row>
    <row r="30" spans="1:39" s="41" customFormat="1" ht="30" customHeight="1" x14ac:dyDescent="0.4">
      <c r="A30" s="53">
        <v>17</v>
      </c>
      <c r="B30" s="18"/>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8"/>
      <c r="AG30" s="9"/>
      <c r="AH30" s="8"/>
      <c r="AI30" s="9"/>
      <c r="AJ30" s="10"/>
      <c r="AK30" s="54">
        <f t="shared" si="1"/>
        <v>0</v>
      </c>
      <c r="AL30" s="43" t="str">
        <f t="shared" si="2"/>
        <v/>
      </c>
      <c r="AM30" s="41">
        <f t="shared" si="3"/>
        <v>0</v>
      </c>
    </row>
    <row r="31" spans="1:39" s="41" customFormat="1" ht="30" customHeight="1" x14ac:dyDescent="0.4">
      <c r="A31" s="53">
        <v>18</v>
      </c>
      <c r="B31" s="18"/>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8"/>
      <c r="AG31" s="9"/>
      <c r="AH31" s="8"/>
      <c r="AI31" s="9"/>
      <c r="AJ31" s="10"/>
      <c r="AK31" s="54">
        <f t="shared" si="1"/>
        <v>0</v>
      </c>
      <c r="AL31" s="43" t="str">
        <f t="shared" si="2"/>
        <v/>
      </c>
      <c r="AM31" s="41">
        <f t="shared" si="3"/>
        <v>0</v>
      </c>
    </row>
    <row r="32" spans="1:39" s="41" customFormat="1" ht="30" customHeight="1" x14ac:dyDescent="0.4">
      <c r="A32" s="53">
        <v>19</v>
      </c>
      <c r="B32" s="18"/>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8"/>
      <c r="AG32" s="9"/>
      <c r="AH32" s="8"/>
      <c r="AI32" s="9"/>
      <c r="AJ32" s="10"/>
      <c r="AK32" s="54">
        <f t="shared" si="1"/>
        <v>0</v>
      </c>
      <c r="AL32" s="43" t="str">
        <f t="shared" si="2"/>
        <v/>
      </c>
      <c r="AM32" s="41">
        <f t="shared" si="3"/>
        <v>0</v>
      </c>
    </row>
    <row r="33" spans="1:41" s="41" customFormat="1" ht="30" customHeight="1" thickBot="1" x14ac:dyDescent="0.45">
      <c r="A33" s="57">
        <v>20</v>
      </c>
      <c r="B33" s="19"/>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3"/>
      <c r="AG33" s="14"/>
      <c r="AH33" s="13"/>
      <c r="AI33" s="14"/>
      <c r="AJ33" s="15"/>
      <c r="AK33" s="58">
        <f t="shared" si="1"/>
        <v>0</v>
      </c>
      <c r="AL33" s="43" t="str">
        <f t="shared" si="2"/>
        <v/>
      </c>
      <c r="AM33" s="41">
        <f t="shared" si="3"/>
        <v>0</v>
      </c>
    </row>
    <row r="34" spans="1:41" s="41" customFormat="1" ht="30" customHeight="1" x14ac:dyDescent="0.4">
      <c r="A34" s="82">
        <v>21</v>
      </c>
      <c r="B34" s="17"/>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3"/>
      <c r="AG34" s="4"/>
      <c r="AH34" s="3"/>
      <c r="AI34" s="4"/>
      <c r="AJ34" s="16"/>
      <c r="AK34" s="84">
        <f t="shared" si="1"/>
        <v>0</v>
      </c>
      <c r="AL34" s="43" t="str">
        <f t="shared" si="2"/>
        <v/>
      </c>
      <c r="AM34" s="41">
        <f t="shared" si="3"/>
        <v>0</v>
      </c>
    </row>
    <row r="35" spans="1:41" s="41" customFormat="1" ht="30" customHeight="1" x14ac:dyDescent="0.4">
      <c r="A35" s="53">
        <v>22</v>
      </c>
      <c r="B35" s="18"/>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8"/>
      <c r="AG35" s="9"/>
      <c r="AH35" s="8"/>
      <c r="AI35" s="9"/>
      <c r="AJ35" s="10"/>
      <c r="AK35" s="54">
        <f t="shared" si="1"/>
        <v>0</v>
      </c>
      <c r="AL35" s="43" t="str">
        <f t="shared" si="2"/>
        <v/>
      </c>
      <c r="AM35" s="41">
        <f t="shared" si="3"/>
        <v>0</v>
      </c>
    </row>
    <row r="36" spans="1:41" s="41" customFormat="1" ht="30" customHeight="1" x14ac:dyDescent="0.4">
      <c r="A36" s="53">
        <v>23</v>
      </c>
      <c r="B36" s="18"/>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8"/>
      <c r="AG36" s="9"/>
      <c r="AH36" s="8"/>
      <c r="AI36" s="9"/>
      <c r="AJ36" s="10"/>
      <c r="AK36" s="54">
        <f t="shared" si="1"/>
        <v>0</v>
      </c>
      <c r="AL36" s="43" t="str">
        <f t="shared" si="2"/>
        <v/>
      </c>
      <c r="AM36" s="41">
        <f t="shared" si="3"/>
        <v>0</v>
      </c>
    </row>
    <row r="37" spans="1:41" s="41" customFormat="1" ht="30" customHeight="1" x14ac:dyDescent="0.4">
      <c r="A37" s="53">
        <v>24</v>
      </c>
      <c r="B37" s="18"/>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8"/>
      <c r="AG37" s="9"/>
      <c r="AH37" s="8"/>
      <c r="AI37" s="9"/>
      <c r="AJ37" s="10"/>
      <c r="AK37" s="54">
        <f t="shared" si="1"/>
        <v>0</v>
      </c>
      <c r="AL37" s="43" t="str">
        <f t="shared" si="2"/>
        <v/>
      </c>
      <c r="AM37" s="41">
        <f t="shared" si="3"/>
        <v>0</v>
      </c>
    </row>
    <row r="38" spans="1:41" ht="30" customHeight="1" thickBot="1" x14ac:dyDescent="0.3">
      <c r="A38" s="57">
        <v>25</v>
      </c>
      <c r="B38" s="19"/>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3"/>
      <c r="AG38" s="14"/>
      <c r="AH38" s="13"/>
      <c r="AI38" s="14"/>
      <c r="AJ38" s="15"/>
      <c r="AK38" s="58">
        <f t="shared" si="1"/>
        <v>0</v>
      </c>
      <c r="AL38" s="43" t="str">
        <f t="shared" si="2"/>
        <v/>
      </c>
      <c r="AM38" s="41">
        <f t="shared" si="3"/>
        <v>0</v>
      </c>
      <c r="AO38" s="41"/>
    </row>
    <row r="39" spans="1:41" ht="30" customHeight="1" x14ac:dyDescent="0.25">
      <c r="A39" s="89">
        <v>26</v>
      </c>
      <c r="B39" s="20"/>
      <c r="C39" s="431"/>
      <c r="D39" s="1"/>
      <c r="E39" s="4"/>
      <c r="F39" s="3"/>
      <c r="G39" s="4"/>
      <c r="H39" s="3"/>
      <c r="I39" s="4"/>
      <c r="J39" s="3"/>
      <c r="K39" s="4"/>
      <c r="L39" s="3"/>
      <c r="M39" s="4"/>
      <c r="N39" s="3"/>
      <c r="O39" s="4"/>
      <c r="P39" s="3"/>
      <c r="Q39" s="4"/>
      <c r="R39" s="3"/>
      <c r="S39" s="4"/>
      <c r="T39" s="3"/>
      <c r="U39" s="4"/>
      <c r="V39" s="3"/>
      <c r="W39" s="4"/>
      <c r="X39" s="3"/>
      <c r="Y39" s="4"/>
      <c r="Z39" s="3"/>
      <c r="AA39" s="4"/>
      <c r="AB39" s="3"/>
      <c r="AC39" s="4"/>
      <c r="AD39" s="3"/>
      <c r="AE39" s="4"/>
      <c r="AF39" s="3"/>
      <c r="AG39" s="4"/>
      <c r="AH39" s="3"/>
      <c r="AI39" s="4"/>
      <c r="AJ39" s="16"/>
      <c r="AK39" s="84">
        <f t="shared" si="1"/>
        <v>0</v>
      </c>
      <c r="AL39" s="43" t="str">
        <f t="shared" si="2"/>
        <v/>
      </c>
      <c r="AM39" s="41">
        <f t="shared" si="3"/>
        <v>0</v>
      </c>
      <c r="AO39" s="41"/>
    </row>
    <row r="40" spans="1:41" ht="30" customHeight="1" x14ac:dyDescent="0.25">
      <c r="A40" s="53">
        <v>27</v>
      </c>
      <c r="B40" s="18"/>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8"/>
      <c r="AG40" s="9"/>
      <c r="AH40" s="8"/>
      <c r="AI40" s="9"/>
      <c r="AJ40" s="10"/>
      <c r="AK40" s="54">
        <f t="shared" si="1"/>
        <v>0</v>
      </c>
      <c r="AL40" s="43" t="str">
        <f t="shared" si="2"/>
        <v/>
      </c>
      <c r="AM40" s="41">
        <f t="shared" si="3"/>
        <v>0</v>
      </c>
      <c r="AO40" s="41"/>
    </row>
    <row r="41" spans="1:41" ht="30" customHeight="1" x14ac:dyDescent="0.25">
      <c r="A41" s="53">
        <v>28</v>
      </c>
      <c r="B41" s="18"/>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8"/>
      <c r="AG41" s="9"/>
      <c r="AH41" s="8"/>
      <c r="AI41" s="9"/>
      <c r="AJ41" s="10"/>
      <c r="AK41" s="54">
        <f t="shared" si="1"/>
        <v>0</v>
      </c>
      <c r="AL41" s="43" t="str">
        <f t="shared" si="2"/>
        <v/>
      </c>
      <c r="AM41" s="41">
        <f t="shared" si="3"/>
        <v>0</v>
      </c>
      <c r="AO41" s="41"/>
    </row>
    <row r="42" spans="1:41" s="41" customFormat="1" ht="30" customHeight="1" x14ac:dyDescent="0.4">
      <c r="A42" s="53">
        <v>29</v>
      </c>
      <c r="B42" s="18"/>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8"/>
      <c r="AG42" s="9"/>
      <c r="AH42" s="8"/>
      <c r="AI42" s="9"/>
      <c r="AJ42" s="10"/>
      <c r="AK42" s="54">
        <f t="shared" si="1"/>
        <v>0</v>
      </c>
      <c r="AL42" s="43" t="str">
        <f t="shared" si="2"/>
        <v/>
      </c>
      <c r="AM42" s="41">
        <f t="shared" si="3"/>
        <v>0</v>
      </c>
      <c r="AN42" s="44"/>
    </row>
    <row r="43" spans="1:41" s="41" customFormat="1" ht="30" customHeight="1" thickBot="1" x14ac:dyDescent="0.45">
      <c r="A43" s="55">
        <v>30</v>
      </c>
      <c r="B43" s="21"/>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24"/>
      <c r="AG43" s="25"/>
      <c r="AH43" s="24"/>
      <c r="AI43" s="25"/>
      <c r="AJ43" s="26"/>
      <c r="AK43" s="56">
        <f t="shared" si="1"/>
        <v>0</v>
      </c>
      <c r="AL43" s="43" t="str">
        <f t="shared" si="2"/>
        <v/>
      </c>
      <c r="AM43" s="41">
        <f t="shared" si="3"/>
        <v>0</v>
      </c>
      <c r="AN43" s="44"/>
    </row>
    <row r="44" spans="1:41" s="41" customFormat="1" ht="30" customHeight="1" x14ac:dyDescent="0.4">
      <c r="A44" s="99">
        <v>31</v>
      </c>
      <c r="B44" s="100"/>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03"/>
      <c r="AG44" s="104"/>
      <c r="AH44" s="103"/>
      <c r="AI44" s="104"/>
      <c r="AJ44" s="105"/>
      <c r="AK44" s="81">
        <f t="shared" si="1"/>
        <v>0</v>
      </c>
      <c r="AL44" s="43" t="str">
        <f t="shared" si="2"/>
        <v/>
      </c>
      <c r="AM44" s="41">
        <f t="shared" si="3"/>
        <v>0</v>
      </c>
      <c r="AN44" s="44"/>
    </row>
    <row r="45" spans="1:41" s="41" customFormat="1" ht="30" customHeight="1" x14ac:dyDescent="0.4">
      <c r="A45" s="55">
        <v>32</v>
      </c>
      <c r="B45" s="21"/>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24"/>
      <c r="AG45" s="25"/>
      <c r="AH45" s="24"/>
      <c r="AI45" s="25"/>
      <c r="AJ45" s="26"/>
      <c r="AK45" s="56">
        <f t="shared" si="1"/>
        <v>0</v>
      </c>
      <c r="AL45" s="43" t="str">
        <f t="shared" si="2"/>
        <v/>
      </c>
      <c r="AM45" s="41">
        <f t="shared" si="3"/>
        <v>0</v>
      </c>
      <c r="AN45" s="44"/>
    </row>
    <row r="46" spans="1:41" s="41" customFormat="1" ht="30" customHeight="1" x14ac:dyDescent="0.4">
      <c r="A46" s="55">
        <v>33</v>
      </c>
      <c r="B46" s="21"/>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24"/>
      <c r="AG46" s="25"/>
      <c r="AH46" s="24"/>
      <c r="AI46" s="25"/>
      <c r="AJ46" s="26"/>
      <c r="AK46" s="56">
        <f t="shared" si="1"/>
        <v>0</v>
      </c>
      <c r="AL46" s="43" t="str">
        <f t="shared" si="2"/>
        <v/>
      </c>
      <c r="AM46" s="41">
        <f t="shared" si="3"/>
        <v>0</v>
      </c>
      <c r="AN46" s="44"/>
    </row>
    <row r="47" spans="1:41" s="41" customFormat="1" ht="30" customHeight="1" x14ac:dyDescent="0.4">
      <c r="A47" s="55">
        <v>34</v>
      </c>
      <c r="B47" s="21"/>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24"/>
      <c r="AG47" s="25"/>
      <c r="AH47" s="24"/>
      <c r="AI47" s="25"/>
      <c r="AJ47" s="26"/>
      <c r="AK47" s="56">
        <f t="shared" si="1"/>
        <v>0</v>
      </c>
      <c r="AL47" s="43" t="str">
        <f t="shared" si="2"/>
        <v/>
      </c>
      <c r="AM47" s="41">
        <f t="shared" si="3"/>
        <v>0</v>
      </c>
      <c r="AN47" s="44"/>
    </row>
    <row r="48" spans="1:41" s="41" customFormat="1" ht="30" customHeight="1" thickBot="1" x14ac:dyDescent="0.45">
      <c r="A48" s="57">
        <v>35</v>
      </c>
      <c r="B48" s="19"/>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3"/>
      <c r="AG48" s="14"/>
      <c r="AH48" s="13"/>
      <c r="AI48" s="14"/>
      <c r="AJ48" s="15"/>
      <c r="AK48" s="58">
        <f t="shared" si="1"/>
        <v>0</v>
      </c>
      <c r="AL48" s="43" t="str">
        <f t="shared" si="2"/>
        <v/>
      </c>
      <c r="AM48" s="41">
        <f t="shared" si="3"/>
        <v>0</v>
      </c>
      <c r="AN48" s="44"/>
    </row>
    <row r="49" spans="1:40" s="41" customFormat="1" ht="30" customHeight="1" x14ac:dyDescent="0.4">
      <c r="A49" s="91">
        <v>36</v>
      </c>
      <c r="B49" s="92"/>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95"/>
      <c r="AG49" s="96"/>
      <c r="AH49" s="95"/>
      <c r="AI49" s="96"/>
      <c r="AJ49" s="97"/>
      <c r="AK49" s="98">
        <f t="shared" si="1"/>
        <v>0</v>
      </c>
      <c r="AL49" s="43" t="str">
        <f t="shared" si="2"/>
        <v/>
      </c>
      <c r="AM49" s="41">
        <f t="shared" si="3"/>
        <v>0</v>
      </c>
      <c r="AN49" s="44"/>
    </row>
    <row r="50" spans="1:40" s="41" customFormat="1" ht="30" customHeight="1" x14ac:dyDescent="0.4">
      <c r="A50" s="55">
        <v>37</v>
      </c>
      <c r="B50" s="21"/>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24"/>
      <c r="AG50" s="25"/>
      <c r="AH50" s="24"/>
      <c r="AI50" s="25"/>
      <c r="AJ50" s="26"/>
      <c r="AK50" s="56">
        <f t="shared" si="1"/>
        <v>0</v>
      </c>
      <c r="AL50" s="43" t="str">
        <f t="shared" si="2"/>
        <v/>
      </c>
      <c r="AM50" s="41">
        <f t="shared" si="3"/>
        <v>0</v>
      </c>
      <c r="AN50" s="44"/>
    </row>
    <row r="51" spans="1:40" s="41" customFormat="1" ht="30" customHeight="1" x14ac:dyDescent="0.4">
      <c r="A51" s="55">
        <v>38</v>
      </c>
      <c r="B51" s="21"/>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24"/>
      <c r="AG51" s="25"/>
      <c r="AH51" s="24"/>
      <c r="AI51" s="25"/>
      <c r="AJ51" s="26"/>
      <c r="AK51" s="56">
        <f t="shared" si="1"/>
        <v>0</v>
      </c>
      <c r="AL51" s="43" t="str">
        <f t="shared" si="2"/>
        <v/>
      </c>
      <c r="AM51" s="41">
        <f t="shared" si="3"/>
        <v>0</v>
      </c>
      <c r="AN51" s="44"/>
    </row>
    <row r="52" spans="1:40" s="41" customFormat="1" ht="30" customHeight="1" x14ac:dyDescent="0.4">
      <c r="A52" s="55">
        <v>39</v>
      </c>
      <c r="B52" s="21"/>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24"/>
      <c r="AG52" s="25"/>
      <c r="AH52" s="24"/>
      <c r="AI52" s="25"/>
      <c r="AJ52" s="26"/>
      <c r="AK52" s="56">
        <f t="shared" si="1"/>
        <v>0</v>
      </c>
      <c r="AL52" s="43" t="str">
        <f t="shared" si="2"/>
        <v/>
      </c>
      <c r="AM52" s="41">
        <f t="shared" si="3"/>
        <v>0</v>
      </c>
      <c r="AN52" s="44"/>
    </row>
    <row r="53" spans="1:40" s="41" customFormat="1" ht="30" customHeight="1" thickBot="1" x14ac:dyDescent="0.45">
      <c r="A53" s="55">
        <v>40</v>
      </c>
      <c r="B53" s="21"/>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24"/>
      <c r="AG53" s="25"/>
      <c r="AH53" s="24"/>
      <c r="AI53" s="25"/>
      <c r="AJ53" s="26"/>
      <c r="AK53" s="56">
        <f t="shared" si="1"/>
        <v>0</v>
      </c>
      <c r="AL53" s="43" t="str">
        <f t="shared" si="2"/>
        <v/>
      </c>
      <c r="AM53" s="41">
        <f t="shared" si="3"/>
        <v>0</v>
      </c>
      <c r="AN53" s="44"/>
    </row>
    <row r="54" spans="1:40" s="41" customFormat="1" ht="30" customHeight="1" x14ac:dyDescent="0.4">
      <c r="A54" s="99">
        <v>41</v>
      </c>
      <c r="B54" s="100"/>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03"/>
      <c r="AG54" s="104"/>
      <c r="AH54" s="103"/>
      <c r="AI54" s="104"/>
      <c r="AJ54" s="105"/>
      <c r="AK54" s="81">
        <f t="shared" si="1"/>
        <v>0</v>
      </c>
      <c r="AL54" s="43" t="str">
        <f t="shared" si="2"/>
        <v/>
      </c>
      <c r="AM54" s="41">
        <f t="shared" si="3"/>
        <v>0</v>
      </c>
      <c r="AN54" s="44"/>
    </row>
    <row r="55" spans="1:40" s="41" customFormat="1" ht="30" customHeight="1" x14ac:dyDescent="0.4">
      <c r="A55" s="55">
        <v>42</v>
      </c>
      <c r="B55" s="21"/>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24"/>
      <c r="AG55" s="25"/>
      <c r="AH55" s="24"/>
      <c r="AI55" s="25"/>
      <c r="AJ55" s="26"/>
      <c r="AK55" s="56">
        <f t="shared" si="1"/>
        <v>0</v>
      </c>
      <c r="AL55" s="43" t="str">
        <f t="shared" si="2"/>
        <v/>
      </c>
      <c r="AM55" s="41">
        <f t="shared" si="3"/>
        <v>0</v>
      </c>
      <c r="AN55" s="44"/>
    </row>
    <row r="56" spans="1:40" s="41" customFormat="1" ht="30" customHeight="1" x14ac:dyDescent="0.4">
      <c r="A56" s="55">
        <v>43</v>
      </c>
      <c r="B56" s="21"/>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24"/>
      <c r="AG56" s="25"/>
      <c r="AH56" s="24"/>
      <c r="AI56" s="25"/>
      <c r="AJ56" s="26"/>
      <c r="AK56" s="56">
        <f t="shared" si="1"/>
        <v>0</v>
      </c>
      <c r="AL56" s="43" t="str">
        <f t="shared" si="2"/>
        <v/>
      </c>
      <c r="AM56" s="41">
        <f t="shared" si="3"/>
        <v>0</v>
      </c>
      <c r="AN56" s="44"/>
    </row>
    <row r="57" spans="1:40" s="41" customFormat="1" ht="30" customHeight="1" x14ac:dyDescent="0.4">
      <c r="A57" s="55">
        <v>44</v>
      </c>
      <c r="B57" s="21"/>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24"/>
      <c r="AG57" s="25"/>
      <c r="AH57" s="24"/>
      <c r="AI57" s="25"/>
      <c r="AJ57" s="26"/>
      <c r="AK57" s="56">
        <f t="shared" si="1"/>
        <v>0</v>
      </c>
      <c r="AL57" s="43" t="str">
        <f t="shared" si="2"/>
        <v/>
      </c>
      <c r="AM57" s="41">
        <f t="shared" si="3"/>
        <v>0</v>
      </c>
      <c r="AN57" s="44"/>
    </row>
    <row r="58" spans="1:40" s="41" customFormat="1" ht="30" customHeight="1" thickBot="1" x14ac:dyDescent="0.45">
      <c r="A58" s="57">
        <v>45</v>
      </c>
      <c r="B58" s="19"/>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3"/>
      <c r="AG58" s="14"/>
      <c r="AH58" s="13"/>
      <c r="AI58" s="14"/>
      <c r="AJ58" s="15"/>
      <c r="AK58" s="58">
        <f t="shared" si="1"/>
        <v>0</v>
      </c>
      <c r="AL58" s="43" t="str">
        <f t="shared" si="2"/>
        <v/>
      </c>
      <c r="AM58" s="41">
        <f t="shared" si="3"/>
        <v>0</v>
      </c>
      <c r="AN58" s="44"/>
    </row>
    <row r="59" spans="1:40" s="41" customFormat="1" ht="30" customHeight="1" x14ac:dyDescent="0.4">
      <c r="A59" s="91">
        <v>46</v>
      </c>
      <c r="B59" s="92"/>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95"/>
      <c r="AG59" s="96"/>
      <c r="AH59" s="95"/>
      <c r="AI59" s="96"/>
      <c r="AJ59" s="97"/>
      <c r="AK59" s="98">
        <f t="shared" si="1"/>
        <v>0</v>
      </c>
      <c r="AL59" s="43" t="str">
        <f t="shared" si="2"/>
        <v/>
      </c>
      <c r="AM59" s="41">
        <f t="shared" si="3"/>
        <v>0</v>
      </c>
      <c r="AN59" s="44"/>
    </row>
    <row r="60" spans="1:40" s="41" customFormat="1" ht="30" customHeight="1" x14ac:dyDescent="0.4">
      <c r="A60" s="55">
        <v>47</v>
      </c>
      <c r="B60" s="21"/>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24"/>
      <c r="AG60" s="25"/>
      <c r="AH60" s="24"/>
      <c r="AI60" s="25"/>
      <c r="AJ60" s="26"/>
      <c r="AK60" s="56">
        <f t="shared" si="1"/>
        <v>0</v>
      </c>
      <c r="AL60" s="43" t="str">
        <f t="shared" si="2"/>
        <v/>
      </c>
      <c r="AM60" s="41">
        <f t="shared" si="3"/>
        <v>0</v>
      </c>
      <c r="AN60" s="44"/>
    </row>
    <row r="61" spans="1:40" s="41" customFormat="1" ht="30" customHeight="1" x14ac:dyDescent="0.4">
      <c r="A61" s="55">
        <v>48</v>
      </c>
      <c r="B61" s="21"/>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24"/>
      <c r="AG61" s="25"/>
      <c r="AH61" s="24"/>
      <c r="AI61" s="25"/>
      <c r="AJ61" s="26"/>
      <c r="AK61" s="56">
        <f t="shared" si="1"/>
        <v>0</v>
      </c>
      <c r="AL61" s="43" t="str">
        <f t="shared" si="2"/>
        <v/>
      </c>
      <c r="AM61" s="41">
        <f t="shared" si="3"/>
        <v>0</v>
      </c>
      <c r="AN61" s="44"/>
    </row>
    <row r="62" spans="1:40" s="41" customFormat="1" ht="30" customHeight="1" x14ac:dyDescent="0.4">
      <c r="A62" s="55">
        <v>49</v>
      </c>
      <c r="B62" s="21"/>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24"/>
      <c r="AG62" s="25"/>
      <c r="AH62" s="24"/>
      <c r="AI62" s="25"/>
      <c r="AJ62" s="26"/>
      <c r="AK62" s="56">
        <f t="shared" si="1"/>
        <v>0</v>
      </c>
      <c r="AL62" s="43" t="str">
        <f t="shared" si="2"/>
        <v/>
      </c>
      <c r="AM62" s="41">
        <f t="shared" si="3"/>
        <v>0</v>
      </c>
      <c r="AN62" s="44"/>
    </row>
    <row r="63" spans="1:40" s="41" customFormat="1" ht="30" customHeight="1" thickBot="1" x14ac:dyDescent="0.45">
      <c r="A63" s="55">
        <v>50</v>
      </c>
      <c r="B63" s="21"/>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24"/>
      <c r="AG63" s="25"/>
      <c r="AH63" s="24"/>
      <c r="AI63" s="25"/>
      <c r="AJ63" s="26"/>
      <c r="AK63" s="56">
        <f t="shared" si="1"/>
        <v>0</v>
      </c>
      <c r="AL63" s="43" t="str">
        <f t="shared" si="2"/>
        <v/>
      </c>
      <c r="AM63" s="41">
        <f t="shared" si="3"/>
        <v>0</v>
      </c>
      <c r="AN63" s="44"/>
    </row>
    <row r="64" spans="1:40" s="41" customFormat="1" ht="30" customHeight="1" x14ac:dyDescent="0.4">
      <c r="A64" s="99">
        <v>51</v>
      </c>
      <c r="B64" s="100"/>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03"/>
      <c r="AG64" s="104"/>
      <c r="AH64" s="103"/>
      <c r="AI64" s="104"/>
      <c r="AJ64" s="105"/>
      <c r="AK64" s="81">
        <f t="shared" si="1"/>
        <v>0</v>
      </c>
      <c r="AL64" s="43" t="str">
        <f t="shared" si="2"/>
        <v/>
      </c>
      <c r="AM64" s="41">
        <f t="shared" si="3"/>
        <v>0</v>
      </c>
      <c r="AN64" s="44"/>
    </row>
    <row r="65" spans="1:40" s="41" customFormat="1" ht="30" customHeight="1" x14ac:dyDescent="0.4">
      <c r="A65" s="55">
        <v>52</v>
      </c>
      <c r="B65" s="21"/>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24"/>
      <c r="AG65" s="25"/>
      <c r="AH65" s="24"/>
      <c r="AI65" s="25"/>
      <c r="AJ65" s="26"/>
      <c r="AK65" s="56">
        <f t="shared" si="1"/>
        <v>0</v>
      </c>
      <c r="AL65" s="43" t="str">
        <f t="shared" si="2"/>
        <v/>
      </c>
      <c r="AM65" s="41">
        <f t="shared" si="3"/>
        <v>0</v>
      </c>
      <c r="AN65" s="44"/>
    </row>
    <row r="66" spans="1:40" s="41" customFormat="1" ht="30" customHeight="1" x14ac:dyDescent="0.4">
      <c r="A66" s="55">
        <v>53</v>
      </c>
      <c r="B66" s="21"/>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24"/>
      <c r="AG66" s="25"/>
      <c r="AH66" s="24"/>
      <c r="AI66" s="25"/>
      <c r="AJ66" s="26"/>
      <c r="AK66" s="56">
        <f t="shared" si="1"/>
        <v>0</v>
      </c>
      <c r="AL66" s="43" t="str">
        <f t="shared" si="2"/>
        <v/>
      </c>
      <c r="AM66" s="41">
        <f t="shared" si="3"/>
        <v>0</v>
      </c>
      <c r="AN66" s="44"/>
    </row>
    <row r="67" spans="1:40" s="41" customFormat="1" ht="30" customHeight="1" x14ac:dyDescent="0.4">
      <c r="A67" s="55">
        <v>54</v>
      </c>
      <c r="B67" s="21"/>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24"/>
      <c r="AG67" s="25"/>
      <c r="AH67" s="24"/>
      <c r="AI67" s="25"/>
      <c r="AJ67" s="26"/>
      <c r="AK67" s="56">
        <f t="shared" si="1"/>
        <v>0</v>
      </c>
      <c r="AL67" s="43" t="str">
        <f t="shared" si="2"/>
        <v/>
      </c>
      <c r="AM67" s="41">
        <f t="shared" si="3"/>
        <v>0</v>
      </c>
      <c r="AN67" s="44"/>
    </row>
    <row r="68" spans="1:40" s="41" customFormat="1" ht="30" customHeight="1" thickBot="1" x14ac:dyDescent="0.45">
      <c r="A68" s="57">
        <v>55</v>
      </c>
      <c r="B68" s="19"/>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3"/>
      <c r="AG68" s="14"/>
      <c r="AH68" s="13"/>
      <c r="AI68" s="14"/>
      <c r="AJ68" s="15"/>
      <c r="AK68" s="58">
        <f t="shared" si="1"/>
        <v>0</v>
      </c>
      <c r="AL68" s="43" t="str">
        <f t="shared" si="2"/>
        <v/>
      </c>
      <c r="AM68" s="41">
        <f t="shared" si="3"/>
        <v>0</v>
      </c>
      <c r="AN68" s="44"/>
    </row>
    <row r="69" spans="1:40" s="41" customFormat="1" ht="30" customHeight="1" x14ac:dyDescent="0.4">
      <c r="A69" s="91">
        <v>56</v>
      </c>
      <c r="B69" s="92"/>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95"/>
      <c r="AG69" s="96"/>
      <c r="AH69" s="95"/>
      <c r="AI69" s="96"/>
      <c r="AJ69" s="97"/>
      <c r="AK69" s="98">
        <f t="shared" si="1"/>
        <v>0</v>
      </c>
      <c r="AL69" s="43" t="str">
        <f t="shared" si="2"/>
        <v/>
      </c>
      <c r="AM69" s="41">
        <f t="shared" si="3"/>
        <v>0</v>
      </c>
      <c r="AN69" s="44"/>
    </row>
    <row r="70" spans="1:40" s="41" customFormat="1" ht="30" customHeight="1" x14ac:dyDescent="0.4">
      <c r="A70" s="55">
        <v>57</v>
      </c>
      <c r="B70" s="21"/>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24"/>
      <c r="AG70" s="25"/>
      <c r="AH70" s="24"/>
      <c r="AI70" s="25"/>
      <c r="AJ70" s="26"/>
      <c r="AK70" s="56">
        <f t="shared" si="1"/>
        <v>0</v>
      </c>
      <c r="AL70" s="43" t="str">
        <f t="shared" si="2"/>
        <v/>
      </c>
      <c r="AM70" s="41">
        <f t="shared" si="3"/>
        <v>0</v>
      </c>
      <c r="AN70" s="44"/>
    </row>
    <row r="71" spans="1:40" s="41" customFormat="1" ht="30" customHeight="1" x14ac:dyDescent="0.4">
      <c r="A71" s="55">
        <v>58</v>
      </c>
      <c r="B71" s="21"/>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24"/>
      <c r="AG71" s="25"/>
      <c r="AH71" s="24"/>
      <c r="AI71" s="25"/>
      <c r="AJ71" s="26"/>
      <c r="AK71" s="56">
        <f t="shared" si="1"/>
        <v>0</v>
      </c>
      <c r="AL71" s="43" t="str">
        <f t="shared" si="2"/>
        <v/>
      </c>
      <c r="AM71" s="41">
        <f t="shared" si="3"/>
        <v>0</v>
      </c>
      <c r="AN71" s="44"/>
    </row>
    <row r="72" spans="1:40" s="41" customFormat="1" ht="30" customHeight="1" x14ac:dyDescent="0.4">
      <c r="A72" s="55">
        <v>59</v>
      </c>
      <c r="B72" s="21"/>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24"/>
      <c r="AG72" s="25"/>
      <c r="AH72" s="24"/>
      <c r="AI72" s="25"/>
      <c r="AJ72" s="26"/>
      <c r="AK72" s="56">
        <f t="shared" si="1"/>
        <v>0</v>
      </c>
      <c r="AL72" s="43" t="str">
        <f t="shared" si="2"/>
        <v/>
      </c>
      <c r="AM72" s="41">
        <f t="shared" si="3"/>
        <v>0</v>
      </c>
      <c r="AN72" s="44"/>
    </row>
    <row r="73" spans="1:40" s="41" customFormat="1" ht="30" customHeight="1" thickBot="1" x14ac:dyDescent="0.45">
      <c r="A73" s="55">
        <v>60</v>
      </c>
      <c r="B73" s="21"/>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24"/>
      <c r="AG73" s="25"/>
      <c r="AH73" s="24"/>
      <c r="AI73" s="25"/>
      <c r="AJ73" s="26"/>
      <c r="AK73" s="56">
        <f t="shared" si="1"/>
        <v>0</v>
      </c>
      <c r="AL73" s="43" t="str">
        <f t="shared" si="2"/>
        <v/>
      </c>
      <c r="AM73" s="41">
        <f t="shared" si="3"/>
        <v>0</v>
      </c>
      <c r="AN73" s="44"/>
    </row>
    <row r="74" spans="1:40" s="41" customFormat="1" ht="30" customHeight="1" x14ac:dyDescent="0.4">
      <c r="A74" s="99">
        <v>61</v>
      </c>
      <c r="B74" s="100"/>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03"/>
      <c r="AG74" s="104"/>
      <c r="AH74" s="103"/>
      <c r="AI74" s="104"/>
      <c r="AJ74" s="105"/>
      <c r="AK74" s="81">
        <f t="shared" si="1"/>
        <v>0</v>
      </c>
      <c r="AL74" s="43" t="str">
        <f t="shared" si="2"/>
        <v/>
      </c>
      <c r="AM74" s="41">
        <f t="shared" si="3"/>
        <v>0</v>
      </c>
      <c r="AN74" s="44"/>
    </row>
    <row r="75" spans="1:40" s="41" customFormat="1" ht="30" customHeight="1" x14ac:dyDescent="0.4">
      <c r="A75" s="55">
        <v>62</v>
      </c>
      <c r="B75" s="21"/>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24"/>
      <c r="AG75" s="25"/>
      <c r="AH75" s="24"/>
      <c r="AI75" s="25"/>
      <c r="AJ75" s="26"/>
      <c r="AK75" s="56">
        <f t="shared" si="1"/>
        <v>0</v>
      </c>
      <c r="AL75" s="43" t="str">
        <f t="shared" si="2"/>
        <v/>
      </c>
      <c r="AM75" s="41">
        <f t="shared" si="3"/>
        <v>0</v>
      </c>
      <c r="AN75" s="44"/>
    </row>
    <row r="76" spans="1:40" s="41" customFormat="1" ht="30" customHeight="1" x14ac:dyDescent="0.4">
      <c r="A76" s="55">
        <v>63</v>
      </c>
      <c r="B76" s="21"/>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24"/>
      <c r="AG76" s="25"/>
      <c r="AH76" s="24"/>
      <c r="AI76" s="25"/>
      <c r="AJ76" s="26"/>
      <c r="AK76" s="56">
        <f t="shared" si="1"/>
        <v>0</v>
      </c>
      <c r="AL76" s="43" t="str">
        <f t="shared" si="2"/>
        <v/>
      </c>
      <c r="AM76" s="41">
        <f t="shared" si="3"/>
        <v>0</v>
      </c>
      <c r="AN76" s="44"/>
    </row>
    <row r="77" spans="1:40" s="41" customFormat="1" ht="30" customHeight="1" x14ac:dyDescent="0.4">
      <c r="A77" s="55">
        <v>64</v>
      </c>
      <c r="B77" s="21"/>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24"/>
      <c r="AG77" s="25"/>
      <c r="AH77" s="24"/>
      <c r="AI77" s="25"/>
      <c r="AJ77" s="26"/>
      <c r="AK77" s="56">
        <f t="shared" si="1"/>
        <v>0</v>
      </c>
      <c r="AL77" s="43" t="str">
        <f t="shared" si="2"/>
        <v/>
      </c>
      <c r="AM77" s="41">
        <f t="shared" si="3"/>
        <v>0</v>
      </c>
      <c r="AN77" s="44"/>
    </row>
    <row r="78" spans="1:40" s="41" customFormat="1" ht="30" customHeight="1" thickBot="1" x14ac:dyDescent="0.45">
      <c r="A78" s="57">
        <v>65</v>
      </c>
      <c r="B78" s="19"/>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3"/>
      <c r="AG78" s="14"/>
      <c r="AH78" s="13"/>
      <c r="AI78" s="14"/>
      <c r="AJ78" s="15"/>
      <c r="AK78" s="58">
        <f t="shared" si="1"/>
        <v>0</v>
      </c>
      <c r="AL78" s="43" t="str">
        <f t="shared" si="2"/>
        <v/>
      </c>
      <c r="AM78" s="41">
        <f t="shared" si="3"/>
        <v>0</v>
      </c>
      <c r="AN78" s="44"/>
    </row>
    <row r="79" spans="1:40" s="41" customFormat="1" ht="30" customHeight="1" x14ac:dyDescent="0.4">
      <c r="A79" s="91">
        <v>66</v>
      </c>
      <c r="B79" s="92"/>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95"/>
      <c r="AG79" s="96"/>
      <c r="AH79" s="95"/>
      <c r="AI79" s="96"/>
      <c r="AJ79" s="97"/>
      <c r="AK79" s="98">
        <f t="shared" ref="AK79:AK162" si="4">SUM(D79:AJ79)</f>
        <v>0</v>
      </c>
      <c r="AL79" s="43" t="str">
        <f t="shared" ref="AL79:AL142" si="5">IF(AK79&lt;=15,"","療養日数は15日以内になるようにしてください")</f>
        <v/>
      </c>
      <c r="AM79" s="41">
        <f t="shared" si="3"/>
        <v>0</v>
      </c>
      <c r="AN79" s="44"/>
    </row>
    <row r="80" spans="1:40" s="41" customFormat="1" ht="30" customHeight="1" x14ac:dyDescent="0.4">
      <c r="A80" s="55">
        <v>67</v>
      </c>
      <c r="B80" s="21"/>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24"/>
      <c r="AG80" s="25"/>
      <c r="AH80" s="24"/>
      <c r="AI80" s="25"/>
      <c r="AJ80" s="26"/>
      <c r="AK80" s="56">
        <f t="shared" si="4"/>
        <v>0</v>
      </c>
      <c r="AL80" s="43" t="str">
        <f t="shared" si="5"/>
        <v/>
      </c>
      <c r="AM80" s="41">
        <f t="shared" si="3"/>
        <v>0</v>
      </c>
      <c r="AN80" s="44"/>
    </row>
    <row r="81" spans="1:40" s="41" customFormat="1" ht="30" customHeight="1" x14ac:dyDescent="0.4">
      <c r="A81" s="55">
        <v>68</v>
      </c>
      <c r="B81" s="21"/>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24"/>
      <c r="AG81" s="25"/>
      <c r="AH81" s="24"/>
      <c r="AI81" s="25"/>
      <c r="AJ81" s="26"/>
      <c r="AK81" s="56">
        <f t="shared" si="4"/>
        <v>0</v>
      </c>
      <c r="AL81" s="43" t="str">
        <f t="shared" si="5"/>
        <v/>
      </c>
      <c r="AM81" s="41">
        <f t="shared" si="3"/>
        <v>0</v>
      </c>
      <c r="AN81" s="44"/>
    </row>
    <row r="82" spans="1:40" s="41" customFormat="1" ht="30" customHeight="1" x14ac:dyDescent="0.4">
      <c r="A82" s="55">
        <v>69</v>
      </c>
      <c r="B82" s="21"/>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24"/>
      <c r="AG82" s="25"/>
      <c r="AH82" s="24"/>
      <c r="AI82" s="25"/>
      <c r="AJ82" s="26"/>
      <c r="AK82" s="56">
        <f t="shared" si="4"/>
        <v>0</v>
      </c>
      <c r="AL82" s="43" t="str">
        <f t="shared" si="5"/>
        <v/>
      </c>
      <c r="AM82" s="41">
        <f t="shared" si="3"/>
        <v>0</v>
      </c>
      <c r="AN82" s="44"/>
    </row>
    <row r="83" spans="1:40" s="41" customFormat="1" ht="30" customHeight="1" thickBot="1" x14ac:dyDescent="0.45">
      <c r="A83" s="55">
        <v>70</v>
      </c>
      <c r="B83" s="21"/>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24"/>
      <c r="AG83" s="25"/>
      <c r="AH83" s="24"/>
      <c r="AI83" s="25"/>
      <c r="AJ83" s="26"/>
      <c r="AK83" s="56">
        <f t="shared" si="4"/>
        <v>0</v>
      </c>
      <c r="AL83" s="43" t="str">
        <f t="shared" si="5"/>
        <v/>
      </c>
      <c r="AM83" s="41">
        <f t="shared" si="3"/>
        <v>0</v>
      </c>
      <c r="AN83" s="44"/>
    </row>
    <row r="84" spans="1:40" s="41" customFormat="1" ht="30" customHeight="1" x14ac:dyDescent="0.4">
      <c r="A84" s="99">
        <v>71</v>
      </c>
      <c r="B84" s="100"/>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03"/>
      <c r="AG84" s="104"/>
      <c r="AH84" s="103"/>
      <c r="AI84" s="104"/>
      <c r="AJ84" s="105"/>
      <c r="AK84" s="81">
        <f t="shared" si="4"/>
        <v>0</v>
      </c>
      <c r="AL84" s="43" t="str">
        <f t="shared" si="5"/>
        <v/>
      </c>
      <c r="AM84" s="41">
        <f t="shared" si="3"/>
        <v>0</v>
      </c>
      <c r="AN84" s="44"/>
    </row>
    <row r="85" spans="1:40" s="41" customFormat="1" ht="30" customHeight="1" x14ac:dyDescent="0.4">
      <c r="A85" s="55">
        <v>72</v>
      </c>
      <c r="B85" s="21"/>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24"/>
      <c r="AG85" s="25"/>
      <c r="AH85" s="24"/>
      <c r="AI85" s="25"/>
      <c r="AJ85" s="26"/>
      <c r="AK85" s="56">
        <f t="shared" si="4"/>
        <v>0</v>
      </c>
      <c r="AL85" s="43" t="str">
        <f t="shared" si="5"/>
        <v/>
      </c>
      <c r="AM85" s="41">
        <f t="shared" si="3"/>
        <v>0</v>
      </c>
      <c r="AN85" s="44"/>
    </row>
    <row r="86" spans="1:40" s="41" customFormat="1" ht="30" customHeight="1" x14ac:dyDescent="0.4">
      <c r="A86" s="55">
        <v>73</v>
      </c>
      <c r="B86" s="21"/>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24"/>
      <c r="AG86" s="25"/>
      <c r="AH86" s="24"/>
      <c r="AI86" s="25"/>
      <c r="AJ86" s="26"/>
      <c r="AK86" s="56">
        <f t="shared" si="4"/>
        <v>0</v>
      </c>
      <c r="AL86" s="43" t="str">
        <f t="shared" si="5"/>
        <v/>
      </c>
      <c r="AM86" s="41">
        <f t="shared" si="3"/>
        <v>0</v>
      </c>
      <c r="AN86" s="44"/>
    </row>
    <row r="87" spans="1:40" s="41" customFormat="1" ht="30" customHeight="1" x14ac:dyDescent="0.4">
      <c r="A87" s="55">
        <v>74</v>
      </c>
      <c r="B87" s="21"/>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24"/>
      <c r="AG87" s="25"/>
      <c r="AH87" s="24"/>
      <c r="AI87" s="25"/>
      <c r="AJ87" s="26"/>
      <c r="AK87" s="56">
        <f t="shared" si="4"/>
        <v>0</v>
      </c>
      <c r="AL87" s="43" t="str">
        <f t="shared" si="5"/>
        <v/>
      </c>
      <c r="AM87" s="41">
        <f t="shared" si="3"/>
        <v>0</v>
      </c>
      <c r="AN87" s="44"/>
    </row>
    <row r="88" spans="1:40" s="41" customFormat="1" ht="30" customHeight="1" thickBot="1" x14ac:dyDescent="0.45">
      <c r="A88" s="57">
        <v>75</v>
      </c>
      <c r="B88" s="19"/>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3"/>
      <c r="AG88" s="14"/>
      <c r="AH88" s="13"/>
      <c r="AI88" s="14"/>
      <c r="AJ88" s="15"/>
      <c r="AK88" s="58">
        <f t="shared" si="4"/>
        <v>0</v>
      </c>
      <c r="AL88" s="43" t="str">
        <f t="shared" si="5"/>
        <v/>
      </c>
      <c r="AM88" s="41">
        <f t="shared" si="3"/>
        <v>0</v>
      </c>
      <c r="AN88" s="44"/>
    </row>
    <row r="89" spans="1:40" s="41" customFormat="1" ht="30" customHeight="1" x14ac:dyDescent="0.4">
      <c r="A89" s="91">
        <v>76</v>
      </c>
      <c r="B89" s="92"/>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95"/>
      <c r="AG89" s="96"/>
      <c r="AH89" s="95"/>
      <c r="AI89" s="96"/>
      <c r="AJ89" s="97"/>
      <c r="AK89" s="98">
        <f t="shared" si="4"/>
        <v>0</v>
      </c>
      <c r="AL89" s="43" t="str">
        <f t="shared" si="5"/>
        <v/>
      </c>
      <c r="AM89" s="41">
        <f t="shared" si="3"/>
        <v>0</v>
      </c>
      <c r="AN89" s="44"/>
    </row>
    <row r="90" spans="1:40" s="41" customFormat="1" ht="30" customHeight="1" x14ac:dyDescent="0.4">
      <c r="A90" s="55">
        <v>77</v>
      </c>
      <c r="B90" s="21"/>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24"/>
      <c r="AG90" s="25"/>
      <c r="AH90" s="24"/>
      <c r="AI90" s="25"/>
      <c r="AJ90" s="26"/>
      <c r="AK90" s="56">
        <f t="shared" si="4"/>
        <v>0</v>
      </c>
      <c r="AL90" s="43" t="str">
        <f t="shared" si="5"/>
        <v/>
      </c>
      <c r="AM90" s="41">
        <f t="shared" si="3"/>
        <v>0</v>
      </c>
      <c r="AN90" s="44"/>
    </row>
    <row r="91" spans="1:40" s="41" customFormat="1" ht="30" customHeight="1" x14ac:dyDescent="0.4">
      <c r="A91" s="55">
        <v>78</v>
      </c>
      <c r="B91" s="21"/>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24"/>
      <c r="AG91" s="25"/>
      <c r="AH91" s="24"/>
      <c r="AI91" s="25"/>
      <c r="AJ91" s="26"/>
      <c r="AK91" s="56">
        <f t="shared" si="4"/>
        <v>0</v>
      </c>
      <c r="AL91" s="43" t="str">
        <f t="shared" si="5"/>
        <v/>
      </c>
      <c r="AM91" s="41">
        <f t="shared" si="3"/>
        <v>0</v>
      </c>
      <c r="AN91" s="44"/>
    </row>
    <row r="92" spans="1:40" s="41" customFormat="1" ht="30" customHeight="1" x14ac:dyDescent="0.4">
      <c r="A92" s="55">
        <v>79</v>
      </c>
      <c r="B92" s="21"/>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24"/>
      <c r="AG92" s="25"/>
      <c r="AH92" s="24"/>
      <c r="AI92" s="25"/>
      <c r="AJ92" s="26"/>
      <c r="AK92" s="56">
        <f t="shared" si="4"/>
        <v>0</v>
      </c>
      <c r="AL92" s="43" t="str">
        <f t="shared" si="5"/>
        <v/>
      </c>
      <c r="AM92" s="41">
        <f t="shared" si="3"/>
        <v>0</v>
      </c>
      <c r="AN92" s="44"/>
    </row>
    <row r="93" spans="1:40" s="41" customFormat="1" ht="30" customHeight="1" thickBot="1" x14ac:dyDescent="0.45">
      <c r="A93" s="55">
        <v>80</v>
      </c>
      <c r="B93" s="21"/>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24"/>
      <c r="AG93" s="25"/>
      <c r="AH93" s="24"/>
      <c r="AI93" s="25"/>
      <c r="AJ93" s="26"/>
      <c r="AK93" s="56">
        <f t="shared" si="4"/>
        <v>0</v>
      </c>
      <c r="AL93" s="43" t="str">
        <f t="shared" si="5"/>
        <v/>
      </c>
      <c r="AM93" s="41">
        <f t="shared" si="3"/>
        <v>0</v>
      </c>
      <c r="AN93" s="44"/>
    </row>
    <row r="94" spans="1:40" s="41" customFormat="1" ht="30" customHeight="1" x14ac:dyDescent="0.4">
      <c r="A94" s="99">
        <v>81</v>
      </c>
      <c r="B94" s="100"/>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03"/>
      <c r="AG94" s="104"/>
      <c r="AH94" s="103"/>
      <c r="AI94" s="104"/>
      <c r="AJ94" s="105"/>
      <c r="AK94" s="81">
        <f t="shared" si="4"/>
        <v>0</v>
      </c>
      <c r="AL94" s="43" t="str">
        <f t="shared" si="5"/>
        <v/>
      </c>
      <c r="AM94" s="41">
        <f t="shared" si="3"/>
        <v>0</v>
      </c>
      <c r="AN94" s="44"/>
    </row>
    <row r="95" spans="1:40" s="41" customFormat="1" ht="30" customHeight="1" x14ac:dyDescent="0.4">
      <c r="A95" s="55">
        <v>82</v>
      </c>
      <c r="B95" s="21"/>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24"/>
      <c r="AG95" s="25"/>
      <c r="AH95" s="24"/>
      <c r="AI95" s="25"/>
      <c r="AJ95" s="26"/>
      <c r="AK95" s="56">
        <f t="shared" si="4"/>
        <v>0</v>
      </c>
      <c r="AL95" s="43" t="str">
        <f t="shared" si="5"/>
        <v/>
      </c>
      <c r="AM95" s="41">
        <f t="shared" si="3"/>
        <v>0</v>
      </c>
      <c r="AN95" s="44"/>
    </row>
    <row r="96" spans="1:40" s="41" customFormat="1" ht="30" customHeight="1" x14ac:dyDescent="0.4">
      <c r="A96" s="55">
        <v>83</v>
      </c>
      <c r="B96" s="21"/>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24"/>
      <c r="AG96" s="25"/>
      <c r="AH96" s="24"/>
      <c r="AI96" s="25"/>
      <c r="AJ96" s="26"/>
      <c r="AK96" s="56">
        <f t="shared" si="4"/>
        <v>0</v>
      </c>
      <c r="AL96" s="43" t="str">
        <f t="shared" si="5"/>
        <v/>
      </c>
      <c r="AM96" s="41">
        <f t="shared" si="3"/>
        <v>0</v>
      </c>
      <c r="AN96" s="44"/>
    </row>
    <row r="97" spans="1:40" s="41" customFormat="1" ht="30" customHeight="1" x14ac:dyDescent="0.4">
      <c r="A97" s="55">
        <v>84</v>
      </c>
      <c r="B97" s="21"/>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24"/>
      <c r="AG97" s="25"/>
      <c r="AH97" s="24"/>
      <c r="AI97" s="25"/>
      <c r="AJ97" s="26"/>
      <c r="AK97" s="56">
        <f t="shared" si="4"/>
        <v>0</v>
      </c>
      <c r="AL97" s="43" t="str">
        <f t="shared" si="5"/>
        <v/>
      </c>
      <c r="AM97" s="41">
        <f t="shared" si="3"/>
        <v>0</v>
      </c>
      <c r="AN97" s="44"/>
    </row>
    <row r="98" spans="1:40" s="41" customFormat="1" ht="30" customHeight="1" thickBot="1" x14ac:dyDescent="0.45">
      <c r="A98" s="57">
        <v>85</v>
      </c>
      <c r="B98" s="19"/>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3"/>
      <c r="AG98" s="14"/>
      <c r="AH98" s="13"/>
      <c r="AI98" s="14"/>
      <c r="AJ98" s="15"/>
      <c r="AK98" s="58">
        <f t="shared" si="4"/>
        <v>0</v>
      </c>
      <c r="AL98" s="43" t="str">
        <f t="shared" si="5"/>
        <v/>
      </c>
      <c r="AM98" s="41">
        <f t="shared" si="3"/>
        <v>0</v>
      </c>
      <c r="AN98" s="44"/>
    </row>
    <row r="99" spans="1:40" s="41" customFormat="1" ht="30" customHeight="1" x14ac:dyDescent="0.4">
      <c r="A99" s="91">
        <v>86</v>
      </c>
      <c r="B99" s="92"/>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95"/>
      <c r="AG99" s="96"/>
      <c r="AH99" s="95"/>
      <c r="AI99" s="96"/>
      <c r="AJ99" s="97"/>
      <c r="AK99" s="98">
        <f t="shared" si="4"/>
        <v>0</v>
      </c>
      <c r="AL99" s="43" t="str">
        <f t="shared" si="5"/>
        <v/>
      </c>
      <c r="AM99" s="41">
        <f t="shared" si="3"/>
        <v>0</v>
      </c>
      <c r="AN99" s="44"/>
    </row>
    <row r="100" spans="1:40" s="41" customFormat="1" ht="30" customHeight="1" x14ac:dyDescent="0.4">
      <c r="A100" s="55">
        <v>87</v>
      </c>
      <c r="B100" s="21"/>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24"/>
      <c r="AG100" s="25"/>
      <c r="AH100" s="24"/>
      <c r="AI100" s="25"/>
      <c r="AJ100" s="26"/>
      <c r="AK100" s="56">
        <f t="shared" si="4"/>
        <v>0</v>
      </c>
      <c r="AL100" s="43" t="str">
        <f t="shared" si="5"/>
        <v/>
      </c>
      <c r="AM100" s="41">
        <f t="shared" si="3"/>
        <v>0</v>
      </c>
      <c r="AN100" s="44"/>
    </row>
    <row r="101" spans="1:40" s="41" customFormat="1" ht="30" customHeight="1" x14ac:dyDescent="0.4">
      <c r="A101" s="55">
        <v>88</v>
      </c>
      <c r="B101" s="21"/>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24"/>
      <c r="AG101" s="25"/>
      <c r="AH101" s="24"/>
      <c r="AI101" s="25"/>
      <c r="AJ101" s="26"/>
      <c r="AK101" s="56">
        <f t="shared" si="4"/>
        <v>0</v>
      </c>
      <c r="AL101" s="43" t="str">
        <f t="shared" si="5"/>
        <v/>
      </c>
      <c r="AM101" s="41">
        <f t="shared" si="3"/>
        <v>0</v>
      </c>
      <c r="AN101" s="44"/>
    </row>
    <row r="102" spans="1:40" s="41" customFormat="1" ht="30" customHeight="1" x14ac:dyDescent="0.4">
      <c r="A102" s="55">
        <v>89</v>
      </c>
      <c r="B102" s="21"/>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24"/>
      <c r="AG102" s="25"/>
      <c r="AH102" s="24"/>
      <c r="AI102" s="25"/>
      <c r="AJ102" s="26"/>
      <c r="AK102" s="56">
        <f t="shared" si="4"/>
        <v>0</v>
      </c>
      <c r="AL102" s="43" t="str">
        <f t="shared" si="5"/>
        <v/>
      </c>
      <c r="AM102" s="41">
        <f t="shared" si="3"/>
        <v>0</v>
      </c>
      <c r="AN102" s="44"/>
    </row>
    <row r="103" spans="1:40" s="41" customFormat="1" ht="30" customHeight="1" thickBot="1" x14ac:dyDescent="0.45">
      <c r="A103" s="55">
        <v>90</v>
      </c>
      <c r="B103" s="21"/>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24"/>
      <c r="AG103" s="25"/>
      <c r="AH103" s="24"/>
      <c r="AI103" s="25"/>
      <c r="AJ103" s="26"/>
      <c r="AK103" s="56">
        <f t="shared" si="4"/>
        <v>0</v>
      </c>
      <c r="AL103" s="43" t="str">
        <f t="shared" si="5"/>
        <v/>
      </c>
      <c r="AM103" s="41">
        <f t="shared" si="3"/>
        <v>0</v>
      </c>
      <c r="AN103" s="44"/>
    </row>
    <row r="104" spans="1:40" s="41" customFormat="1" ht="30" customHeight="1" x14ac:dyDescent="0.4">
      <c r="A104" s="99">
        <v>91</v>
      </c>
      <c r="B104" s="100"/>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03"/>
      <c r="AG104" s="104"/>
      <c r="AH104" s="103"/>
      <c r="AI104" s="104"/>
      <c r="AJ104" s="105"/>
      <c r="AK104" s="81">
        <f t="shared" si="4"/>
        <v>0</v>
      </c>
      <c r="AL104" s="43" t="str">
        <f t="shared" si="5"/>
        <v/>
      </c>
      <c r="AM104" s="41">
        <f t="shared" si="3"/>
        <v>0</v>
      </c>
      <c r="AN104" s="44"/>
    </row>
    <row r="105" spans="1:40" s="41" customFormat="1" ht="30" customHeight="1" x14ac:dyDescent="0.4">
      <c r="A105" s="55">
        <v>92</v>
      </c>
      <c r="B105" s="21"/>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24"/>
      <c r="AG105" s="25"/>
      <c r="AH105" s="24"/>
      <c r="AI105" s="25"/>
      <c r="AJ105" s="26"/>
      <c r="AK105" s="56">
        <f t="shared" si="4"/>
        <v>0</v>
      </c>
      <c r="AL105" s="43" t="str">
        <f t="shared" si="5"/>
        <v/>
      </c>
      <c r="AM105" s="41">
        <f t="shared" si="3"/>
        <v>0</v>
      </c>
      <c r="AN105" s="44"/>
    </row>
    <row r="106" spans="1:40" s="41" customFormat="1" ht="30" customHeight="1" x14ac:dyDescent="0.4">
      <c r="A106" s="55">
        <v>93</v>
      </c>
      <c r="B106" s="21"/>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24"/>
      <c r="AG106" s="25"/>
      <c r="AH106" s="24"/>
      <c r="AI106" s="25"/>
      <c r="AJ106" s="26"/>
      <c r="AK106" s="56">
        <f t="shared" si="4"/>
        <v>0</v>
      </c>
      <c r="AL106" s="43" t="str">
        <f t="shared" si="5"/>
        <v/>
      </c>
      <c r="AM106" s="41">
        <f t="shared" si="3"/>
        <v>0</v>
      </c>
      <c r="AN106" s="44"/>
    </row>
    <row r="107" spans="1:40" s="41" customFormat="1" ht="30" customHeight="1" x14ac:dyDescent="0.4">
      <c r="A107" s="55">
        <v>94</v>
      </c>
      <c r="B107" s="21"/>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24"/>
      <c r="AG107" s="25"/>
      <c r="AH107" s="24"/>
      <c r="AI107" s="25"/>
      <c r="AJ107" s="26"/>
      <c r="AK107" s="56">
        <f t="shared" si="4"/>
        <v>0</v>
      </c>
      <c r="AL107" s="43" t="str">
        <f t="shared" si="5"/>
        <v/>
      </c>
      <c r="AM107" s="41">
        <f t="shared" si="3"/>
        <v>0</v>
      </c>
      <c r="AN107" s="44"/>
    </row>
    <row r="108" spans="1:40" s="41" customFormat="1" ht="30" customHeight="1" thickBot="1" x14ac:dyDescent="0.45">
      <c r="A108" s="57">
        <v>95</v>
      </c>
      <c r="B108" s="19"/>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3"/>
      <c r="AG108" s="14"/>
      <c r="AH108" s="13"/>
      <c r="AI108" s="14"/>
      <c r="AJ108" s="15"/>
      <c r="AK108" s="58">
        <f t="shared" si="4"/>
        <v>0</v>
      </c>
      <c r="AL108" s="43" t="str">
        <f t="shared" si="5"/>
        <v/>
      </c>
      <c r="AM108" s="41">
        <f t="shared" si="3"/>
        <v>0</v>
      </c>
      <c r="AN108" s="44"/>
    </row>
    <row r="109" spans="1:40" s="41" customFormat="1" ht="30" customHeight="1" x14ac:dyDescent="0.4">
      <c r="A109" s="91">
        <v>96</v>
      </c>
      <c r="B109" s="92"/>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95"/>
      <c r="AG109" s="96"/>
      <c r="AH109" s="95"/>
      <c r="AI109" s="96"/>
      <c r="AJ109" s="97"/>
      <c r="AK109" s="98">
        <f t="shared" si="4"/>
        <v>0</v>
      </c>
      <c r="AL109" s="43" t="str">
        <f t="shared" si="5"/>
        <v/>
      </c>
      <c r="AM109" s="41">
        <f t="shared" si="3"/>
        <v>0</v>
      </c>
      <c r="AN109" s="44"/>
    </row>
    <row r="110" spans="1:40" s="41" customFormat="1" ht="30" customHeight="1" x14ac:dyDescent="0.4">
      <c r="A110" s="55">
        <v>97</v>
      </c>
      <c r="B110" s="21"/>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24"/>
      <c r="AG110" s="25"/>
      <c r="AH110" s="24"/>
      <c r="AI110" s="25"/>
      <c r="AJ110" s="26"/>
      <c r="AK110" s="56">
        <f t="shared" si="4"/>
        <v>0</v>
      </c>
      <c r="AL110" s="43" t="str">
        <f t="shared" si="5"/>
        <v/>
      </c>
      <c r="AM110" s="41">
        <f t="shared" si="3"/>
        <v>0</v>
      </c>
      <c r="AN110" s="44"/>
    </row>
    <row r="111" spans="1:40" s="41" customFormat="1" ht="30" customHeight="1" x14ac:dyDescent="0.4">
      <c r="A111" s="55">
        <v>98</v>
      </c>
      <c r="B111" s="21"/>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24"/>
      <c r="AG111" s="25"/>
      <c r="AH111" s="24"/>
      <c r="AI111" s="25"/>
      <c r="AJ111" s="26"/>
      <c r="AK111" s="56">
        <f t="shared" si="4"/>
        <v>0</v>
      </c>
      <c r="AL111" s="43" t="str">
        <f t="shared" si="5"/>
        <v/>
      </c>
      <c r="AM111" s="41">
        <f t="shared" si="3"/>
        <v>0</v>
      </c>
      <c r="AN111" s="44"/>
    </row>
    <row r="112" spans="1:40" s="41" customFormat="1" ht="30" customHeight="1" x14ac:dyDescent="0.4">
      <c r="A112" s="55">
        <v>99</v>
      </c>
      <c r="B112" s="21"/>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24"/>
      <c r="AG112" s="25"/>
      <c r="AH112" s="24"/>
      <c r="AI112" s="25"/>
      <c r="AJ112" s="26"/>
      <c r="AK112" s="56">
        <f t="shared" si="4"/>
        <v>0</v>
      </c>
      <c r="AL112" s="43" t="str">
        <f t="shared" si="5"/>
        <v/>
      </c>
      <c r="AM112" s="41">
        <f t="shared" si="3"/>
        <v>0</v>
      </c>
      <c r="AN112" s="44"/>
    </row>
    <row r="113" spans="1:40" s="41" customFormat="1" ht="30" customHeight="1" thickBot="1" x14ac:dyDescent="0.45">
      <c r="A113" s="55">
        <v>100</v>
      </c>
      <c r="B113" s="21"/>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24"/>
      <c r="AG113" s="25"/>
      <c r="AH113" s="24"/>
      <c r="AI113" s="25"/>
      <c r="AJ113" s="26"/>
      <c r="AK113" s="56">
        <f t="shared" si="4"/>
        <v>0</v>
      </c>
      <c r="AL113" s="43" t="str">
        <f t="shared" si="5"/>
        <v/>
      </c>
      <c r="AM113" s="41">
        <f t="shared" si="3"/>
        <v>0</v>
      </c>
      <c r="AN113" s="44"/>
    </row>
    <row r="114" spans="1:40" s="41" customFormat="1" ht="30" customHeight="1" x14ac:dyDescent="0.4">
      <c r="A114" s="99">
        <v>101</v>
      </c>
      <c r="B114" s="100"/>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03"/>
      <c r="AG114" s="104"/>
      <c r="AH114" s="103"/>
      <c r="AI114" s="104"/>
      <c r="AJ114" s="105"/>
      <c r="AK114" s="81">
        <f t="shared" si="4"/>
        <v>0</v>
      </c>
      <c r="AL114" s="43" t="str">
        <f t="shared" si="5"/>
        <v/>
      </c>
      <c r="AM114" s="41">
        <f t="shared" si="3"/>
        <v>0</v>
      </c>
      <c r="AN114" s="44"/>
    </row>
    <row r="115" spans="1:40" s="41" customFormat="1" ht="30" customHeight="1" x14ac:dyDescent="0.4">
      <c r="A115" s="55">
        <v>102</v>
      </c>
      <c r="B115" s="21"/>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24"/>
      <c r="AG115" s="25"/>
      <c r="AH115" s="24"/>
      <c r="AI115" s="25"/>
      <c r="AJ115" s="26"/>
      <c r="AK115" s="56">
        <f t="shared" si="4"/>
        <v>0</v>
      </c>
      <c r="AL115" s="43" t="str">
        <f t="shared" si="5"/>
        <v/>
      </c>
      <c r="AM115" s="41">
        <f t="shared" si="3"/>
        <v>0</v>
      </c>
      <c r="AN115" s="44"/>
    </row>
    <row r="116" spans="1:40" s="41" customFormat="1" ht="30" customHeight="1" x14ac:dyDescent="0.4">
      <c r="A116" s="55">
        <v>103</v>
      </c>
      <c r="B116" s="21"/>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24"/>
      <c r="AG116" s="25"/>
      <c r="AH116" s="24"/>
      <c r="AI116" s="25"/>
      <c r="AJ116" s="26"/>
      <c r="AK116" s="56">
        <f t="shared" si="4"/>
        <v>0</v>
      </c>
      <c r="AL116" s="43" t="str">
        <f t="shared" si="5"/>
        <v/>
      </c>
      <c r="AM116" s="41">
        <f t="shared" si="3"/>
        <v>0</v>
      </c>
      <c r="AN116" s="44"/>
    </row>
    <row r="117" spans="1:40" s="41" customFormat="1" ht="30" customHeight="1" x14ac:dyDescent="0.4">
      <c r="A117" s="55">
        <v>104</v>
      </c>
      <c r="B117" s="21"/>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24"/>
      <c r="AG117" s="25"/>
      <c r="AH117" s="24"/>
      <c r="AI117" s="25"/>
      <c r="AJ117" s="26"/>
      <c r="AK117" s="56">
        <f t="shared" si="4"/>
        <v>0</v>
      </c>
      <c r="AL117" s="43" t="str">
        <f t="shared" si="5"/>
        <v/>
      </c>
      <c r="AM117" s="41">
        <f t="shared" si="3"/>
        <v>0</v>
      </c>
      <c r="AN117" s="44"/>
    </row>
    <row r="118" spans="1:40" s="41" customFormat="1" ht="30" customHeight="1" thickBot="1" x14ac:dyDescent="0.45">
      <c r="A118" s="57">
        <v>105</v>
      </c>
      <c r="B118" s="19"/>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3"/>
      <c r="AG118" s="14"/>
      <c r="AH118" s="13"/>
      <c r="AI118" s="14"/>
      <c r="AJ118" s="15"/>
      <c r="AK118" s="58">
        <f t="shared" si="4"/>
        <v>0</v>
      </c>
      <c r="AL118" s="43" t="str">
        <f t="shared" si="5"/>
        <v/>
      </c>
      <c r="AM118" s="41">
        <f t="shared" si="3"/>
        <v>0</v>
      </c>
      <c r="AN118" s="44"/>
    </row>
    <row r="119" spans="1:40" s="41" customFormat="1" ht="30" customHeight="1" x14ac:dyDescent="0.4">
      <c r="A119" s="91">
        <v>106</v>
      </c>
      <c r="B119" s="92"/>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95"/>
      <c r="AG119" s="96"/>
      <c r="AH119" s="95"/>
      <c r="AI119" s="96"/>
      <c r="AJ119" s="97"/>
      <c r="AK119" s="98">
        <f t="shared" si="4"/>
        <v>0</v>
      </c>
      <c r="AL119" s="43" t="str">
        <f t="shared" si="5"/>
        <v/>
      </c>
      <c r="AM119" s="41">
        <f t="shared" si="3"/>
        <v>0</v>
      </c>
      <c r="AN119" s="44"/>
    </row>
    <row r="120" spans="1:40" s="41" customFormat="1" ht="30" customHeight="1" x14ac:dyDescent="0.4">
      <c r="A120" s="55">
        <v>107</v>
      </c>
      <c r="B120" s="21"/>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24"/>
      <c r="AG120" s="25"/>
      <c r="AH120" s="24"/>
      <c r="AI120" s="25"/>
      <c r="AJ120" s="26"/>
      <c r="AK120" s="56">
        <f t="shared" si="4"/>
        <v>0</v>
      </c>
      <c r="AL120" s="43" t="str">
        <f t="shared" si="5"/>
        <v/>
      </c>
      <c r="AM120" s="41">
        <f t="shared" si="3"/>
        <v>0</v>
      </c>
      <c r="AN120" s="44"/>
    </row>
    <row r="121" spans="1:40" s="41" customFormat="1" ht="30" customHeight="1" x14ac:dyDescent="0.4">
      <c r="A121" s="55">
        <v>108</v>
      </c>
      <c r="B121" s="21"/>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24"/>
      <c r="AG121" s="25"/>
      <c r="AH121" s="24"/>
      <c r="AI121" s="25"/>
      <c r="AJ121" s="26"/>
      <c r="AK121" s="56">
        <f t="shared" si="4"/>
        <v>0</v>
      </c>
      <c r="AL121" s="43" t="str">
        <f t="shared" si="5"/>
        <v/>
      </c>
      <c r="AM121" s="41">
        <f t="shared" si="3"/>
        <v>0</v>
      </c>
      <c r="AN121" s="44"/>
    </row>
    <row r="122" spans="1:40" s="41" customFormat="1" ht="30" customHeight="1" x14ac:dyDescent="0.4">
      <c r="A122" s="55">
        <v>109</v>
      </c>
      <c r="B122" s="21"/>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24"/>
      <c r="AG122" s="25"/>
      <c r="AH122" s="24"/>
      <c r="AI122" s="25"/>
      <c r="AJ122" s="26"/>
      <c r="AK122" s="56">
        <f t="shared" si="4"/>
        <v>0</v>
      </c>
      <c r="AL122" s="43" t="str">
        <f t="shared" si="5"/>
        <v/>
      </c>
      <c r="AM122" s="41">
        <f t="shared" si="3"/>
        <v>0</v>
      </c>
      <c r="AN122" s="44"/>
    </row>
    <row r="123" spans="1:40" s="41" customFormat="1" ht="30" customHeight="1" thickBot="1" x14ac:dyDescent="0.45">
      <c r="A123" s="55">
        <v>110</v>
      </c>
      <c r="B123" s="21"/>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24"/>
      <c r="AG123" s="25"/>
      <c r="AH123" s="24"/>
      <c r="AI123" s="25"/>
      <c r="AJ123" s="26"/>
      <c r="AK123" s="56">
        <f t="shared" si="4"/>
        <v>0</v>
      </c>
      <c r="AL123" s="43" t="str">
        <f t="shared" si="5"/>
        <v/>
      </c>
      <c r="AM123" s="41">
        <f t="shared" si="3"/>
        <v>0</v>
      </c>
      <c r="AN123" s="44"/>
    </row>
    <row r="124" spans="1:40" s="41" customFormat="1" ht="30" customHeight="1" x14ac:dyDescent="0.4">
      <c r="A124" s="99">
        <v>111</v>
      </c>
      <c r="B124" s="100"/>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03"/>
      <c r="AG124" s="104"/>
      <c r="AH124" s="103"/>
      <c r="AI124" s="104"/>
      <c r="AJ124" s="105"/>
      <c r="AK124" s="81">
        <f t="shared" si="4"/>
        <v>0</v>
      </c>
      <c r="AL124" s="43" t="str">
        <f t="shared" si="5"/>
        <v/>
      </c>
      <c r="AM124" s="41">
        <f t="shared" si="3"/>
        <v>0</v>
      </c>
      <c r="AN124" s="44"/>
    </row>
    <row r="125" spans="1:40" s="41" customFormat="1" ht="30" customHeight="1" x14ac:dyDescent="0.4">
      <c r="A125" s="55">
        <v>112</v>
      </c>
      <c r="B125" s="21"/>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24"/>
      <c r="AG125" s="25"/>
      <c r="AH125" s="24"/>
      <c r="AI125" s="25"/>
      <c r="AJ125" s="26"/>
      <c r="AK125" s="56">
        <f t="shared" si="4"/>
        <v>0</v>
      </c>
      <c r="AL125" s="43" t="str">
        <f t="shared" si="5"/>
        <v/>
      </c>
      <c r="AM125" s="41">
        <f t="shared" si="3"/>
        <v>0</v>
      </c>
      <c r="AN125" s="44"/>
    </row>
    <row r="126" spans="1:40" s="41" customFormat="1" ht="30" customHeight="1" x14ac:dyDescent="0.4">
      <c r="A126" s="55">
        <v>113</v>
      </c>
      <c r="B126" s="21"/>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24"/>
      <c r="AG126" s="25"/>
      <c r="AH126" s="24"/>
      <c r="AI126" s="25"/>
      <c r="AJ126" s="26"/>
      <c r="AK126" s="56">
        <f t="shared" si="4"/>
        <v>0</v>
      </c>
      <c r="AL126" s="43" t="str">
        <f t="shared" si="5"/>
        <v/>
      </c>
      <c r="AM126" s="41">
        <f t="shared" si="3"/>
        <v>0</v>
      </c>
      <c r="AN126" s="44"/>
    </row>
    <row r="127" spans="1:40" s="41" customFormat="1" ht="30" customHeight="1" x14ac:dyDescent="0.4">
      <c r="A127" s="55">
        <v>114</v>
      </c>
      <c r="B127" s="21"/>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24"/>
      <c r="AG127" s="25"/>
      <c r="AH127" s="24"/>
      <c r="AI127" s="25"/>
      <c r="AJ127" s="26"/>
      <c r="AK127" s="56">
        <f t="shared" si="4"/>
        <v>0</v>
      </c>
      <c r="AL127" s="43" t="str">
        <f t="shared" si="5"/>
        <v/>
      </c>
      <c r="AM127" s="41">
        <f t="shared" si="3"/>
        <v>0</v>
      </c>
      <c r="AN127" s="44"/>
    </row>
    <row r="128" spans="1:40" s="41" customFormat="1" ht="30" customHeight="1" thickBot="1" x14ac:dyDescent="0.45">
      <c r="A128" s="57">
        <v>115</v>
      </c>
      <c r="B128" s="19"/>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3"/>
      <c r="AG128" s="14"/>
      <c r="AH128" s="13"/>
      <c r="AI128" s="14"/>
      <c r="AJ128" s="15"/>
      <c r="AK128" s="58">
        <f t="shared" si="4"/>
        <v>0</v>
      </c>
      <c r="AL128" s="43" t="str">
        <f t="shared" si="5"/>
        <v/>
      </c>
      <c r="AM128" s="41">
        <f t="shared" si="3"/>
        <v>0</v>
      </c>
      <c r="AN128" s="44"/>
    </row>
    <row r="129" spans="1:40" s="41" customFormat="1" ht="30" customHeight="1" x14ac:dyDescent="0.4">
      <c r="A129" s="91">
        <v>116</v>
      </c>
      <c r="B129" s="92"/>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95"/>
      <c r="AG129" s="96"/>
      <c r="AH129" s="95"/>
      <c r="AI129" s="96"/>
      <c r="AJ129" s="97"/>
      <c r="AK129" s="98">
        <f t="shared" si="4"/>
        <v>0</v>
      </c>
      <c r="AL129" s="43" t="str">
        <f t="shared" si="5"/>
        <v/>
      </c>
      <c r="AM129" s="41">
        <f t="shared" si="3"/>
        <v>0</v>
      </c>
      <c r="AN129" s="44"/>
    </row>
    <row r="130" spans="1:40" s="41" customFormat="1" ht="30" customHeight="1" x14ac:dyDescent="0.4">
      <c r="A130" s="55">
        <v>117</v>
      </c>
      <c r="B130" s="21"/>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24"/>
      <c r="AG130" s="25"/>
      <c r="AH130" s="24"/>
      <c r="AI130" s="25"/>
      <c r="AJ130" s="26"/>
      <c r="AK130" s="56">
        <f t="shared" si="4"/>
        <v>0</v>
      </c>
      <c r="AL130" s="43" t="str">
        <f t="shared" si="5"/>
        <v/>
      </c>
      <c r="AM130" s="41">
        <f t="shared" si="3"/>
        <v>0</v>
      </c>
      <c r="AN130" s="44"/>
    </row>
    <row r="131" spans="1:40" s="41" customFormat="1" ht="30" customHeight="1" x14ac:dyDescent="0.4">
      <c r="A131" s="55">
        <v>118</v>
      </c>
      <c r="B131" s="21"/>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24"/>
      <c r="AG131" s="25"/>
      <c r="AH131" s="24"/>
      <c r="AI131" s="25"/>
      <c r="AJ131" s="26"/>
      <c r="AK131" s="56">
        <f t="shared" si="4"/>
        <v>0</v>
      </c>
      <c r="AL131" s="43" t="str">
        <f t="shared" si="5"/>
        <v/>
      </c>
      <c r="AM131" s="41">
        <f t="shared" si="3"/>
        <v>0</v>
      </c>
      <c r="AN131" s="44"/>
    </row>
    <row r="132" spans="1:40" s="41" customFormat="1" ht="30" customHeight="1" x14ac:dyDescent="0.4">
      <c r="A132" s="55">
        <v>119</v>
      </c>
      <c r="B132" s="21"/>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24"/>
      <c r="AG132" s="25"/>
      <c r="AH132" s="24"/>
      <c r="AI132" s="25"/>
      <c r="AJ132" s="26"/>
      <c r="AK132" s="56">
        <f t="shared" si="4"/>
        <v>0</v>
      </c>
      <c r="AL132" s="43" t="str">
        <f t="shared" si="5"/>
        <v/>
      </c>
      <c r="AM132" s="41">
        <f t="shared" si="3"/>
        <v>0</v>
      </c>
      <c r="AN132" s="44"/>
    </row>
    <row r="133" spans="1:40" s="41" customFormat="1" ht="30" customHeight="1" thickBot="1" x14ac:dyDescent="0.45">
      <c r="A133" s="55">
        <v>120</v>
      </c>
      <c r="B133" s="21"/>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24"/>
      <c r="AG133" s="25"/>
      <c r="AH133" s="24"/>
      <c r="AI133" s="25"/>
      <c r="AJ133" s="26"/>
      <c r="AK133" s="56">
        <f t="shared" si="4"/>
        <v>0</v>
      </c>
      <c r="AL133" s="43" t="str">
        <f t="shared" si="5"/>
        <v/>
      </c>
      <c r="AM133" s="41">
        <f t="shared" si="3"/>
        <v>0</v>
      </c>
      <c r="AN133" s="44"/>
    </row>
    <row r="134" spans="1:40" s="41" customFormat="1" ht="30" customHeight="1" x14ac:dyDescent="0.4">
      <c r="A134" s="99">
        <v>121</v>
      </c>
      <c r="B134" s="100"/>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03"/>
      <c r="AG134" s="104"/>
      <c r="AH134" s="103"/>
      <c r="AI134" s="104"/>
      <c r="AJ134" s="105"/>
      <c r="AK134" s="81">
        <f t="shared" si="4"/>
        <v>0</v>
      </c>
      <c r="AL134" s="43" t="str">
        <f t="shared" si="5"/>
        <v/>
      </c>
      <c r="AM134" s="41">
        <f t="shared" si="3"/>
        <v>0</v>
      </c>
      <c r="AN134" s="44"/>
    </row>
    <row r="135" spans="1:40" s="41" customFormat="1" ht="30" customHeight="1" x14ac:dyDescent="0.4">
      <c r="A135" s="55">
        <v>122</v>
      </c>
      <c r="B135" s="21"/>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24"/>
      <c r="AG135" s="25"/>
      <c r="AH135" s="24"/>
      <c r="AI135" s="25"/>
      <c r="AJ135" s="26"/>
      <c r="AK135" s="56">
        <f t="shared" si="4"/>
        <v>0</v>
      </c>
      <c r="AL135" s="43" t="str">
        <f t="shared" si="5"/>
        <v/>
      </c>
      <c r="AM135" s="41">
        <f t="shared" si="3"/>
        <v>0</v>
      </c>
      <c r="AN135" s="44"/>
    </row>
    <row r="136" spans="1:40" s="41" customFormat="1" ht="30" customHeight="1" x14ac:dyDescent="0.4">
      <c r="A136" s="55">
        <v>123</v>
      </c>
      <c r="B136" s="21"/>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24"/>
      <c r="AG136" s="25"/>
      <c r="AH136" s="24"/>
      <c r="AI136" s="25"/>
      <c r="AJ136" s="26"/>
      <c r="AK136" s="56">
        <f t="shared" si="4"/>
        <v>0</v>
      </c>
      <c r="AL136" s="43" t="str">
        <f t="shared" si="5"/>
        <v/>
      </c>
      <c r="AM136" s="41">
        <f t="shared" si="3"/>
        <v>0</v>
      </c>
      <c r="AN136" s="44"/>
    </row>
    <row r="137" spans="1:40" s="41" customFormat="1" ht="30" customHeight="1" x14ac:dyDescent="0.4">
      <c r="A137" s="55">
        <v>124</v>
      </c>
      <c r="B137" s="21"/>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24"/>
      <c r="AG137" s="25"/>
      <c r="AH137" s="24"/>
      <c r="AI137" s="25"/>
      <c r="AJ137" s="26"/>
      <c r="AK137" s="56">
        <f t="shared" si="4"/>
        <v>0</v>
      </c>
      <c r="AL137" s="43" t="str">
        <f t="shared" si="5"/>
        <v/>
      </c>
      <c r="AM137" s="41">
        <f t="shared" si="3"/>
        <v>0</v>
      </c>
      <c r="AN137" s="44"/>
    </row>
    <row r="138" spans="1:40" s="41" customFormat="1" ht="30" customHeight="1" thickBot="1" x14ac:dyDescent="0.45">
      <c r="A138" s="57">
        <v>125</v>
      </c>
      <c r="B138" s="19"/>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3"/>
      <c r="AG138" s="14"/>
      <c r="AH138" s="13"/>
      <c r="AI138" s="14"/>
      <c r="AJ138" s="15"/>
      <c r="AK138" s="58">
        <f t="shared" si="4"/>
        <v>0</v>
      </c>
      <c r="AL138" s="43" t="str">
        <f t="shared" si="5"/>
        <v/>
      </c>
      <c r="AM138" s="41">
        <f t="shared" si="3"/>
        <v>0</v>
      </c>
      <c r="AN138" s="44"/>
    </row>
    <row r="139" spans="1:40" s="41" customFormat="1" ht="30" customHeight="1" x14ac:dyDescent="0.4">
      <c r="A139" s="91">
        <v>126</v>
      </c>
      <c r="B139" s="92"/>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95"/>
      <c r="AG139" s="96"/>
      <c r="AH139" s="95"/>
      <c r="AI139" s="96"/>
      <c r="AJ139" s="97"/>
      <c r="AK139" s="98">
        <f t="shared" si="4"/>
        <v>0</v>
      </c>
      <c r="AL139" s="43" t="str">
        <f t="shared" si="5"/>
        <v/>
      </c>
      <c r="AM139" s="41">
        <f t="shared" si="3"/>
        <v>0</v>
      </c>
      <c r="AN139" s="44"/>
    </row>
    <row r="140" spans="1:40" s="41" customFormat="1" ht="30" customHeight="1" x14ac:dyDescent="0.4">
      <c r="A140" s="55">
        <v>127</v>
      </c>
      <c r="B140" s="21"/>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24"/>
      <c r="AG140" s="25"/>
      <c r="AH140" s="24"/>
      <c r="AI140" s="25"/>
      <c r="AJ140" s="26"/>
      <c r="AK140" s="56">
        <f t="shared" si="4"/>
        <v>0</v>
      </c>
      <c r="AL140" s="43" t="str">
        <f t="shared" si="5"/>
        <v/>
      </c>
      <c r="AM140" s="41">
        <f t="shared" si="3"/>
        <v>0</v>
      </c>
      <c r="AN140" s="44"/>
    </row>
    <row r="141" spans="1:40" s="41" customFormat="1" ht="30" customHeight="1" x14ac:dyDescent="0.4">
      <c r="A141" s="55">
        <v>128</v>
      </c>
      <c r="B141" s="21"/>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24"/>
      <c r="AG141" s="25"/>
      <c r="AH141" s="24"/>
      <c r="AI141" s="25"/>
      <c r="AJ141" s="26"/>
      <c r="AK141" s="56">
        <f t="shared" si="4"/>
        <v>0</v>
      </c>
      <c r="AL141" s="43" t="str">
        <f t="shared" si="5"/>
        <v/>
      </c>
      <c r="AM141" s="41">
        <f t="shared" si="3"/>
        <v>0</v>
      </c>
      <c r="AN141" s="44"/>
    </row>
    <row r="142" spans="1:40" s="41" customFormat="1" ht="30" customHeight="1" x14ac:dyDescent="0.4">
      <c r="A142" s="55">
        <v>129</v>
      </c>
      <c r="B142" s="21"/>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24"/>
      <c r="AG142" s="25"/>
      <c r="AH142" s="24"/>
      <c r="AI142" s="25"/>
      <c r="AJ142" s="26"/>
      <c r="AK142" s="56">
        <f t="shared" si="4"/>
        <v>0</v>
      </c>
      <c r="AL142" s="43" t="str">
        <f t="shared" si="5"/>
        <v/>
      </c>
      <c r="AM142" s="41">
        <f t="shared" si="3"/>
        <v>0</v>
      </c>
      <c r="AN142" s="44"/>
    </row>
    <row r="143" spans="1:40" s="41" customFormat="1" ht="30" customHeight="1" thickBot="1" x14ac:dyDescent="0.45">
      <c r="A143" s="55">
        <v>130</v>
      </c>
      <c r="B143" s="21"/>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24"/>
      <c r="AG143" s="25"/>
      <c r="AH143" s="24"/>
      <c r="AI143" s="25"/>
      <c r="AJ143" s="26"/>
      <c r="AK143" s="56">
        <f t="shared" si="4"/>
        <v>0</v>
      </c>
      <c r="AL143" s="43" t="str">
        <f t="shared" ref="AL143:AL162" si="6">IF(AK143&lt;=15,"","療養日数は15日以内になるようにしてください")</f>
        <v/>
      </c>
      <c r="AM143" s="41">
        <f t="shared" si="3"/>
        <v>0</v>
      </c>
      <c r="AN143" s="44"/>
    </row>
    <row r="144" spans="1:40" s="41" customFormat="1" ht="30" customHeight="1" x14ac:dyDescent="0.4">
      <c r="A144" s="99">
        <v>131</v>
      </c>
      <c r="B144" s="100"/>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03"/>
      <c r="AG144" s="104"/>
      <c r="AH144" s="103"/>
      <c r="AI144" s="104"/>
      <c r="AJ144" s="105"/>
      <c r="AK144" s="81">
        <f t="shared" si="4"/>
        <v>0</v>
      </c>
      <c r="AL144" s="43" t="str">
        <f t="shared" si="6"/>
        <v/>
      </c>
      <c r="AM144" s="41">
        <f t="shared" si="3"/>
        <v>0</v>
      </c>
      <c r="AN144" s="44"/>
    </row>
    <row r="145" spans="1:40" s="41" customFormat="1" ht="30" customHeight="1" x14ac:dyDescent="0.4">
      <c r="A145" s="55">
        <v>132</v>
      </c>
      <c r="B145" s="21"/>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24"/>
      <c r="AG145" s="25"/>
      <c r="AH145" s="24"/>
      <c r="AI145" s="25"/>
      <c r="AJ145" s="26"/>
      <c r="AK145" s="56">
        <f t="shared" si="4"/>
        <v>0</v>
      </c>
      <c r="AL145" s="43" t="str">
        <f t="shared" si="6"/>
        <v/>
      </c>
      <c r="AM145" s="41">
        <f t="shared" si="3"/>
        <v>0</v>
      </c>
      <c r="AN145" s="44"/>
    </row>
    <row r="146" spans="1:40" s="41" customFormat="1" ht="30" customHeight="1" x14ac:dyDescent="0.4">
      <c r="A146" s="55">
        <v>133</v>
      </c>
      <c r="B146" s="21"/>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24"/>
      <c r="AG146" s="25"/>
      <c r="AH146" s="24"/>
      <c r="AI146" s="25"/>
      <c r="AJ146" s="26"/>
      <c r="AK146" s="56">
        <f t="shared" si="4"/>
        <v>0</v>
      </c>
      <c r="AL146" s="43" t="str">
        <f t="shared" si="6"/>
        <v/>
      </c>
      <c r="AM146" s="41">
        <f t="shared" si="3"/>
        <v>0</v>
      </c>
      <c r="AN146" s="44"/>
    </row>
    <row r="147" spans="1:40" s="41" customFormat="1" ht="30" customHeight="1" x14ac:dyDescent="0.4">
      <c r="A147" s="55">
        <v>134</v>
      </c>
      <c r="B147" s="21"/>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24"/>
      <c r="AG147" s="25"/>
      <c r="AH147" s="24"/>
      <c r="AI147" s="25"/>
      <c r="AJ147" s="26"/>
      <c r="AK147" s="56">
        <f t="shared" si="4"/>
        <v>0</v>
      </c>
      <c r="AL147" s="43" t="str">
        <f t="shared" si="6"/>
        <v/>
      </c>
      <c r="AM147" s="41">
        <f t="shared" si="3"/>
        <v>0</v>
      </c>
      <c r="AN147" s="44"/>
    </row>
    <row r="148" spans="1:40" s="41" customFormat="1" ht="30" customHeight="1" thickBot="1" x14ac:dyDescent="0.45">
      <c r="A148" s="57">
        <v>135</v>
      </c>
      <c r="B148" s="19"/>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3"/>
      <c r="AG148" s="14"/>
      <c r="AH148" s="13"/>
      <c r="AI148" s="14"/>
      <c r="AJ148" s="15"/>
      <c r="AK148" s="58">
        <f t="shared" si="4"/>
        <v>0</v>
      </c>
      <c r="AL148" s="43" t="str">
        <f t="shared" si="6"/>
        <v/>
      </c>
      <c r="AM148" s="41">
        <f t="shared" si="3"/>
        <v>0</v>
      </c>
      <c r="AN148" s="44"/>
    </row>
    <row r="149" spans="1:40" s="41" customFormat="1" ht="30" customHeight="1" x14ac:dyDescent="0.4">
      <c r="A149" s="91">
        <v>136</v>
      </c>
      <c r="B149" s="92"/>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95"/>
      <c r="AG149" s="96"/>
      <c r="AH149" s="95"/>
      <c r="AI149" s="96"/>
      <c r="AJ149" s="97"/>
      <c r="AK149" s="98">
        <f t="shared" si="4"/>
        <v>0</v>
      </c>
      <c r="AL149" s="43" t="str">
        <f t="shared" si="6"/>
        <v/>
      </c>
      <c r="AM149" s="41">
        <f t="shared" si="3"/>
        <v>0</v>
      </c>
      <c r="AN149" s="44"/>
    </row>
    <row r="150" spans="1:40" s="41" customFormat="1" ht="30" customHeight="1" x14ac:dyDescent="0.4">
      <c r="A150" s="55">
        <v>137</v>
      </c>
      <c r="B150" s="21"/>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24"/>
      <c r="AG150" s="25"/>
      <c r="AH150" s="24"/>
      <c r="AI150" s="25"/>
      <c r="AJ150" s="26"/>
      <c r="AK150" s="56">
        <f t="shared" si="4"/>
        <v>0</v>
      </c>
      <c r="AL150" s="43" t="str">
        <f t="shared" si="6"/>
        <v/>
      </c>
      <c r="AM150" s="41">
        <f t="shared" si="3"/>
        <v>0</v>
      </c>
      <c r="AN150" s="44"/>
    </row>
    <row r="151" spans="1:40" s="41" customFormat="1" ht="30" customHeight="1" x14ac:dyDescent="0.4">
      <c r="A151" s="55">
        <v>138</v>
      </c>
      <c r="B151" s="21"/>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24"/>
      <c r="AG151" s="25"/>
      <c r="AH151" s="24"/>
      <c r="AI151" s="25"/>
      <c r="AJ151" s="26"/>
      <c r="AK151" s="56">
        <f t="shared" si="4"/>
        <v>0</v>
      </c>
      <c r="AL151" s="43" t="str">
        <f t="shared" si="6"/>
        <v/>
      </c>
      <c r="AM151" s="41">
        <f t="shared" si="3"/>
        <v>0</v>
      </c>
      <c r="AN151" s="44"/>
    </row>
    <row r="152" spans="1:40" s="41" customFormat="1" ht="30" customHeight="1" x14ac:dyDescent="0.4">
      <c r="A152" s="55">
        <v>139</v>
      </c>
      <c r="B152" s="21"/>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24"/>
      <c r="AG152" s="25"/>
      <c r="AH152" s="24"/>
      <c r="AI152" s="25"/>
      <c r="AJ152" s="26"/>
      <c r="AK152" s="56">
        <f t="shared" si="4"/>
        <v>0</v>
      </c>
      <c r="AL152" s="43" t="str">
        <f t="shared" si="6"/>
        <v/>
      </c>
      <c r="AM152" s="41">
        <f t="shared" si="3"/>
        <v>0</v>
      </c>
      <c r="AN152" s="44"/>
    </row>
    <row r="153" spans="1:40" s="41" customFormat="1" ht="30" customHeight="1" thickBot="1" x14ac:dyDescent="0.45">
      <c r="A153" s="55">
        <v>140</v>
      </c>
      <c r="B153" s="21"/>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24"/>
      <c r="AG153" s="25"/>
      <c r="AH153" s="24"/>
      <c r="AI153" s="25"/>
      <c r="AJ153" s="26"/>
      <c r="AK153" s="56">
        <f t="shared" si="4"/>
        <v>0</v>
      </c>
      <c r="AL153" s="43" t="str">
        <f t="shared" si="6"/>
        <v/>
      </c>
      <c r="AM153" s="41">
        <f t="shared" si="3"/>
        <v>0</v>
      </c>
      <c r="AN153" s="44"/>
    </row>
    <row r="154" spans="1:40" s="41" customFormat="1" ht="30" customHeight="1" x14ac:dyDescent="0.4">
      <c r="A154" s="99">
        <v>141</v>
      </c>
      <c r="B154" s="100"/>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03"/>
      <c r="AG154" s="104"/>
      <c r="AH154" s="103"/>
      <c r="AI154" s="104"/>
      <c r="AJ154" s="105"/>
      <c r="AK154" s="81">
        <f t="shared" si="4"/>
        <v>0</v>
      </c>
      <c r="AL154" s="43" t="str">
        <f t="shared" si="6"/>
        <v/>
      </c>
      <c r="AM154" s="41">
        <f t="shared" si="3"/>
        <v>0</v>
      </c>
      <c r="AN154" s="44"/>
    </row>
    <row r="155" spans="1:40" s="41" customFormat="1" ht="30" customHeight="1" x14ac:dyDescent="0.4">
      <c r="A155" s="55">
        <v>142</v>
      </c>
      <c r="B155" s="21"/>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24"/>
      <c r="AG155" s="25"/>
      <c r="AH155" s="24"/>
      <c r="AI155" s="25"/>
      <c r="AJ155" s="26"/>
      <c r="AK155" s="56">
        <f t="shared" si="4"/>
        <v>0</v>
      </c>
      <c r="AL155" s="43" t="str">
        <f t="shared" si="6"/>
        <v/>
      </c>
      <c r="AM155" s="41">
        <f t="shared" si="3"/>
        <v>0</v>
      </c>
      <c r="AN155" s="44"/>
    </row>
    <row r="156" spans="1:40" s="41" customFormat="1" ht="30" customHeight="1" x14ac:dyDescent="0.4">
      <c r="A156" s="55">
        <v>143</v>
      </c>
      <c r="B156" s="21"/>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24"/>
      <c r="AG156" s="25"/>
      <c r="AH156" s="24"/>
      <c r="AI156" s="25"/>
      <c r="AJ156" s="26"/>
      <c r="AK156" s="56">
        <f t="shared" si="4"/>
        <v>0</v>
      </c>
      <c r="AL156" s="43" t="str">
        <f t="shared" si="6"/>
        <v/>
      </c>
      <c r="AM156" s="41">
        <f t="shared" si="3"/>
        <v>0</v>
      </c>
      <c r="AN156" s="44"/>
    </row>
    <row r="157" spans="1:40" s="41" customFormat="1" ht="30" customHeight="1" x14ac:dyDescent="0.4">
      <c r="A157" s="55">
        <v>144</v>
      </c>
      <c r="B157" s="21"/>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24"/>
      <c r="AG157" s="25"/>
      <c r="AH157" s="24"/>
      <c r="AI157" s="25"/>
      <c r="AJ157" s="26"/>
      <c r="AK157" s="56">
        <f t="shared" si="4"/>
        <v>0</v>
      </c>
      <c r="AL157" s="43" t="str">
        <f t="shared" si="6"/>
        <v/>
      </c>
      <c r="AM157" s="41">
        <f t="shared" si="3"/>
        <v>0</v>
      </c>
      <c r="AN157" s="44"/>
    </row>
    <row r="158" spans="1:40" s="41" customFormat="1" ht="30" customHeight="1" thickBot="1" x14ac:dyDescent="0.45">
      <c r="A158" s="57">
        <v>145</v>
      </c>
      <c r="B158" s="19"/>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3"/>
      <c r="AG158" s="14"/>
      <c r="AH158" s="13"/>
      <c r="AI158" s="14"/>
      <c r="AJ158" s="15"/>
      <c r="AK158" s="58">
        <f t="shared" si="4"/>
        <v>0</v>
      </c>
      <c r="AL158" s="43" t="str">
        <f t="shared" si="6"/>
        <v/>
      </c>
      <c r="AM158" s="41">
        <f t="shared" si="3"/>
        <v>0</v>
      </c>
      <c r="AN158" s="44"/>
    </row>
    <row r="159" spans="1:40" s="41" customFormat="1" ht="30" customHeight="1" x14ac:dyDescent="0.4">
      <c r="A159" s="91">
        <v>146</v>
      </c>
      <c r="B159" s="92"/>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95"/>
      <c r="AG159" s="96"/>
      <c r="AH159" s="95"/>
      <c r="AI159" s="96"/>
      <c r="AJ159" s="97"/>
      <c r="AK159" s="98">
        <f t="shared" si="4"/>
        <v>0</v>
      </c>
      <c r="AL159" s="43" t="str">
        <f t="shared" si="6"/>
        <v/>
      </c>
      <c r="AM159" s="41">
        <f t="shared" si="3"/>
        <v>0</v>
      </c>
      <c r="AN159" s="44"/>
    </row>
    <row r="160" spans="1:40" s="41" customFormat="1" ht="30" customHeight="1" x14ac:dyDescent="0.4">
      <c r="A160" s="55">
        <v>147</v>
      </c>
      <c r="B160" s="21"/>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24"/>
      <c r="AG160" s="25"/>
      <c r="AH160" s="24"/>
      <c r="AI160" s="25"/>
      <c r="AJ160" s="26"/>
      <c r="AK160" s="56">
        <f t="shared" si="4"/>
        <v>0</v>
      </c>
      <c r="AL160" s="43" t="str">
        <f t="shared" si="6"/>
        <v/>
      </c>
      <c r="AM160" s="41">
        <f t="shared" si="3"/>
        <v>0</v>
      </c>
      <c r="AN160" s="44"/>
    </row>
    <row r="161" spans="1:41" s="41" customFormat="1" ht="30" customHeight="1" x14ac:dyDescent="0.4">
      <c r="A161" s="55">
        <v>148</v>
      </c>
      <c r="B161" s="21"/>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24"/>
      <c r="AG161" s="25"/>
      <c r="AH161" s="24"/>
      <c r="AI161" s="25"/>
      <c r="AJ161" s="26"/>
      <c r="AK161" s="56">
        <f t="shared" si="4"/>
        <v>0</v>
      </c>
      <c r="AL161" s="43" t="str">
        <f t="shared" si="6"/>
        <v/>
      </c>
      <c r="AM161" s="41">
        <f t="shared" si="3"/>
        <v>0</v>
      </c>
      <c r="AN161" s="44"/>
    </row>
    <row r="162" spans="1:41" s="41" customFormat="1" ht="30" customHeight="1" x14ac:dyDescent="0.4">
      <c r="A162" s="55">
        <v>149</v>
      </c>
      <c r="B162" s="21"/>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24"/>
      <c r="AG162" s="25"/>
      <c r="AH162" s="24"/>
      <c r="AI162" s="25"/>
      <c r="AJ162" s="26"/>
      <c r="AK162" s="56">
        <f t="shared" si="4"/>
        <v>0</v>
      </c>
      <c r="AL162" s="43" t="str">
        <f t="shared" si="6"/>
        <v/>
      </c>
      <c r="AM162" s="41">
        <f t="shared" si="3"/>
        <v>0</v>
      </c>
      <c r="AN162" s="44"/>
    </row>
    <row r="163" spans="1:41" ht="30" customHeight="1" thickBot="1" x14ac:dyDescent="0.3">
      <c r="A163" s="57">
        <v>150</v>
      </c>
      <c r="B163" s="19"/>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3"/>
      <c r="AG163" s="14"/>
      <c r="AH163" s="13"/>
      <c r="AI163" s="14"/>
      <c r="AJ163" s="15"/>
      <c r="AK163" s="90">
        <f>SUM(D163:AJ163)</f>
        <v>0</v>
      </c>
      <c r="AL163" s="43" t="str">
        <f>IF(AK163&lt;=15,"","療養日数は15日以内になるようにしてください")</f>
        <v/>
      </c>
      <c r="AM163" s="41">
        <f>MIN(AK163,15)</f>
        <v>0</v>
      </c>
      <c r="AN163" s="44"/>
      <c r="AO163" s="41"/>
    </row>
    <row r="164" spans="1:41" ht="30" hidden="1" customHeight="1" thickBot="1" x14ac:dyDescent="0.3">
      <c r="A164" s="45"/>
      <c r="B164" s="45"/>
      <c r="C164" s="45"/>
      <c r="D164" s="45">
        <f t="shared" ref="D164:AJ164" si="7">D13</f>
        <v>0</v>
      </c>
      <c r="E164" s="45">
        <f t="shared" si="7"/>
        <v>0</v>
      </c>
      <c r="F164" s="45">
        <f t="shared" si="7"/>
        <v>0</v>
      </c>
      <c r="G164" s="45">
        <f t="shared" si="7"/>
        <v>0</v>
      </c>
      <c r="H164" s="45">
        <f t="shared" si="7"/>
        <v>0</v>
      </c>
      <c r="I164" s="45">
        <f t="shared" si="7"/>
        <v>0</v>
      </c>
      <c r="J164" s="45">
        <f t="shared" si="7"/>
        <v>0</v>
      </c>
      <c r="K164" s="45">
        <f t="shared" si="7"/>
        <v>0</v>
      </c>
      <c r="L164" s="45">
        <f t="shared" si="7"/>
        <v>0</v>
      </c>
      <c r="M164" s="45">
        <f t="shared" si="7"/>
        <v>0</v>
      </c>
      <c r="N164" s="45">
        <f t="shared" si="7"/>
        <v>0</v>
      </c>
      <c r="O164" s="45">
        <f t="shared" si="7"/>
        <v>0</v>
      </c>
      <c r="P164" s="45">
        <f t="shared" si="7"/>
        <v>0</v>
      </c>
      <c r="Q164" s="45">
        <f t="shared" si="7"/>
        <v>0</v>
      </c>
      <c r="R164" s="45">
        <f t="shared" si="7"/>
        <v>0</v>
      </c>
      <c r="S164" s="45">
        <f t="shared" si="7"/>
        <v>0</v>
      </c>
      <c r="T164" s="45">
        <f t="shared" si="7"/>
        <v>0</v>
      </c>
      <c r="U164" s="45">
        <f t="shared" si="7"/>
        <v>0</v>
      </c>
      <c r="V164" s="45">
        <f t="shared" si="7"/>
        <v>0</v>
      </c>
      <c r="W164" s="45">
        <f t="shared" si="7"/>
        <v>0</v>
      </c>
      <c r="X164" s="45">
        <f t="shared" si="7"/>
        <v>0</v>
      </c>
      <c r="Y164" s="45">
        <f t="shared" si="7"/>
        <v>0</v>
      </c>
      <c r="Z164" s="45">
        <f t="shared" si="7"/>
        <v>0</v>
      </c>
      <c r="AA164" s="45">
        <f t="shared" si="7"/>
        <v>0</v>
      </c>
      <c r="AB164" s="45">
        <f t="shared" si="7"/>
        <v>0</v>
      </c>
      <c r="AC164" s="45">
        <f t="shared" si="7"/>
        <v>0</v>
      </c>
      <c r="AD164" s="45">
        <f t="shared" si="7"/>
        <v>0</v>
      </c>
      <c r="AE164" s="45">
        <f t="shared" si="7"/>
        <v>0</v>
      </c>
      <c r="AF164" s="45">
        <f t="shared" si="7"/>
        <v>0</v>
      </c>
      <c r="AG164" s="45">
        <f t="shared" si="7"/>
        <v>0</v>
      </c>
      <c r="AH164" s="45">
        <f t="shared" si="7"/>
        <v>0</v>
      </c>
      <c r="AI164" s="45">
        <f t="shared" si="7"/>
        <v>0</v>
      </c>
      <c r="AJ164" s="45">
        <f t="shared" si="7"/>
        <v>0</v>
      </c>
      <c r="AK164" s="45"/>
      <c r="AM164" s="46">
        <f>SUM(AM14:AM163)</f>
        <v>0</v>
      </c>
      <c r="AN164" s="46" t="str">
        <f>IF(H5=AM4,AK165,IF(H5=AM5,AK166,"規模を選択してください"))</f>
        <v>規模を選択してください</v>
      </c>
      <c r="AO164" s="47">
        <f>MIN(H7,AN164)</f>
        <v>0</v>
      </c>
    </row>
    <row r="165" spans="1:41" ht="30" hidden="1" customHeight="1" x14ac:dyDescent="0.25">
      <c r="B165" s="45" t="s">
        <v>4</v>
      </c>
      <c r="C165" s="45"/>
      <c r="D165" s="45">
        <f>IF(D164&gt;=5,D164,0)</f>
        <v>0</v>
      </c>
      <c r="E165" s="45">
        <f t="shared" ref="E165:AJ165" si="8">IF(E164&gt;=5,E164,0)</f>
        <v>0</v>
      </c>
      <c r="F165" s="45">
        <f t="shared" si="8"/>
        <v>0</v>
      </c>
      <c r="G165" s="45">
        <f t="shared" si="8"/>
        <v>0</v>
      </c>
      <c r="H165" s="45">
        <f t="shared" si="8"/>
        <v>0</v>
      </c>
      <c r="I165" s="45">
        <f t="shared" si="8"/>
        <v>0</v>
      </c>
      <c r="J165" s="45">
        <f t="shared" si="8"/>
        <v>0</v>
      </c>
      <c r="K165" s="45">
        <f t="shared" si="8"/>
        <v>0</v>
      </c>
      <c r="L165" s="45">
        <f t="shared" si="8"/>
        <v>0</v>
      </c>
      <c r="M165" s="45">
        <f t="shared" si="8"/>
        <v>0</v>
      </c>
      <c r="N165" s="45">
        <f t="shared" si="8"/>
        <v>0</v>
      </c>
      <c r="O165" s="45">
        <f t="shared" si="8"/>
        <v>0</v>
      </c>
      <c r="P165" s="45">
        <f t="shared" si="8"/>
        <v>0</v>
      </c>
      <c r="Q165" s="45">
        <f t="shared" si="8"/>
        <v>0</v>
      </c>
      <c r="R165" s="45">
        <f t="shared" si="8"/>
        <v>0</v>
      </c>
      <c r="S165" s="45">
        <f t="shared" si="8"/>
        <v>0</v>
      </c>
      <c r="T165" s="45">
        <f t="shared" si="8"/>
        <v>0</v>
      </c>
      <c r="U165" s="45">
        <f t="shared" si="8"/>
        <v>0</v>
      </c>
      <c r="V165" s="45">
        <f t="shared" si="8"/>
        <v>0</v>
      </c>
      <c r="W165" s="45">
        <f t="shared" si="8"/>
        <v>0</v>
      </c>
      <c r="X165" s="45">
        <f t="shared" si="8"/>
        <v>0</v>
      </c>
      <c r="Y165" s="45">
        <f t="shared" si="8"/>
        <v>0</v>
      </c>
      <c r="Z165" s="45">
        <f t="shared" si="8"/>
        <v>0</v>
      </c>
      <c r="AA165" s="45">
        <f t="shared" si="8"/>
        <v>0</v>
      </c>
      <c r="AB165" s="45">
        <f t="shared" si="8"/>
        <v>0</v>
      </c>
      <c r="AC165" s="45">
        <f t="shared" si="8"/>
        <v>0</v>
      </c>
      <c r="AD165" s="45">
        <f t="shared" si="8"/>
        <v>0</v>
      </c>
      <c r="AE165" s="45">
        <f t="shared" si="8"/>
        <v>0</v>
      </c>
      <c r="AF165" s="45">
        <f>IF(AF164&gt;=5,AF164,0)</f>
        <v>0</v>
      </c>
      <c r="AG165" s="45">
        <f t="shared" si="8"/>
        <v>0</v>
      </c>
      <c r="AH165" s="45">
        <f t="shared" si="8"/>
        <v>0</v>
      </c>
      <c r="AI165" s="45">
        <f t="shared" si="8"/>
        <v>0</v>
      </c>
      <c r="AJ165" s="45">
        <f t="shared" si="8"/>
        <v>0</v>
      </c>
      <c r="AK165" s="45">
        <f>SUM(D165:AJ165)</f>
        <v>0</v>
      </c>
      <c r="AM165" s="48">
        <f>COUNTIF(AL14:AL163,"")</f>
        <v>150</v>
      </c>
      <c r="AO165" s="41"/>
    </row>
    <row r="166" spans="1:41" ht="30" hidden="1" customHeight="1" x14ac:dyDescent="0.25">
      <c r="B166" s="45" t="s">
        <v>12</v>
      </c>
      <c r="C166" s="45"/>
      <c r="D166" s="45">
        <f>IF(D164&gt;=2,D164,0)</f>
        <v>0</v>
      </c>
      <c r="E166" s="45">
        <f t="shared" ref="E166:AJ166" si="9">IF(E164&gt;=2,E164,0)</f>
        <v>0</v>
      </c>
      <c r="F166" s="45">
        <f t="shared" si="9"/>
        <v>0</v>
      </c>
      <c r="G166" s="45">
        <f t="shared" si="9"/>
        <v>0</v>
      </c>
      <c r="H166" s="45">
        <f t="shared" si="9"/>
        <v>0</v>
      </c>
      <c r="I166" s="45">
        <f t="shared" si="9"/>
        <v>0</v>
      </c>
      <c r="J166" s="45">
        <f t="shared" si="9"/>
        <v>0</v>
      </c>
      <c r="K166" s="45">
        <f t="shared" si="9"/>
        <v>0</v>
      </c>
      <c r="L166" s="45">
        <f t="shared" si="9"/>
        <v>0</v>
      </c>
      <c r="M166" s="45">
        <f t="shared" si="9"/>
        <v>0</v>
      </c>
      <c r="N166" s="45">
        <f t="shared" si="9"/>
        <v>0</v>
      </c>
      <c r="O166" s="45">
        <f t="shared" si="9"/>
        <v>0</v>
      </c>
      <c r="P166" s="45">
        <f t="shared" si="9"/>
        <v>0</v>
      </c>
      <c r="Q166" s="45">
        <f t="shared" si="9"/>
        <v>0</v>
      </c>
      <c r="R166" s="45">
        <f t="shared" si="9"/>
        <v>0</v>
      </c>
      <c r="S166" s="45">
        <f t="shared" si="9"/>
        <v>0</v>
      </c>
      <c r="T166" s="45">
        <f t="shared" si="9"/>
        <v>0</v>
      </c>
      <c r="U166" s="45">
        <f t="shared" si="9"/>
        <v>0</v>
      </c>
      <c r="V166" s="45">
        <f t="shared" si="9"/>
        <v>0</v>
      </c>
      <c r="W166" s="45">
        <f t="shared" si="9"/>
        <v>0</v>
      </c>
      <c r="X166" s="45">
        <f t="shared" si="9"/>
        <v>0</v>
      </c>
      <c r="Y166" s="45">
        <f t="shared" si="9"/>
        <v>0</v>
      </c>
      <c r="Z166" s="45">
        <f t="shared" si="9"/>
        <v>0</v>
      </c>
      <c r="AA166" s="45">
        <f t="shared" si="9"/>
        <v>0</v>
      </c>
      <c r="AB166" s="45">
        <f t="shared" si="9"/>
        <v>0</v>
      </c>
      <c r="AC166" s="45">
        <f t="shared" si="9"/>
        <v>0</v>
      </c>
      <c r="AD166" s="45">
        <f t="shared" si="9"/>
        <v>0</v>
      </c>
      <c r="AE166" s="45">
        <f t="shared" si="9"/>
        <v>0</v>
      </c>
      <c r="AF166" s="45">
        <f t="shared" si="9"/>
        <v>0</v>
      </c>
      <c r="AG166" s="45">
        <f t="shared" si="9"/>
        <v>0</v>
      </c>
      <c r="AH166" s="45">
        <f t="shared" si="9"/>
        <v>0</v>
      </c>
      <c r="AI166" s="45">
        <f t="shared" si="9"/>
        <v>0</v>
      </c>
      <c r="AJ166" s="45">
        <f t="shared" si="9"/>
        <v>0</v>
      </c>
      <c r="AK166" s="45">
        <f>SUM(D166:AJ166)</f>
        <v>0</v>
      </c>
    </row>
    <row r="167" spans="1:41" ht="29.25" customHeight="1" x14ac:dyDescent="0.25"/>
    <row r="168" spans="1:41" ht="29.25" customHeight="1" x14ac:dyDescent="0.25"/>
    <row r="169" spans="1:41" ht="29.25" customHeight="1" x14ac:dyDescent="0.25"/>
    <row r="170" spans="1:41" ht="29.25" customHeight="1" x14ac:dyDescent="0.25"/>
  </sheetData>
  <sheetProtection algorithmName="SHA-512" hashValue="EazSTarCFdx0D1i61gRHth19BtmRl89H2UJ/tvQ1bwp3TnyaDNNDybadnQtrLLa7jq7X7bi/1202m4WS/wPT4A==" saltValue="2l9VeW90jRQ+ZFodg52KAg==" spinCount="100000" sheet="1" objects="1" scenarios="1"/>
  <mergeCells count="62">
    <mergeCell ref="C2:R2"/>
    <mergeCell ref="C3:R3"/>
    <mergeCell ref="H5:R5"/>
    <mergeCell ref="B5:G5"/>
    <mergeCell ref="C7:D7"/>
    <mergeCell ref="E7:G7"/>
    <mergeCell ref="H7:I7"/>
    <mergeCell ref="J7:K7"/>
    <mergeCell ref="L7:N7"/>
    <mergeCell ref="Q7:R7"/>
    <mergeCell ref="AD4:AG4"/>
    <mergeCell ref="AC3:AK3"/>
    <mergeCell ref="AH4:AJ4"/>
    <mergeCell ref="T3:AB3"/>
    <mergeCell ref="U4:X4"/>
    <mergeCell ref="Y4:AA4"/>
    <mergeCell ref="U5:X5"/>
    <mergeCell ref="AN11:AO11"/>
    <mergeCell ref="AD5:AG5"/>
    <mergeCell ref="AD6:AG6"/>
    <mergeCell ref="AH5:AJ5"/>
    <mergeCell ref="AH6:AJ6"/>
    <mergeCell ref="Y5:AA5"/>
    <mergeCell ref="U6:X6"/>
    <mergeCell ref="Y6:AA6"/>
    <mergeCell ref="C34:C38"/>
    <mergeCell ref="AC7:AG7"/>
    <mergeCell ref="A9:AK9"/>
    <mergeCell ref="AK10:AK11"/>
    <mergeCell ref="A12:AK12"/>
    <mergeCell ref="C14:C18"/>
    <mergeCell ref="C19:C23"/>
    <mergeCell ref="C24:C28"/>
    <mergeCell ref="C29:C33"/>
    <mergeCell ref="AH7:AJ7"/>
    <mergeCell ref="T7:X7"/>
    <mergeCell ref="Y7:AA7"/>
    <mergeCell ref="C109:C113"/>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44:C148"/>
    <mergeCell ref="C149:C153"/>
    <mergeCell ref="C154:C158"/>
    <mergeCell ref="C159:C163"/>
    <mergeCell ref="C114:C118"/>
    <mergeCell ref="C119:C123"/>
    <mergeCell ref="C124:C128"/>
    <mergeCell ref="C129:C133"/>
    <mergeCell ref="C134:C138"/>
    <mergeCell ref="C139:C143"/>
  </mergeCells>
  <phoneticPr fontId="1"/>
  <dataValidations count="1">
    <dataValidation type="whole" operator="equal" allowBlank="1" showInputMessage="1" showErrorMessage="1" error="施設内療養を行った利用者ごとに、療養をした日に「１」を記載（発症日から最大15日間のみ）してください。" sqref="D14:AJ163">
      <formula1>1</formula1>
    </dataValidation>
  </dataValidations>
  <pageMargins left="0.70866141732283472" right="0.70866141732283472" top="0.74803149606299213" bottom="0.74803149606299213" header="0.31496062992125984" footer="0.31496062992125984"/>
  <pageSetup paperSize="9" scale="3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21.25" style="33" customWidth="1"/>
    <col min="3" max="3" width="5" style="33" customWidth="1"/>
    <col min="4" max="36" width="5" style="34" customWidth="1"/>
    <col min="37" max="37" width="5" style="49" customWidth="1"/>
    <col min="38" max="38" width="34.25" style="34" customWidth="1"/>
    <col min="39" max="39" width="9" style="34" hidden="1" customWidth="1"/>
    <col min="40" max="41" width="11.125" style="34" hidden="1" customWidth="1"/>
    <col min="42" max="43" width="9" style="34" hidden="1" customWidth="1"/>
    <col min="44" max="16384" width="9" style="34"/>
  </cols>
  <sheetData>
    <row r="1" spans="1:43" ht="29.25" customHeight="1" thickBot="1" x14ac:dyDescent="0.3">
      <c r="AK1" s="35" t="s">
        <v>43</v>
      </c>
    </row>
    <row r="2" spans="1:43"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c r="AJ2" s="164"/>
      <c r="AK2" s="164"/>
    </row>
    <row r="3" spans="1:43"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121"/>
      <c r="AC3" s="121"/>
      <c r="AD3" s="121"/>
      <c r="AE3" s="121"/>
      <c r="AF3" s="121"/>
      <c r="AG3" s="121"/>
      <c r="AH3" s="121"/>
      <c r="AI3" s="121"/>
      <c r="AJ3" s="121"/>
      <c r="AK3" s="121"/>
      <c r="AM3" s="34" t="s">
        <v>2</v>
      </c>
    </row>
    <row r="4" spans="1:43" ht="30" customHeight="1" thickBot="1" x14ac:dyDescent="0.3">
      <c r="A4" s="163" t="s">
        <v>0</v>
      </c>
      <c r="B4" s="164"/>
      <c r="C4" s="164"/>
      <c r="D4" s="164"/>
      <c r="E4" s="164"/>
      <c r="F4" s="164"/>
      <c r="G4" s="164"/>
      <c r="H4" s="164"/>
      <c r="I4" s="164"/>
      <c r="J4" s="164"/>
      <c r="K4" s="164"/>
      <c r="L4" s="164"/>
      <c r="M4" s="164"/>
      <c r="N4" s="164"/>
      <c r="O4" s="164"/>
      <c r="P4" s="164"/>
      <c r="Q4" s="164"/>
      <c r="R4" s="164"/>
      <c r="S4" s="164"/>
      <c r="X4" s="37"/>
      <c r="Y4" s="37"/>
      <c r="Z4" s="37"/>
      <c r="AA4" s="37"/>
      <c r="AB4" s="121"/>
      <c r="AC4" s="121"/>
      <c r="AD4" s="121"/>
      <c r="AE4" s="121"/>
      <c r="AF4" s="121"/>
      <c r="AG4" s="121"/>
      <c r="AH4" s="121"/>
      <c r="AI4" s="121"/>
      <c r="AJ4" s="121"/>
      <c r="AK4" s="121"/>
      <c r="AM4" s="34" t="s">
        <v>4</v>
      </c>
      <c r="AP4" s="34">
        <v>500</v>
      </c>
      <c r="AQ4" s="34">
        <v>5</v>
      </c>
    </row>
    <row r="5" spans="1:43" ht="30" customHeight="1" thickBot="1" x14ac:dyDescent="0.3">
      <c r="A5" s="119"/>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120" t="s">
        <v>87</v>
      </c>
      <c r="X5" s="37"/>
      <c r="Y5" s="37"/>
      <c r="Z5" s="37"/>
      <c r="AA5" s="37"/>
      <c r="AB5" s="121"/>
      <c r="AC5" s="121"/>
      <c r="AD5" s="121"/>
      <c r="AE5" s="121"/>
      <c r="AF5" s="121"/>
      <c r="AG5" s="121"/>
      <c r="AH5" s="121"/>
      <c r="AI5" s="121"/>
      <c r="AJ5" s="121"/>
      <c r="AK5" s="121"/>
      <c r="AM5" s="34" t="s">
        <v>12</v>
      </c>
      <c r="AP5" s="34">
        <v>200</v>
      </c>
      <c r="AQ5" s="34">
        <v>2</v>
      </c>
    </row>
    <row r="6" spans="1:43" ht="30" customHeight="1" thickBot="1" x14ac:dyDescent="0.3">
      <c r="H6" s="59" t="str">
        <f>IF($H$7="","別紙1の施設規模を選択してください。","")</f>
        <v>別紙1の施設規模を選択してください。</v>
      </c>
      <c r="X6" s="37"/>
      <c r="Y6" s="37"/>
      <c r="Z6" s="37"/>
      <c r="AA6" s="37"/>
      <c r="AB6" s="121"/>
      <c r="AC6" s="121"/>
      <c r="AD6" s="121"/>
      <c r="AE6" s="121"/>
      <c r="AF6" s="121"/>
      <c r="AG6" s="121"/>
      <c r="AH6" s="121"/>
      <c r="AI6" s="121"/>
      <c r="AJ6" s="121"/>
      <c r="AK6" s="121"/>
    </row>
    <row r="7" spans="1:43" s="37" customFormat="1" ht="30" customHeight="1" thickBot="1" x14ac:dyDescent="0.3">
      <c r="A7" s="33"/>
      <c r="B7" s="33"/>
      <c r="C7" s="464" t="s">
        <v>5</v>
      </c>
      <c r="D7" s="465"/>
      <c r="E7" s="466" t="s">
        <v>6</v>
      </c>
      <c r="F7" s="467"/>
      <c r="G7" s="467"/>
      <c r="H7" s="468" t="str">
        <f>IF(H5=AM4,AP4,IF(H5=AM5,AP5,""))</f>
        <v/>
      </c>
      <c r="I7" s="468"/>
      <c r="J7" s="469" t="s">
        <v>7</v>
      </c>
      <c r="K7" s="470"/>
      <c r="L7" s="471" t="s">
        <v>8</v>
      </c>
      <c r="M7" s="472"/>
      <c r="N7" s="472"/>
      <c r="O7" s="122" t="str">
        <f>IF(H5="大規模施設等（定員30人以上）",AQ4,IF(H5="小規模施設等（定員29人以下）",AQ5,""))</f>
        <v/>
      </c>
      <c r="P7" s="123" t="s">
        <v>9</v>
      </c>
      <c r="Q7" s="469" t="s">
        <v>10</v>
      </c>
      <c r="R7" s="470"/>
      <c r="S7" s="34"/>
      <c r="T7" s="34"/>
      <c r="U7" s="34"/>
      <c r="V7" s="34"/>
      <c r="AB7" s="121"/>
      <c r="AC7" s="121"/>
      <c r="AD7" s="121"/>
      <c r="AE7" s="121"/>
      <c r="AF7" s="121"/>
      <c r="AG7" s="121"/>
      <c r="AH7" s="121"/>
      <c r="AI7" s="121"/>
      <c r="AJ7" s="121"/>
      <c r="AK7" s="117" t="str">
        <f>IF(AP164=0,"","申請内容にエラーがあります。利用者名は別紙2-1に入力してください。")</f>
        <v/>
      </c>
    </row>
    <row r="8" spans="1:43"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124"/>
      <c r="X8" s="125"/>
      <c r="Y8" s="125"/>
      <c r="Z8" s="125"/>
      <c r="AA8" s="125"/>
      <c r="AB8" s="125"/>
      <c r="AC8" s="125"/>
      <c r="AD8" s="126"/>
      <c r="AE8" s="127"/>
      <c r="AF8" s="127"/>
      <c r="AG8" s="127"/>
      <c r="AH8" s="128"/>
      <c r="AI8" s="128"/>
      <c r="AJ8" s="60"/>
      <c r="AK8" s="118" t="str">
        <f>IF(AM165=150,"","申請内容にエラーがあります。療養日数は15日以内になるようにしてください。")</f>
        <v/>
      </c>
    </row>
    <row r="9" spans="1:43"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row>
    <row r="10" spans="1:43" s="41" customFormat="1" ht="30" customHeight="1" x14ac:dyDescent="0.4">
      <c r="A10" s="62"/>
      <c r="B10" s="63"/>
      <c r="C10" s="64" t="s">
        <v>15</v>
      </c>
      <c r="D10" s="65">
        <v>1</v>
      </c>
      <c r="E10" s="66"/>
      <c r="F10" s="67"/>
      <c r="G10" s="66"/>
      <c r="H10" s="67"/>
      <c r="I10" s="66">
        <v>2</v>
      </c>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7"/>
      <c r="AI10" s="66"/>
      <c r="AJ10" s="86"/>
      <c r="AK10" s="438" t="s">
        <v>16</v>
      </c>
    </row>
    <row r="11" spans="1:43" s="41" customFormat="1" ht="30" customHeight="1" thickBot="1" x14ac:dyDescent="0.45">
      <c r="A11" s="69"/>
      <c r="B11" s="70"/>
      <c r="C11" s="169" t="s">
        <v>17</v>
      </c>
      <c r="D11" s="71">
        <v>27</v>
      </c>
      <c r="E11" s="72">
        <v>28</v>
      </c>
      <c r="F11" s="73">
        <v>29</v>
      </c>
      <c r="G11" s="72">
        <v>30</v>
      </c>
      <c r="H11" s="73">
        <v>31</v>
      </c>
      <c r="I11" s="72">
        <v>1</v>
      </c>
      <c r="J11" s="73">
        <v>2</v>
      </c>
      <c r="K11" s="72">
        <v>3</v>
      </c>
      <c r="L11" s="73">
        <v>4</v>
      </c>
      <c r="M11" s="72">
        <v>5</v>
      </c>
      <c r="N11" s="73">
        <v>6</v>
      </c>
      <c r="O11" s="72">
        <v>7</v>
      </c>
      <c r="P11" s="73">
        <v>8</v>
      </c>
      <c r="Q11" s="72">
        <v>9</v>
      </c>
      <c r="R11" s="73">
        <v>10</v>
      </c>
      <c r="S11" s="72">
        <v>11</v>
      </c>
      <c r="T11" s="73">
        <v>12</v>
      </c>
      <c r="U11" s="72">
        <v>13</v>
      </c>
      <c r="V11" s="73">
        <v>14</v>
      </c>
      <c r="W11" s="72">
        <v>15</v>
      </c>
      <c r="X11" s="73">
        <v>16</v>
      </c>
      <c r="Y11" s="72">
        <v>17</v>
      </c>
      <c r="Z11" s="73">
        <v>18</v>
      </c>
      <c r="AA11" s="72">
        <v>19</v>
      </c>
      <c r="AB11" s="73">
        <v>20</v>
      </c>
      <c r="AC11" s="72">
        <v>21</v>
      </c>
      <c r="AD11" s="73">
        <v>22</v>
      </c>
      <c r="AE11" s="72">
        <v>23</v>
      </c>
      <c r="AF11" s="73">
        <v>24</v>
      </c>
      <c r="AG11" s="72">
        <v>25</v>
      </c>
      <c r="AH11" s="73">
        <v>26</v>
      </c>
      <c r="AI11" s="72">
        <v>27</v>
      </c>
      <c r="AJ11" s="87">
        <v>28</v>
      </c>
      <c r="AK11" s="439"/>
      <c r="AM11" s="41" t="s">
        <v>40</v>
      </c>
      <c r="AN11" s="443" t="s">
        <v>41</v>
      </c>
      <c r="AO11" s="443"/>
    </row>
    <row r="12" spans="1:43" s="41" customFormat="1" ht="30" customHeight="1" thickBot="1" x14ac:dyDescent="0.35">
      <c r="A12" s="436" t="s">
        <v>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N12" s="42"/>
      <c r="AO12" s="42"/>
    </row>
    <row r="13" spans="1:43" ht="30" customHeight="1" thickBot="1" x14ac:dyDescent="0.3">
      <c r="A13" s="75" t="s">
        <v>16</v>
      </c>
      <c r="B13" s="76" t="s">
        <v>44</v>
      </c>
      <c r="C13" s="77"/>
      <c r="D13" s="78">
        <f t="shared" ref="D13:AJ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79">
        <f t="shared" si="0"/>
        <v>0</v>
      </c>
      <c r="AG13" s="79">
        <f t="shared" si="0"/>
        <v>0</v>
      </c>
      <c r="AH13" s="79">
        <f t="shared" si="0"/>
        <v>0</v>
      </c>
      <c r="AI13" s="79">
        <f t="shared" si="0"/>
        <v>0</v>
      </c>
      <c r="AJ13" s="88">
        <f t="shared" si="0"/>
        <v>0</v>
      </c>
      <c r="AK13" s="81">
        <f>SUM(D13:AJ13)</f>
        <v>0</v>
      </c>
    </row>
    <row r="14" spans="1:43" s="41" customFormat="1" ht="30" customHeight="1" thickTop="1" x14ac:dyDescent="0.4">
      <c r="A14" s="82">
        <v>1</v>
      </c>
      <c r="B14" s="27" t="str">
        <f>IF('（別紙2-1）12月25日～1月26日'!B14="","",'（別紙2-1）12月25日～1月26日'!B14)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3"/>
      <c r="AG14" s="4"/>
      <c r="AH14" s="3"/>
      <c r="AI14" s="4"/>
      <c r="AJ14" s="5"/>
      <c r="AK14" s="83">
        <f>SUM('（別紙2-1）12月25日～1月26日'!D14:AJ14,D14:AJ14)</f>
        <v>0</v>
      </c>
      <c r="AL14" s="43" t="str">
        <f>IF(AK14&lt;=15,"","療養日数は15日以内になるようにしてください")</f>
        <v/>
      </c>
      <c r="AM14" s="41">
        <f>MIN(SUM(D14:AJ14),15)</f>
        <v>0</v>
      </c>
      <c r="AP14" s="41" t="str">
        <f>IF(AND(B14="",AK14&gt;0),1,"")</f>
        <v/>
      </c>
    </row>
    <row r="15" spans="1:43" s="41" customFormat="1" ht="30" customHeight="1" x14ac:dyDescent="0.4">
      <c r="A15" s="53">
        <v>2</v>
      </c>
      <c r="B15" s="27" t="str">
        <f>IF('（別紙2-1）12月25日～1月26日'!B15="","",'（別紙2-1）12月25日～1月26日'!B15)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8"/>
      <c r="AG15" s="9"/>
      <c r="AH15" s="8"/>
      <c r="AI15" s="9"/>
      <c r="AJ15" s="10"/>
      <c r="AK15" s="54">
        <f>SUM('（別紙2-1）12月25日～1月26日'!D15:AJ15,D15:AJ15)</f>
        <v>0</v>
      </c>
      <c r="AL15" s="43" t="str">
        <f t="shared" ref="AL15:AL163" si="1">IF(AK15&lt;=15,"","療養日数は15日以内になるようにしてください")</f>
        <v/>
      </c>
      <c r="AM15" s="41">
        <f t="shared" ref="AM15:AM78" si="2">MIN(SUM(D15:AJ15),15)</f>
        <v>0</v>
      </c>
      <c r="AP15" s="41" t="str">
        <f t="shared" ref="AP15:AP78" si="3">IF(AND(B15="",AK15&gt;0),1,"")</f>
        <v/>
      </c>
    </row>
    <row r="16" spans="1:43" s="41" customFormat="1" ht="30" customHeight="1" x14ac:dyDescent="0.4">
      <c r="A16" s="53">
        <v>3</v>
      </c>
      <c r="B16" s="27" t="str">
        <f>IF('（別紙2-1）12月25日～1月26日'!B16="","",'（別紙2-1）12月25日～1月26日'!B16)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8"/>
      <c r="AG16" s="9"/>
      <c r="AH16" s="8"/>
      <c r="AI16" s="9"/>
      <c r="AJ16" s="10"/>
      <c r="AK16" s="54">
        <f>SUM('（別紙2-1）12月25日～1月26日'!D16:AJ16,D16:AJ16)</f>
        <v>0</v>
      </c>
      <c r="AL16" s="43" t="str">
        <f t="shared" si="1"/>
        <v/>
      </c>
      <c r="AM16" s="41">
        <f t="shared" si="2"/>
        <v>0</v>
      </c>
      <c r="AP16" s="41" t="str">
        <f t="shared" si="3"/>
        <v/>
      </c>
    </row>
    <row r="17" spans="1:42" s="41" customFormat="1" ht="30" customHeight="1" x14ac:dyDescent="0.4">
      <c r="A17" s="53">
        <v>4</v>
      </c>
      <c r="B17" s="27" t="str">
        <f>IF('（別紙2-1）12月25日～1月26日'!B17="","",'（別紙2-1）12月25日～1月26日'!B17)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8"/>
      <c r="AG17" s="9"/>
      <c r="AH17" s="8"/>
      <c r="AI17" s="9"/>
      <c r="AJ17" s="10"/>
      <c r="AK17" s="54">
        <f>SUM('（別紙2-1）12月25日～1月26日'!D17:AJ17,D17:AJ17)</f>
        <v>0</v>
      </c>
      <c r="AL17" s="43" t="str">
        <f t="shared" si="1"/>
        <v/>
      </c>
      <c r="AM17" s="41">
        <f t="shared" si="2"/>
        <v>0</v>
      </c>
      <c r="AP17" s="41" t="str">
        <f t="shared" si="3"/>
        <v/>
      </c>
    </row>
    <row r="18" spans="1:42" s="41" customFormat="1" ht="30" customHeight="1" thickBot="1" x14ac:dyDescent="0.45">
      <c r="A18" s="57">
        <v>5</v>
      </c>
      <c r="B18" s="106" t="str">
        <f>IF('（別紙2-1）12月25日～1月26日'!B18="","",'（別紙2-1）12月25日～1月26日'!B18)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3"/>
      <c r="AG18" s="14"/>
      <c r="AH18" s="13"/>
      <c r="AI18" s="14"/>
      <c r="AJ18" s="15"/>
      <c r="AK18" s="58">
        <f>SUM('（別紙2-1）12月25日～1月26日'!D18:AJ18,D18:AJ18)</f>
        <v>0</v>
      </c>
      <c r="AL18" s="43" t="str">
        <f t="shared" si="1"/>
        <v/>
      </c>
      <c r="AM18" s="41">
        <f t="shared" si="2"/>
        <v>0</v>
      </c>
      <c r="AP18" s="41" t="str">
        <f t="shared" si="3"/>
        <v/>
      </c>
    </row>
    <row r="19" spans="1:42" s="41" customFormat="1" ht="30" customHeight="1" x14ac:dyDescent="0.4">
      <c r="A19" s="82">
        <v>6</v>
      </c>
      <c r="B19" s="136" t="str">
        <f>IF('（別紙2-1）12月25日～1月26日'!B19="","",'（別紙2-1）12月25日～1月26日'!B19)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3"/>
      <c r="AG19" s="4"/>
      <c r="AH19" s="3"/>
      <c r="AI19" s="4"/>
      <c r="AJ19" s="16"/>
      <c r="AK19" s="84">
        <f>SUM('（別紙2-1）12月25日～1月26日'!D19:AJ19,D19:AJ19)</f>
        <v>0</v>
      </c>
      <c r="AL19" s="43" t="str">
        <f t="shared" si="1"/>
        <v/>
      </c>
      <c r="AM19" s="41">
        <f t="shared" si="2"/>
        <v>0</v>
      </c>
      <c r="AP19" s="41" t="str">
        <f t="shared" si="3"/>
        <v/>
      </c>
    </row>
    <row r="20" spans="1:42" s="41" customFormat="1" ht="30" customHeight="1" x14ac:dyDescent="0.4">
      <c r="A20" s="53">
        <v>7</v>
      </c>
      <c r="B20" s="27" t="str">
        <f>IF('（別紙2-1）12月25日～1月26日'!B20="","",'（別紙2-1）12月25日～1月26日'!B20)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8"/>
      <c r="AG20" s="9"/>
      <c r="AH20" s="8"/>
      <c r="AI20" s="9"/>
      <c r="AJ20" s="10"/>
      <c r="AK20" s="54">
        <f>SUM('（別紙2-1）12月25日～1月26日'!D20:AJ20,D20:AJ20)</f>
        <v>0</v>
      </c>
      <c r="AL20" s="43" t="str">
        <f t="shared" si="1"/>
        <v/>
      </c>
      <c r="AM20" s="41">
        <f t="shared" si="2"/>
        <v>0</v>
      </c>
      <c r="AP20" s="41" t="str">
        <f t="shared" si="3"/>
        <v/>
      </c>
    </row>
    <row r="21" spans="1:42" s="41" customFormat="1" ht="30" customHeight="1" x14ac:dyDescent="0.4">
      <c r="A21" s="53">
        <v>8</v>
      </c>
      <c r="B21" s="27" t="str">
        <f>IF('（別紙2-1）12月25日～1月26日'!B21="","",'（別紙2-1）12月25日～1月26日'!B21)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8"/>
      <c r="AG21" s="9"/>
      <c r="AH21" s="8"/>
      <c r="AI21" s="9"/>
      <c r="AJ21" s="10"/>
      <c r="AK21" s="54">
        <f>SUM('（別紙2-1）12月25日～1月26日'!D21:AJ21,D21:AJ21)</f>
        <v>0</v>
      </c>
      <c r="AL21" s="43" t="str">
        <f t="shared" si="1"/>
        <v/>
      </c>
      <c r="AM21" s="41">
        <f t="shared" si="2"/>
        <v>0</v>
      </c>
      <c r="AP21" s="41" t="str">
        <f t="shared" si="3"/>
        <v/>
      </c>
    </row>
    <row r="22" spans="1:42" s="41" customFormat="1" ht="30" customHeight="1" x14ac:dyDescent="0.4">
      <c r="A22" s="53">
        <v>9</v>
      </c>
      <c r="B22" s="27" t="str">
        <f>IF('（別紙2-1）12月25日～1月26日'!B22="","",'（別紙2-1）12月25日～1月26日'!B22)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8"/>
      <c r="AG22" s="9"/>
      <c r="AH22" s="8"/>
      <c r="AI22" s="9"/>
      <c r="AJ22" s="10"/>
      <c r="AK22" s="54">
        <f>SUM('（別紙2-1）12月25日～1月26日'!D22:AJ22,D22:AJ22)</f>
        <v>0</v>
      </c>
      <c r="AL22" s="43" t="str">
        <f t="shared" si="1"/>
        <v/>
      </c>
      <c r="AM22" s="41">
        <f t="shared" si="2"/>
        <v>0</v>
      </c>
      <c r="AP22" s="41" t="str">
        <f t="shared" si="3"/>
        <v/>
      </c>
    </row>
    <row r="23" spans="1:42" s="41" customFormat="1" ht="30" customHeight="1" thickBot="1" x14ac:dyDescent="0.45">
      <c r="A23" s="57">
        <v>10</v>
      </c>
      <c r="B23" s="106" t="str">
        <f>IF('（別紙2-1）12月25日～1月26日'!B23="","",'（別紙2-1）12月25日～1月26日'!B23)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3"/>
      <c r="AG23" s="14"/>
      <c r="AH23" s="13"/>
      <c r="AI23" s="14"/>
      <c r="AJ23" s="15"/>
      <c r="AK23" s="58">
        <f>SUM('（別紙2-1）12月25日～1月26日'!D23:AJ23,D23:AJ23)</f>
        <v>0</v>
      </c>
      <c r="AL23" s="43" t="str">
        <f t="shared" si="1"/>
        <v/>
      </c>
      <c r="AM23" s="41">
        <f t="shared" si="2"/>
        <v>0</v>
      </c>
      <c r="AP23" s="41" t="str">
        <f t="shared" si="3"/>
        <v/>
      </c>
    </row>
    <row r="24" spans="1:42" s="41" customFormat="1" ht="30" customHeight="1" x14ac:dyDescent="0.4">
      <c r="A24" s="82">
        <v>11</v>
      </c>
      <c r="B24" s="136" t="str">
        <f>IF('（別紙2-1）12月25日～1月26日'!B24="","",'（別紙2-1）12月25日～1月26日'!B24)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3"/>
      <c r="AG24" s="4"/>
      <c r="AH24" s="3"/>
      <c r="AI24" s="4"/>
      <c r="AJ24" s="16"/>
      <c r="AK24" s="84">
        <f>SUM('（別紙2-1）12月25日～1月26日'!D24:AJ24,D24:AJ24)</f>
        <v>0</v>
      </c>
      <c r="AL24" s="85" t="str">
        <f>IF(AK24&lt;=15,"","療養日数は15日以内になるようにしてください")</f>
        <v/>
      </c>
      <c r="AM24" s="41">
        <f t="shared" si="2"/>
        <v>0</v>
      </c>
      <c r="AP24" s="41" t="str">
        <f t="shared" si="3"/>
        <v/>
      </c>
    </row>
    <row r="25" spans="1:42" s="41" customFormat="1" ht="30" customHeight="1" x14ac:dyDescent="0.4">
      <c r="A25" s="53">
        <v>12</v>
      </c>
      <c r="B25" s="27" t="str">
        <f>IF('（別紙2-1）12月25日～1月26日'!B25="","",'（別紙2-1）12月25日～1月26日'!B25)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8"/>
      <c r="AG25" s="9"/>
      <c r="AH25" s="8"/>
      <c r="AI25" s="9"/>
      <c r="AJ25" s="10"/>
      <c r="AK25" s="54">
        <f>SUM('（別紙2-1）12月25日～1月26日'!D25:AJ25,D25:AJ25)</f>
        <v>0</v>
      </c>
      <c r="AL25" s="43" t="str">
        <f t="shared" si="1"/>
        <v/>
      </c>
      <c r="AM25" s="41">
        <f t="shared" si="2"/>
        <v>0</v>
      </c>
      <c r="AP25" s="41" t="str">
        <f t="shared" si="3"/>
        <v/>
      </c>
    </row>
    <row r="26" spans="1:42" s="41" customFormat="1" ht="30" customHeight="1" x14ac:dyDescent="0.4">
      <c r="A26" s="53">
        <v>13</v>
      </c>
      <c r="B26" s="27" t="str">
        <f>IF('（別紙2-1）12月25日～1月26日'!B26="","",'（別紙2-1）12月25日～1月26日'!B26)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8"/>
      <c r="AG26" s="9"/>
      <c r="AH26" s="8"/>
      <c r="AI26" s="9"/>
      <c r="AJ26" s="10"/>
      <c r="AK26" s="54">
        <f>SUM('（別紙2-1）12月25日～1月26日'!D26:AJ26,D26:AJ26)</f>
        <v>0</v>
      </c>
      <c r="AL26" s="43" t="str">
        <f t="shared" si="1"/>
        <v/>
      </c>
      <c r="AM26" s="41">
        <f t="shared" si="2"/>
        <v>0</v>
      </c>
      <c r="AP26" s="41" t="str">
        <f t="shared" si="3"/>
        <v/>
      </c>
    </row>
    <row r="27" spans="1:42" s="41" customFormat="1" ht="30" customHeight="1" x14ac:dyDescent="0.4">
      <c r="A27" s="53">
        <v>14</v>
      </c>
      <c r="B27" s="27" t="str">
        <f>IF('（別紙2-1）12月25日～1月26日'!B27="","",'（別紙2-1）12月25日～1月26日'!B27)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8"/>
      <c r="AG27" s="9"/>
      <c r="AH27" s="8"/>
      <c r="AI27" s="9"/>
      <c r="AJ27" s="10"/>
      <c r="AK27" s="54">
        <f>SUM('（別紙2-1）12月25日～1月26日'!D27:AJ27,D27:AJ27)</f>
        <v>0</v>
      </c>
      <c r="AL27" s="43" t="str">
        <f t="shared" si="1"/>
        <v/>
      </c>
      <c r="AM27" s="41">
        <f t="shared" si="2"/>
        <v>0</v>
      </c>
      <c r="AP27" s="41" t="str">
        <f t="shared" si="3"/>
        <v/>
      </c>
    </row>
    <row r="28" spans="1:42" s="41" customFormat="1" ht="30" customHeight="1" thickBot="1" x14ac:dyDescent="0.45">
      <c r="A28" s="57">
        <v>15</v>
      </c>
      <c r="B28" s="106" t="str">
        <f>IF('（別紙2-1）12月25日～1月26日'!B28="","",'（別紙2-1）12月25日～1月26日'!B28)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3"/>
      <c r="AG28" s="14"/>
      <c r="AH28" s="13"/>
      <c r="AI28" s="14"/>
      <c r="AJ28" s="15"/>
      <c r="AK28" s="58">
        <f>SUM('（別紙2-1）12月25日～1月26日'!D28:AJ28,D28:AJ28)</f>
        <v>0</v>
      </c>
      <c r="AL28" s="43" t="str">
        <f t="shared" si="1"/>
        <v/>
      </c>
      <c r="AM28" s="41">
        <f t="shared" si="2"/>
        <v>0</v>
      </c>
      <c r="AP28" s="41" t="str">
        <f t="shared" si="3"/>
        <v/>
      </c>
    </row>
    <row r="29" spans="1:42" s="41" customFormat="1" ht="30" customHeight="1" x14ac:dyDescent="0.4">
      <c r="A29" s="82">
        <v>16</v>
      </c>
      <c r="B29" s="136" t="str">
        <f>IF('（別紙2-1）12月25日～1月26日'!B29="","",'（別紙2-1）12月25日～1月26日'!B29)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3"/>
      <c r="AG29" s="4"/>
      <c r="AH29" s="3"/>
      <c r="AI29" s="4"/>
      <c r="AJ29" s="16"/>
      <c r="AK29" s="84">
        <f>SUM('（別紙2-1）12月25日～1月26日'!D29:AJ29,D29:AJ29)</f>
        <v>0</v>
      </c>
      <c r="AL29" s="43" t="str">
        <f t="shared" si="1"/>
        <v/>
      </c>
      <c r="AM29" s="41">
        <f t="shared" si="2"/>
        <v>0</v>
      </c>
      <c r="AP29" s="41" t="str">
        <f t="shared" si="3"/>
        <v/>
      </c>
    </row>
    <row r="30" spans="1:42" s="41" customFormat="1" ht="30" customHeight="1" x14ac:dyDescent="0.4">
      <c r="A30" s="53">
        <v>17</v>
      </c>
      <c r="B30" s="27" t="str">
        <f>IF('（別紙2-1）12月25日～1月26日'!B30="","",'（別紙2-1）12月25日～1月26日'!B30)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8"/>
      <c r="AG30" s="9"/>
      <c r="AH30" s="8"/>
      <c r="AI30" s="9"/>
      <c r="AJ30" s="10"/>
      <c r="AK30" s="54">
        <f>SUM('（別紙2-1）12月25日～1月26日'!D30:AJ30,D30:AJ30)</f>
        <v>0</v>
      </c>
      <c r="AL30" s="43" t="str">
        <f t="shared" si="1"/>
        <v/>
      </c>
      <c r="AM30" s="41">
        <f t="shared" si="2"/>
        <v>0</v>
      </c>
      <c r="AP30" s="41" t="str">
        <f t="shared" si="3"/>
        <v/>
      </c>
    </row>
    <row r="31" spans="1:42" s="41" customFormat="1" ht="30" customHeight="1" x14ac:dyDescent="0.4">
      <c r="A31" s="53">
        <v>18</v>
      </c>
      <c r="B31" s="27" t="str">
        <f>IF('（別紙2-1）12月25日～1月26日'!B31="","",'（別紙2-1）12月25日～1月26日'!B31)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8"/>
      <c r="AG31" s="9"/>
      <c r="AH31" s="8"/>
      <c r="AI31" s="9"/>
      <c r="AJ31" s="10"/>
      <c r="AK31" s="54">
        <f>SUM('（別紙2-1）12月25日～1月26日'!D31:AJ31,D31:AJ31)</f>
        <v>0</v>
      </c>
      <c r="AL31" s="43" t="str">
        <f t="shared" si="1"/>
        <v/>
      </c>
      <c r="AM31" s="41">
        <f t="shared" si="2"/>
        <v>0</v>
      </c>
      <c r="AP31" s="41" t="str">
        <f t="shared" si="3"/>
        <v/>
      </c>
    </row>
    <row r="32" spans="1:42" s="41" customFormat="1" ht="30" customHeight="1" x14ac:dyDescent="0.4">
      <c r="A32" s="53">
        <v>19</v>
      </c>
      <c r="B32" s="27" t="str">
        <f>IF('（別紙2-1）12月25日～1月26日'!B32="","",'（別紙2-1）12月25日～1月26日'!B32)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8"/>
      <c r="AG32" s="9"/>
      <c r="AH32" s="8"/>
      <c r="AI32" s="9"/>
      <c r="AJ32" s="10"/>
      <c r="AK32" s="54">
        <f>SUM('（別紙2-1）12月25日～1月26日'!D32:AJ32,D32:AJ32)</f>
        <v>0</v>
      </c>
      <c r="AL32" s="43" t="str">
        <f t="shared" si="1"/>
        <v/>
      </c>
      <c r="AM32" s="41">
        <f t="shared" si="2"/>
        <v>0</v>
      </c>
      <c r="AP32" s="41" t="str">
        <f t="shared" si="3"/>
        <v/>
      </c>
    </row>
    <row r="33" spans="1:42" s="41" customFormat="1" ht="30" customHeight="1" thickBot="1" x14ac:dyDescent="0.45">
      <c r="A33" s="57">
        <v>20</v>
      </c>
      <c r="B33" s="28" t="str">
        <f>IF('（別紙2-1）12月25日～1月26日'!B33="","",'（別紙2-1）12月25日～1月26日'!B33)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3"/>
      <c r="AG33" s="14"/>
      <c r="AH33" s="13"/>
      <c r="AI33" s="14"/>
      <c r="AJ33" s="15"/>
      <c r="AK33" s="58">
        <f>SUM('（別紙2-1）12月25日～1月26日'!D33:AJ33,D33:AJ33)</f>
        <v>0</v>
      </c>
      <c r="AL33" s="43" t="str">
        <f t="shared" si="1"/>
        <v/>
      </c>
      <c r="AM33" s="41">
        <f t="shared" si="2"/>
        <v>0</v>
      </c>
      <c r="AP33" s="41" t="str">
        <f t="shared" si="3"/>
        <v/>
      </c>
    </row>
    <row r="34" spans="1:42" s="41" customFormat="1" ht="30" customHeight="1" x14ac:dyDescent="0.4">
      <c r="A34" s="82">
        <v>21</v>
      </c>
      <c r="B34" s="27" t="str">
        <f>IF('（別紙2-1）12月25日～1月26日'!B34="","",'（別紙2-1）12月25日～1月26日'!B34)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3"/>
      <c r="AG34" s="4"/>
      <c r="AH34" s="3"/>
      <c r="AI34" s="4"/>
      <c r="AJ34" s="16"/>
      <c r="AK34" s="84">
        <f>SUM('（別紙2-1）12月25日～1月26日'!D34:AJ34,D34:AJ34)</f>
        <v>0</v>
      </c>
      <c r="AL34" s="43" t="str">
        <f t="shared" si="1"/>
        <v/>
      </c>
      <c r="AM34" s="41">
        <f t="shared" si="2"/>
        <v>0</v>
      </c>
      <c r="AP34" s="41" t="str">
        <f t="shared" si="3"/>
        <v/>
      </c>
    </row>
    <row r="35" spans="1:42" s="41" customFormat="1" ht="30" customHeight="1" x14ac:dyDescent="0.4">
      <c r="A35" s="53">
        <v>22</v>
      </c>
      <c r="B35" s="27" t="str">
        <f>IF('（別紙2-1）12月25日～1月26日'!B35="","",'（別紙2-1）12月25日～1月26日'!B35)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8"/>
      <c r="AG35" s="9"/>
      <c r="AH35" s="8"/>
      <c r="AI35" s="9"/>
      <c r="AJ35" s="10"/>
      <c r="AK35" s="54">
        <f>SUM('（別紙2-1）12月25日～1月26日'!D35:AJ35,D35:AJ35)</f>
        <v>0</v>
      </c>
      <c r="AL35" s="43" t="str">
        <f t="shared" si="1"/>
        <v/>
      </c>
      <c r="AM35" s="41">
        <f t="shared" si="2"/>
        <v>0</v>
      </c>
      <c r="AP35" s="41" t="str">
        <f t="shared" si="3"/>
        <v/>
      </c>
    </row>
    <row r="36" spans="1:42" s="41" customFormat="1" ht="30" customHeight="1" x14ac:dyDescent="0.4">
      <c r="A36" s="53">
        <v>23</v>
      </c>
      <c r="B36" s="27" t="str">
        <f>IF('（別紙2-1）12月25日～1月26日'!B36="","",'（別紙2-1）12月25日～1月26日'!B36)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8"/>
      <c r="AG36" s="9"/>
      <c r="AH36" s="8"/>
      <c r="AI36" s="9"/>
      <c r="AJ36" s="10"/>
      <c r="AK36" s="54">
        <f>SUM('（別紙2-1）12月25日～1月26日'!D36:AJ36,D36:AJ36)</f>
        <v>0</v>
      </c>
      <c r="AL36" s="43" t="str">
        <f t="shared" si="1"/>
        <v/>
      </c>
      <c r="AM36" s="41">
        <f t="shared" si="2"/>
        <v>0</v>
      </c>
      <c r="AP36" s="41" t="str">
        <f t="shared" si="3"/>
        <v/>
      </c>
    </row>
    <row r="37" spans="1:42" s="41" customFormat="1" ht="30" customHeight="1" x14ac:dyDescent="0.4">
      <c r="A37" s="53">
        <v>24</v>
      </c>
      <c r="B37" s="27" t="str">
        <f>IF('（別紙2-1）12月25日～1月26日'!B37="","",'（別紙2-1）12月25日～1月26日'!B37)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8"/>
      <c r="AG37" s="9"/>
      <c r="AH37" s="8"/>
      <c r="AI37" s="9"/>
      <c r="AJ37" s="10"/>
      <c r="AK37" s="54">
        <f>SUM('（別紙2-1）12月25日～1月26日'!D37:AJ37,D37:AJ37)</f>
        <v>0</v>
      </c>
      <c r="AL37" s="43" t="str">
        <f t="shared" si="1"/>
        <v/>
      </c>
      <c r="AM37" s="41">
        <f t="shared" si="2"/>
        <v>0</v>
      </c>
      <c r="AP37" s="41" t="str">
        <f t="shared" si="3"/>
        <v/>
      </c>
    </row>
    <row r="38" spans="1:42" ht="30" customHeight="1" thickBot="1" x14ac:dyDescent="0.3">
      <c r="A38" s="57">
        <v>25</v>
      </c>
      <c r="B38" s="28" t="str">
        <f>IF('（別紙2-1）12月25日～1月26日'!B38="","",'（別紙2-1）12月25日～1月26日'!B38)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3"/>
      <c r="AG38" s="14"/>
      <c r="AH38" s="13"/>
      <c r="AI38" s="14"/>
      <c r="AJ38" s="15"/>
      <c r="AK38" s="58">
        <f>SUM('（別紙2-1）12月25日～1月26日'!D38:AJ38,D38:AJ38)</f>
        <v>0</v>
      </c>
      <c r="AL38" s="43" t="str">
        <f t="shared" si="1"/>
        <v/>
      </c>
      <c r="AM38" s="41">
        <f t="shared" si="2"/>
        <v>0</v>
      </c>
      <c r="AO38" s="41"/>
      <c r="AP38" s="34" t="str">
        <f t="shared" si="3"/>
        <v/>
      </c>
    </row>
    <row r="39" spans="1:42" ht="30" customHeight="1" x14ac:dyDescent="0.25">
      <c r="A39" s="51">
        <v>26</v>
      </c>
      <c r="B39" s="27" t="str">
        <f>IF('（別紙2-1）12月25日～1月26日'!B39="","",'（別紙2-1）12月25日～1月26日'!B39)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31"/>
      <c r="AG39" s="30"/>
      <c r="AH39" s="31"/>
      <c r="AI39" s="30"/>
      <c r="AJ39" s="32"/>
      <c r="AK39" s="52">
        <f>SUM('（別紙2-1）12月25日～1月26日'!D39:AJ39,D39:AJ39)</f>
        <v>0</v>
      </c>
      <c r="AL39" s="43" t="str">
        <f t="shared" si="1"/>
        <v/>
      </c>
      <c r="AM39" s="41">
        <f t="shared" si="2"/>
        <v>0</v>
      </c>
      <c r="AO39" s="41"/>
      <c r="AP39" s="34" t="str">
        <f t="shared" si="3"/>
        <v/>
      </c>
    </row>
    <row r="40" spans="1:42" ht="30" customHeight="1" x14ac:dyDescent="0.25">
      <c r="A40" s="53">
        <v>27</v>
      </c>
      <c r="B40" s="27" t="str">
        <f>IF('（別紙2-1）12月25日～1月26日'!B40="","",'（別紙2-1）12月25日～1月26日'!B40)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8"/>
      <c r="AG40" s="9"/>
      <c r="AH40" s="8"/>
      <c r="AI40" s="9"/>
      <c r="AJ40" s="10"/>
      <c r="AK40" s="54">
        <f>SUM('（別紙2-1）12月25日～1月26日'!D40:AJ40,D40:AJ40)</f>
        <v>0</v>
      </c>
      <c r="AL40" s="43" t="str">
        <f t="shared" si="1"/>
        <v/>
      </c>
      <c r="AM40" s="41">
        <f t="shared" si="2"/>
        <v>0</v>
      </c>
      <c r="AO40" s="41"/>
      <c r="AP40" s="34" t="str">
        <f t="shared" si="3"/>
        <v/>
      </c>
    </row>
    <row r="41" spans="1:42" ht="30" customHeight="1" x14ac:dyDescent="0.25">
      <c r="A41" s="53">
        <v>28</v>
      </c>
      <c r="B41" s="27" t="str">
        <f>IF('（別紙2-1）12月25日～1月26日'!B41="","",'（別紙2-1）12月25日～1月26日'!B41)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8"/>
      <c r="AG41" s="9"/>
      <c r="AH41" s="8"/>
      <c r="AI41" s="9"/>
      <c r="AJ41" s="10"/>
      <c r="AK41" s="54">
        <f>SUM('（別紙2-1）12月25日～1月26日'!D41:AJ41,D41:AJ41)</f>
        <v>0</v>
      </c>
      <c r="AL41" s="43" t="str">
        <f t="shared" si="1"/>
        <v/>
      </c>
      <c r="AM41" s="41">
        <f t="shared" si="2"/>
        <v>0</v>
      </c>
      <c r="AO41" s="41"/>
      <c r="AP41" s="34" t="str">
        <f t="shared" si="3"/>
        <v/>
      </c>
    </row>
    <row r="42" spans="1:42" s="41" customFormat="1" ht="30" customHeight="1" x14ac:dyDescent="0.4">
      <c r="A42" s="53">
        <v>29</v>
      </c>
      <c r="B42" s="27" t="str">
        <f>IF('（別紙2-1）12月25日～1月26日'!B42="","",'（別紙2-1）12月25日～1月26日'!B42)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8"/>
      <c r="AG42" s="9"/>
      <c r="AH42" s="8"/>
      <c r="AI42" s="9"/>
      <c r="AJ42" s="10"/>
      <c r="AK42" s="54">
        <f>SUM('（別紙2-1）12月25日～1月26日'!D42:AJ42,D42:AJ42)</f>
        <v>0</v>
      </c>
      <c r="AL42" s="43" t="str">
        <f t="shared" si="1"/>
        <v/>
      </c>
      <c r="AM42" s="41">
        <f t="shared" si="2"/>
        <v>0</v>
      </c>
      <c r="AN42" s="44"/>
      <c r="AP42" s="41" t="str">
        <f t="shared" si="3"/>
        <v/>
      </c>
    </row>
    <row r="43" spans="1:42" s="41" customFormat="1" ht="30" customHeight="1" thickBot="1" x14ac:dyDescent="0.45">
      <c r="A43" s="57">
        <v>30</v>
      </c>
      <c r="B43" s="106" t="str">
        <f>IF('（別紙2-1）12月25日～1月26日'!B43="","",'（別紙2-1）12月25日～1月26日'!B43)</f>
        <v/>
      </c>
      <c r="C43" s="433"/>
      <c r="D43" s="11"/>
      <c r="E43" s="12"/>
      <c r="F43" s="13"/>
      <c r="G43" s="12"/>
      <c r="H43" s="13"/>
      <c r="I43" s="14"/>
      <c r="J43" s="13"/>
      <c r="K43" s="14"/>
      <c r="L43" s="13"/>
      <c r="M43" s="14"/>
      <c r="N43" s="13"/>
      <c r="O43" s="14"/>
      <c r="P43" s="13"/>
      <c r="Q43" s="14"/>
      <c r="R43" s="13"/>
      <c r="S43" s="14"/>
      <c r="T43" s="13"/>
      <c r="U43" s="14"/>
      <c r="V43" s="13"/>
      <c r="W43" s="14"/>
      <c r="X43" s="13"/>
      <c r="Y43" s="14"/>
      <c r="Z43" s="13"/>
      <c r="AA43" s="14"/>
      <c r="AB43" s="13"/>
      <c r="AC43" s="14"/>
      <c r="AD43" s="13"/>
      <c r="AE43" s="14"/>
      <c r="AF43" s="13"/>
      <c r="AG43" s="14"/>
      <c r="AH43" s="13"/>
      <c r="AI43" s="14"/>
      <c r="AJ43" s="15"/>
      <c r="AK43" s="58">
        <f>SUM('（別紙2-1）12月25日～1月26日'!D43:AJ43,D43:AJ43)</f>
        <v>0</v>
      </c>
      <c r="AL43" s="43" t="str">
        <f t="shared" si="1"/>
        <v/>
      </c>
      <c r="AM43" s="41">
        <f t="shared" si="2"/>
        <v>0</v>
      </c>
      <c r="AN43" s="44"/>
      <c r="AP43" s="41" t="str">
        <f t="shared" si="3"/>
        <v/>
      </c>
    </row>
    <row r="44" spans="1:42" s="41" customFormat="1" ht="30" customHeight="1" x14ac:dyDescent="0.4">
      <c r="A44" s="91">
        <v>31</v>
      </c>
      <c r="B44" s="136" t="str">
        <f>IF('（別紙2-1）12月25日～1月26日'!B44="","",'（別紙2-1）12月25日～1月26日'!B44)</f>
        <v/>
      </c>
      <c r="C44" s="431"/>
      <c r="D44" s="93"/>
      <c r="E44" s="94"/>
      <c r="F44" s="95"/>
      <c r="G44" s="94"/>
      <c r="H44" s="95"/>
      <c r="I44" s="96"/>
      <c r="J44" s="95"/>
      <c r="K44" s="96"/>
      <c r="L44" s="95"/>
      <c r="M44" s="96"/>
      <c r="N44" s="95"/>
      <c r="O44" s="96"/>
      <c r="P44" s="95"/>
      <c r="Q44" s="96"/>
      <c r="R44" s="95"/>
      <c r="S44" s="96"/>
      <c r="T44" s="95"/>
      <c r="U44" s="96"/>
      <c r="V44" s="95"/>
      <c r="W44" s="96"/>
      <c r="X44" s="95"/>
      <c r="Y44" s="96"/>
      <c r="Z44" s="95"/>
      <c r="AA44" s="96"/>
      <c r="AB44" s="95"/>
      <c r="AC44" s="96"/>
      <c r="AD44" s="95"/>
      <c r="AE44" s="96"/>
      <c r="AF44" s="95"/>
      <c r="AG44" s="96"/>
      <c r="AH44" s="95"/>
      <c r="AI44" s="96"/>
      <c r="AJ44" s="97"/>
      <c r="AK44" s="98">
        <f>SUM('（別紙2-1）12月25日～1月26日'!D44:AJ44,D44:AJ44)</f>
        <v>0</v>
      </c>
      <c r="AL44" s="43" t="str">
        <f t="shared" si="1"/>
        <v/>
      </c>
      <c r="AM44" s="41">
        <f t="shared" si="2"/>
        <v>0</v>
      </c>
      <c r="AN44" s="44"/>
      <c r="AP44" s="41" t="str">
        <f t="shared" si="3"/>
        <v/>
      </c>
    </row>
    <row r="45" spans="1:42" s="41" customFormat="1" ht="30" customHeight="1" x14ac:dyDescent="0.4">
      <c r="A45" s="55">
        <v>32</v>
      </c>
      <c r="B45" s="27" t="str">
        <f>IF('（別紙2-1）12月25日～1月26日'!B45="","",'（別紙2-1）12月25日～1月26日'!B45)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24"/>
      <c r="AG45" s="25"/>
      <c r="AH45" s="24"/>
      <c r="AI45" s="25"/>
      <c r="AJ45" s="26"/>
      <c r="AK45" s="56">
        <f>SUM('（別紙2-1）12月25日～1月26日'!D45:AJ45,D45:AJ45)</f>
        <v>0</v>
      </c>
      <c r="AL45" s="43" t="str">
        <f t="shared" si="1"/>
        <v/>
      </c>
      <c r="AM45" s="41">
        <f t="shared" si="2"/>
        <v>0</v>
      </c>
      <c r="AN45" s="44"/>
      <c r="AP45" s="41" t="str">
        <f t="shared" si="3"/>
        <v/>
      </c>
    </row>
    <row r="46" spans="1:42" s="41" customFormat="1" ht="30" customHeight="1" x14ac:dyDescent="0.4">
      <c r="A46" s="55">
        <v>33</v>
      </c>
      <c r="B46" s="27" t="str">
        <f>IF('（別紙2-1）12月25日～1月26日'!B46="","",'（別紙2-1）12月25日～1月26日'!B46)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24"/>
      <c r="AG46" s="25"/>
      <c r="AH46" s="24"/>
      <c r="AI46" s="25"/>
      <c r="AJ46" s="26"/>
      <c r="AK46" s="56">
        <f>SUM('（別紙2-1）12月25日～1月26日'!D46:AJ46,D46:AJ46)</f>
        <v>0</v>
      </c>
      <c r="AL46" s="43" t="str">
        <f t="shared" si="1"/>
        <v/>
      </c>
      <c r="AM46" s="41">
        <f t="shared" si="2"/>
        <v>0</v>
      </c>
      <c r="AN46" s="44"/>
      <c r="AP46" s="41" t="str">
        <f t="shared" si="3"/>
        <v/>
      </c>
    </row>
    <row r="47" spans="1:42" s="41" customFormat="1" ht="30" customHeight="1" x14ac:dyDescent="0.4">
      <c r="A47" s="55">
        <v>34</v>
      </c>
      <c r="B47" s="27" t="str">
        <f>IF('（別紙2-1）12月25日～1月26日'!B47="","",'（別紙2-1）12月25日～1月26日'!B47)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24"/>
      <c r="AG47" s="25"/>
      <c r="AH47" s="24"/>
      <c r="AI47" s="25"/>
      <c r="AJ47" s="26"/>
      <c r="AK47" s="56">
        <f>SUM('（別紙2-1）12月25日～1月26日'!D47:AJ47,D47:AJ47)</f>
        <v>0</v>
      </c>
      <c r="AL47" s="43" t="str">
        <f t="shared" si="1"/>
        <v/>
      </c>
      <c r="AM47" s="41">
        <f t="shared" si="2"/>
        <v>0</v>
      </c>
      <c r="AN47" s="44"/>
      <c r="AP47" s="41" t="str">
        <f t="shared" si="3"/>
        <v/>
      </c>
    </row>
    <row r="48" spans="1:42" s="41" customFormat="1" ht="30" customHeight="1" thickBot="1" x14ac:dyDescent="0.45">
      <c r="A48" s="55">
        <v>35</v>
      </c>
      <c r="B48" s="106" t="str">
        <f>IF('（別紙2-1）12月25日～1月26日'!B48="","",'（別紙2-1）12月25日～1月26日'!B48)</f>
        <v/>
      </c>
      <c r="C48" s="433"/>
      <c r="D48" s="22"/>
      <c r="E48" s="23"/>
      <c r="F48" s="24"/>
      <c r="G48" s="23"/>
      <c r="H48" s="24"/>
      <c r="I48" s="25"/>
      <c r="J48" s="24"/>
      <c r="K48" s="25"/>
      <c r="L48" s="24"/>
      <c r="M48" s="25"/>
      <c r="N48" s="24"/>
      <c r="O48" s="25"/>
      <c r="P48" s="24"/>
      <c r="Q48" s="25"/>
      <c r="R48" s="24"/>
      <c r="S48" s="25"/>
      <c r="T48" s="24"/>
      <c r="U48" s="25"/>
      <c r="V48" s="24"/>
      <c r="W48" s="25"/>
      <c r="X48" s="24"/>
      <c r="Y48" s="25"/>
      <c r="Z48" s="24"/>
      <c r="AA48" s="25"/>
      <c r="AB48" s="24"/>
      <c r="AC48" s="25"/>
      <c r="AD48" s="24"/>
      <c r="AE48" s="25"/>
      <c r="AF48" s="24"/>
      <c r="AG48" s="25"/>
      <c r="AH48" s="24"/>
      <c r="AI48" s="25"/>
      <c r="AJ48" s="26"/>
      <c r="AK48" s="56">
        <f>SUM('（別紙2-1）12月25日～1月26日'!D48:AJ48,D48:AJ48)</f>
        <v>0</v>
      </c>
      <c r="AL48" s="43" t="str">
        <f t="shared" si="1"/>
        <v/>
      </c>
      <c r="AM48" s="41">
        <f t="shared" si="2"/>
        <v>0</v>
      </c>
      <c r="AN48" s="44"/>
      <c r="AP48" s="41" t="str">
        <f t="shared" si="3"/>
        <v/>
      </c>
    </row>
    <row r="49" spans="1:42" s="41" customFormat="1" ht="30" customHeight="1" x14ac:dyDescent="0.4">
      <c r="A49" s="99">
        <v>36</v>
      </c>
      <c r="B49" s="136" t="str">
        <f>IF('（別紙2-1）12月25日～1月26日'!B49="","",'（別紙2-1）12月25日～1月26日'!B49)</f>
        <v/>
      </c>
      <c r="C49" s="431"/>
      <c r="D49" s="101"/>
      <c r="E49" s="102"/>
      <c r="F49" s="103"/>
      <c r="G49" s="102"/>
      <c r="H49" s="103"/>
      <c r="I49" s="104"/>
      <c r="J49" s="103"/>
      <c r="K49" s="104"/>
      <c r="L49" s="103"/>
      <c r="M49" s="104"/>
      <c r="N49" s="103"/>
      <c r="O49" s="104"/>
      <c r="P49" s="103"/>
      <c r="Q49" s="104"/>
      <c r="R49" s="103"/>
      <c r="S49" s="104"/>
      <c r="T49" s="103"/>
      <c r="U49" s="104"/>
      <c r="V49" s="103"/>
      <c r="W49" s="104"/>
      <c r="X49" s="103"/>
      <c r="Y49" s="104"/>
      <c r="Z49" s="103"/>
      <c r="AA49" s="104"/>
      <c r="AB49" s="103"/>
      <c r="AC49" s="104"/>
      <c r="AD49" s="103"/>
      <c r="AE49" s="104"/>
      <c r="AF49" s="103"/>
      <c r="AG49" s="104"/>
      <c r="AH49" s="103"/>
      <c r="AI49" s="104"/>
      <c r="AJ49" s="105"/>
      <c r="AK49" s="81">
        <f>SUM('（別紙2-1）12月25日～1月26日'!D49:AJ49,D49:AJ49)</f>
        <v>0</v>
      </c>
      <c r="AL49" s="43" t="str">
        <f t="shared" si="1"/>
        <v/>
      </c>
      <c r="AM49" s="41">
        <f t="shared" si="2"/>
        <v>0</v>
      </c>
      <c r="AN49" s="44"/>
      <c r="AP49" s="41" t="str">
        <f t="shared" si="3"/>
        <v/>
      </c>
    </row>
    <row r="50" spans="1:42" s="41" customFormat="1" ht="30" customHeight="1" x14ac:dyDescent="0.4">
      <c r="A50" s="55">
        <v>37</v>
      </c>
      <c r="B50" s="27" t="str">
        <f>IF('（別紙2-1）12月25日～1月26日'!B50="","",'（別紙2-1）12月25日～1月26日'!B50)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24"/>
      <c r="AG50" s="25"/>
      <c r="AH50" s="24"/>
      <c r="AI50" s="25"/>
      <c r="AJ50" s="26"/>
      <c r="AK50" s="56">
        <f>SUM('（別紙2-1）12月25日～1月26日'!D50:AJ50,D50:AJ50)</f>
        <v>0</v>
      </c>
      <c r="AL50" s="43" t="str">
        <f t="shared" si="1"/>
        <v/>
      </c>
      <c r="AM50" s="41">
        <f t="shared" si="2"/>
        <v>0</v>
      </c>
      <c r="AN50" s="44"/>
      <c r="AP50" s="41" t="str">
        <f t="shared" si="3"/>
        <v/>
      </c>
    </row>
    <row r="51" spans="1:42" s="41" customFormat="1" ht="30" customHeight="1" x14ac:dyDescent="0.4">
      <c r="A51" s="55">
        <v>38</v>
      </c>
      <c r="B51" s="27" t="str">
        <f>IF('（別紙2-1）12月25日～1月26日'!B51="","",'（別紙2-1）12月25日～1月26日'!B51)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24"/>
      <c r="AG51" s="25"/>
      <c r="AH51" s="24"/>
      <c r="AI51" s="25"/>
      <c r="AJ51" s="26"/>
      <c r="AK51" s="56">
        <f>SUM('（別紙2-1）12月25日～1月26日'!D51:AJ51,D51:AJ51)</f>
        <v>0</v>
      </c>
      <c r="AL51" s="43" t="str">
        <f t="shared" si="1"/>
        <v/>
      </c>
      <c r="AM51" s="41">
        <f t="shared" si="2"/>
        <v>0</v>
      </c>
      <c r="AN51" s="44"/>
      <c r="AP51" s="41" t="str">
        <f t="shared" si="3"/>
        <v/>
      </c>
    </row>
    <row r="52" spans="1:42" s="41" customFormat="1" ht="30" customHeight="1" x14ac:dyDescent="0.4">
      <c r="A52" s="55">
        <v>39</v>
      </c>
      <c r="B52" s="27" t="str">
        <f>IF('（別紙2-1）12月25日～1月26日'!B52="","",'（別紙2-1）12月25日～1月26日'!B52)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24"/>
      <c r="AG52" s="25"/>
      <c r="AH52" s="24"/>
      <c r="AI52" s="25"/>
      <c r="AJ52" s="26"/>
      <c r="AK52" s="56">
        <f>SUM('（別紙2-1）12月25日～1月26日'!D52:AJ52,D52:AJ52)</f>
        <v>0</v>
      </c>
      <c r="AL52" s="43" t="str">
        <f t="shared" si="1"/>
        <v/>
      </c>
      <c r="AM52" s="41">
        <f t="shared" si="2"/>
        <v>0</v>
      </c>
      <c r="AN52" s="44"/>
      <c r="AP52" s="41" t="str">
        <f t="shared" si="3"/>
        <v/>
      </c>
    </row>
    <row r="53" spans="1:42" s="41" customFormat="1" ht="30" customHeight="1" thickBot="1" x14ac:dyDescent="0.45">
      <c r="A53" s="57">
        <v>40</v>
      </c>
      <c r="B53" s="28" t="str">
        <f>IF('（別紙2-1）12月25日～1月26日'!B53="","",'（別紙2-1）12月25日～1月26日'!B53)</f>
        <v/>
      </c>
      <c r="C53" s="433"/>
      <c r="D53" s="11"/>
      <c r="E53" s="12"/>
      <c r="F53" s="13"/>
      <c r="G53" s="12"/>
      <c r="H53" s="13"/>
      <c r="I53" s="14"/>
      <c r="J53" s="13"/>
      <c r="K53" s="14"/>
      <c r="L53" s="13"/>
      <c r="M53" s="14"/>
      <c r="N53" s="13"/>
      <c r="O53" s="14"/>
      <c r="P53" s="13"/>
      <c r="Q53" s="14"/>
      <c r="R53" s="13"/>
      <c r="S53" s="14"/>
      <c r="T53" s="13"/>
      <c r="U53" s="14"/>
      <c r="V53" s="13"/>
      <c r="W53" s="14"/>
      <c r="X53" s="13"/>
      <c r="Y53" s="14"/>
      <c r="Z53" s="13"/>
      <c r="AA53" s="14"/>
      <c r="AB53" s="13"/>
      <c r="AC53" s="14"/>
      <c r="AD53" s="13"/>
      <c r="AE53" s="14"/>
      <c r="AF53" s="13"/>
      <c r="AG53" s="14"/>
      <c r="AH53" s="13"/>
      <c r="AI53" s="14"/>
      <c r="AJ53" s="15"/>
      <c r="AK53" s="58">
        <f>SUM('（別紙2-1）12月25日～1月26日'!D53:AJ53,D53:AJ53)</f>
        <v>0</v>
      </c>
      <c r="AL53" s="43" t="str">
        <f t="shared" si="1"/>
        <v/>
      </c>
      <c r="AM53" s="41">
        <f t="shared" si="2"/>
        <v>0</v>
      </c>
      <c r="AN53" s="44"/>
      <c r="AP53" s="41" t="str">
        <f t="shared" si="3"/>
        <v/>
      </c>
    </row>
    <row r="54" spans="1:42" s="41" customFormat="1" ht="30" customHeight="1" x14ac:dyDescent="0.4">
      <c r="A54" s="91">
        <v>41</v>
      </c>
      <c r="B54" s="27" t="str">
        <f>IF('（別紙2-1）12月25日～1月26日'!B54="","",'（別紙2-1）12月25日～1月26日'!B54)</f>
        <v/>
      </c>
      <c r="C54" s="431"/>
      <c r="D54" s="93"/>
      <c r="E54" s="94"/>
      <c r="F54" s="95"/>
      <c r="G54" s="94"/>
      <c r="H54" s="95"/>
      <c r="I54" s="96"/>
      <c r="J54" s="95"/>
      <c r="K54" s="96"/>
      <c r="L54" s="95"/>
      <c r="M54" s="96"/>
      <c r="N54" s="95"/>
      <c r="O54" s="96"/>
      <c r="P54" s="95"/>
      <c r="Q54" s="96"/>
      <c r="R54" s="95"/>
      <c r="S54" s="96"/>
      <c r="T54" s="95"/>
      <c r="U54" s="96"/>
      <c r="V54" s="95"/>
      <c r="W54" s="96"/>
      <c r="X54" s="95"/>
      <c r="Y54" s="96"/>
      <c r="Z54" s="95"/>
      <c r="AA54" s="96"/>
      <c r="AB54" s="95"/>
      <c r="AC54" s="96"/>
      <c r="AD54" s="95"/>
      <c r="AE54" s="96"/>
      <c r="AF54" s="95"/>
      <c r="AG54" s="96"/>
      <c r="AH54" s="95"/>
      <c r="AI54" s="96"/>
      <c r="AJ54" s="97"/>
      <c r="AK54" s="98">
        <f>SUM('（別紙2-1）12月25日～1月26日'!D54:AJ54,D54:AJ54)</f>
        <v>0</v>
      </c>
      <c r="AL54" s="43" t="str">
        <f t="shared" si="1"/>
        <v/>
      </c>
      <c r="AM54" s="41">
        <f t="shared" si="2"/>
        <v>0</v>
      </c>
      <c r="AN54" s="44"/>
      <c r="AP54" s="41" t="str">
        <f t="shared" si="3"/>
        <v/>
      </c>
    </row>
    <row r="55" spans="1:42" s="41" customFormat="1" ht="30" customHeight="1" x14ac:dyDescent="0.4">
      <c r="A55" s="55">
        <v>42</v>
      </c>
      <c r="B55" s="27" t="str">
        <f>IF('（別紙2-1）12月25日～1月26日'!B55="","",'（別紙2-1）12月25日～1月26日'!B55)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24"/>
      <c r="AG55" s="25"/>
      <c r="AH55" s="24"/>
      <c r="AI55" s="25"/>
      <c r="AJ55" s="26"/>
      <c r="AK55" s="56">
        <f>SUM('（別紙2-1）12月25日～1月26日'!D55:AJ55,D55:AJ55)</f>
        <v>0</v>
      </c>
      <c r="AL55" s="43" t="str">
        <f t="shared" si="1"/>
        <v/>
      </c>
      <c r="AM55" s="41">
        <f t="shared" si="2"/>
        <v>0</v>
      </c>
      <c r="AN55" s="44"/>
      <c r="AP55" s="41" t="str">
        <f t="shared" si="3"/>
        <v/>
      </c>
    </row>
    <row r="56" spans="1:42" s="41" customFormat="1" ht="30" customHeight="1" x14ac:dyDescent="0.4">
      <c r="A56" s="55">
        <v>43</v>
      </c>
      <c r="B56" s="27" t="str">
        <f>IF('（別紙2-1）12月25日～1月26日'!B56="","",'（別紙2-1）12月25日～1月26日'!B56)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24"/>
      <c r="AG56" s="25"/>
      <c r="AH56" s="24"/>
      <c r="AI56" s="25"/>
      <c r="AJ56" s="26"/>
      <c r="AK56" s="56">
        <f>SUM('（別紙2-1）12月25日～1月26日'!D56:AJ56,D56:AJ56)</f>
        <v>0</v>
      </c>
      <c r="AL56" s="43" t="str">
        <f t="shared" si="1"/>
        <v/>
      </c>
      <c r="AM56" s="41">
        <f t="shared" si="2"/>
        <v>0</v>
      </c>
      <c r="AN56" s="44"/>
      <c r="AP56" s="41" t="str">
        <f t="shared" si="3"/>
        <v/>
      </c>
    </row>
    <row r="57" spans="1:42" s="41" customFormat="1" ht="30" customHeight="1" x14ac:dyDescent="0.4">
      <c r="A57" s="55">
        <v>44</v>
      </c>
      <c r="B57" s="27" t="str">
        <f>IF('（別紙2-1）12月25日～1月26日'!B57="","",'（別紙2-1）12月25日～1月26日'!B57)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24"/>
      <c r="AG57" s="25"/>
      <c r="AH57" s="24"/>
      <c r="AI57" s="25"/>
      <c r="AJ57" s="26"/>
      <c r="AK57" s="56">
        <f>SUM('（別紙2-1）12月25日～1月26日'!D57:AJ57,D57:AJ57)</f>
        <v>0</v>
      </c>
      <c r="AL57" s="43" t="str">
        <f t="shared" si="1"/>
        <v/>
      </c>
      <c r="AM57" s="41">
        <f t="shared" si="2"/>
        <v>0</v>
      </c>
      <c r="AN57" s="44"/>
      <c r="AP57" s="41" t="str">
        <f t="shared" si="3"/>
        <v/>
      </c>
    </row>
    <row r="58" spans="1:42" s="41" customFormat="1" ht="30" customHeight="1" thickBot="1" x14ac:dyDescent="0.45">
      <c r="A58" s="55">
        <v>45</v>
      </c>
      <c r="B58" s="106" t="str">
        <f>IF('（別紙2-1）12月25日～1月26日'!B58="","",'（別紙2-1）12月25日～1月26日'!B58)</f>
        <v/>
      </c>
      <c r="C58" s="433"/>
      <c r="D58" s="22"/>
      <c r="E58" s="23"/>
      <c r="F58" s="24"/>
      <c r="G58" s="23"/>
      <c r="H58" s="24"/>
      <c r="I58" s="25"/>
      <c r="J58" s="24"/>
      <c r="K58" s="25"/>
      <c r="L58" s="24"/>
      <c r="M58" s="25"/>
      <c r="N58" s="24"/>
      <c r="O58" s="25"/>
      <c r="P58" s="24"/>
      <c r="Q58" s="25"/>
      <c r="R58" s="24"/>
      <c r="S58" s="25"/>
      <c r="T58" s="24"/>
      <c r="U58" s="25"/>
      <c r="V58" s="24"/>
      <c r="W58" s="25"/>
      <c r="X58" s="24"/>
      <c r="Y58" s="25"/>
      <c r="Z58" s="24"/>
      <c r="AA58" s="25"/>
      <c r="AB58" s="24"/>
      <c r="AC58" s="25"/>
      <c r="AD58" s="24"/>
      <c r="AE58" s="25"/>
      <c r="AF58" s="24"/>
      <c r="AG58" s="25"/>
      <c r="AH58" s="24"/>
      <c r="AI58" s="25"/>
      <c r="AJ58" s="26"/>
      <c r="AK58" s="56">
        <f>SUM('（別紙2-1）12月25日～1月26日'!D58:AJ58,D58:AJ58)</f>
        <v>0</v>
      </c>
      <c r="AL58" s="43" t="str">
        <f t="shared" si="1"/>
        <v/>
      </c>
      <c r="AM58" s="41">
        <f t="shared" si="2"/>
        <v>0</v>
      </c>
      <c r="AN58" s="44"/>
      <c r="AP58" s="41" t="str">
        <f t="shared" si="3"/>
        <v/>
      </c>
    </row>
    <row r="59" spans="1:42" s="41" customFormat="1" ht="30" customHeight="1" x14ac:dyDescent="0.4">
      <c r="A59" s="99">
        <v>46</v>
      </c>
      <c r="B59" s="136" t="str">
        <f>IF('（別紙2-1）12月25日～1月26日'!B59="","",'（別紙2-1）12月25日～1月26日'!B59)</f>
        <v/>
      </c>
      <c r="C59" s="431"/>
      <c r="D59" s="101"/>
      <c r="E59" s="102"/>
      <c r="F59" s="103"/>
      <c r="G59" s="102"/>
      <c r="H59" s="103"/>
      <c r="I59" s="104"/>
      <c r="J59" s="103"/>
      <c r="K59" s="104"/>
      <c r="L59" s="103"/>
      <c r="M59" s="104"/>
      <c r="N59" s="103"/>
      <c r="O59" s="104"/>
      <c r="P59" s="103"/>
      <c r="Q59" s="104"/>
      <c r="R59" s="103"/>
      <c r="S59" s="104"/>
      <c r="T59" s="103"/>
      <c r="U59" s="104"/>
      <c r="V59" s="103"/>
      <c r="W59" s="104"/>
      <c r="X59" s="103"/>
      <c r="Y59" s="104"/>
      <c r="Z59" s="103"/>
      <c r="AA59" s="104"/>
      <c r="AB59" s="103"/>
      <c r="AC59" s="104"/>
      <c r="AD59" s="103"/>
      <c r="AE59" s="104"/>
      <c r="AF59" s="103"/>
      <c r="AG59" s="104"/>
      <c r="AH59" s="103"/>
      <c r="AI59" s="104"/>
      <c r="AJ59" s="105"/>
      <c r="AK59" s="81">
        <f>SUM('（別紙2-1）12月25日～1月26日'!D59:AJ59,D59:AJ59)</f>
        <v>0</v>
      </c>
      <c r="AL59" s="43" t="str">
        <f t="shared" si="1"/>
        <v/>
      </c>
      <c r="AM59" s="41">
        <f t="shared" si="2"/>
        <v>0</v>
      </c>
      <c r="AN59" s="44"/>
      <c r="AP59" s="41" t="str">
        <f t="shared" si="3"/>
        <v/>
      </c>
    </row>
    <row r="60" spans="1:42" s="41" customFormat="1" ht="30" customHeight="1" x14ac:dyDescent="0.4">
      <c r="A60" s="55">
        <v>47</v>
      </c>
      <c r="B60" s="27" t="str">
        <f>IF('（別紙2-1）12月25日～1月26日'!B60="","",'（別紙2-1）12月25日～1月26日'!B60)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24"/>
      <c r="AG60" s="25"/>
      <c r="AH60" s="24"/>
      <c r="AI60" s="25"/>
      <c r="AJ60" s="26"/>
      <c r="AK60" s="56">
        <f>SUM('（別紙2-1）12月25日～1月26日'!D60:AJ60,D60:AJ60)</f>
        <v>0</v>
      </c>
      <c r="AL60" s="43" t="str">
        <f t="shared" si="1"/>
        <v/>
      </c>
      <c r="AM60" s="41">
        <f t="shared" si="2"/>
        <v>0</v>
      </c>
      <c r="AN60" s="44"/>
      <c r="AP60" s="41" t="str">
        <f t="shared" si="3"/>
        <v/>
      </c>
    </row>
    <row r="61" spans="1:42" s="41" customFormat="1" ht="30" customHeight="1" x14ac:dyDescent="0.4">
      <c r="A61" s="55">
        <v>48</v>
      </c>
      <c r="B61" s="27" t="str">
        <f>IF('（別紙2-1）12月25日～1月26日'!B61="","",'（別紙2-1）12月25日～1月26日'!B61)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24"/>
      <c r="AG61" s="25"/>
      <c r="AH61" s="24"/>
      <c r="AI61" s="25"/>
      <c r="AJ61" s="26"/>
      <c r="AK61" s="56">
        <f>SUM('（別紙2-1）12月25日～1月26日'!D61:AJ61,D61:AJ61)</f>
        <v>0</v>
      </c>
      <c r="AL61" s="43" t="str">
        <f t="shared" si="1"/>
        <v/>
      </c>
      <c r="AM61" s="41">
        <f t="shared" si="2"/>
        <v>0</v>
      </c>
      <c r="AN61" s="44"/>
      <c r="AP61" s="41" t="str">
        <f t="shared" si="3"/>
        <v/>
      </c>
    </row>
    <row r="62" spans="1:42" s="41" customFormat="1" ht="30" customHeight="1" x14ac:dyDescent="0.4">
      <c r="A62" s="55">
        <v>49</v>
      </c>
      <c r="B62" s="27" t="str">
        <f>IF('（別紙2-1）12月25日～1月26日'!B62="","",'（別紙2-1）12月25日～1月26日'!B62)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24"/>
      <c r="AG62" s="25"/>
      <c r="AH62" s="24"/>
      <c r="AI62" s="25"/>
      <c r="AJ62" s="26"/>
      <c r="AK62" s="56">
        <f>SUM('（別紙2-1）12月25日～1月26日'!D62:AJ62,D62:AJ62)</f>
        <v>0</v>
      </c>
      <c r="AL62" s="43" t="str">
        <f t="shared" si="1"/>
        <v/>
      </c>
      <c r="AM62" s="41">
        <f t="shared" si="2"/>
        <v>0</v>
      </c>
      <c r="AN62" s="44"/>
      <c r="AP62" s="41" t="str">
        <f t="shared" si="3"/>
        <v/>
      </c>
    </row>
    <row r="63" spans="1:42" s="41" customFormat="1" ht="30" customHeight="1" thickBot="1" x14ac:dyDescent="0.45">
      <c r="A63" s="57">
        <v>50</v>
      </c>
      <c r="B63" s="106" t="str">
        <f>IF('（別紙2-1）12月25日～1月26日'!B63="","",'（別紙2-1）12月25日～1月26日'!B63)</f>
        <v/>
      </c>
      <c r="C63" s="433"/>
      <c r="D63" s="11"/>
      <c r="E63" s="12"/>
      <c r="F63" s="13"/>
      <c r="G63" s="12"/>
      <c r="H63" s="13"/>
      <c r="I63" s="14"/>
      <c r="J63" s="13"/>
      <c r="K63" s="14"/>
      <c r="L63" s="13"/>
      <c r="M63" s="14"/>
      <c r="N63" s="13"/>
      <c r="O63" s="14"/>
      <c r="P63" s="13"/>
      <c r="Q63" s="14"/>
      <c r="R63" s="13"/>
      <c r="S63" s="14"/>
      <c r="T63" s="13"/>
      <c r="U63" s="14"/>
      <c r="V63" s="13"/>
      <c r="W63" s="14"/>
      <c r="X63" s="13"/>
      <c r="Y63" s="14"/>
      <c r="Z63" s="13"/>
      <c r="AA63" s="14"/>
      <c r="AB63" s="13"/>
      <c r="AC63" s="14"/>
      <c r="AD63" s="13"/>
      <c r="AE63" s="14"/>
      <c r="AF63" s="13"/>
      <c r="AG63" s="14"/>
      <c r="AH63" s="13"/>
      <c r="AI63" s="14"/>
      <c r="AJ63" s="15"/>
      <c r="AK63" s="58">
        <f>SUM('（別紙2-1）12月25日～1月26日'!D63:AJ63,D63:AJ63)</f>
        <v>0</v>
      </c>
      <c r="AL63" s="43" t="str">
        <f t="shared" si="1"/>
        <v/>
      </c>
      <c r="AM63" s="41">
        <f t="shared" si="2"/>
        <v>0</v>
      </c>
      <c r="AN63" s="44"/>
      <c r="AP63" s="41" t="str">
        <f t="shared" si="3"/>
        <v/>
      </c>
    </row>
    <row r="64" spans="1:42" s="41" customFormat="1" ht="30" customHeight="1" x14ac:dyDescent="0.4">
      <c r="A64" s="91">
        <v>51</v>
      </c>
      <c r="B64" s="136" t="str">
        <f>IF('（別紙2-1）12月25日～1月26日'!B64="","",'（別紙2-1）12月25日～1月26日'!B64)</f>
        <v/>
      </c>
      <c r="C64" s="431"/>
      <c r="D64" s="93"/>
      <c r="E64" s="94"/>
      <c r="F64" s="95"/>
      <c r="G64" s="94"/>
      <c r="H64" s="95"/>
      <c r="I64" s="96"/>
      <c r="J64" s="95"/>
      <c r="K64" s="96"/>
      <c r="L64" s="95"/>
      <c r="M64" s="96"/>
      <c r="N64" s="95"/>
      <c r="O64" s="96"/>
      <c r="P64" s="95"/>
      <c r="Q64" s="96"/>
      <c r="R64" s="95"/>
      <c r="S64" s="96"/>
      <c r="T64" s="95"/>
      <c r="U64" s="96"/>
      <c r="V64" s="95"/>
      <c r="W64" s="96"/>
      <c r="X64" s="95"/>
      <c r="Y64" s="96"/>
      <c r="Z64" s="95"/>
      <c r="AA64" s="96"/>
      <c r="AB64" s="95"/>
      <c r="AC64" s="96"/>
      <c r="AD64" s="95"/>
      <c r="AE64" s="96"/>
      <c r="AF64" s="95"/>
      <c r="AG64" s="96"/>
      <c r="AH64" s="95"/>
      <c r="AI64" s="96"/>
      <c r="AJ64" s="97"/>
      <c r="AK64" s="98">
        <f>SUM('（別紙2-1）12月25日～1月26日'!D64:AJ64,D64:AJ64)</f>
        <v>0</v>
      </c>
      <c r="AL64" s="43" t="str">
        <f t="shared" si="1"/>
        <v/>
      </c>
      <c r="AM64" s="41">
        <f t="shared" si="2"/>
        <v>0</v>
      </c>
      <c r="AN64" s="44"/>
      <c r="AP64" s="41" t="str">
        <f t="shared" si="3"/>
        <v/>
      </c>
    </row>
    <row r="65" spans="1:42" s="41" customFormat="1" ht="30" customHeight="1" x14ac:dyDescent="0.4">
      <c r="A65" s="55">
        <v>52</v>
      </c>
      <c r="B65" s="27" t="str">
        <f>IF('（別紙2-1）12月25日～1月26日'!B65="","",'（別紙2-1）12月25日～1月26日'!B65)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24"/>
      <c r="AG65" s="25"/>
      <c r="AH65" s="24"/>
      <c r="AI65" s="25"/>
      <c r="AJ65" s="26"/>
      <c r="AK65" s="56">
        <f>SUM('（別紙2-1）12月25日～1月26日'!D65:AJ65,D65:AJ65)</f>
        <v>0</v>
      </c>
      <c r="AL65" s="43" t="str">
        <f t="shared" ref="AL65:AL128" si="4">IF(AK65&lt;=15,"","療養日数は15日以内になるようにしてください")</f>
        <v/>
      </c>
      <c r="AM65" s="41">
        <f t="shared" si="2"/>
        <v>0</v>
      </c>
      <c r="AN65" s="44"/>
      <c r="AP65" s="41" t="str">
        <f t="shared" si="3"/>
        <v/>
      </c>
    </row>
    <row r="66" spans="1:42" s="41" customFormat="1" ht="30" customHeight="1" x14ac:dyDescent="0.4">
      <c r="A66" s="55">
        <v>53</v>
      </c>
      <c r="B66" s="27" t="str">
        <f>IF('（別紙2-1）12月25日～1月26日'!B66="","",'（別紙2-1）12月25日～1月26日'!B66)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24"/>
      <c r="AG66" s="25"/>
      <c r="AH66" s="24"/>
      <c r="AI66" s="25"/>
      <c r="AJ66" s="26"/>
      <c r="AK66" s="56">
        <f>SUM('（別紙2-1）12月25日～1月26日'!D66:AJ66,D66:AJ66)</f>
        <v>0</v>
      </c>
      <c r="AL66" s="43" t="str">
        <f t="shared" si="4"/>
        <v/>
      </c>
      <c r="AM66" s="41">
        <f t="shared" si="2"/>
        <v>0</v>
      </c>
      <c r="AN66" s="44"/>
      <c r="AP66" s="41" t="str">
        <f t="shared" si="3"/>
        <v/>
      </c>
    </row>
    <row r="67" spans="1:42" s="41" customFormat="1" ht="30" customHeight="1" x14ac:dyDescent="0.4">
      <c r="A67" s="55">
        <v>54</v>
      </c>
      <c r="B67" s="27" t="str">
        <f>IF('（別紙2-1）12月25日～1月26日'!B67="","",'（別紙2-1）12月25日～1月26日'!B67)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24"/>
      <c r="AG67" s="25"/>
      <c r="AH67" s="24"/>
      <c r="AI67" s="25"/>
      <c r="AJ67" s="26"/>
      <c r="AK67" s="56">
        <f>SUM('（別紙2-1）12月25日～1月26日'!D67:AJ67,D67:AJ67)</f>
        <v>0</v>
      </c>
      <c r="AL67" s="43" t="str">
        <f t="shared" si="4"/>
        <v/>
      </c>
      <c r="AM67" s="41">
        <f t="shared" si="2"/>
        <v>0</v>
      </c>
      <c r="AN67" s="44"/>
      <c r="AP67" s="41" t="str">
        <f t="shared" si="3"/>
        <v/>
      </c>
    </row>
    <row r="68" spans="1:42" s="41" customFormat="1" ht="30" customHeight="1" thickBot="1" x14ac:dyDescent="0.45">
      <c r="A68" s="55">
        <v>55</v>
      </c>
      <c r="B68" s="106" t="str">
        <f>IF('（別紙2-1）12月25日～1月26日'!B68="","",'（別紙2-1）12月25日～1月26日'!B68)</f>
        <v/>
      </c>
      <c r="C68" s="433"/>
      <c r="D68" s="22"/>
      <c r="E68" s="23"/>
      <c r="F68" s="24"/>
      <c r="G68" s="23"/>
      <c r="H68" s="24"/>
      <c r="I68" s="25"/>
      <c r="J68" s="24"/>
      <c r="K68" s="25"/>
      <c r="L68" s="24"/>
      <c r="M68" s="25"/>
      <c r="N68" s="24"/>
      <c r="O68" s="25"/>
      <c r="P68" s="24"/>
      <c r="Q68" s="25"/>
      <c r="R68" s="24"/>
      <c r="S68" s="25"/>
      <c r="T68" s="24"/>
      <c r="U68" s="25"/>
      <c r="V68" s="24"/>
      <c r="W68" s="25"/>
      <c r="X68" s="24"/>
      <c r="Y68" s="25"/>
      <c r="Z68" s="24"/>
      <c r="AA68" s="25"/>
      <c r="AB68" s="24"/>
      <c r="AC68" s="25"/>
      <c r="AD68" s="24"/>
      <c r="AE68" s="25"/>
      <c r="AF68" s="24"/>
      <c r="AG68" s="25"/>
      <c r="AH68" s="24"/>
      <c r="AI68" s="25"/>
      <c r="AJ68" s="26"/>
      <c r="AK68" s="56">
        <f>SUM('（別紙2-1）12月25日～1月26日'!D68:AJ68,D68:AJ68)</f>
        <v>0</v>
      </c>
      <c r="AL68" s="43" t="str">
        <f t="shared" si="4"/>
        <v/>
      </c>
      <c r="AM68" s="41">
        <f t="shared" si="2"/>
        <v>0</v>
      </c>
      <c r="AN68" s="44"/>
      <c r="AP68" s="41" t="str">
        <f t="shared" si="3"/>
        <v/>
      </c>
    </row>
    <row r="69" spans="1:42" s="41" customFormat="1" ht="30" customHeight="1" x14ac:dyDescent="0.4">
      <c r="A69" s="99">
        <v>56</v>
      </c>
      <c r="B69" s="136" t="str">
        <f>IF('（別紙2-1）12月25日～1月26日'!B69="","",'（別紙2-1）12月25日～1月26日'!B69)</f>
        <v/>
      </c>
      <c r="C69" s="431"/>
      <c r="D69" s="101"/>
      <c r="E69" s="102"/>
      <c r="F69" s="103"/>
      <c r="G69" s="102"/>
      <c r="H69" s="103"/>
      <c r="I69" s="104"/>
      <c r="J69" s="103"/>
      <c r="K69" s="104"/>
      <c r="L69" s="103"/>
      <c r="M69" s="104"/>
      <c r="N69" s="103"/>
      <c r="O69" s="104"/>
      <c r="P69" s="103"/>
      <c r="Q69" s="104"/>
      <c r="R69" s="103"/>
      <c r="S69" s="104"/>
      <c r="T69" s="103"/>
      <c r="U69" s="104"/>
      <c r="V69" s="103"/>
      <c r="W69" s="104"/>
      <c r="X69" s="103"/>
      <c r="Y69" s="104"/>
      <c r="Z69" s="103"/>
      <c r="AA69" s="104"/>
      <c r="AB69" s="103"/>
      <c r="AC69" s="104"/>
      <c r="AD69" s="103"/>
      <c r="AE69" s="104"/>
      <c r="AF69" s="103"/>
      <c r="AG69" s="104"/>
      <c r="AH69" s="103"/>
      <c r="AI69" s="104"/>
      <c r="AJ69" s="105"/>
      <c r="AK69" s="81">
        <f>SUM('（別紙2-1）12月25日～1月26日'!D69:AJ69,D69:AJ69)</f>
        <v>0</v>
      </c>
      <c r="AL69" s="43" t="str">
        <f t="shared" si="4"/>
        <v/>
      </c>
      <c r="AM69" s="41">
        <f t="shared" si="2"/>
        <v>0</v>
      </c>
      <c r="AN69" s="44"/>
      <c r="AP69" s="41" t="str">
        <f t="shared" si="3"/>
        <v/>
      </c>
    </row>
    <row r="70" spans="1:42" s="41" customFormat="1" ht="30" customHeight="1" x14ac:dyDescent="0.4">
      <c r="A70" s="55">
        <v>57</v>
      </c>
      <c r="B70" s="27" t="str">
        <f>IF('（別紙2-1）12月25日～1月26日'!B70="","",'（別紙2-1）12月25日～1月26日'!B70)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24"/>
      <c r="AG70" s="25"/>
      <c r="AH70" s="24"/>
      <c r="AI70" s="25"/>
      <c r="AJ70" s="26"/>
      <c r="AK70" s="56">
        <f>SUM('（別紙2-1）12月25日～1月26日'!D70:AJ70,D70:AJ70)</f>
        <v>0</v>
      </c>
      <c r="AL70" s="43" t="str">
        <f t="shared" si="4"/>
        <v/>
      </c>
      <c r="AM70" s="41">
        <f t="shared" si="2"/>
        <v>0</v>
      </c>
      <c r="AN70" s="44"/>
      <c r="AP70" s="41" t="str">
        <f t="shared" si="3"/>
        <v/>
      </c>
    </row>
    <row r="71" spans="1:42" s="41" customFormat="1" ht="30" customHeight="1" x14ac:dyDescent="0.4">
      <c r="A71" s="55">
        <v>58</v>
      </c>
      <c r="B71" s="27" t="str">
        <f>IF('（別紙2-1）12月25日～1月26日'!B71="","",'（別紙2-1）12月25日～1月26日'!B71)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24"/>
      <c r="AG71" s="25"/>
      <c r="AH71" s="24"/>
      <c r="AI71" s="25"/>
      <c r="AJ71" s="26"/>
      <c r="AK71" s="56">
        <f>SUM('（別紙2-1）12月25日～1月26日'!D71:AJ71,D71:AJ71)</f>
        <v>0</v>
      </c>
      <c r="AL71" s="43" t="str">
        <f t="shared" si="4"/>
        <v/>
      </c>
      <c r="AM71" s="41">
        <f t="shared" si="2"/>
        <v>0</v>
      </c>
      <c r="AN71" s="44"/>
      <c r="AP71" s="41" t="str">
        <f t="shared" si="3"/>
        <v/>
      </c>
    </row>
    <row r="72" spans="1:42" s="41" customFormat="1" ht="30" customHeight="1" x14ac:dyDescent="0.4">
      <c r="A72" s="55">
        <v>59</v>
      </c>
      <c r="B72" s="27" t="str">
        <f>IF('（別紙2-1）12月25日～1月26日'!B72="","",'（別紙2-1）12月25日～1月26日'!B72)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24"/>
      <c r="AG72" s="25"/>
      <c r="AH72" s="24"/>
      <c r="AI72" s="25"/>
      <c r="AJ72" s="26"/>
      <c r="AK72" s="56">
        <f>SUM('（別紙2-1）12月25日～1月26日'!D72:AJ72,D72:AJ72)</f>
        <v>0</v>
      </c>
      <c r="AL72" s="43" t="str">
        <f t="shared" si="4"/>
        <v/>
      </c>
      <c r="AM72" s="41">
        <f t="shared" si="2"/>
        <v>0</v>
      </c>
      <c r="AN72" s="44"/>
      <c r="AP72" s="41" t="str">
        <f t="shared" si="3"/>
        <v/>
      </c>
    </row>
    <row r="73" spans="1:42" s="41" customFormat="1" ht="30" customHeight="1" thickBot="1" x14ac:dyDescent="0.45">
      <c r="A73" s="57">
        <v>60</v>
      </c>
      <c r="B73" s="106" t="str">
        <f>IF('（別紙2-1）12月25日～1月26日'!B73="","",'（別紙2-1）12月25日～1月26日'!B73)</f>
        <v/>
      </c>
      <c r="C73" s="433"/>
      <c r="D73" s="11"/>
      <c r="E73" s="12"/>
      <c r="F73" s="13"/>
      <c r="G73" s="12"/>
      <c r="H73" s="13"/>
      <c r="I73" s="14"/>
      <c r="J73" s="13"/>
      <c r="K73" s="14"/>
      <c r="L73" s="13"/>
      <c r="M73" s="14"/>
      <c r="N73" s="13"/>
      <c r="O73" s="14"/>
      <c r="P73" s="13"/>
      <c r="Q73" s="14"/>
      <c r="R73" s="13"/>
      <c r="S73" s="14"/>
      <c r="T73" s="13"/>
      <c r="U73" s="14"/>
      <c r="V73" s="13"/>
      <c r="W73" s="14"/>
      <c r="X73" s="13"/>
      <c r="Y73" s="14"/>
      <c r="Z73" s="13"/>
      <c r="AA73" s="14"/>
      <c r="AB73" s="13"/>
      <c r="AC73" s="14"/>
      <c r="AD73" s="13"/>
      <c r="AE73" s="14"/>
      <c r="AF73" s="13"/>
      <c r="AG73" s="14"/>
      <c r="AH73" s="13"/>
      <c r="AI73" s="14"/>
      <c r="AJ73" s="15"/>
      <c r="AK73" s="58">
        <f>SUM('（別紙2-1）12月25日～1月26日'!D73:AJ73,D73:AJ73)</f>
        <v>0</v>
      </c>
      <c r="AL73" s="43" t="str">
        <f t="shared" si="4"/>
        <v/>
      </c>
      <c r="AM73" s="41">
        <f t="shared" si="2"/>
        <v>0</v>
      </c>
      <c r="AN73" s="44"/>
      <c r="AP73" s="41" t="str">
        <f t="shared" si="3"/>
        <v/>
      </c>
    </row>
    <row r="74" spans="1:42" s="41" customFormat="1" ht="30" customHeight="1" x14ac:dyDescent="0.4">
      <c r="A74" s="91">
        <v>61</v>
      </c>
      <c r="B74" s="136" t="str">
        <f>IF('（別紙2-1）12月25日～1月26日'!B74="","",'（別紙2-1）12月25日～1月26日'!B74)</f>
        <v/>
      </c>
      <c r="C74" s="431"/>
      <c r="D74" s="93"/>
      <c r="E74" s="94"/>
      <c r="F74" s="95"/>
      <c r="G74" s="94"/>
      <c r="H74" s="95"/>
      <c r="I74" s="96"/>
      <c r="J74" s="95"/>
      <c r="K74" s="96"/>
      <c r="L74" s="95"/>
      <c r="M74" s="96"/>
      <c r="N74" s="95"/>
      <c r="O74" s="96"/>
      <c r="P74" s="95"/>
      <c r="Q74" s="96"/>
      <c r="R74" s="95"/>
      <c r="S74" s="96"/>
      <c r="T74" s="95"/>
      <c r="U74" s="96"/>
      <c r="V74" s="95"/>
      <c r="W74" s="96"/>
      <c r="X74" s="95"/>
      <c r="Y74" s="96"/>
      <c r="Z74" s="95"/>
      <c r="AA74" s="96"/>
      <c r="AB74" s="95"/>
      <c r="AC74" s="96"/>
      <c r="AD74" s="95"/>
      <c r="AE74" s="96"/>
      <c r="AF74" s="95"/>
      <c r="AG74" s="96"/>
      <c r="AH74" s="95"/>
      <c r="AI74" s="96"/>
      <c r="AJ74" s="97"/>
      <c r="AK74" s="98">
        <f>SUM('（別紙2-1）12月25日～1月26日'!D74:AJ74,D74:AJ74)</f>
        <v>0</v>
      </c>
      <c r="AL74" s="43" t="str">
        <f t="shared" si="4"/>
        <v/>
      </c>
      <c r="AM74" s="41">
        <f t="shared" si="2"/>
        <v>0</v>
      </c>
      <c r="AN74" s="44"/>
      <c r="AP74" s="41" t="str">
        <f t="shared" si="3"/>
        <v/>
      </c>
    </row>
    <row r="75" spans="1:42" s="41" customFormat="1" ht="30" customHeight="1" x14ac:dyDescent="0.4">
      <c r="A75" s="55">
        <v>62</v>
      </c>
      <c r="B75" s="27" t="str">
        <f>IF('（別紙2-1）12月25日～1月26日'!B75="","",'（別紙2-1）12月25日～1月26日'!B75)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24"/>
      <c r="AG75" s="25"/>
      <c r="AH75" s="24"/>
      <c r="AI75" s="25"/>
      <c r="AJ75" s="26"/>
      <c r="AK75" s="56">
        <f>SUM('（別紙2-1）12月25日～1月26日'!D75:AJ75,D75:AJ75)</f>
        <v>0</v>
      </c>
      <c r="AL75" s="43" t="str">
        <f t="shared" si="4"/>
        <v/>
      </c>
      <c r="AM75" s="41">
        <f t="shared" si="2"/>
        <v>0</v>
      </c>
      <c r="AN75" s="44"/>
      <c r="AP75" s="41" t="str">
        <f t="shared" si="3"/>
        <v/>
      </c>
    </row>
    <row r="76" spans="1:42" s="41" customFormat="1" ht="30" customHeight="1" x14ac:dyDescent="0.4">
      <c r="A76" s="55">
        <v>63</v>
      </c>
      <c r="B76" s="27" t="str">
        <f>IF('（別紙2-1）12月25日～1月26日'!B76="","",'（別紙2-1）12月25日～1月26日'!B76)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24"/>
      <c r="AG76" s="25"/>
      <c r="AH76" s="24"/>
      <c r="AI76" s="25"/>
      <c r="AJ76" s="26"/>
      <c r="AK76" s="56">
        <f>SUM('（別紙2-1）12月25日～1月26日'!D76:AJ76,D76:AJ76)</f>
        <v>0</v>
      </c>
      <c r="AL76" s="43" t="str">
        <f t="shared" si="4"/>
        <v/>
      </c>
      <c r="AM76" s="41">
        <f t="shared" si="2"/>
        <v>0</v>
      </c>
      <c r="AN76" s="44"/>
      <c r="AP76" s="41" t="str">
        <f t="shared" si="3"/>
        <v/>
      </c>
    </row>
    <row r="77" spans="1:42" s="41" customFormat="1" ht="30" customHeight="1" x14ac:dyDescent="0.4">
      <c r="A77" s="55">
        <v>64</v>
      </c>
      <c r="B77" s="27" t="str">
        <f>IF('（別紙2-1）12月25日～1月26日'!B77="","",'（別紙2-1）12月25日～1月26日'!B77)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24"/>
      <c r="AG77" s="25"/>
      <c r="AH77" s="24"/>
      <c r="AI77" s="25"/>
      <c r="AJ77" s="26"/>
      <c r="AK77" s="56">
        <f>SUM('（別紙2-1）12月25日～1月26日'!D77:AJ77,D77:AJ77)</f>
        <v>0</v>
      </c>
      <c r="AL77" s="43" t="str">
        <f t="shared" si="4"/>
        <v/>
      </c>
      <c r="AM77" s="41">
        <f t="shared" si="2"/>
        <v>0</v>
      </c>
      <c r="AN77" s="44"/>
      <c r="AP77" s="41" t="str">
        <f t="shared" si="3"/>
        <v/>
      </c>
    </row>
    <row r="78" spans="1:42" s="41" customFormat="1" ht="30" customHeight="1" thickBot="1" x14ac:dyDescent="0.45">
      <c r="A78" s="55">
        <v>65</v>
      </c>
      <c r="B78" s="28" t="str">
        <f>IF('（別紙2-1）12月25日～1月26日'!B78="","",'（別紙2-1）12月25日～1月26日'!B78)</f>
        <v/>
      </c>
      <c r="C78" s="433"/>
      <c r="D78" s="22"/>
      <c r="E78" s="23"/>
      <c r="F78" s="24"/>
      <c r="G78" s="23"/>
      <c r="H78" s="24"/>
      <c r="I78" s="25"/>
      <c r="J78" s="24"/>
      <c r="K78" s="25"/>
      <c r="L78" s="24"/>
      <c r="M78" s="25"/>
      <c r="N78" s="24"/>
      <c r="O78" s="25"/>
      <c r="P78" s="24"/>
      <c r="Q78" s="25"/>
      <c r="R78" s="24"/>
      <c r="S78" s="25"/>
      <c r="T78" s="24"/>
      <c r="U78" s="25"/>
      <c r="V78" s="24"/>
      <c r="W78" s="25"/>
      <c r="X78" s="24"/>
      <c r="Y78" s="25"/>
      <c r="Z78" s="24"/>
      <c r="AA78" s="25"/>
      <c r="AB78" s="24"/>
      <c r="AC78" s="25"/>
      <c r="AD78" s="24"/>
      <c r="AE78" s="25"/>
      <c r="AF78" s="24"/>
      <c r="AG78" s="25"/>
      <c r="AH78" s="24"/>
      <c r="AI78" s="25"/>
      <c r="AJ78" s="26"/>
      <c r="AK78" s="56">
        <f>SUM('（別紙2-1）12月25日～1月26日'!D78:AJ78,D78:AJ78)</f>
        <v>0</v>
      </c>
      <c r="AL78" s="43" t="str">
        <f t="shared" si="4"/>
        <v/>
      </c>
      <c r="AM78" s="41">
        <f t="shared" si="2"/>
        <v>0</v>
      </c>
      <c r="AN78" s="44"/>
      <c r="AP78" s="41" t="str">
        <f t="shared" si="3"/>
        <v/>
      </c>
    </row>
    <row r="79" spans="1:42" s="41" customFormat="1" ht="30" customHeight="1" x14ac:dyDescent="0.4">
      <c r="A79" s="99">
        <v>66</v>
      </c>
      <c r="B79" s="27" t="str">
        <f>IF('（別紙2-1）12月25日～1月26日'!B79="","",'（別紙2-1）12月25日～1月26日'!B79)</f>
        <v/>
      </c>
      <c r="C79" s="431"/>
      <c r="D79" s="101"/>
      <c r="E79" s="102"/>
      <c r="F79" s="103"/>
      <c r="G79" s="102"/>
      <c r="H79" s="103"/>
      <c r="I79" s="104"/>
      <c r="J79" s="103"/>
      <c r="K79" s="104"/>
      <c r="L79" s="103"/>
      <c r="M79" s="104"/>
      <c r="N79" s="103"/>
      <c r="O79" s="104"/>
      <c r="P79" s="103"/>
      <c r="Q79" s="104"/>
      <c r="R79" s="103"/>
      <c r="S79" s="104"/>
      <c r="T79" s="103"/>
      <c r="U79" s="104"/>
      <c r="V79" s="103"/>
      <c r="W79" s="104"/>
      <c r="X79" s="103"/>
      <c r="Y79" s="104"/>
      <c r="Z79" s="103"/>
      <c r="AA79" s="104"/>
      <c r="AB79" s="103"/>
      <c r="AC79" s="104"/>
      <c r="AD79" s="103"/>
      <c r="AE79" s="104"/>
      <c r="AF79" s="103"/>
      <c r="AG79" s="104"/>
      <c r="AH79" s="103"/>
      <c r="AI79" s="104"/>
      <c r="AJ79" s="105"/>
      <c r="AK79" s="81">
        <f>SUM('（別紙2-1）12月25日～1月26日'!D79:AJ79,D79:AJ79)</f>
        <v>0</v>
      </c>
      <c r="AL79" s="43" t="str">
        <f t="shared" si="4"/>
        <v/>
      </c>
      <c r="AM79" s="41">
        <f t="shared" ref="AM79:AM142" si="5">MIN(SUM(D79:AJ79),15)</f>
        <v>0</v>
      </c>
      <c r="AN79" s="44"/>
      <c r="AP79" s="41" t="str">
        <f t="shared" ref="AP79:AP142" si="6">IF(AND(B79="",AK79&gt;0),1,"")</f>
        <v/>
      </c>
    </row>
    <row r="80" spans="1:42" s="41" customFormat="1" ht="30" customHeight="1" x14ac:dyDescent="0.4">
      <c r="A80" s="55">
        <v>67</v>
      </c>
      <c r="B80" s="27" t="str">
        <f>IF('（別紙2-1）12月25日～1月26日'!B80="","",'（別紙2-1）12月25日～1月26日'!B80)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24"/>
      <c r="AG80" s="25"/>
      <c r="AH80" s="24"/>
      <c r="AI80" s="25"/>
      <c r="AJ80" s="26"/>
      <c r="AK80" s="56">
        <f>SUM('（別紙2-1）12月25日～1月26日'!D80:AJ80,D80:AJ80)</f>
        <v>0</v>
      </c>
      <c r="AL80" s="43" t="str">
        <f t="shared" si="4"/>
        <v/>
      </c>
      <c r="AM80" s="41">
        <f t="shared" si="5"/>
        <v>0</v>
      </c>
      <c r="AN80" s="44"/>
      <c r="AP80" s="41" t="str">
        <f t="shared" si="6"/>
        <v/>
      </c>
    </row>
    <row r="81" spans="1:42" s="41" customFormat="1" ht="30" customHeight="1" x14ac:dyDescent="0.4">
      <c r="A81" s="55">
        <v>68</v>
      </c>
      <c r="B81" s="27" t="str">
        <f>IF('（別紙2-1）12月25日～1月26日'!B81="","",'（別紙2-1）12月25日～1月26日'!B81)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24"/>
      <c r="AG81" s="25"/>
      <c r="AH81" s="24"/>
      <c r="AI81" s="25"/>
      <c r="AJ81" s="26"/>
      <c r="AK81" s="56">
        <f>SUM('（別紙2-1）12月25日～1月26日'!D81:AJ81,D81:AJ81)</f>
        <v>0</v>
      </c>
      <c r="AL81" s="43" t="str">
        <f t="shared" si="4"/>
        <v/>
      </c>
      <c r="AM81" s="41">
        <f t="shared" si="5"/>
        <v>0</v>
      </c>
      <c r="AN81" s="44"/>
      <c r="AP81" s="41" t="str">
        <f t="shared" si="6"/>
        <v/>
      </c>
    </row>
    <row r="82" spans="1:42" s="41" customFormat="1" ht="30" customHeight="1" x14ac:dyDescent="0.4">
      <c r="A82" s="55">
        <v>69</v>
      </c>
      <c r="B82" s="27" t="str">
        <f>IF('（別紙2-1）12月25日～1月26日'!B82="","",'（別紙2-1）12月25日～1月26日'!B82)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24"/>
      <c r="AG82" s="25"/>
      <c r="AH82" s="24"/>
      <c r="AI82" s="25"/>
      <c r="AJ82" s="26"/>
      <c r="AK82" s="56">
        <f>SUM('（別紙2-1）12月25日～1月26日'!D82:AJ82,D82:AJ82)</f>
        <v>0</v>
      </c>
      <c r="AL82" s="43" t="str">
        <f t="shared" si="4"/>
        <v/>
      </c>
      <c r="AM82" s="41">
        <f t="shared" si="5"/>
        <v>0</v>
      </c>
      <c r="AN82" s="44"/>
      <c r="AP82" s="41" t="str">
        <f t="shared" si="6"/>
        <v/>
      </c>
    </row>
    <row r="83" spans="1:42" s="41" customFormat="1" ht="30" customHeight="1" thickBot="1" x14ac:dyDescent="0.45">
      <c r="A83" s="57">
        <v>70</v>
      </c>
      <c r="B83" s="106" t="str">
        <f>IF('（別紙2-1）12月25日～1月26日'!B83="","",'（別紙2-1）12月25日～1月26日'!B83)</f>
        <v/>
      </c>
      <c r="C83" s="433"/>
      <c r="D83" s="11"/>
      <c r="E83" s="12"/>
      <c r="F83" s="13"/>
      <c r="G83" s="12"/>
      <c r="H83" s="13"/>
      <c r="I83" s="14"/>
      <c r="J83" s="13"/>
      <c r="K83" s="14"/>
      <c r="L83" s="13"/>
      <c r="M83" s="14"/>
      <c r="N83" s="13"/>
      <c r="O83" s="14"/>
      <c r="P83" s="13"/>
      <c r="Q83" s="14"/>
      <c r="R83" s="13"/>
      <c r="S83" s="14"/>
      <c r="T83" s="13"/>
      <c r="U83" s="14"/>
      <c r="V83" s="13"/>
      <c r="W83" s="14"/>
      <c r="X83" s="13"/>
      <c r="Y83" s="14"/>
      <c r="Z83" s="13"/>
      <c r="AA83" s="14"/>
      <c r="AB83" s="13"/>
      <c r="AC83" s="14"/>
      <c r="AD83" s="13"/>
      <c r="AE83" s="14"/>
      <c r="AF83" s="13"/>
      <c r="AG83" s="14"/>
      <c r="AH83" s="13"/>
      <c r="AI83" s="14"/>
      <c r="AJ83" s="15"/>
      <c r="AK83" s="58">
        <f>SUM('（別紙2-1）12月25日～1月26日'!D83:AJ83,D83:AJ83)</f>
        <v>0</v>
      </c>
      <c r="AL83" s="43" t="str">
        <f t="shared" si="4"/>
        <v/>
      </c>
      <c r="AM83" s="41">
        <f t="shared" si="5"/>
        <v>0</v>
      </c>
      <c r="AN83" s="44"/>
      <c r="AP83" s="41" t="str">
        <f t="shared" si="6"/>
        <v/>
      </c>
    </row>
    <row r="84" spans="1:42" s="41" customFormat="1" ht="30" customHeight="1" x14ac:dyDescent="0.4">
      <c r="A84" s="91">
        <v>71</v>
      </c>
      <c r="B84" s="136" t="str">
        <f>IF('（別紙2-1）12月25日～1月26日'!B84="","",'（別紙2-1）12月25日～1月26日'!B84)</f>
        <v/>
      </c>
      <c r="C84" s="431"/>
      <c r="D84" s="93"/>
      <c r="E84" s="94"/>
      <c r="F84" s="95"/>
      <c r="G84" s="94"/>
      <c r="H84" s="95"/>
      <c r="I84" s="96"/>
      <c r="J84" s="95"/>
      <c r="K84" s="96"/>
      <c r="L84" s="95"/>
      <c r="M84" s="96"/>
      <c r="N84" s="95"/>
      <c r="O84" s="96"/>
      <c r="P84" s="95"/>
      <c r="Q84" s="96"/>
      <c r="R84" s="95"/>
      <c r="S84" s="96"/>
      <c r="T84" s="95"/>
      <c r="U84" s="96"/>
      <c r="V84" s="95"/>
      <c r="W84" s="96"/>
      <c r="X84" s="95"/>
      <c r="Y84" s="96"/>
      <c r="Z84" s="95"/>
      <c r="AA84" s="96"/>
      <c r="AB84" s="95"/>
      <c r="AC84" s="96"/>
      <c r="AD84" s="95"/>
      <c r="AE84" s="96"/>
      <c r="AF84" s="95"/>
      <c r="AG84" s="96"/>
      <c r="AH84" s="95"/>
      <c r="AI84" s="96"/>
      <c r="AJ84" s="97"/>
      <c r="AK84" s="98">
        <f>SUM('（別紙2-1）12月25日～1月26日'!D84:AJ84,D84:AJ84)</f>
        <v>0</v>
      </c>
      <c r="AL84" s="43" t="str">
        <f t="shared" si="4"/>
        <v/>
      </c>
      <c r="AM84" s="41">
        <f t="shared" si="5"/>
        <v>0</v>
      </c>
      <c r="AN84" s="44"/>
      <c r="AP84" s="41" t="str">
        <f t="shared" si="6"/>
        <v/>
      </c>
    </row>
    <row r="85" spans="1:42" s="41" customFormat="1" ht="30" customHeight="1" x14ac:dyDescent="0.4">
      <c r="A85" s="55">
        <v>72</v>
      </c>
      <c r="B85" s="27" t="str">
        <f>IF('（別紙2-1）12月25日～1月26日'!B85="","",'（別紙2-1）12月25日～1月26日'!B85)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24"/>
      <c r="AG85" s="25"/>
      <c r="AH85" s="24"/>
      <c r="AI85" s="25"/>
      <c r="AJ85" s="26"/>
      <c r="AK85" s="56">
        <f>SUM('（別紙2-1）12月25日～1月26日'!D85:AJ85,D85:AJ85)</f>
        <v>0</v>
      </c>
      <c r="AL85" s="43" t="str">
        <f t="shared" si="4"/>
        <v/>
      </c>
      <c r="AM85" s="41">
        <f t="shared" si="5"/>
        <v>0</v>
      </c>
      <c r="AN85" s="44"/>
      <c r="AP85" s="41" t="str">
        <f t="shared" si="6"/>
        <v/>
      </c>
    </row>
    <row r="86" spans="1:42" s="41" customFormat="1" ht="30" customHeight="1" x14ac:dyDescent="0.4">
      <c r="A86" s="55">
        <v>73</v>
      </c>
      <c r="B86" s="27" t="str">
        <f>IF('（別紙2-1）12月25日～1月26日'!B86="","",'（別紙2-1）12月25日～1月26日'!B86)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24"/>
      <c r="AG86" s="25"/>
      <c r="AH86" s="24"/>
      <c r="AI86" s="25"/>
      <c r="AJ86" s="26"/>
      <c r="AK86" s="56">
        <f>SUM('（別紙2-1）12月25日～1月26日'!D86:AJ86,D86:AJ86)</f>
        <v>0</v>
      </c>
      <c r="AL86" s="43" t="str">
        <f t="shared" si="4"/>
        <v/>
      </c>
      <c r="AM86" s="41">
        <f t="shared" si="5"/>
        <v>0</v>
      </c>
      <c r="AN86" s="44"/>
      <c r="AP86" s="41" t="str">
        <f t="shared" si="6"/>
        <v/>
      </c>
    </row>
    <row r="87" spans="1:42" s="41" customFormat="1" ht="30" customHeight="1" x14ac:dyDescent="0.4">
      <c r="A87" s="55">
        <v>74</v>
      </c>
      <c r="B87" s="27" t="str">
        <f>IF('（別紙2-1）12月25日～1月26日'!B87="","",'（別紙2-1）12月25日～1月26日'!B87)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24"/>
      <c r="AG87" s="25"/>
      <c r="AH87" s="24"/>
      <c r="AI87" s="25"/>
      <c r="AJ87" s="26"/>
      <c r="AK87" s="56">
        <f>SUM('（別紙2-1）12月25日～1月26日'!D87:AJ87,D87:AJ87)</f>
        <v>0</v>
      </c>
      <c r="AL87" s="43" t="str">
        <f t="shared" si="4"/>
        <v/>
      </c>
      <c r="AM87" s="41">
        <f t="shared" si="5"/>
        <v>0</v>
      </c>
      <c r="AN87" s="44"/>
      <c r="AP87" s="41" t="str">
        <f t="shared" si="6"/>
        <v/>
      </c>
    </row>
    <row r="88" spans="1:42" s="41" customFormat="1" ht="30" customHeight="1" thickBot="1" x14ac:dyDescent="0.45">
      <c r="A88" s="55">
        <v>75</v>
      </c>
      <c r="B88" s="106" t="str">
        <f>IF('（別紙2-1）12月25日～1月26日'!B88="","",'（別紙2-1）12月25日～1月26日'!B88)</f>
        <v/>
      </c>
      <c r="C88" s="433"/>
      <c r="D88" s="22"/>
      <c r="E88" s="23"/>
      <c r="F88" s="24"/>
      <c r="G88" s="23"/>
      <c r="H88" s="24"/>
      <c r="I88" s="25"/>
      <c r="J88" s="24"/>
      <c r="K88" s="25"/>
      <c r="L88" s="24"/>
      <c r="M88" s="25"/>
      <c r="N88" s="24"/>
      <c r="O88" s="25"/>
      <c r="P88" s="24"/>
      <c r="Q88" s="25"/>
      <c r="R88" s="24"/>
      <c r="S88" s="25"/>
      <c r="T88" s="24"/>
      <c r="U88" s="25"/>
      <c r="V88" s="24"/>
      <c r="W88" s="25"/>
      <c r="X88" s="24"/>
      <c r="Y88" s="25"/>
      <c r="Z88" s="24"/>
      <c r="AA88" s="25"/>
      <c r="AB88" s="24"/>
      <c r="AC88" s="25"/>
      <c r="AD88" s="24"/>
      <c r="AE88" s="25"/>
      <c r="AF88" s="24"/>
      <c r="AG88" s="25"/>
      <c r="AH88" s="24"/>
      <c r="AI88" s="25"/>
      <c r="AJ88" s="26"/>
      <c r="AK88" s="56">
        <f>SUM('（別紙2-1）12月25日～1月26日'!D88:AJ88,D88:AJ88)</f>
        <v>0</v>
      </c>
      <c r="AL88" s="43" t="str">
        <f t="shared" si="4"/>
        <v/>
      </c>
      <c r="AM88" s="41">
        <f t="shared" si="5"/>
        <v>0</v>
      </c>
      <c r="AN88" s="44"/>
      <c r="AP88" s="41" t="str">
        <f t="shared" si="6"/>
        <v/>
      </c>
    </row>
    <row r="89" spans="1:42" s="41" customFormat="1" ht="30" customHeight="1" x14ac:dyDescent="0.4">
      <c r="A89" s="99">
        <v>76</v>
      </c>
      <c r="B89" s="136" t="str">
        <f>IF('（別紙2-1）12月25日～1月26日'!B89="","",'（別紙2-1）12月25日～1月26日'!B89)</f>
        <v/>
      </c>
      <c r="C89" s="431"/>
      <c r="D89" s="101"/>
      <c r="E89" s="102"/>
      <c r="F89" s="103"/>
      <c r="G89" s="102"/>
      <c r="H89" s="103"/>
      <c r="I89" s="104"/>
      <c r="J89" s="103"/>
      <c r="K89" s="104"/>
      <c r="L89" s="103"/>
      <c r="M89" s="104"/>
      <c r="N89" s="103"/>
      <c r="O89" s="104"/>
      <c r="P89" s="103"/>
      <c r="Q89" s="104"/>
      <c r="R89" s="103"/>
      <c r="S89" s="104"/>
      <c r="T89" s="103"/>
      <c r="U89" s="104"/>
      <c r="V89" s="103"/>
      <c r="W89" s="104"/>
      <c r="X89" s="103"/>
      <c r="Y89" s="104"/>
      <c r="Z89" s="103"/>
      <c r="AA89" s="104"/>
      <c r="AB89" s="103"/>
      <c r="AC89" s="104"/>
      <c r="AD89" s="103"/>
      <c r="AE89" s="104"/>
      <c r="AF89" s="103"/>
      <c r="AG89" s="104"/>
      <c r="AH89" s="103"/>
      <c r="AI89" s="104"/>
      <c r="AJ89" s="105"/>
      <c r="AK89" s="81">
        <f>SUM('（別紙2-1）12月25日～1月26日'!D89:AJ89,D89:AJ89)</f>
        <v>0</v>
      </c>
      <c r="AL89" s="43" t="str">
        <f t="shared" si="4"/>
        <v/>
      </c>
      <c r="AM89" s="41">
        <f t="shared" si="5"/>
        <v>0</v>
      </c>
      <c r="AN89" s="44"/>
      <c r="AP89" s="41" t="str">
        <f t="shared" si="6"/>
        <v/>
      </c>
    </row>
    <row r="90" spans="1:42" s="41" customFormat="1" ht="30" customHeight="1" x14ac:dyDescent="0.4">
      <c r="A90" s="55">
        <v>77</v>
      </c>
      <c r="B90" s="27" t="str">
        <f>IF('（別紙2-1）12月25日～1月26日'!B90="","",'（別紙2-1）12月25日～1月26日'!B90)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24"/>
      <c r="AG90" s="25"/>
      <c r="AH90" s="24"/>
      <c r="AI90" s="25"/>
      <c r="AJ90" s="26"/>
      <c r="AK90" s="56">
        <f>SUM('（別紙2-1）12月25日～1月26日'!D90:AJ90,D90:AJ90)</f>
        <v>0</v>
      </c>
      <c r="AL90" s="43" t="str">
        <f t="shared" si="4"/>
        <v/>
      </c>
      <c r="AM90" s="41">
        <f t="shared" si="5"/>
        <v>0</v>
      </c>
      <c r="AN90" s="44"/>
      <c r="AP90" s="41" t="str">
        <f t="shared" si="6"/>
        <v/>
      </c>
    </row>
    <row r="91" spans="1:42" s="41" customFormat="1" ht="30" customHeight="1" x14ac:dyDescent="0.4">
      <c r="A91" s="55">
        <v>78</v>
      </c>
      <c r="B91" s="27" t="str">
        <f>IF('（別紙2-1）12月25日～1月26日'!B91="","",'（別紙2-1）12月25日～1月26日'!B91)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24"/>
      <c r="AG91" s="25"/>
      <c r="AH91" s="24"/>
      <c r="AI91" s="25"/>
      <c r="AJ91" s="26"/>
      <c r="AK91" s="56">
        <f>SUM('（別紙2-1）12月25日～1月26日'!D91:AJ91,D91:AJ91)</f>
        <v>0</v>
      </c>
      <c r="AL91" s="43" t="str">
        <f t="shared" si="4"/>
        <v/>
      </c>
      <c r="AM91" s="41">
        <f t="shared" si="5"/>
        <v>0</v>
      </c>
      <c r="AN91" s="44"/>
      <c r="AP91" s="41" t="str">
        <f t="shared" si="6"/>
        <v/>
      </c>
    </row>
    <row r="92" spans="1:42" s="41" customFormat="1" ht="30" customHeight="1" x14ac:dyDescent="0.4">
      <c r="A92" s="55">
        <v>79</v>
      </c>
      <c r="B92" s="27" t="str">
        <f>IF('（別紙2-1）12月25日～1月26日'!B92="","",'（別紙2-1）12月25日～1月26日'!B92)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24"/>
      <c r="AG92" s="25"/>
      <c r="AH92" s="24"/>
      <c r="AI92" s="25"/>
      <c r="AJ92" s="26"/>
      <c r="AK92" s="56">
        <f>SUM('（別紙2-1）12月25日～1月26日'!D92:AJ92,D92:AJ92)</f>
        <v>0</v>
      </c>
      <c r="AL92" s="43" t="str">
        <f t="shared" si="4"/>
        <v/>
      </c>
      <c r="AM92" s="41">
        <f t="shared" si="5"/>
        <v>0</v>
      </c>
      <c r="AN92" s="44"/>
      <c r="AP92" s="41" t="str">
        <f t="shared" si="6"/>
        <v/>
      </c>
    </row>
    <row r="93" spans="1:42" s="41" customFormat="1" ht="30" customHeight="1" thickBot="1" x14ac:dyDescent="0.45">
      <c r="A93" s="57">
        <v>80</v>
      </c>
      <c r="B93" s="106" t="str">
        <f>IF('（別紙2-1）12月25日～1月26日'!B93="","",'（別紙2-1）12月25日～1月26日'!B93)</f>
        <v/>
      </c>
      <c r="C93" s="433"/>
      <c r="D93" s="11"/>
      <c r="E93" s="12"/>
      <c r="F93" s="13"/>
      <c r="G93" s="12"/>
      <c r="H93" s="13"/>
      <c r="I93" s="14"/>
      <c r="J93" s="13"/>
      <c r="K93" s="14"/>
      <c r="L93" s="13"/>
      <c r="M93" s="14"/>
      <c r="N93" s="13"/>
      <c r="O93" s="14"/>
      <c r="P93" s="13"/>
      <c r="Q93" s="14"/>
      <c r="R93" s="13"/>
      <c r="S93" s="14"/>
      <c r="T93" s="13"/>
      <c r="U93" s="14"/>
      <c r="V93" s="13"/>
      <c r="W93" s="14"/>
      <c r="X93" s="13"/>
      <c r="Y93" s="14"/>
      <c r="Z93" s="13"/>
      <c r="AA93" s="14"/>
      <c r="AB93" s="13"/>
      <c r="AC93" s="14"/>
      <c r="AD93" s="13"/>
      <c r="AE93" s="14"/>
      <c r="AF93" s="13"/>
      <c r="AG93" s="14"/>
      <c r="AH93" s="13"/>
      <c r="AI93" s="14"/>
      <c r="AJ93" s="15"/>
      <c r="AK93" s="58">
        <f>SUM('（別紙2-1）12月25日～1月26日'!D93:AJ93,D93:AJ93)</f>
        <v>0</v>
      </c>
      <c r="AL93" s="43" t="str">
        <f t="shared" si="4"/>
        <v/>
      </c>
      <c r="AM93" s="41">
        <f t="shared" si="5"/>
        <v>0</v>
      </c>
      <c r="AN93" s="44"/>
      <c r="AP93" s="41" t="str">
        <f t="shared" si="6"/>
        <v/>
      </c>
    </row>
    <row r="94" spans="1:42" s="41" customFormat="1" ht="30" customHeight="1" x14ac:dyDescent="0.4">
      <c r="A94" s="91">
        <v>81</v>
      </c>
      <c r="B94" s="136" t="str">
        <f>IF('（別紙2-1）12月25日～1月26日'!B94="","",'（別紙2-1）12月25日～1月26日'!B94)</f>
        <v/>
      </c>
      <c r="C94" s="431"/>
      <c r="D94" s="93"/>
      <c r="E94" s="94"/>
      <c r="F94" s="95"/>
      <c r="G94" s="94"/>
      <c r="H94" s="95"/>
      <c r="I94" s="96"/>
      <c r="J94" s="95"/>
      <c r="K94" s="96"/>
      <c r="L94" s="95"/>
      <c r="M94" s="96"/>
      <c r="N94" s="95"/>
      <c r="O94" s="96"/>
      <c r="P94" s="95"/>
      <c r="Q94" s="96"/>
      <c r="R94" s="95"/>
      <c r="S94" s="96"/>
      <c r="T94" s="95"/>
      <c r="U94" s="96"/>
      <c r="V94" s="95"/>
      <c r="W94" s="96"/>
      <c r="X94" s="95"/>
      <c r="Y94" s="96"/>
      <c r="Z94" s="95"/>
      <c r="AA94" s="96"/>
      <c r="AB94" s="95"/>
      <c r="AC94" s="96"/>
      <c r="AD94" s="95"/>
      <c r="AE94" s="96"/>
      <c r="AF94" s="95"/>
      <c r="AG94" s="96"/>
      <c r="AH94" s="95"/>
      <c r="AI94" s="96"/>
      <c r="AJ94" s="97"/>
      <c r="AK94" s="98">
        <f>SUM('（別紙2-1）12月25日～1月26日'!D94:AJ94,D94:AJ94)</f>
        <v>0</v>
      </c>
      <c r="AL94" s="43" t="str">
        <f t="shared" si="4"/>
        <v/>
      </c>
      <c r="AM94" s="41">
        <f t="shared" si="5"/>
        <v>0</v>
      </c>
      <c r="AN94" s="44"/>
      <c r="AP94" s="41" t="str">
        <f t="shared" si="6"/>
        <v/>
      </c>
    </row>
    <row r="95" spans="1:42" s="41" customFormat="1" ht="30" customHeight="1" x14ac:dyDescent="0.4">
      <c r="A95" s="55">
        <v>82</v>
      </c>
      <c r="B95" s="27" t="str">
        <f>IF('（別紙2-1）12月25日～1月26日'!B95="","",'（別紙2-1）12月25日～1月26日'!B95)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24"/>
      <c r="AG95" s="25"/>
      <c r="AH95" s="24"/>
      <c r="AI95" s="25"/>
      <c r="AJ95" s="26"/>
      <c r="AK95" s="56">
        <f>SUM('（別紙2-1）12月25日～1月26日'!D95:AJ95,D95:AJ95)</f>
        <v>0</v>
      </c>
      <c r="AL95" s="43" t="str">
        <f t="shared" si="4"/>
        <v/>
      </c>
      <c r="AM95" s="41">
        <f t="shared" si="5"/>
        <v>0</v>
      </c>
      <c r="AN95" s="44"/>
      <c r="AP95" s="41" t="str">
        <f t="shared" si="6"/>
        <v/>
      </c>
    </row>
    <row r="96" spans="1:42" s="41" customFormat="1" ht="30" customHeight="1" x14ac:dyDescent="0.4">
      <c r="A96" s="55">
        <v>83</v>
      </c>
      <c r="B96" s="27" t="str">
        <f>IF('（別紙2-1）12月25日～1月26日'!B96="","",'（別紙2-1）12月25日～1月26日'!B96)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24"/>
      <c r="AG96" s="25"/>
      <c r="AH96" s="24"/>
      <c r="AI96" s="25"/>
      <c r="AJ96" s="26"/>
      <c r="AK96" s="56">
        <f>SUM('（別紙2-1）12月25日～1月26日'!D96:AJ96,D96:AJ96)</f>
        <v>0</v>
      </c>
      <c r="AL96" s="43" t="str">
        <f t="shared" si="4"/>
        <v/>
      </c>
      <c r="AM96" s="41">
        <f t="shared" si="5"/>
        <v>0</v>
      </c>
      <c r="AN96" s="44"/>
      <c r="AP96" s="41" t="str">
        <f t="shared" si="6"/>
        <v/>
      </c>
    </row>
    <row r="97" spans="1:42" s="41" customFormat="1" ht="30" customHeight="1" x14ac:dyDescent="0.4">
      <c r="A97" s="55">
        <v>84</v>
      </c>
      <c r="B97" s="27" t="str">
        <f>IF('（別紙2-1）12月25日～1月26日'!B97="","",'（別紙2-1）12月25日～1月26日'!B97)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24"/>
      <c r="AG97" s="25"/>
      <c r="AH97" s="24"/>
      <c r="AI97" s="25"/>
      <c r="AJ97" s="26"/>
      <c r="AK97" s="56">
        <f>SUM('（別紙2-1）12月25日～1月26日'!D97:AJ97,D97:AJ97)</f>
        <v>0</v>
      </c>
      <c r="AL97" s="43" t="str">
        <f t="shared" si="4"/>
        <v/>
      </c>
      <c r="AM97" s="41">
        <f t="shared" si="5"/>
        <v>0</v>
      </c>
      <c r="AN97" s="44"/>
      <c r="AP97" s="41" t="str">
        <f t="shared" si="6"/>
        <v/>
      </c>
    </row>
    <row r="98" spans="1:42" s="41" customFormat="1" ht="30" customHeight="1" thickBot="1" x14ac:dyDescent="0.45">
      <c r="A98" s="55">
        <v>85</v>
      </c>
      <c r="B98" s="28" t="str">
        <f>IF('（別紙2-1）12月25日～1月26日'!B98="","",'（別紙2-1）12月25日～1月26日'!B98)</f>
        <v/>
      </c>
      <c r="C98" s="433"/>
      <c r="D98" s="22"/>
      <c r="E98" s="23"/>
      <c r="F98" s="24"/>
      <c r="G98" s="23"/>
      <c r="H98" s="24"/>
      <c r="I98" s="25"/>
      <c r="J98" s="24"/>
      <c r="K98" s="25"/>
      <c r="L98" s="24"/>
      <c r="M98" s="25"/>
      <c r="N98" s="24"/>
      <c r="O98" s="25"/>
      <c r="P98" s="24"/>
      <c r="Q98" s="25"/>
      <c r="R98" s="24"/>
      <c r="S98" s="25"/>
      <c r="T98" s="24"/>
      <c r="U98" s="25"/>
      <c r="V98" s="24"/>
      <c r="W98" s="25"/>
      <c r="X98" s="24"/>
      <c r="Y98" s="25"/>
      <c r="Z98" s="24"/>
      <c r="AA98" s="25"/>
      <c r="AB98" s="24"/>
      <c r="AC98" s="25"/>
      <c r="AD98" s="24"/>
      <c r="AE98" s="25"/>
      <c r="AF98" s="24"/>
      <c r="AG98" s="25"/>
      <c r="AH98" s="24"/>
      <c r="AI98" s="25"/>
      <c r="AJ98" s="26"/>
      <c r="AK98" s="56">
        <f>SUM('（別紙2-1）12月25日～1月26日'!D98:AJ98,D98:AJ98)</f>
        <v>0</v>
      </c>
      <c r="AL98" s="43" t="str">
        <f t="shared" si="4"/>
        <v/>
      </c>
      <c r="AM98" s="41">
        <f t="shared" si="5"/>
        <v>0</v>
      </c>
      <c r="AN98" s="44"/>
      <c r="AP98" s="41" t="str">
        <f t="shared" si="6"/>
        <v/>
      </c>
    </row>
    <row r="99" spans="1:42" s="41" customFormat="1" ht="30" customHeight="1" x14ac:dyDescent="0.4">
      <c r="A99" s="99">
        <v>86</v>
      </c>
      <c r="B99" s="27" t="str">
        <f>IF('（別紙2-1）12月25日～1月26日'!B99="","",'（別紙2-1）12月25日～1月26日'!B99)</f>
        <v/>
      </c>
      <c r="C99" s="431"/>
      <c r="D99" s="101"/>
      <c r="E99" s="102"/>
      <c r="F99" s="103"/>
      <c r="G99" s="102"/>
      <c r="H99" s="103"/>
      <c r="I99" s="104"/>
      <c r="J99" s="103"/>
      <c r="K99" s="104"/>
      <c r="L99" s="103"/>
      <c r="M99" s="104"/>
      <c r="N99" s="103"/>
      <c r="O99" s="104"/>
      <c r="P99" s="103"/>
      <c r="Q99" s="104"/>
      <c r="R99" s="103"/>
      <c r="S99" s="104"/>
      <c r="T99" s="103"/>
      <c r="U99" s="104"/>
      <c r="V99" s="103"/>
      <c r="W99" s="104"/>
      <c r="X99" s="103"/>
      <c r="Y99" s="104"/>
      <c r="Z99" s="103"/>
      <c r="AA99" s="104"/>
      <c r="AB99" s="103"/>
      <c r="AC99" s="104"/>
      <c r="AD99" s="103"/>
      <c r="AE99" s="104"/>
      <c r="AF99" s="103"/>
      <c r="AG99" s="104"/>
      <c r="AH99" s="103"/>
      <c r="AI99" s="104"/>
      <c r="AJ99" s="105"/>
      <c r="AK99" s="81">
        <f>SUM('（別紙2-1）12月25日～1月26日'!D99:AJ99,D99:AJ99)</f>
        <v>0</v>
      </c>
      <c r="AL99" s="43" t="str">
        <f t="shared" si="4"/>
        <v/>
      </c>
      <c r="AM99" s="41">
        <f t="shared" si="5"/>
        <v>0</v>
      </c>
      <c r="AN99" s="44"/>
      <c r="AP99" s="41" t="str">
        <f t="shared" si="6"/>
        <v/>
      </c>
    </row>
    <row r="100" spans="1:42" s="41" customFormat="1" ht="30" customHeight="1" x14ac:dyDescent="0.4">
      <c r="A100" s="55">
        <v>87</v>
      </c>
      <c r="B100" s="27" t="str">
        <f>IF('（別紙2-1）12月25日～1月26日'!B100="","",'（別紙2-1）12月25日～1月26日'!B100)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24"/>
      <c r="AG100" s="25"/>
      <c r="AH100" s="24"/>
      <c r="AI100" s="25"/>
      <c r="AJ100" s="26"/>
      <c r="AK100" s="56">
        <f>SUM('（別紙2-1）12月25日～1月26日'!D100:AJ100,D100:AJ100)</f>
        <v>0</v>
      </c>
      <c r="AL100" s="43" t="str">
        <f t="shared" si="4"/>
        <v/>
      </c>
      <c r="AM100" s="41">
        <f t="shared" si="5"/>
        <v>0</v>
      </c>
      <c r="AN100" s="44"/>
      <c r="AP100" s="41" t="str">
        <f t="shared" si="6"/>
        <v/>
      </c>
    </row>
    <row r="101" spans="1:42" s="41" customFormat="1" ht="30" customHeight="1" x14ac:dyDescent="0.4">
      <c r="A101" s="55">
        <v>88</v>
      </c>
      <c r="B101" s="27" t="str">
        <f>IF('（別紙2-1）12月25日～1月26日'!B101="","",'（別紙2-1）12月25日～1月26日'!B101)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24"/>
      <c r="AG101" s="25"/>
      <c r="AH101" s="24"/>
      <c r="AI101" s="25"/>
      <c r="AJ101" s="26"/>
      <c r="AK101" s="56">
        <f>SUM('（別紙2-1）12月25日～1月26日'!D101:AJ101,D101:AJ101)</f>
        <v>0</v>
      </c>
      <c r="AL101" s="43" t="str">
        <f t="shared" si="4"/>
        <v/>
      </c>
      <c r="AM101" s="41">
        <f t="shared" si="5"/>
        <v>0</v>
      </c>
      <c r="AN101" s="44"/>
      <c r="AP101" s="41" t="str">
        <f t="shared" si="6"/>
        <v/>
      </c>
    </row>
    <row r="102" spans="1:42" s="41" customFormat="1" ht="30" customHeight="1" x14ac:dyDescent="0.4">
      <c r="A102" s="55">
        <v>89</v>
      </c>
      <c r="B102" s="27" t="str">
        <f>IF('（別紙2-1）12月25日～1月26日'!B102="","",'（別紙2-1）12月25日～1月26日'!B102)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24"/>
      <c r="AG102" s="25"/>
      <c r="AH102" s="24"/>
      <c r="AI102" s="25"/>
      <c r="AJ102" s="26"/>
      <c r="AK102" s="56">
        <f>SUM('（別紙2-1）12月25日～1月26日'!D102:AJ102,D102:AJ102)</f>
        <v>0</v>
      </c>
      <c r="AL102" s="43" t="str">
        <f t="shared" si="4"/>
        <v/>
      </c>
      <c r="AM102" s="41">
        <f t="shared" si="5"/>
        <v>0</v>
      </c>
      <c r="AN102" s="44"/>
      <c r="AP102" s="41" t="str">
        <f t="shared" si="6"/>
        <v/>
      </c>
    </row>
    <row r="103" spans="1:42" s="41" customFormat="1" ht="30" customHeight="1" thickBot="1" x14ac:dyDescent="0.45">
      <c r="A103" s="57">
        <v>90</v>
      </c>
      <c r="B103" s="106" t="str">
        <f>IF('（別紙2-1）12月25日～1月26日'!B103="","",'（別紙2-1）12月25日～1月26日'!B103)</f>
        <v/>
      </c>
      <c r="C103" s="433"/>
      <c r="D103" s="11"/>
      <c r="E103" s="12"/>
      <c r="F103" s="13"/>
      <c r="G103" s="12"/>
      <c r="H103" s="13"/>
      <c r="I103" s="14"/>
      <c r="J103" s="13"/>
      <c r="K103" s="14"/>
      <c r="L103" s="13"/>
      <c r="M103" s="14"/>
      <c r="N103" s="13"/>
      <c r="O103" s="14"/>
      <c r="P103" s="13"/>
      <c r="Q103" s="14"/>
      <c r="R103" s="13"/>
      <c r="S103" s="14"/>
      <c r="T103" s="13"/>
      <c r="U103" s="14"/>
      <c r="V103" s="13"/>
      <c r="W103" s="14"/>
      <c r="X103" s="13"/>
      <c r="Y103" s="14"/>
      <c r="Z103" s="13"/>
      <c r="AA103" s="14"/>
      <c r="AB103" s="13"/>
      <c r="AC103" s="14"/>
      <c r="AD103" s="13"/>
      <c r="AE103" s="14"/>
      <c r="AF103" s="13"/>
      <c r="AG103" s="14"/>
      <c r="AH103" s="13"/>
      <c r="AI103" s="14"/>
      <c r="AJ103" s="15"/>
      <c r="AK103" s="58">
        <f>SUM('（別紙2-1）12月25日～1月26日'!D103:AJ103,D103:AJ103)</f>
        <v>0</v>
      </c>
      <c r="AL103" s="43" t="str">
        <f t="shared" si="4"/>
        <v/>
      </c>
      <c r="AM103" s="41">
        <f t="shared" si="5"/>
        <v>0</v>
      </c>
      <c r="AN103" s="44"/>
      <c r="AP103" s="41" t="str">
        <f t="shared" si="6"/>
        <v/>
      </c>
    </row>
    <row r="104" spans="1:42" s="41" customFormat="1" ht="30" customHeight="1" x14ac:dyDescent="0.4">
      <c r="A104" s="91">
        <v>91</v>
      </c>
      <c r="B104" s="136" t="str">
        <f>IF('（別紙2-1）12月25日～1月26日'!B104="","",'（別紙2-1）12月25日～1月26日'!B104)</f>
        <v/>
      </c>
      <c r="C104" s="431"/>
      <c r="D104" s="93"/>
      <c r="E104" s="94"/>
      <c r="F104" s="95"/>
      <c r="G104" s="94"/>
      <c r="H104" s="95"/>
      <c r="I104" s="96"/>
      <c r="J104" s="95"/>
      <c r="K104" s="96"/>
      <c r="L104" s="95"/>
      <c r="M104" s="96"/>
      <c r="N104" s="95"/>
      <c r="O104" s="96"/>
      <c r="P104" s="95"/>
      <c r="Q104" s="96"/>
      <c r="R104" s="95"/>
      <c r="S104" s="96"/>
      <c r="T104" s="95"/>
      <c r="U104" s="96"/>
      <c r="V104" s="95"/>
      <c r="W104" s="96"/>
      <c r="X104" s="95"/>
      <c r="Y104" s="96"/>
      <c r="Z104" s="95"/>
      <c r="AA104" s="96"/>
      <c r="AB104" s="95"/>
      <c r="AC104" s="96"/>
      <c r="AD104" s="95"/>
      <c r="AE104" s="96"/>
      <c r="AF104" s="95"/>
      <c r="AG104" s="96"/>
      <c r="AH104" s="95"/>
      <c r="AI104" s="96"/>
      <c r="AJ104" s="97"/>
      <c r="AK104" s="98">
        <f>SUM('（別紙2-1）12月25日～1月26日'!D104:AJ104,D104:AJ104)</f>
        <v>0</v>
      </c>
      <c r="AL104" s="43" t="str">
        <f t="shared" si="4"/>
        <v/>
      </c>
      <c r="AM104" s="41">
        <f t="shared" si="5"/>
        <v>0</v>
      </c>
      <c r="AN104" s="44"/>
      <c r="AP104" s="41" t="str">
        <f t="shared" si="6"/>
        <v/>
      </c>
    </row>
    <row r="105" spans="1:42" s="41" customFormat="1" ht="30" customHeight="1" x14ac:dyDescent="0.4">
      <c r="A105" s="55">
        <v>92</v>
      </c>
      <c r="B105" s="27" t="str">
        <f>IF('（別紙2-1）12月25日～1月26日'!B105="","",'（別紙2-1）12月25日～1月26日'!B105)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24"/>
      <c r="AG105" s="25"/>
      <c r="AH105" s="24"/>
      <c r="AI105" s="25"/>
      <c r="AJ105" s="26"/>
      <c r="AK105" s="56">
        <f>SUM('（別紙2-1）12月25日～1月26日'!D105:AJ105,D105:AJ105)</f>
        <v>0</v>
      </c>
      <c r="AL105" s="43" t="str">
        <f t="shared" si="4"/>
        <v/>
      </c>
      <c r="AM105" s="41">
        <f t="shared" si="5"/>
        <v>0</v>
      </c>
      <c r="AN105" s="44"/>
      <c r="AP105" s="41" t="str">
        <f t="shared" si="6"/>
        <v/>
      </c>
    </row>
    <row r="106" spans="1:42" s="41" customFormat="1" ht="30" customHeight="1" x14ac:dyDescent="0.4">
      <c r="A106" s="55">
        <v>93</v>
      </c>
      <c r="B106" s="27" t="str">
        <f>IF('（別紙2-1）12月25日～1月26日'!B106="","",'（別紙2-1）12月25日～1月26日'!B106)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24"/>
      <c r="AG106" s="25"/>
      <c r="AH106" s="24"/>
      <c r="AI106" s="25"/>
      <c r="AJ106" s="26"/>
      <c r="AK106" s="56">
        <f>SUM('（別紙2-1）12月25日～1月26日'!D106:AJ106,D106:AJ106)</f>
        <v>0</v>
      </c>
      <c r="AL106" s="43" t="str">
        <f t="shared" si="4"/>
        <v/>
      </c>
      <c r="AM106" s="41">
        <f t="shared" si="5"/>
        <v>0</v>
      </c>
      <c r="AN106" s="44"/>
      <c r="AP106" s="41" t="str">
        <f t="shared" si="6"/>
        <v/>
      </c>
    </row>
    <row r="107" spans="1:42" s="41" customFormat="1" ht="30" customHeight="1" x14ac:dyDescent="0.4">
      <c r="A107" s="55">
        <v>94</v>
      </c>
      <c r="B107" s="27" t="str">
        <f>IF('（別紙2-1）12月25日～1月26日'!B107="","",'（別紙2-1）12月25日～1月26日'!B107)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24"/>
      <c r="AG107" s="25"/>
      <c r="AH107" s="24"/>
      <c r="AI107" s="25"/>
      <c r="AJ107" s="26"/>
      <c r="AK107" s="56">
        <f>SUM('（別紙2-1）12月25日～1月26日'!D107:AJ107,D107:AJ107)</f>
        <v>0</v>
      </c>
      <c r="AL107" s="43" t="str">
        <f t="shared" si="4"/>
        <v/>
      </c>
      <c r="AM107" s="41">
        <f t="shared" si="5"/>
        <v>0</v>
      </c>
      <c r="AN107" s="44"/>
      <c r="AP107" s="41" t="str">
        <f t="shared" si="6"/>
        <v/>
      </c>
    </row>
    <row r="108" spans="1:42" s="41" customFormat="1" ht="30" customHeight="1" thickBot="1" x14ac:dyDescent="0.45">
      <c r="A108" s="55">
        <v>95</v>
      </c>
      <c r="B108" s="106" t="str">
        <f>IF('（別紙2-1）12月25日～1月26日'!B108="","",'（別紙2-1）12月25日～1月26日'!B108)</f>
        <v/>
      </c>
      <c r="C108" s="433"/>
      <c r="D108" s="22"/>
      <c r="E108" s="23"/>
      <c r="F108" s="24"/>
      <c r="G108" s="23"/>
      <c r="H108" s="24"/>
      <c r="I108" s="25"/>
      <c r="J108" s="24"/>
      <c r="K108" s="25"/>
      <c r="L108" s="24"/>
      <c r="M108" s="25"/>
      <c r="N108" s="24"/>
      <c r="O108" s="25"/>
      <c r="P108" s="24"/>
      <c r="Q108" s="25"/>
      <c r="R108" s="24"/>
      <c r="S108" s="25"/>
      <c r="T108" s="24"/>
      <c r="U108" s="25"/>
      <c r="V108" s="24"/>
      <c r="W108" s="25"/>
      <c r="X108" s="24"/>
      <c r="Y108" s="25"/>
      <c r="Z108" s="24"/>
      <c r="AA108" s="25"/>
      <c r="AB108" s="24"/>
      <c r="AC108" s="25"/>
      <c r="AD108" s="24"/>
      <c r="AE108" s="25"/>
      <c r="AF108" s="24"/>
      <c r="AG108" s="25"/>
      <c r="AH108" s="24"/>
      <c r="AI108" s="25"/>
      <c r="AJ108" s="26"/>
      <c r="AK108" s="56">
        <f>SUM('（別紙2-1）12月25日～1月26日'!D108:AJ108,D108:AJ108)</f>
        <v>0</v>
      </c>
      <c r="AL108" s="43" t="str">
        <f t="shared" si="4"/>
        <v/>
      </c>
      <c r="AM108" s="41">
        <f t="shared" si="5"/>
        <v>0</v>
      </c>
      <c r="AN108" s="44"/>
      <c r="AP108" s="41" t="str">
        <f t="shared" si="6"/>
        <v/>
      </c>
    </row>
    <row r="109" spans="1:42" s="41" customFormat="1" ht="30" customHeight="1" x14ac:dyDescent="0.4">
      <c r="A109" s="99">
        <v>96</v>
      </c>
      <c r="B109" s="136" t="str">
        <f>IF('（別紙2-1）12月25日～1月26日'!B109="","",'（別紙2-1）12月25日～1月26日'!B109)</f>
        <v/>
      </c>
      <c r="C109" s="431"/>
      <c r="D109" s="101"/>
      <c r="E109" s="102"/>
      <c r="F109" s="103"/>
      <c r="G109" s="102"/>
      <c r="H109" s="103"/>
      <c r="I109" s="104"/>
      <c r="J109" s="103"/>
      <c r="K109" s="104"/>
      <c r="L109" s="103"/>
      <c r="M109" s="104"/>
      <c r="N109" s="103"/>
      <c r="O109" s="104"/>
      <c r="P109" s="103"/>
      <c r="Q109" s="104"/>
      <c r="R109" s="103"/>
      <c r="S109" s="104"/>
      <c r="T109" s="103"/>
      <c r="U109" s="104"/>
      <c r="V109" s="103"/>
      <c r="W109" s="104"/>
      <c r="X109" s="103"/>
      <c r="Y109" s="104"/>
      <c r="Z109" s="103"/>
      <c r="AA109" s="104"/>
      <c r="AB109" s="103"/>
      <c r="AC109" s="104"/>
      <c r="AD109" s="103"/>
      <c r="AE109" s="104"/>
      <c r="AF109" s="103"/>
      <c r="AG109" s="104"/>
      <c r="AH109" s="103"/>
      <c r="AI109" s="104"/>
      <c r="AJ109" s="105"/>
      <c r="AK109" s="81">
        <f>SUM('（別紙2-1）12月25日～1月26日'!D109:AJ109,D109:AJ109)</f>
        <v>0</v>
      </c>
      <c r="AL109" s="43" t="str">
        <f t="shared" si="4"/>
        <v/>
      </c>
      <c r="AM109" s="41">
        <f t="shared" si="5"/>
        <v>0</v>
      </c>
      <c r="AN109" s="44"/>
      <c r="AP109" s="41" t="str">
        <f t="shared" si="6"/>
        <v/>
      </c>
    </row>
    <row r="110" spans="1:42" s="41" customFormat="1" ht="30" customHeight="1" x14ac:dyDescent="0.4">
      <c r="A110" s="55">
        <v>97</v>
      </c>
      <c r="B110" s="27" t="str">
        <f>IF('（別紙2-1）12月25日～1月26日'!B110="","",'（別紙2-1）12月25日～1月26日'!B110)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24"/>
      <c r="AG110" s="25"/>
      <c r="AH110" s="24"/>
      <c r="AI110" s="25"/>
      <c r="AJ110" s="26"/>
      <c r="AK110" s="56">
        <f>SUM('（別紙2-1）12月25日～1月26日'!D110:AJ110,D110:AJ110)</f>
        <v>0</v>
      </c>
      <c r="AL110" s="43" t="str">
        <f t="shared" si="4"/>
        <v/>
      </c>
      <c r="AM110" s="41">
        <f t="shared" si="5"/>
        <v>0</v>
      </c>
      <c r="AN110" s="44"/>
      <c r="AP110" s="41" t="str">
        <f t="shared" si="6"/>
        <v/>
      </c>
    </row>
    <row r="111" spans="1:42" s="41" customFormat="1" ht="30" customHeight="1" x14ac:dyDescent="0.4">
      <c r="A111" s="55">
        <v>98</v>
      </c>
      <c r="B111" s="27" t="str">
        <f>IF('（別紙2-1）12月25日～1月26日'!B111="","",'（別紙2-1）12月25日～1月26日'!B111)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24"/>
      <c r="AG111" s="25"/>
      <c r="AH111" s="24"/>
      <c r="AI111" s="25"/>
      <c r="AJ111" s="26"/>
      <c r="AK111" s="56">
        <f>SUM('（別紙2-1）12月25日～1月26日'!D111:AJ111,D111:AJ111)</f>
        <v>0</v>
      </c>
      <c r="AL111" s="43" t="str">
        <f t="shared" si="4"/>
        <v/>
      </c>
      <c r="AM111" s="41">
        <f t="shared" si="5"/>
        <v>0</v>
      </c>
      <c r="AN111" s="44"/>
      <c r="AP111" s="41" t="str">
        <f t="shared" si="6"/>
        <v/>
      </c>
    </row>
    <row r="112" spans="1:42" s="41" customFormat="1" ht="30" customHeight="1" x14ac:dyDescent="0.4">
      <c r="A112" s="55">
        <v>99</v>
      </c>
      <c r="B112" s="27" t="str">
        <f>IF('（別紙2-1）12月25日～1月26日'!B112="","",'（別紙2-1）12月25日～1月26日'!B112)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24"/>
      <c r="AG112" s="25"/>
      <c r="AH112" s="24"/>
      <c r="AI112" s="25"/>
      <c r="AJ112" s="26"/>
      <c r="AK112" s="56">
        <f>SUM('（別紙2-1）12月25日～1月26日'!D112:AJ112,D112:AJ112)</f>
        <v>0</v>
      </c>
      <c r="AL112" s="43" t="str">
        <f t="shared" si="4"/>
        <v/>
      </c>
      <c r="AM112" s="41">
        <f t="shared" si="5"/>
        <v>0</v>
      </c>
      <c r="AN112" s="44"/>
      <c r="AP112" s="41" t="str">
        <f t="shared" si="6"/>
        <v/>
      </c>
    </row>
    <row r="113" spans="1:42" s="41" customFormat="1" ht="30" customHeight="1" thickBot="1" x14ac:dyDescent="0.45">
      <c r="A113" s="57">
        <v>100</v>
      </c>
      <c r="B113" s="106" t="str">
        <f>IF('（別紙2-1）12月25日～1月26日'!B113="","",'（別紙2-1）12月25日～1月26日'!B113)</f>
        <v/>
      </c>
      <c r="C113" s="433"/>
      <c r="D113" s="11"/>
      <c r="E113" s="12"/>
      <c r="F113" s="13"/>
      <c r="G113" s="12"/>
      <c r="H113" s="13"/>
      <c r="I113" s="14"/>
      <c r="J113" s="13"/>
      <c r="K113" s="14"/>
      <c r="L113" s="13"/>
      <c r="M113" s="14"/>
      <c r="N113" s="13"/>
      <c r="O113" s="14"/>
      <c r="P113" s="13"/>
      <c r="Q113" s="14"/>
      <c r="R113" s="13"/>
      <c r="S113" s="14"/>
      <c r="T113" s="13"/>
      <c r="U113" s="14"/>
      <c r="V113" s="13"/>
      <c r="W113" s="14"/>
      <c r="X113" s="13"/>
      <c r="Y113" s="14"/>
      <c r="Z113" s="13"/>
      <c r="AA113" s="14"/>
      <c r="AB113" s="13"/>
      <c r="AC113" s="14"/>
      <c r="AD113" s="13"/>
      <c r="AE113" s="14"/>
      <c r="AF113" s="13"/>
      <c r="AG113" s="14"/>
      <c r="AH113" s="13"/>
      <c r="AI113" s="14"/>
      <c r="AJ113" s="15"/>
      <c r="AK113" s="58">
        <f>SUM('（別紙2-1）12月25日～1月26日'!D113:AJ113,D113:AJ113)</f>
        <v>0</v>
      </c>
      <c r="AL113" s="43" t="str">
        <f t="shared" si="4"/>
        <v/>
      </c>
      <c r="AM113" s="41">
        <f t="shared" si="5"/>
        <v>0</v>
      </c>
      <c r="AN113" s="44"/>
      <c r="AP113" s="41" t="str">
        <f t="shared" si="6"/>
        <v/>
      </c>
    </row>
    <row r="114" spans="1:42" s="41" customFormat="1" ht="30" customHeight="1" x14ac:dyDescent="0.4">
      <c r="A114" s="91">
        <v>101</v>
      </c>
      <c r="B114" s="136" t="str">
        <f>IF('（別紙2-1）12月25日～1月26日'!B114="","",'（別紙2-1）12月25日～1月26日'!B114)</f>
        <v/>
      </c>
      <c r="C114" s="431"/>
      <c r="D114" s="93"/>
      <c r="E114" s="94"/>
      <c r="F114" s="95"/>
      <c r="G114" s="94"/>
      <c r="H114" s="95"/>
      <c r="I114" s="96"/>
      <c r="J114" s="95"/>
      <c r="K114" s="96"/>
      <c r="L114" s="95"/>
      <c r="M114" s="96"/>
      <c r="N114" s="95"/>
      <c r="O114" s="96"/>
      <c r="P114" s="95"/>
      <c r="Q114" s="96"/>
      <c r="R114" s="95"/>
      <c r="S114" s="96"/>
      <c r="T114" s="95"/>
      <c r="U114" s="96"/>
      <c r="V114" s="95"/>
      <c r="W114" s="96"/>
      <c r="X114" s="95"/>
      <c r="Y114" s="96"/>
      <c r="Z114" s="95"/>
      <c r="AA114" s="96"/>
      <c r="AB114" s="95"/>
      <c r="AC114" s="96"/>
      <c r="AD114" s="95"/>
      <c r="AE114" s="96"/>
      <c r="AF114" s="95"/>
      <c r="AG114" s="96"/>
      <c r="AH114" s="95"/>
      <c r="AI114" s="96"/>
      <c r="AJ114" s="97"/>
      <c r="AK114" s="98">
        <f>SUM('（別紙2-1）12月25日～1月26日'!D114:AJ114,D114:AJ114)</f>
        <v>0</v>
      </c>
      <c r="AL114" s="43" t="str">
        <f t="shared" si="4"/>
        <v/>
      </c>
      <c r="AM114" s="41">
        <f t="shared" si="5"/>
        <v>0</v>
      </c>
      <c r="AN114" s="44"/>
      <c r="AP114" s="41" t="str">
        <f t="shared" si="6"/>
        <v/>
      </c>
    </row>
    <row r="115" spans="1:42" s="41" customFormat="1" ht="30" customHeight="1" x14ac:dyDescent="0.4">
      <c r="A115" s="55">
        <v>102</v>
      </c>
      <c r="B115" s="27" t="str">
        <f>IF('（別紙2-1）12月25日～1月26日'!B115="","",'（別紙2-1）12月25日～1月26日'!B115)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24"/>
      <c r="AG115" s="25"/>
      <c r="AH115" s="24"/>
      <c r="AI115" s="25"/>
      <c r="AJ115" s="26"/>
      <c r="AK115" s="56">
        <f>SUM('（別紙2-1）12月25日～1月26日'!D115:AJ115,D115:AJ115)</f>
        <v>0</v>
      </c>
      <c r="AL115" s="43" t="str">
        <f t="shared" si="4"/>
        <v/>
      </c>
      <c r="AM115" s="41">
        <f t="shared" si="5"/>
        <v>0</v>
      </c>
      <c r="AN115" s="44"/>
      <c r="AP115" s="41" t="str">
        <f t="shared" si="6"/>
        <v/>
      </c>
    </row>
    <row r="116" spans="1:42" s="41" customFormat="1" ht="30" customHeight="1" x14ac:dyDescent="0.4">
      <c r="A116" s="55">
        <v>103</v>
      </c>
      <c r="B116" s="27" t="str">
        <f>IF('（別紙2-1）12月25日～1月26日'!B116="","",'（別紙2-1）12月25日～1月26日'!B116)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24"/>
      <c r="AG116" s="25"/>
      <c r="AH116" s="24"/>
      <c r="AI116" s="25"/>
      <c r="AJ116" s="26"/>
      <c r="AK116" s="56">
        <f>SUM('（別紙2-1）12月25日～1月26日'!D116:AJ116,D116:AJ116)</f>
        <v>0</v>
      </c>
      <c r="AL116" s="43" t="str">
        <f t="shared" si="4"/>
        <v/>
      </c>
      <c r="AM116" s="41">
        <f t="shared" si="5"/>
        <v>0</v>
      </c>
      <c r="AN116" s="44"/>
      <c r="AP116" s="41" t="str">
        <f t="shared" si="6"/>
        <v/>
      </c>
    </row>
    <row r="117" spans="1:42" s="41" customFormat="1" ht="30" customHeight="1" x14ac:dyDescent="0.4">
      <c r="A117" s="55">
        <v>104</v>
      </c>
      <c r="B117" s="27" t="str">
        <f>IF('（別紙2-1）12月25日～1月26日'!B117="","",'（別紙2-1）12月25日～1月26日'!B117)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24"/>
      <c r="AG117" s="25"/>
      <c r="AH117" s="24"/>
      <c r="AI117" s="25"/>
      <c r="AJ117" s="26"/>
      <c r="AK117" s="56">
        <f>SUM('（別紙2-1）12月25日～1月26日'!D117:AJ117,D117:AJ117)</f>
        <v>0</v>
      </c>
      <c r="AL117" s="43" t="str">
        <f t="shared" si="4"/>
        <v/>
      </c>
      <c r="AM117" s="41">
        <f t="shared" si="5"/>
        <v>0</v>
      </c>
      <c r="AN117" s="44"/>
      <c r="AP117" s="41" t="str">
        <f t="shared" si="6"/>
        <v/>
      </c>
    </row>
    <row r="118" spans="1:42" s="41" customFormat="1" ht="30" customHeight="1" thickBot="1" x14ac:dyDescent="0.45">
      <c r="A118" s="55">
        <v>105</v>
      </c>
      <c r="B118" s="28" t="str">
        <f>IF('（別紙2-1）12月25日～1月26日'!B118="","",'（別紙2-1）12月25日～1月26日'!B118)</f>
        <v/>
      </c>
      <c r="C118" s="433"/>
      <c r="D118" s="22"/>
      <c r="E118" s="23"/>
      <c r="F118" s="24"/>
      <c r="G118" s="23"/>
      <c r="H118" s="24"/>
      <c r="I118" s="25"/>
      <c r="J118" s="24"/>
      <c r="K118" s="25"/>
      <c r="L118" s="24"/>
      <c r="M118" s="25"/>
      <c r="N118" s="24"/>
      <c r="O118" s="25"/>
      <c r="P118" s="24"/>
      <c r="Q118" s="25"/>
      <c r="R118" s="24"/>
      <c r="S118" s="25"/>
      <c r="T118" s="24"/>
      <c r="U118" s="25"/>
      <c r="V118" s="24"/>
      <c r="W118" s="25"/>
      <c r="X118" s="24"/>
      <c r="Y118" s="25"/>
      <c r="Z118" s="24"/>
      <c r="AA118" s="25"/>
      <c r="AB118" s="24"/>
      <c r="AC118" s="25"/>
      <c r="AD118" s="24"/>
      <c r="AE118" s="25"/>
      <c r="AF118" s="24"/>
      <c r="AG118" s="25"/>
      <c r="AH118" s="24"/>
      <c r="AI118" s="25"/>
      <c r="AJ118" s="26"/>
      <c r="AK118" s="56">
        <f>SUM('（別紙2-1）12月25日～1月26日'!D118:AJ118,D118:AJ118)</f>
        <v>0</v>
      </c>
      <c r="AL118" s="43" t="str">
        <f t="shared" si="4"/>
        <v/>
      </c>
      <c r="AM118" s="41">
        <f t="shared" si="5"/>
        <v>0</v>
      </c>
      <c r="AN118" s="44"/>
      <c r="AP118" s="41" t="str">
        <f t="shared" si="6"/>
        <v/>
      </c>
    </row>
    <row r="119" spans="1:42" s="41" customFormat="1" ht="30" customHeight="1" x14ac:dyDescent="0.4">
      <c r="A119" s="99">
        <v>106</v>
      </c>
      <c r="B119" s="27" t="str">
        <f>IF('（別紙2-1）12月25日～1月26日'!B119="","",'（別紙2-1）12月25日～1月26日'!B119)</f>
        <v/>
      </c>
      <c r="C119" s="431"/>
      <c r="D119" s="101"/>
      <c r="E119" s="102"/>
      <c r="F119" s="103"/>
      <c r="G119" s="102"/>
      <c r="H119" s="103"/>
      <c r="I119" s="104"/>
      <c r="J119" s="103"/>
      <c r="K119" s="104"/>
      <c r="L119" s="103"/>
      <c r="M119" s="104"/>
      <c r="N119" s="103"/>
      <c r="O119" s="104"/>
      <c r="P119" s="103"/>
      <c r="Q119" s="104"/>
      <c r="R119" s="103"/>
      <c r="S119" s="104"/>
      <c r="T119" s="103"/>
      <c r="U119" s="104"/>
      <c r="V119" s="103"/>
      <c r="W119" s="104"/>
      <c r="X119" s="103"/>
      <c r="Y119" s="104"/>
      <c r="Z119" s="103"/>
      <c r="AA119" s="104"/>
      <c r="AB119" s="103"/>
      <c r="AC119" s="104"/>
      <c r="AD119" s="103"/>
      <c r="AE119" s="104"/>
      <c r="AF119" s="103"/>
      <c r="AG119" s="104"/>
      <c r="AH119" s="103"/>
      <c r="AI119" s="104"/>
      <c r="AJ119" s="105"/>
      <c r="AK119" s="81">
        <f>SUM('（別紙2-1）12月25日～1月26日'!D119:AJ119,D119:AJ119)</f>
        <v>0</v>
      </c>
      <c r="AL119" s="43" t="str">
        <f t="shared" si="4"/>
        <v/>
      </c>
      <c r="AM119" s="41">
        <f t="shared" si="5"/>
        <v>0</v>
      </c>
      <c r="AN119" s="44"/>
      <c r="AP119" s="41" t="str">
        <f t="shared" si="6"/>
        <v/>
      </c>
    </row>
    <row r="120" spans="1:42" s="41" customFormat="1" ht="30" customHeight="1" x14ac:dyDescent="0.4">
      <c r="A120" s="55">
        <v>107</v>
      </c>
      <c r="B120" s="27" t="str">
        <f>IF('（別紙2-1）12月25日～1月26日'!B120="","",'（別紙2-1）12月25日～1月26日'!B120)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24"/>
      <c r="AG120" s="25"/>
      <c r="AH120" s="24"/>
      <c r="AI120" s="25"/>
      <c r="AJ120" s="26"/>
      <c r="AK120" s="56">
        <f>SUM('（別紙2-1）12月25日～1月26日'!D120:AJ120,D120:AJ120)</f>
        <v>0</v>
      </c>
      <c r="AL120" s="43" t="str">
        <f t="shared" si="4"/>
        <v/>
      </c>
      <c r="AM120" s="41">
        <f t="shared" si="5"/>
        <v>0</v>
      </c>
      <c r="AN120" s="44"/>
      <c r="AP120" s="41" t="str">
        <f t="shared" si="6"/>
        <v/>
      </c>
    </row>
    <row r="121" spans="1:42" s="41" customFormat="1" ht="30" customHeight="1" x14ac:dyDescent="0.4">
      <c r="A121" s="55">
        <v>108</v>
      </c>
      <c r="B121" s="27" t="str">
        <f>IF('（別紙2-1）12月25日～1月26日'!B121="","",'（別紙2-1）12月25日～1月26日'!B121)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24"/>
      <c r="AG121" s="25"/>
      <c r="AH121" s="24"/>
      <c r="AI121" s="25"/>
      <c r="AJ121" s="26"/>
      <c r="AK121" s="56">
        <f>SUM('（別紙2-1）12月25日～1月26日'!D121:AJ121,D121:AJ121)</f>
        <v>0</v>
      </c>
      <c r="AL121" s="43" t="str">
        <f t="shared" si="4"/>
        <v/>
      </c>
      <c r="AM121" s="41">
        <f t="shared" si="5"/>
        <v>0</v>
      </c>
      <c r="AN121" s="44"/>
      <c r="AP121" s="41" t="str">
        <f t="shared" si="6"/>
        <v/>
      </c>
    </row>
    <row r="122" spans="1:42" s="41" customFormat="1" ht="30" customHeight="1" x14ac:dyDescent="0.4">
      <c r="A122" s="55">
        <v>109</v>
      </c>
      <c r="B122" s="27" t="str">
        <f>IF('（別紙2-1）12月25日～1月26日'!B122="","",'（別紙2-1）12月25日～1月26日'!B122)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24"/>
      <c r="AG122" s="25"/>
      <c r="AH122" s="24"/>
      <c r="AI122" s="25"/>
      <c r="AJ122" s="26"/>
      <c r="AK122" s="56">
        <f>SUM('（別紙2-1）12月25日～1月26日'!D122:AJ122,D122:AJ122)</f>
        <v>0</v>
      </c>
      <c r="AL122" s="43" t="str">
        <f t="shared" si="4"/>
        <v/>
      </c>
      <c r="AM122" s="41">
        <f t="shared" si="5"/>
        <v>0</v>
      </c>
      <c r="AN122" s="44"/>
      <c r="AP122" s="41" t="str">
        <f t="shared" si="6"/>
        <v/>
      </c>
    </row>
    <row r="123" spans="1:42" s="41" customFormat="1" ht="30" customHeight="1" thickBot="1" x14ac:dyDescent="0.45">
      <c r="A123" s="57">
        <v>110</v>
      </c>
      <c r="B123" s="106" t="str">
        <f>IF('（別紙2-1）12月25日～1月26日'!B123="","",'（別紙2-1）12月25日～1月26日'!B123)</f>
        <v/>
      </c>
      <c r="C123" s="433"/>
      <c r="D123" s="11"/>
      <c r="E123" s="12"/>
      <c r="F123" s="13"/>
      <c r="G123" s="12"/>
      <c r="H123" s="13"/>
      <c r="I123" s="14"/>
      <c r="J123" s="13"/>
      <c r="K123" s="14"/>
      <c r="L123" s="13"/>
      <c r="M123" s="14"/>
      <c r="N123" s="13"/>
      <c r="O123" s="14"/>
      <c r="P123" s="13"/>
      <c r="Q123" s="14"/>
      <c r="R123" s="13"/>
      <c r="S123" s="14"/>
      <c r="T123" s="13"/>
      <c r="U123" s="14"/>
      <c r="V123" s="13"/>
      <c r="W123" s="14"/>
      <c r="X123" s="13"/>
      <c r="Y123" s="14"/>
      <c r="Z123" s="13"/>
      <c r="AA123" s="14"/>
      <c r="AB123" s="13"/>
      <c r="AC123" s="14"/>
      <c r="AD123" s="13"/>
      <c r="AE123" s="14"/>
      <c r="AF123" s="13"/>
      <c r="AG123" s="14"/>
      <c r="AH123" s="13"/>
      <c r="AI123" s="14"/>
      <c r="AJ123" s="15"/>
      <c r="AK123" s="58">
        <f>SUM('（別紙2-1）12月25日～1月26日'!D123:AJ123,D123:AJ123)</f>
        <v>0</v>
      </c>
      <c r="AL123" s="43" t="str">
        <f t="shared" si="4"/>
        <v/>
      </c>
      <c r="AM123" s="41">
        <f t="shared" si="5"/>
        <v>0</v>
      </c>
      <c r="AN123" s="44"/>
      <c r="AP123" s="41" t="str">
        <f t="shared" si="6"/>
        <v/>
      </c>
    </row>
    <row r="124" spans="1:42" s="41" customFormat="1" ht="30" customHeight="1" x14ac:dyDescent="0.4">
      <c r="A124" s="91">
        <v>111</v>
      </c>
      <c r="B124" s="136" t="str">
        <f>IF('（別紙2-1）12月25日～1月26日'!B124="","",'（別紙2-1）12月25日～1月26日'!B124)</f>
        <v/>
      </c>
      <c r="C124" s="431"/>
      <c r="D124" s="93"/>
      <c r="E124" s="94"/>
      <c r="F124" s="95"/>
      <c r="G124" s="94"/>
      <c r="H124" s="95"/>
      <c r="I124" s="96"/>
      <c r="J124" s="95"/>
      <c r="K124" s="96"/>
      <c r="L124" s="95"/>
      <c r="M124" s="96"/>
      <c r="N124" s="95"/>
      <c r="O124" s="96"/>
      <c r="P124" s="95"/>
      <c r="Q124" s="96"/>
      <c r="R124" s="95"/>
      <c r="S124" s="96"/>
      <c r="T124" s="95"/>
      <c r="U124" s="96"/>
      <c r="V124" s="95"/>
      <c r="W124" s="96"/>
      <c r="X124" s="95"/>
      <c r="Y124" s="96"/>
      <c r="Z124" s="95"/>
      <c r="AA124" s="96"/>
      <c r="AB124" s="95"/>
      <c r="AC124" s="96"/>
      <c r="AD124" s="95"/>
      <c r="AE124" s="96"/>
      <c r="AF124" s="95"/>
      <c r="AG124" s="96"/>
      <c r="AH124" s="95"/>
      <c r="AI124" s="96"/>
      <c r="AJ124" s="97"/>
      <c r="AK124" s="98">
        <f>SUM('（別紙2-1）12月25日～1月26日'!D124:AJ124,D124:AJ124)</f>
        <v>0</v>
      </c>
      <c r="AL124" s="43" t="str">
        <f t="shared" si="4"/>
        <v/>
      </c>
      <c r="AM124" s="41">
        <f t="shared" si="5"/>
        <v>0</v>
      </c>
      <c r="AN124" s="44"/>
      <c r="AP124" s="41" t="str">
        <f t="shared" si="6"/>
        <v/>
      </c>
    </row>
    <row r="125" spans="1:42" s="41" customFormat="1" ht="30" customHeight="1" x14ac:dyDescent="0.4">
      <c r="A125" s="55">
        <v>112</v>
      </c>
      <c r="B125" s="27" t="str">
        <f>IF('（別紙2-1）12月25日～1月26日'!B125="","",'（別紙2-1）12月25日～1月26日'!B125)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24"/>
      <c r="AG125" s="25"/>
      <c r="AH125" s="24"/>
      <c r="AI125" s="25"/>
      <c r="AJ125" s="26"/>
      <c r="AK125" s="56">
        <f>SUM('（別紙2-1）12月25日～1月26日'!D125:AJ125,D125:AJ125)</f>
        <v>0</v>
      </c>
      <c r="AL125" s="43" t="str">
        <f t="shared" si="4"/>
        <v/>
      </c>
      <c r="AM125" s="41">
        <f t="shared" si="5"/>
        <v>0</v>
      </c>
      <c r="AN125" s="44"/>
      <c r="AP125" s="41" t="str">
        <f t="shared" si="6"/>
        <v/>
      </c>
    </row>
    <row r="126" spans="1:42" s="41" customFormat="1" ht="30" customHeight="1" x14ac:dyDescent="0.4">
      <c r="A126" s="55">
        <v>113</v>
      </c>
      <c r="B126" s="27" t="str">
        <f>IF('（別紙2-1）12月25日～1月26日'!B126="","",'（別紙2-1）12月25日～1月26日'!B126)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24"/>
      <c r="AG126" s="25"/>
      <c r="AH126" s="24"/>
      <c r="AI126" s="25"/>
      <c r="AJ126" s="26"/>
      <c r="AK126" s="56">
        <f>SUM('（別紙2-1）12月25日～1月26日'!D126:AJ126,D126:AJ126)</f>
        <v>0</v>
      </c>
      <c r="AL126" s="43" t="str">
        <f t="shared" si="4"/>
        <v/>
      </c>
      <c r="AM126" s="41">
        <f t="shared" si="5"/>
        <v>0</v>
      </c>
      <c r="AN126" s="44"/>
      <c r="AP126" s="41" t="str">
        <f t="shared" si="6"/>
        <v/>
      </c>
    </row>
    <row r="127" spans="1:42" s="41" customFormat="1" ht="30" customHeight="1" x14ac:dyDescent="0.4">
      <c r="A127" s="55">
        <v>114</v>
      </c>
      <c r="B127" s="27" t="str">
        <f>IF('（別紙2-1）12月25日～1月26日'!B127="","",'（別紙2-1）12月25日～1月26日'!B127)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24"/>
      <c r="AG127" s="25"/>
      <c r="AH127" s="24"/>
      <c r="AI127" s="25"/>
      <c r="AJ127" s="26"/>
      <c r="AK127" s="56">
        <f>SUM('（別紙2-1）12月25日～1月26日'!D127:AJ127,D127:AJ127)</f>
        <v>0</v>
      </c>
      <c r="AL127" s="43" t="str">
        <f t="shared" si="4"/>
        <v/>
      </c>
      <c r="AM127" s="41">
        <f t="shared" si="5"/>
        <v>0</v>
      </c>
      <c r="AN127" s="44"/>
      <c r="AP127" s="41" t="str">
        <f t="shared" si="6"/>
        <v/>
      </c>
    </row>
    <row r="128" spans="1:42" s="41" customFormat="1" ht="30" customHeight="1" thickBot="1" x14ac:dyDescent="0.45">
      <c r="A128" s="55">
        <v>115</v>
      </c>
      <c r="B128" s="106" t="str">
        <f>IF('（別紙2-1）12月25日～1月26日'!B128="","",'（別紙2-1）12月25日～1月26日'!B128)</f>
        <v/>
      </c>
      <c r="C128" s="433"/>
      <c r="D128" s="22"/>
      <c r="E128" s="23"/>
      <c r="F128" s="24"/>
      <c r="G128" s="23"/>
      <c r="H128" s="24"/>
      <c r="I128" s="25"/>
      <c r="J128" s="24"/>
      <c r="K128" s="25"/>
      <c r="L128" s="24"/>
      <c r="M128" s="25"/>
      <c r="N128" s="24"/>
      <c r="O128" s="25"/>
      <c r="P128" s="24"/>
      <c r="Q128" s="25"/>
      <c r="R128" s="24"/>
      <c r="S128" s="25"/>
      <c r="T128" s="24"/>
      <c r="U128" s="25"/>
      <c r="V128" s="24"/>
      <c r="W128" s="25"/>
      <c r="X128" s="24"/>
      <c r="Y128" s="25"/>
      <c r="Z128" s="24"/>
      <c r="AA128" s="25"/>
      <c r="AB128" s="24"/>
      <c r="AC128" s="25"/>
      <c r="AD128" s="24"/>
      <c r="AE128" s="25"/>
      <c r="AF128" s="24"/>
      <c r="AG128" s="25"/>
      <c r="AH128" s="24"/>
      <c r="AI128" s="25"/>
      <c r="AJ128" s="26"/>
      <c r="AK128" s="56">
        <f>SUM('（別紙2-1）12月25日～1月26日'!D128:AJ128,D128:AJ128)</f>
        <v>0</v>
      </c>
      <c r="AL128" s="43" t="str">
        <f t="shared" si="4"/>
        <v/>
      </c>
      <c r="AM128" s="41">
        <f t="shared" si="5"/>
        <v>0</v>
      </c>
      <c r="AN128" s="44"/>
      <c r="AP128" s="41" t="str">
        <f t="shared" si="6"/>
        <v/>
      </c>
    </row>
    <row r="129" spans="1:42" s="41" customFormat="1" ht="30" customHeight="1" x14ac:dyDescent="0.4">
      <c r="A129" s="99">
        <v>116</v>
      </c>
      <c r="B129" s="136" t="str">
        <f>IF('（別紙2-1）12月25日～1月26日'!B129="","",'（別紙2-1）12月25日～1月26日'!B129)</f>
        <v/>
      </c>
      <c r="C129" s="431"/>
      <c r="D129" s="101"/>
      <c r="E129" s="102"/>
      <c r="F129" s="103"/>
      <c r="G129" s="102"/>
      <c r="H129" s="103"/>
      <c r="I129" s="104"/>
      <c r="J129" s="103"/>
      <c r="K129" s="104"/>
      <c r="L129" s="103"/>
      <c r="M129" s="104"/>
      <c r="N129" s="103"/>
      <c r="O129" s="104"/>
      <c r="P129" s="103"/>
      <c r="Q129" s="104"/>
      <c r="R129" s="103"/>
      <c r="S129" s="104"/>
      <c r="T129" s="103"/>
      <c r="U129" s="104"/>
      <c r="V129" s="103"/>
      <c r="W129" s="104"/>
      <c r="X129" s="103"/>
      <c r="Y129" s="104"/>
      <c r="Z129" s="103"/>
      <c r="AA129" s="104"/>
      <c r="AB129" s="103"/>
      <c r="AC129" s="104"/>
      <c r="AD129" s="103"/>
      <c r="AE129" s="104"/>
      <c r="AF129" s="103"/>
      <c r="AG129" s="104"/>
      <c r="AH129" s="103"/>
      <c r="AI129" s="104"/>
      <c r="AJ129" s="105"/>
      <c r="AK129" s="81">
        <f>SUM('（別紙2-1）12月25日～1月26日'!D129:AJ129,D129:AJ129)</f>
        <v>0</v>
      </c>
      <c r="AL129" s="43" t="str">
        <f t="shared" ref="AL129:AL162" si="7">IF(AK129&lt;=15,"","療養日数は15日以内になるようにしてください")</f>
        <v/>
      </c>
      <c r="AM129" s="41">
        <f t="shared" si="5"/>
        <v>0</v>
      </c>
      <c r="AN129" s="44"/>
      <c r="AP129" s="41" t="str">
        <f t="shared" si="6"/>
        <v/>
      </c>
    </row>
    <row r="130" spans="1:42" s="41" customFormat="1" ht="30" customHeight="1" x14ac:dyDescent="0.4">
      <c r="A130" s="55">
        <v>117</v>
      </c>
      <c r="B130" s="27" t="str">
        <f>IF('（別紙2-1）12月25日～1月26日'!B130="","",'（別紙2-1）12月25日～1月26日'!B130)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24"/>
      <c r="AG130" s="25"/>
      <c r="AH130" s="24"/>
      <c r="AI130" s="25"/>
      <c r="AJ130" s="26"/>
      <c r="AK130" s="56">
        <f>SUM('（別紙2-1）12月25日～1月26日'!D130:AJ130,D130:AJ130)</f>
        <v>0</v>
      </c>
      <c r="AL130" s="43" t="str">
        <f t="shared" si="7"/>
        <v/>
      </c>
      <c r="AM130" s="41">
        <f t="shared" si="5"/>
        <v>0</v>
      </c>
      <c r="AN130" s="44"/>
      <c r="AP130" s="41" t="str">
        <f t="shared" si="6"/>
        <v/>
      </c>
    </row>
    <row r="131" spans="1:42" s="41" customFormat="1" ht="30" customHeight="1" x14ac:dyDescent="0.4">
      <c r="A131" s="55">
        <v>118</v>
      </c>
      <c r="B131" s="27" t="str">
        <f>IF('（別紙2-1）12月25日～1月26日'!B131="","",'（別紙2-1）12月25日～1月26日'!B131)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24"/>
      <c r="AG131" s="25"/>
      <c r="AH131" s="24"/>
      <c r="AI131" s="25"/>
      <c r="AJ131" s="26"/>
      <c r="AK131" s="56">
        <f>SUM('（別紙2-1）12月25日～1月26日'!D131:AJ131,D131:AJ131)</f>
        <v>0</v>
      </c>
      <c r="AL131" s="43" t="str">
        <f t="shared" si="7"/>
        <v/>
      </c>
      <c r="AM131" s="41">
        <f t="shared" si="5"/>
        <v>0</v>
      </c>
      <c r="AN131" s="44"/>
      <c r="AP131" s="41" t="str">
        <f t="shared" si="6"/>
        <v/>
      </c>
    </row>
    <row r="132" spans="1:42" s="41" customFormat="1" ht="30" customHeight="1" x14ac:dyDescent="0.4">
      <c r="A132" s="55">
        <v>119</v>
      </c>
      <c r="B132" s="27" t="str">
        <f>IF('（別紙2-1）12月25日～1月26日'!B132="","",'（別紙2-1）12月25日～1月26日'!B132)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24"/>
      <c r="AG132" s="25"/>
      <c r="AH132" s="24"/>
      <c r="AI132" s="25"/>
      <c r="AJ132" s="26"/>
      <c r="AK132" s="56">
        <f>SUM('（別紙2-1）12月25日～1月26日'!D132:AJ132,D132:AJ132)</f>
        <v>0</v>
      </c>
      <c r="AL132" s="43" t="str">
        <f t="shared" si="7"/>
        <v/>
      </c>
      <c r="AM132" s="41">
        <f t="shared" si="5"/>
        <v>0</v>
      </c>
      <c r="AN132" s="44"/>
      <c r="AP132" s="41" t="str">
        <f t="shared" si="6"/>
        <v/>
      </c>
    </row>
    <row r="133" spans="1:42" s="41" customFormat="1" ht="30" customHeight="1" thickBot="1" x14ac:dyDescent="0.45">
      <c r="A133" s="57">
        <v>120</v>
      </c>
      <c r="B133" s="106" t="str">
        <f>IF('（別紙2-1）12月25日～1月26日'!B133="","",'（別紙2-1）12月25日～1月26日'!B133)</f>
        <v/>
      </c>
      <c r="C133" s="433"/>
      <c r="D133" s="11"/>
      <c r="E133" s="12"/>
      <c r="F133" s="13"/>
      <c r="G133" s="12"/>
      <c r="H133" s="13"/>
      <c r="I133" s="14"/>
      <c r="J133" s="13"/>
      <c r="K133" s="14"/>
      <c r="L133" s="13"/>
      <c r="M133" s="14"/>
      <c r="N133" s="13"/>
      <c r="O133" s="14"/>
      <c r="P133" s="13"/>
      <c r="Q133" s="14"/>
      <c r="R133" s="13"/>
      <c r="S133" s="14"/>
      <c r="T133" s="13"/>
      <c r="U133" s="14"/>
      <c r="V133" s="13"/>
      <c r="W133" s="14"/>
      <c r="X133" s="13"/>
      <c r="Y133" s="14"/>
      <c r="Z133" s="13"/>
      <c r="AA133" s="14"/>
      <c r="AB133" s="13"/>
      <c r="AC133" s="14"/>
      <c r="AD133" s="13"/>
      <c r="AE133" s="14"/>
      <c r="AF133" s="13"/>
      <c r="AG133" s="14"/>
      <c r="AH133" s="13"/>
      <c r="AI133" s="14"/>
      <c r="AJ133" s="15"/>
      <c r="AK133" s="58">
        <f>SUM('（別紙2-1）12月25日～1月26日'!D133:AJ133,D133:AJ133)</f>
        <v>0</v>
      </c>
      <c r="AL133" s="43" t="str">
        <f t="shared" si="7"/>
        <v/>
      </c>
      <c r="AM133" s="41">
        <f t="shared" si="5"/>
        <v>0</v>
      </c>
      <c r="AN133" s="44"/>
      <c r="AP133" s="41" t="str">
        <f t="shared" si="6"/>
        <v/>
      </c>
    </row>
    <row r="134" spans="1:42" s="41" customFormat="1" ht="30" customHeight="1" x14ac:dyDescent="0.4">
      <c r="A134" s="91">
        <v>121</v>
      </c>
      <c r="B134" s="136" t="str">
        <f>IF('（別紙2-1）12月25日～1月26日'!B134="","",'（別紙2-1）12月25日～1月26日'!B134)</f>
        <v/>
      </c>
      <c r="C134" s="431"/>
      <c r="D134" s="93"/>
      <c r="E134" s="94"/>
      <c r="F134" s="95"/>
      <c r="G134" s="94"/>
      <c r="H134" s="95"/>
      <c r="I134" s="96"/>
      <c r="J134" s="95"/>
      <c r="K134" s="96"/>
      <c r="L134" s="95"/>
      <c r="M134" s="96"/>
      <c r="N134" s="95"/>
      <c r="O134" s="96"/>
      <c r="P134" s="95"/>
      <c r="Q134" s="96"/>
      <c r="R134" s="95"/>
      <c r="S134" s="96"/>
      <c r="T134" s="95"/>
      <c r="U134" s="96"/>
      <c r="V134" s="95"/>
      <c r="W134" s="96"/>
      <c r="X134" s="95"/>
      <c r="Y134" s="96"/>
      <c r="Z134" s="95"/>
      <c r="AA134" s="96"/>
      <c r="AB134" s="95"/>
      <c r="AC134" s="96"/>
      <c r="AD134" s="95"/>
      <c r="AE134" s="96"/>
      <c r="AF134" s="95"/>
      <c r="AG134" s="96"/>
      <c r="AH134" s="95"/>
      <c r="AI134" s="96"/>
      <c r="AJ134" s="97"/>
      <c r="AK134" s="98">
        <f>SUM('（別紙2-1）12月25日～1月26日'!D134:AJ134,D134:AJ134)</f>
        <v>0</v>
      </c>
      <c r="AL134" s="43" t="str">
        <f t="shared" si="7"/>
        <v/>
      </c>
      <c r="AM134" s="41">
        <f t="shared" si="5"/>
        <v>0</v>
      </c>
      <c r="AN134" s="44"/>
      <c r="AP134" s="41" t="str">
        <f t="shared" si="6"/>
        <v/>
      </c>
    </row>
    <row r="135" spans="1:42" s="41" customFormat="1" ht="30" customHeight="1" x14ac:dyDescent="0.4">
      <c r="A135" s="55">
        <v>122</v>
      </c>
      <c r="B135" s="27" t="str">
        <f>IF('（別紙2-1）12月25日～1月26日'!B135="","",'（別紙2-1）12月25日～1月26日'!B135)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24"/>
      <c r="AG135" s="25"/>
      <c r="AH135" s="24"/>
      <c r="AI135" s="25"/>
      <c r="AJ135" s="26"/>
      <c r="AK135" s="56">
        <f>SUM('（別紙2-1）12月25日～1月26日'!D135:AJ135,D135:AJ135)</f>
        <v>0</v>
      </c>
      <c r="AL135" s="43" t="str">
        <f t="shared" si="7"/>
        <v/>
      </c>
      <c r="AM135" s="41">
        <f t="shared" si="5"/>
        <v>0</v>
      </c>
      <c r="AN135" s="44"/>
      <c r="AP135" s="41" t="str">
        <f t="shared" si="6"/>
        <v/>
      </c>
    </row>
    <row r="136" spans="1:42" s="41" customFormat="1" ht="30" customHeight="1" x14ac:dyDescent="0.4">
      <c r="A136" s="55">
        <v>123</v>
      </c>
      <c r="B136" s="27" t="str">
        <f>IF('（別紙2-1）12月25日～1月26日'!B136="","",'（別紙2-1）12月25日～1月26日'!B136)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24"/>
      <c r="AG136" s="25"/>
      <c r="AH136" s="24"/>
      <c r="AI136" s="25"/>
      <c r="AJ136" s="26"/>
      <c r="AK136" s="56">
        <f>SUM('（別紙2-1）12月25日～1月26日'!D136:AJ136,D136:AJ136)</f>
        <v>0</v>
      </c>
      <c r="AL136" s="43" t="str">
        <f t="shared" si="7"/>
        <v/>
      </c>
      <c r="AM136" s="41">
        <f t="shared" si="5"/>
        <v>0</v>
      </c>
      <c r="AN136" s="44"/>
      <c r="AP136" s="41" t="str">
        <f t="shared" si="6"/>
        <v/>
      </c>
    </row>
    <row r="137" spans="1:42" s="41" customFormat="1" ht="30" customHeight="1" x14ac:dyDescent="0.4">
      <c r="A137" s="55">
        <v>124</v>
      </c>
      <c r="B137" s="27" t="str">
        <f>IF('（別紙2-1）12月25日～1月26日'!B137="","",'（別紙2-1）12月25日～1月26日'!B137)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24"/>
      <c r="AG137" s="25"/>
      <c r="AH137" s="24"/>
      <c r="AI137" s="25"/>
      <c r="AJ137" s="26"/>
      <c r="AK137" s="56">
        <f>SUM('（別紙2-1）12月25日～1月26日'!D137:AJ137,D137:AJ137)</f>
        <v>0</v>
      </c>
      <c r="AL137" s="43" t="str">
        <f t="shared" si="7"/>
        <v/>
      </c>
      <c r="AM137" s="41">
        <f t="shared" si="5"/>
        <v>0</v>
      </c>
      <c r="AN137" s="44"/>
      <c r="AP137" s="41" t="str">
        <f t="shared" si="6"/>
        <v/>
      </c>
    </row>
    <row r="138" spans="1:42" s="41" customFormat="1" ht="30" customHeight="1" thickBot="1" x14ac:dyDescent="0.45">
      <c r="A138" s="55">
        <v>125</v>
      </c>
      <c r="B138" s="106" t="str">
        <f>IF('（別紙2-1）12月25日～1月26日'!B138="","",'（別紙2-1）12月25日～1月26日'!B138)</f>
        <v/>
      </c>
      <c r="C138" s="433"/>
      <c r="D138" s="22"/>
      <c r="E138" s="23"/>
      <c r="F138" s="24"/>
      <c r="G138" s="23"/>
      <c r="H138" s="24"/>
      <c r="I138" s="25"/>
      <c r="J138" s="24"/>
      <c r="K138" s="25"/>
      <c r="L138" s="24"/>
      <c r="M138" s="25"/>
      <c r="N138" s="24"/>
      <c r="O138" s="25"/>
      <c r="P138" s="24"/>
      <c r="Q138" s="25"/>
      <c r="R138" s="24"/>
      <c r="S138" s="25"/>
      <c r="T138" s="24"/>
      <c r="U138" s="25"/>
      <c r="V138" s="24"/>
      <c r="W138" s="25"/>
      <c r="X138" s="24"/>
      <c r="Y138" s="25"/>
      <c r="Z138" s="24"/>
      <c r="AA138" s="25"/>
      <c r="AB138" s="24"/>
      <c r="AC138" s="25"/>
      <c r="AD138" s="24"/>
      <c r="AE138" s="25"/>
      <c r="AF138" s="24"/>
      <c r="AG138" s="25"/>
      <c r="AH138" s="24"/>
      <c r="AI138" s="25"/>
      <c r="AJ138" s="26"/>
      <c r="AK138" s="56">
        <f>SUM('（別紙2-1）12月25日～1月26日'!D138:AJ138,D138:AJ138)</f>
        <v>0</v>
      </c>
      <c r="AL138" s="43" t="str">
        <f t="shared" si="7"/>
        <v/>
      </c>
      <c r="AM138" s="41">
        <f t="shared" si="5"/>
        <v>0</v>
      </c>
      <c r="AN138" s="44"/>
      <c r="AP138" s="41" t="str">
        <f t="shared" si="6"/>
        <v/>
      </c>
    </row>
    <row r="139" spans="1:42" s="41" customFormat="1" ht="30" customHeight="1" x14ac:dyDescent="0.4">
      <c r="A139" s="99">
        <v>126</v>
      </c>
      <c r="B139" s="136" t="str">
        <f>IF('（別紙2-1）12月25日～1月26日'!B139="","",'（別紙2-1）12月25日～1月26日'!B139)</f>
        <v/>
      </c>
      <c r="C139" s="431"/>
      <c r="D139" s="101"/>
      <c r="E139" s="102"/>
      <c r="F139" s="103"/>
      <c r="G139" s="102"/>
      <c r="H139" s="103"/>
      <c r="I139" s="104"/>
      <c r="J139" s="103"/>
      <c r="K139" s="104"/>
      <c r="L139" s="103"/>
      <c r="M139" s="104"/>
      <c r="N139" s="103"/>
      <c r="O139" s="104"/>
      <c r="P139" s="103"/>
      <c r="Q139" s="104"/>
      <c r="R139" s="103"/>
      <c r="S139" s="104"/>
      <c r="T139" s="103"/>
      <c r="U139" s="104"/>
      <c r="V139" s="103"/>
      <c r="W139" s="104"/>
      <c r="X139" s="103"/>
      <c r="Y139" s="104"/>
      <c r="Z139" s="103"/>
      <c r="AA139" s="104"/>
      <c r="AB139" s="103"/>
      <c r="AC139" s="104"/>
      <c r="AD139" s="103"/>
      <c r="AE139" s="104"/>
      <c r="AF139" s="103"/>
      <c r="AG139" s="104"/>
      <c r="AH139" s="103"/>
      <c r="AI139" s="104"/>
      <c r="AJ139" s="105"/>
      <c r="AK139" s="81">
        <f>SUM('（別紙2-1）12月25日～1月26日'!D139:AJ139,D139:AJ139)</f>
        <v>0</v>
      </c>
      <c r="AL139" s="43" t="str">
        <f t="shared" si="7"/>
        <v/>
      </c>
      <c r="AM139" s="41">
        <f t="shared" si="5"/>
        <v>0</v>
      </c>
      <c r="AN139" s="44"/>
      <c r="AP139" s="41" t="str">
        <f t="shared" si="6"/>
        <v/>
      </c>
    </row>
    <row r="140" spans="1:42" s="41" customFormat="1" ht="30" customHeight="1" x14ac:dyDescent="0.4">
      <c r="A140" s="55">
        <v>127</v>
      </c>
      <c r="B140" s="27" t="str">
        <f>IF('（別紙2-1）12月25日～1月26日'!B140="","",'（別紙2-1）12月25日～1月26日'!B140)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24"/>
      <c r="AG140" s="25"/>
      <c r="AH140" s="24"/>
      <c r="AI140" s="25"/>
      <c r="AJ140" s="26"/>
      <c r="AK140" s="56">
        <f>SUM('（別紙2-1）12月25日～1月26日'!D140:AJ140,D140:AJ140)</f>
        <v>0</v>
      </c>
      <c r="AL140" s="43" t="str">
        <f t="shared" si="7"/>
        <v/>
      </c>
      <c r="AM140" s="41">
        <f t="shared" si="5"/>
        <v>0</v>
      </c>
      <c r="AN140" s="44"/>
      <c r="AP140" s="41" t="str">
        <f t="shared" si="6"/>
        <v/>
      </c>
    </row>
    <row r="141" spans="1:42" s="41" customFormat="1" ht="30" customHeight="1" x14ac:dyDescent="0.4">
      <c r="A141" s="55">
        <v>128</v>
      </c>
      <c r="B141" s="27" t="str">
        <f>IF('（別紙2-1）12月25日～1月26日'!B141="","",'（別紙2-1）12月25日～1月26日'!B141)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24"/>
      <c r="AG141" s="25"/>
      <c r="AH141" s="24"/>
      <c r="AI141" s="25"/>
      <c r="AJ141" s="26"/>
      <c r="AK141" s="56">
        <f>SUM('（別紙2-1）12月25日～1月26日'!D141:AJ141,D141:AJ141)</f>
        <v>0</v>
      </c>
      <c r="AL141" s="43" t="str">
        <f t="shared" si="7"/>
        <v/>
      </c>
      <c r="AM141" s="41">
        <f t="shared" si="5"/>
        <v>0</v>
      </c>
      <c r="AN141" s="44"/>
      <c r="AP141" s="41" t="str">
        <f t="shared" si="6"/>
        <v/>
      </c>
    </row>
    <row r="142" spans="1:42" s="41" customFormat="1" ht="30" customHeight="1" x14ac:dyDescent="0.4">
      <c r="A142" s="55">
        <v>129</v>
      </c>
      <c r="B142" s="27" t="str">
        <f>IF('（別紙2-1）12月25日～1月26日'!B142="","",'（別紙2-1）12月25日～1月26日'!B142)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24"/>
      <c r="AG142" s="25"/>
      <c r="AH142" s="24"/>
      <c r="AI142" s="25"/>
      <c r="AJ142" s="26"/>
      <c r="AK142" s="56">
        <f>SUM('（別紙2-1）12月25日～1月26日'!D142:AJ142,D142:AJ142)</f>
        <v>0</v>
      </c>
      <c r="AL142" s="43" t="str">
        <f t="shared" si="7"/>
        <v/>
      </c>
      <c r="AM142" s="41">
        <f t="shared" si="5"/>
        <v>0</v>
      </c>
      <c r="AN142" s="44"/>
      <c r="AP142" s="41" t="str">
        <f t="shared" si="6"/>
        <v/>
      </c>
    </row>
    <row r="143" spans="1:42" s="41" customFormat="1" ht="30" customHeight="1" thickBot="1" x14ac:dyDescent="0.45">
      <c r="A143" s="57">
        <v>130</v>
      </c>
      <c r="B143" s="106" t="str">
        <f>IF('（別紙2-1）12月25日～1月26日'!B143="","",'（別紙2-1）12月25日～1月26日'!B143)</f>
        <v/>
      </c>
      <c r="C143" s="433"/>
      <c r="D143" s="11"/>
      <c r="E143" s="12"/>
      <c r="F143" s="13"/>
      <c r="G143" s="12"/>
      <c r="H143" s="13"/>
      <c r="I143" s="14"/>
      <c r="J143" s="13"/>
      <c r="K143" s="14"/>
      <c r="L143" s="13"/>
      <c r="M143" s="14"/>
      <c r="N143" s="13"/>
      <c r="O143" s="14"/>
      <c r="P143" s="13"/>
      <c r="Q143" s="14"/>
      <c r="R143" s="13"/>
      <c r="S143" s="14"/>
      <c r="T143" s="13"/>
      <c r="U143" s="14"/>
      <c r="V143" s="13"/>
      <c r="W143" s="14"/>
      <c r="X143" s="13"/>
      <c r="Y143" s="14"/>
      <c r="Z143" s="13"/>
      <c r="AA143" s="14"/>
      <c r="AB143" s="13"/>
      <c r="AC143" s="14"/>
      <c r="AD143" s="13"/>
      <c r="AE143" s="14"/>
      <c r="AF143" s="13"/>
      <c r="AG143" s="14"/>
      <c r="AH143" s="13"/>
      <c r="AI143" s="14"/>
      <c r="AJ143" s="15"/>
      <c r="AK143" s="58">
        <f>SUM('（別紙2-1）12月25日～1月26日'!D143:AJ143,D143:AJ143)</f>
        <v>0</v>
      </c>
      <c r="AL143" s="43" t="str">
        <f t="shared" si="7"/>
        <v/>
      </c>
      <c r="AM143" s="41">
        <f t="shared" ref="AM143:AM163" si="8">MIN(SUM(D143:AJ143),15)</f>
        <v>0</v>
      </c>
      <c r="AN143" s="44"/>
      <c r="AP143" s="41" t="str">
        <f t="shared" ref="AP143:AP163" si="9">IF(AND(B143="",AK143&gt;0),1,"")</f>
        <v/>
      </c>
    </row>
    <row r="144" spans="1:42" s="41" customFormat="1" ht="30" customHeight="1" x14ac:dyDescent="0.4">
      <c r="A144" s="91">
        <v>131</v>
      </c>
      <c r="B144" s="136" t="str">
        <f>IF('（別紙2-1）12月25日～1月26日'!B144="","",'（別紙2-1）12月25日～1月26日'!B144)</f>
        <v/>
      </c>
      <c r="C144" s="431"/>
      <c r="D144" s="93"/>
      <c r="E144" s="94"/>
      <c r="F144" s="95"/>
      <c r="G144" s="94"/>
      <c r="H144" s="95"/>
      <c r="I144" s="96"/>
      <c r="J144" s="95"/>
      <c r="K144" s="96"/>
      <c r="L144" s="95"/>
      <c r="M144" s="96"/>
      <c r="N144" s="95"/>
      <c r="O144" s="96"/>
      <c r="P144" s="95"/>
      <c r="Q144" s="96"/>
      <c r="R144" s="95"/>
      <c r="S144" s="96"/>
      <c r="T144" s="95"/>
      <c r="U144" s="96"/>
      <c r="V144" s="95"/>
      <c r="W144" s="96"/>
      <c r="X144" s="95"/>
      <c r="Y144" s="96"/>
      <c r="Z144" s="95"/>
      <c r="AA144" s="96"/>
      <c r="AB144" s="95"/>
      <c r="AC144" s="96"/>
      <c r="AD144" s="95"/>
      <c r="AE144" s="96"/>
      <c r="AF144" s="95"/>
      <c r="AG144" s="96"/>
      <c r="AH144" s="95"/>
      <c r="AI144" s="96"/>
      <c r="AJ144" s="97"/>
      <c r="AK144" s="98">
        <f>SUM('（別紙2-1）12月25日～1月26日'!D144:AJ144,D144:AJ144)</f>
        <v>0</v>
      </c>
      <c r="AL144" s="43" t="str">
        <f t="shared" si="7"/>
        <v/>
      </c>
      <c r="AM144" s="41">
        <f t="shared" si="8"/>
        <v>0</v>
      </c>
      <c r="AN144" s="44"/>
      <c r="AP144" s="41" t="str">
        <f t="shared" si="9"/>
        <v/>
      </c>
    </row>
    <row r="145" spans="1:42" s="41" customFormat="1" ht="30" customHeight="1" x14ac:dyDescent="0.4">
      <c r="A145" s="55">
        <v>132</v>
      </c>
      <c r="B145" s="27" t="str">
        <f>IF('（別紙2-1）12月25日～1月26日'!B145="","",'（別紙2-1）12月25日～1月26日'!B145)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24"/>
      <c r="AG145" s="25"/>
      <c r="AH145" s="24"/>
      <c r="AI145" s="25"/>
      <c r="AJ145" s="26"/>
      <c r="AK145" s="56">
        <f>SUM('（別紙2-1）12月25日～1月26日'!D145:AJ145,D145:AJ145)</f>
        <v>0</v>
      </c>
      <c r="AL145" s="43" t="str">
        <f t="shared" si="7"/>
        <v/>
      </c>
      <c r="AM145" s="41">
        <f t="shared" si="8"/>
        <v>0</v>
      </c>
      <c r="AN145" s="44"/>
      <c r="AP145" s="41" t="str">
        <f t="shared" si="9"/>
        <v/>
      </c>
    </row>
    <row r="146" spans="1:42" s="41" customFormat="1" ht="30" customHeight="1" x14ac:dyDescent="0.4">
      <c r="A146" s="55">
        <v>133</v>
      </c>
      <c r="B146" s="27" t="str">
        <f>IF('（別紙2-1）12月25日～1月26日'!B146="","",'（別紙2-1）12月25日～1月26日'!B146)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24"/>
      <c r="AG146" s="25"/>
      <c r="AH146" s="24"/>
      <c r="AI146" s="25"/>
      <c r="AJ146" s="26"/>
      <c r="AK146" s="56">
        <f>SUM('（別紙2-1）12月25日～1月26日'!D146:AJ146,D146:AJ146)</f>
        <v>0</v>
      </c>
      <c r="AL146" s="43" t="str">
        <f t="shared" si="7"/>
        <v/>
      </c>
      <c r="AM146" s="41">
        <f t="shared" si="8"/>
        <v>0</v>
      </c>
      <c r="AN146" s="44"/>
      <c r="AP146" s="41" t="str">
        <f t="shared" si="9"/>
        <v/>
      </c>
    </row>
    <row r="147" spans="1:42" s="41" customFormat="1" ht="30" customHeight="1" x14ac:dyDescent="0.4">
      <c r="A147" s="55">
        <v>134</v>
      </c>
      <c r="B147" s="27" t="str">
        <f>IF('（別紙2-1）12月25日～1月26日'!B147="","",'（別紙2-1）12月25日～1月26日'!B147)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24"/>
      <c r="AG147" s="25"/>
      <c r="AH147" s="24"/>
      <c r="AI147" s="25"/>
      <c r="AJ147" s="26"/>
      <c r="AK147" s="56">
        <f>SUM('（別紙2-1）12月25日～1月26日'!D147:AJ147,D147:AJ147)</f>
        <v>0</v>
      </c>
      <c r="AL147" s="43" t="str">
        <f t="shared" si="7"/>
        <v/>
      </c>
      <c r="AM147" s="41">
        <f t="shared" si="8"/>
        <v>0</v>
      </c>
      <c r="AN147" s="44"/>
      <c r="AP147" s="41" t="str">
        <f t="shared" si="9"/>
        <v/>
      </c>
    </row>
    <row r="148" spans="1:42" s="41" customFormat="1" ht="30" customHeight="1" thickBot="1" x14ac:dyDescent="0.45">
      <c r="A148" s="55">
        <v>135</v>
      </c>
      <c r="B148" s="106" t="str">
        <f>IF('（別紙2-1）12月25日～1月26日'!B148="","",'（別紙2-1）12月25日～1月26日'!B148)</f>
        <v/>
      </c>
      <c r="C148" s="433"/>
      <c r="D148" s="22"/>
      <c r="E148" s="23"/>
      <c r="F148" s="24"/>
      <c r="G148" s="23"/>
      <c r="H148" s="24"/>
      <c r="I148" s="25"/>
      <c r="J148" s="24"/>
      <c r="K148" s="25"/>
      <c r="L148" s="24"/>
      <c r="M148" s="25"/>
      <c r="N148" s="24"/>
      <c r="O148" s="25"/>
      <c r="P148" s="24"/>
      <c r="Q148" s="25"/>
      <c r="R148" s="24"/>
      <c r="S148" s="25"/>
      <c r="T148" s="24"/>
      <c r="U148" s="25"/>
      <c r="V148" s="24"/>
      <c r="W148" s="25"/>
      <c r="X148" s="24"/>
      <c r="Y148" s="25"/>
      <c r="Z148" s="24"/>
      <c r="AA148" s="25"/>
      <c r="AB148" s="24"/>
      <c r="AC148" s="25"/>
      <c r="AD148" s="24"/>
      <c r="AE148" s="25"/>
      <c r="AF148" s="24"/>
      <c r="AG148" s="25"/>
      <c r="AH148" s="24"/>
      <c r="AI148" s="25"/>
      <c r="AJ148" s="26"/>
      <c r="AK148" s="56">
        <f>SUM('（別紙2-1）12月25日～1月26日'!D148:AJ148,D148:AJ148)</f>
        <v>0</v>
      </c>
      <c r="AL148" s="43" t="str">
        <f t="shared" si="7"/>
        <v/>
      </c>
      <c r="AM148" s="41">
        <f t="shared" si="8"/>
        <v>0</v>
      </c>
      <c r="AN148" s="44"/>
      <c r="AP148" s="41" t="str">
        <f t="shared" si="9"/>
        <v/>
      </c>
    </row>
    <row r="149" spans="1:42" s="41" customFormat="1" ht="30" customHeight="1" x14ac:dyDescent="0.4">
      <c r="A149" s="99">
        <v>136</v>
      </c>
      <c r="B149" s="136" t="str">
        <f>IF('（別紙2-1）12月25日～1月26日'!B149="","",'（別紙2-1）12月25日～1月26日'!B149)</f>
        <v/>
      </c>
      <c r="C149" s="431"/>
      <c r="D149" s="101"/>
      <c r="E149" s="102"/>
      <c r="F149" s="103"/>
      <c r="G149" s="102"/>
      <c r="H149" s="103"/>
      <c r="I149" s="104"/>
      <c r="J149" s="103"/>
      <c r="K149" s="104"/>
      <c r="L149" s="103"/>
      <c r="M149" s="104"/>
      <c r="N149" s="103"/>
      <c r="O149" s="104"/>
      <c r="P149" s="103"/>
      <c r="Q149" s="104"/>
      <c r="R149" s="103"/>
      <c r="S149" s="104"/>
      <c r="T149" s="103"/>
      <c r="U149" s="104"/>
      <c r="V149" s="103"/>
      <c r="W149" s="104"/>
      <c r="X149" s="103"/>
      <c r="Y149" s="104"/>
      <c r="Z149" s="103"/>
      <c r="AA149" s="104"/>
      <c r="AB149" s="103"/>
      <c r="AC149" s="104"/>
      <c r="AD149" s="103"/>
      <c r="AE149" s="104"/>
      <c r="AF149" s="103"/>
      <c r="AG149" s="104"/>
      <c r="AH149" s="103"/>
      <c r="AI149" s="104"/>
      <c r="AJ149" s="105"/>
      <c r="AK149" s="81">
        <f>SUM('（別紙2-1）12月25日～1月26日'!D149:AJ149,D149:AJ149)</f>
        <v>0</v>
      </c>
      <c r="AL149" s="43" t="str">
        <f t="shared" si="7"/>
        <v/>
      </c>
      <c r="AM149" s="41">
        <f t="shared" si="8"/>
        <v>0</v>
      </c>
      <c r="AN149" s="44"/>
      <c r="AP149" s="41" t="str">
        <f t="shared" si="9"/>
        <v/>
      </c>
    </row>
    <row r="150" spans="1:42" s="41" customFormat="1" ht="30" customHeight="1" x14ac:dyDescent="0.4">
      <c r="A150" s="55">
        <v>137</v>
      </c>
      <c r="B150" s="27" t="str">
        <f>IF('（別紙2-1）12月25日～1月26日'!B150="","",'（別紙2-1）12月25日～1月26日'!B150)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24"/>
      <c r="AG150" s="25"/>
      <c r="AH150" s="24"/>
      <c r="AI150" s="25"/>
      <c r="AJ150" s="26"/>
      <c r="AK150" s="56">
        <f>SUM('（別紙2-1）12月25日～1月26日'!D150:AJ150,D150:AJ150)</f>
        <v>0</v>
      </c>
      <c r="AL150" s="43" t="str">
        <f t="shared" si="7"/>
        <v/>
      </c>
      <c r="AM150" s="41">
        <f t="shared" si="8"/>
        <v>0</v>
      </c>
      <c r="AN150" s="44"/>
      <c r="AP150" s="41" t="str">
        <f t="shared" si="9"/>
        <v/>
      </c>
    </row>
    <row r="151" spans="1:42" s="41" customFormat="1" ht="30" customHeight="1" x14ac:dyDescent="0.4">
      <c r="A151" s="55">
        <v>138</v>
      </c>
      <c r="B151" s="27" t="str">
        <f>IF('（別紙2-1）12月25日～1月26日'!B151="","",'（別紙2-1）12月25日～1月26日'!B151)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24"/>
      <c r="AG151" s="25"/>
      <c r="AH151" s="24"/>
      <c r="AI151" s="25"/>
      <c r="AJ151" s="26"/>
      <c r="AK151" s="56">
        <f>SUM('（別紙2-1）12月25日～1月26日'!D151:AJ151,D151:AJ151)</f>
        <v>0</v>
      </c>
      <c r="AL151" s="43" t="str">
        <f t="shared" si="7"/>
        <v/>
      </c>
      <c r="AM151" s="41">
        <f t="shared" si="8"/>
        <v>0</v>
      </c>
      <c r="AN151" s="44"/>
      <c r="AP151" s="41" t="str">
        <f t="shared" si="9"/>
        <v/>
      </c>
    </row>
    <row r="152" spans="1:42" s="41" customFormat="1" ht="30" customHeight="1" x14ac:dyDescent="0.4">
      <c r="A152" s="55">
        <v>139</v>
      </c>
      <c r="B152" s="27" t="str">
        <f>IF('（別紙2-1）12月25日～1月26日'!B152="","",'（別紙2-1）12月25日～1月26日'!B152)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24"/>
      <c r="AG152" s="25"/>
      <c r="AH152" s="24"/>
      <c r="AI152" s="25"/>
      <c r="AJ152" s="26"/>
      <c r="AK152" s="56">
        <f>SUM('（別紙2-1）12月25日～1月26日'!D152:AJ152,D152:AJ152)</f>
        <v>0</v>
      </c>
      <c r="AL152" s="43" t="str">
        <f t="shared" si="7"/>
        <v/>
      </c>
      <c r="AM152" s="41">
        <f t="shared" si="8"/>
        <v>0</v>
      </c>
      <c r="AN152" s="44"/>
      <c r="AP152" s="41" t="str">
        <f t="shared" si="9"/>
        <v/>
      </c>
    </row>
    <row r="153" spans="1:42" s="41" customFormat="1" ht="30" customHeight="1" thickBot="1" x14ac:dyDescent="0.45">
      <c r="A153" s="57">
        <v>140</v>
      </c>
      <c r="B153" s="28" t="str">
        <f>IF('（別紙2-1）12月25日～1月26日'!B153="","",'（別紙2-1）12月25日～1月26日'!B153)</f>
        <v/>
      </c>
      <c r="C153" s="433"/>
      <c r="D153" s="11"/>
      <c r="E153" s="12"/>
      <c r="F153" s="13"/>
      <c r="G153" s="12"/>
      <c r="H153" s="13"/>
      <c r="I153" s="14"/>
      <c r="J153" s="13"/>
      <c r="K153" s="14"/>
      <c r="L153" s="13"/>
      <c r="M153" s="14"/>
      <c r="N153" s="13"/>
      <c r="O153" s="14"/>
      <c r="P153" s="13"/>
      <c r="Q153" s="14"/>
      <c r="R153" s="13"/>
      <c r="S153" s="14"/>
      <c r="T153" s="13"/>
      <c r="U153" s="14"/>
      <c r="V153" s="13"/>
      <c r="W153" s="14"/>
      <c r="X153" s="13"/>
      <c r="Y153" s="14"/>
      <c r="Z153" s="13"/>
      <c r="AA153" s="14"/>
      <c r="AB153" s="13"/>
      <c r="AC153" s="14"/>
      <c r="AD153" s="13"/>
      <c r="AE153" s="14"/>
      <c r="AF153" s="13"/>
      <c r="AG153" s="14"/>
      <c r="AH153" s="13"/>
      <c r="AI153" s="14"/>
      <c r="AJ153" s="15"/>
      <c r="AK153" s="58">
        <f>SUM('（別紙2-1）12月25日～1月26日'!D153:AJ153,D153:AJ153)</f>
        <v>0</v>
      </c>
      <c r="AL153" s="43" t="str">
        <f t="shared" si="7"/>
        <v/>
      </c>
      <c r="AM153" s="41">
        <f t="shared" si="8"/>
        <v>0</v>
      </c>
      <c r="AN153" s="44"/>
      <c r="AP153" s="41" t="str">
        <f t="shared" si="9"/>
        <v/>
      </c>
    </row>
    <row r="154" spans="1:42" s="41" customFormat="1" ht="30" customHeight="1" x14ac:dyDescent="0.4">
      <c r="A154" s="91">
        <v>141</v>
      </c>
      <c r="B154" s="27" t="str">
        <f>IF('（別紙2-1）12月25日～1月26日'!B154="","",'（別紙2-1）12月25日～1月26日'!B154)</f>
        <v/>
      </c>
      <c r="C154" s="431"/>
      <c r="D154" s="93"/>
      <c r="E154" s="94"/>
      <c r="F154" s="95"/>
      <c r="G154" s="94"/>
      <c r="H154" s="95"/>
      <c r="I154" s="96"/>
      <c r="J154" s="95"/>
      <c r="K154" s="96"/>
      <c r="L154" s="95"/>
      <c r="M154" s="96"/>
      <c r="N154" s="95"/>
      <c r="O154" s="96"/>
      <c r="P154" s="95"/>
      <c r="Q154" s="96"/>
      <c r="R154" s="95"/>
      <c r="S154" s="96"/>
      <c r="T154" s="95"/>
      <c r="U154" s="96"/>
      <c r="V154" s="95"/>
      <c r="W154" s="96"/>
      <c r="X154" s="95"/>
      <c r="Y154" s="96"/>
      <c r="Z154" s="95"/>
      <c r="AA154" s="96"/>
      <c r="AB154" s="95"/>
      <c r="AC154" s="96"/>
      <c r="AD154" s="95"/>
      <c r="AE154" s="96"/>
      <c r="AF154" s="95"/>
      <c r="AG154" s="96"/>
      <c r="AH154" s="95"/>
      <c r="AI154" s="96"/>
      <c r="AJ154" s="97"/>
      <c r="AK154" s="98">
        <f>SUM('（別紙2-1）12月25日～1月26日'!D154:AJ154,D154:AJ154)</f>
        <v>0</v>
      </c>
      <c r="AL154" s="43" t="str">
        <f t="shared" si="7"/>
        <v/>
      </c>
      <c r="AM154" s="41">
        <f t="shared" si="8"/>
        <v>0</v>
      </c>
      <c r="AN154" s="44"/>
      <c r="AP154" s="41" t="str">
        <f t="shared" si="9"/>
        <v/>
      </c>
    </row>
    <row r="155" spans="1:42" s="41" customFormat="1" ht="30" customHeight="1" x14ac:dyDescent="0.4">
      <c r="A155" s="55">
        <v>142</v>
      </c>
      <c r="B155" s="27" t="str">
        <f>IF('（別紙2-1）12月25日～1月26日'!B155="","",'（別紙2-1）12月25日～1月26日'!B155)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24"/>
      <c r="AG155" s="25"/>
      <c r="AH155" s="24"/>
      <c r="AI155" s="25"/>
      <c r="AJ155" s="26"/>
      <c r="AK155" s="56">
        <f>SUM('（別紙2-1）12月25日～1月26日'!D155:AJ155,D155:AJ155)</f>
        <v>0</v>
      </c>
      <c r="AL155" s="43" t="str">
        <f t="shared" si="7"/>
        <v/>
      </c>
      <c r="AM155" s="41">
        <f t="shared" si="8"/>
        <v>0</v>
      </c>
      <c r="AN155" s="44"/>
      <c r="AP155" s="41" t="str">
        <f t="shared" si="9"/>
        <v/>
      </c>
    </row>
    <row r="156" spans="1:42" s="41" customFormat="1" ht="30" customHeight="1" x14ac:dyDescent="0.4">
      <c r="A156" s="55">
        <v>143</v>
      </c>
      <c r="B156" s="27" t="str">
        <f>IF('（別紙2-1）12月25日～1月26日'!B156="","",'（別紙2-1）12月25日～1月26日'!B156)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24"/>
      <c r="AG156" s="25"/>
      <c r="AH156" s="24"/>
      <c r="AI156" s="25"/>
      <c r="AJ156" s="26"/>
      <c r="AK156" s="56">
        <f>SUM('（別紙2-1）12月25日～1月26日'!D156:AJ156,D156:AJ156)</f>
        <v>0</v>
      </c>
      <c r="AL156" s="43" t="str">
        <f t="shared" si="7"/>
        <v/>
      </c>
      <c r="AM156" s="41">
        <f t="shared" si="8"/>
        <v>0</v>
      </c>
      <c r="AN156" s="44"/>
      <c r="AP156" s="41" t="str">
        <f t="shared" si="9"/>
        <v/>
      </c>
    </row>
    <row r="157" spans="1:42" s="41" customFormat="1" ht="30" customHeight="1" x14ac:dyDescent="0.4">
      <c r="A157" s="55">
        <v>144</v>
      </c>
      <c r="B157" s="27" t="str">
        <f>IF('（別紙2-1）12月25日～1月26日'!B157="","",'（別紙2-1）12月25日～1月26日'!B157)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24"/>
      <c r="AG157" s="25"/>
      <c r="AH157" s="24"/>
      <c r="AI157" s="25"/>
      <c r="AJ157" s="26"/>
      <c r="AK157" s="56">
        <f>SUM('（別紙2-1）12月25日～1月26日'!D157:AJ157,D157:AJ157)</f>
        <v>0</v>
      </c>
      <c r="AL157" s="43" t="str">
        <f t="shared" si="7"/>
        <v/>
      </c>
      <c r="AM157" s="41">
        <f t="shared" si="8"/>
        <v>0</v>
      </c>
      <c r="AN157" s="44"/>
      <c r="AP157" s="41" t="str">
        <f t="shared" si="9"/>
        <v/>
      </c>
    </row>
    <row r="158" spans="1:42" s="41" customFormat="1" ht="30" customHeight="1" thickBot="1" x14ac:dyDescent="0.45">
      <c r="A158" s="55">
        <v>145</v>
      </c>
      <c r="B158" s="106" t="str">
        <f>IF('（別紙2-1）12月25日～1月26日'!B158="","",'（別紙2-1）12月25日～1月26日'!B158)</f>
        <v/>
      </c>
      <c r="C158" s="433"/>
      <c r="D158" s="22"/>
      <c r="E158" s="23"/>
      <c r="F158" s="24"/>
      <c r="G158" s="23"/>
      <c r="H158" s="24"/>
      <c r="I158" s="25"/>
      <c r="J158" s="24"/>
      <c r="K158" s="25"/>
      <c r="L158" s="24"/>
      <c r="M158" s="25"/>
      <c r="N158" s="24"/>
      <c r="O158" s="25"/>
      <c r="P158" s="24"/>
      <c r="Q158" s="25"/>
      <c r="R158" s="24"/>
      <c r="S158" s="25"/>
      <c r="T158" s="24"/>
      <c r="U158" s="25"/>
      <c r="V158" s="24"/>
      <c r="W158" s="25"/>
      <c r="X158" s="24"/>
      <c r="Y158" s="25"/>
      <c r="Z158" s="24"/>
      <c r="AA158" s="25"/>
      <c r="AB158" s="24"/>
      <c r="AC158" s="25"/>
      <c r="AD158" s="24"/>
      <c r="AE158" s="25"/>
      <c r="AF158" s="24"/>
      <c r="AG158" s="25"/>
      <c r="AH158" s="24"/>
      <c r="AI158" s="25"/>
      <c r="AJ158" s="26"/>
      <c r="AK158" s="56">
        <f>SUM('（別紙2-1）12月25日～1月26日'!D158:AJ158,D158:AJ158)</f>
        <v>0</v>
      </c>
      <c r="AL158" s="43" t="str">
        <f t="shared" si="7"/>
        <v/>
      </c>
      <c r="AM158" s="41">
        <f t="shared" si="8"/>
        <v>0</v>
      </c>
      <c r="AN158" s="44"/>
      <c r="AP158" s="41" t="str">
        <f t="shared" si="9"/>
        <v/>
      </c>
    </row>
    <row r="159" spans="1:42" s="41" customFormat="1" ht="30" customHeight="1" x14ac:dyDescent="0.4">
      <c r="A159" s="99">
        <v>146</v>
      </c>
      <c r="B159" s="136" t="str">
        <f>IF('（別紙2-1）12月25日～1月26日'!B159="","",'（別紙2-1）12月25日～1月26日'!B159)</f>
        <v/>
      </c>
      <c r="C159" s="431"/>
      <c r="D159" s="101"/>
      <c r="E159" s="102"/>
      <c r="F159" s="103"/>
      <c r="G159" s="102"/>
      <c r="H159" s="103"/>
      <c r="I159" s="104"/>
      <c r="J159" s="103"/>
      <c r="K159" s="104"/>
      <c r="L159" s="103"/>
      <c r="M159" s="104"/>
      <c r="N159" s="103"/>
      <c r="O159" s="104"/>
      <c r="P159" s="103"/>
      <c r="Q159" s="104"/>
      <c r="R159" s="103"/>
      <c r="S159" s="104"/>
      <c r="T159" s="103"/>
      <c r="U159" s="104"/>
      <c r="V159" s="103"/>
      <c r="W159" s="104"/>
      <c r="X159" s="103"/>
      <c r="Y159" s="104"/>
      <c r="Z159" s="103"/>
      <c r="AA159" s="104"/>
      <c r="AB159" s="103"/>
      <c r="AC159" s="104"/>
      <c r="AD159" s="103"/>
      <c r="AE159" s="104"/>
      <c r="AF159" s="103"/>
      <c r="AG159" s="104"/>
      <c r="AH159" s="103"/>
      <c r="AI159" s="104"/>
      <c r="AJ159" s="105"/>
      <c r="AK159" s="81">
        <f>SUM('（別紙2-1）12月25日～1月26日'!D159:AJ159,D159:AJ159)</f>
        <v>0</v>
      </c>
      <c r="AL159" s="43" t="str">
        <f t="shared" si="7"/>
        <v/>
      </c>
      <c r="AM159" s="41">
        <f t="shared" si="8"/>
        <v>0</v>
      </c>
      <c r="AN159" s="44"/>
      <c r="AP159" s="41" t="str">
        <f t="shared" si="9"/>
        <v/>
      </c>
    </row>
    <row r="160" spans="1:42" s="41" customFormat="1" ht="30" customHeight="1" x14ac:dyDescent="0.4">
      <c r="A160" s="55">
        <v>147</v>
      </c>
      <c r="B160" s="27" t="str">
        <f>IF('（別紙2-1）12月25日～1月26日'!B160="","",'（別紙2-1）12月25日～1月26日'!B160)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24"/>
      <c r="AG160" s="25"/>
      <c r="AH160" s="24"/>
      <c r="AI160" s="25"/>
      <c r="AJ160" s="26"/>
      <c r="AK160" s="56">
        <f>SUM('（別紙2-1）12月25日～1月26日'!D160:AJ160,D160:AJ160)</f>
        <v>0</v>
      </c>
      <c r="AL160" s="43" t="str">
        <f t="shared" si="7"/>
        <v/>
      </c>
      <c r="AM160" s="41">
        <f t="shared" si="8"/>
        <v>0</v>
      </c>
      <c r="AN160" s="44"/>
      <c r="AP160" s="41" t="str">
        <f t="shared" si="9"/>
        <v/>
      </c>
    </row>
    <row r="161" spans="1:42" s="41" customFormat="1" ht="30" customHeight="1" x14ac:dyDescent="0.4">
      <c r="A161" s="55">
        <v>148</v>
      </c>
      <c r="B161" s="27" t="str">
        <f>IF('（別紙2-1）12月25日～1月26日'!B161="","",'（別紙2-1）12月25日～1月26日'!B161)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24"/>
      <c r="AG161" s="25"/>
      <c r="AH161" s="24"/>
      <c r="AI161" s="25"/>
      <c r="AJ161" s="26"/>
      <c r="AK161" s="56">
        <f>SUM('（別紙2-1）12月25日～1月26日'!D161:AJ161,D161:AJ161)</f>
        <v>0</v>
      </c>
      <c r="AL161" s="43" t="str">
        <f t="shared" si="7"/>
        <v/>
      </c>
      <c r="AM161" s="41">
        <f t="shared" si="8"/>
        <v>0</v>
      </c>
      <c r="AN161" s="44"/>
      <c r="AP161" s="41" t="str">
        <f t="shared" si="9"/>
        <v/>
      </c>
    </row>
    <row r="162" spans="1:42" s="41" customFormat="1" ht="30" customHeight="1" x14ac:dyDescent="0.4">
      <c r="A162" s="55">
        <v>149</v>
      </c>
      <c r="B162" s="27" t="str">
        <f>IF('（別紙2-1）12月25日～1月26日'!B162="","",'（別紙2-1）12月25日～1月26日'!B162)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24"/>
      <c r="AG162" s="25"/>
      <c r="AH162" s="24"/>
      <c r="AI162" s="25"/>
      <c r="AJ162" s="26"/>
      <c r="AK162" s="56">
        <f>SUM('（別紙2-1）12月25日～1月26日'!D162:AJ162,D162:AJ162)</f>
        <v>0</v>
      </c>
      <c r="AL162" s="43" t="str">
        <f t="shared" si="7"/>
        <v/>
      </c>
      <c r="AM162" s="41">
        <f t="shared" si="8"/>
        <v>0</v>
      </c>
      <c r="AN162" s="44"/>
      <c r="AP162" s="41" t="str">
        <f t="shared" si="9"/>
        <v/>
      </c>
    </row>
    <row r="163" spans="1:42" ht="30" customHeight="1" thickBot="1" x14ac:dyDescent="0.3">
      <c r="A163" s="57">
        <v>150</v>
      </c>
      <c r="B163" s="27" t="str">
        <f>IF('（別紙2-1）12月25日～1月26日'!B163="","",'（別紙2-1）12月25日～1月26日'!B163)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3"/>
      <c r="AG163" s="14"/>
      <c r="AH163" s="13"/>
      <c r="AI163" s="14"/>
      <c r="AJ163" s="15"/>
      <c r="AK163" s="90">
        <f>SUM('（別紙2-1）12月25日～1月26日'!D163:AJ163,D163:AJ163)</f>
        <v>0</v>
      </c>
      <c r="AL163" s="43" t="str">
        <f t="shared" si="1"/>
        <v/>
      </c>
      <c r="AM163" s="41">
        <f t="shared" si="8"/>
        <v>0</v>
      </c>
      <c r="AN163" s="44"/>
      <c r="AO163" s="41"/>
      <c r="AP163" s="34" t="str">
        <f t="shared" si="9"/>
        <v/>
      </c>
    </row>
    <row r="164" spans="1:42" ht="30" hidden="1" customHeight="1" thickBot="1" x14ac:dyDescent="0.3">
      <c r="A164" s="45"/>
      <c r="B164" s="45"/>
      <c r="C164" s="45"/>
      <c r="D164" s="45">
        <f t="shared" ref="D164:AJ164" si="10">D13</f>
        <v>0</v>
      </c>
      <c r="E164" s="45">
        <f t="shared" si="10"/>
        <v>0</v>
      </c>
      <c r="F164" s="45">
        <f t="shared" si="10"/>
        <v>0</v>
      </c>
      <c r="G164" s="45">
        <f t="shared" si="10"/>
        <v>0</v>
      </c>
      <c r="H164" s="45">
        <f t="shared" si="10"/>
        <v>0</v>
      </c>
      <c r="I164" s="45">
        <f t="shared" si="10"/>
        <v>0</v>
      </c>
      <c r="J164" s="45">
        <f t="shared" si="10"/>
        <v>0</v>
      </c>
      <c r="K164" s="45">
        <f t="shared" si="10"/>
        <v>0</v>
      </c>
      <c r="L164" s="45">
        <f t="shared" si="10"/>
        <v>0</v>
      </c>
      <c r="M164" s="45">
        <f t="shared" si="10"/>
        <v>0</v>
      </c>
      <c r="N164" s="45">
        <f t="shared" si="10"/>
        <v>0</v>
      </c>
      <c r="O164" s="45">
        <f t="shared" si="10"/>
        <v>0</v>
      </c>
      <c r="P164" s="45">
        <f t="shared" si="10"/>
        <v>0</v>
      </c>
      <c r="Q164" s="45">
        <f t="shared" si="10"/>
        <v>0</v>
      </c>
      <c r="R164" s="45">
        <f t="shared" si="10"/>
        <v>0</v>
      </c>
      <c r="S164" s="45">
        <f t="shared" si="10"/>
        <v>0</v>
      </c>
      <c r="T164" s="45">
        <f t="shared" si="10"/>
        <v>0</v>
      </c>
      <c r="U164" s="45">
        <f t="shared" si="10"/>
        <v>0</v>
      </c>
      <c r="V164" s="45">
        <f t="shared" si="10"/>
        <v>0</v>
      </c>
      <c r="W164" s="45">
        <f t="shared" si="10"/>
        <v>0</v>
      </c>
      <c r="X164" s="45">
        <f t="shared" si="10"/>
        <v>0</v>
      </c>
      <c r="Y164" s="45">
        <f t="shared" si="10"/>
        <v>0</v>
      </c>
      <c r="Z164" s="45">
        <f t="shared" si="10"/>
        <v>0</v>
      </c>
      <c r="AA164" s="45">
        <f t="shared" si="10"/>
        <v>0</v>
      </c>
      <c r="AB164" s="45">
        <f t="shared" si="10"/>
        <v>0</v>
      </c>
      <c r="AC164" s="45">
        <f t="shared" si="10"/>
        <v>0</v>
      </c>
      <c r="AD164" s="45">
        <f t="shared" si="10"/>
        <v>0</v>
      </c>
      <c r="AE164" s="45">
        <f t="shared" si="10"/>
        <v>0</v>
      </c>
      <c r="AF164" s="45">
        <f t="shared" si="10"/>
        <v>0</v>
      </c>
      <c r="AG164" s="45">
        <f t="shared" si="10"/>
        <v>0</v>
      </c>
      <c r="AH164" s="45">
        <f t="shared" si="10"/>
        <v>0</v>
      </c>
      <c r="AI164" s="45">
        <f t="shared" si="10"/>
        <v>0</v>
      </c>
      <c r="AJ164" s="45">
        <f t="shared" si="10"/>
        <v>0</v>
      </c>
      <c r="AK164" s="45"/>
      <c r="AM164" s="46">
        <f>SUM(AM14:AM163)</f>
        <v>0</v>
      </c>
      <c r="AN164" s="46" t="str">
        <f>IF(H5=AM4,AK165,IF(H5=AM5,AK166,"規模を選択してください"))</f>
        <v>規模を選択してください</v>
      </c>
      <c r="AO164" s="47">
        <f>MIN(H7,AN164)</f>
        <v>0</v>
      </c>
      <c r="AP164" s="34">
        <f>SUM(AP14:AP163)</f>
        <v>0</v>
      </c>
    </row>
    <row r="165" spans="1:42" ht="30" hidden="1" customHeight="1" x14ac:dyDescent="0.25">
      <c r="B165" s="45" t="s">
        <v>4</v>
      </c>
      <c r="C165" s="45"/>
      <c r="D165" s="45">
        <f>IF(D164&gt;=5,D164,0)</f>
        <v>0</v>
      </c>
      <c r="E165" s="45">
        <f t="shared" ref="E165:AH165" si="11">IF(E164&gt;=5,E164,0)</f>
        <v>0</v>
      </c>
      <c r="F165" s="45">
        <f t="shared" si="11"/>
        <v>0</v>
      </c>
      <c r="G165" s="45">
        <f t="shared" si="11"/>
        <v>0</v>
      </c>
      <c r="H165" s="45">
        <f t="shared" si="11"/>
        <v>0</v>
      </c>
      <c r="I165" s="45">
        <f t="shared" si="11"/>
        <v>0</v>
      </c>
      <c r="J165" s="45">
        <f t="shared" si="11"/>
        <v>0</v>
      </c>
      <c r="K165" s="45">
        <f t="shared" si="11"/>
        <v>0</v>
      </c>
      <c r="L165" s="45">
        <f t="shared" si="11"/>
        <v>0</v>
      </c>
      <c r="M165" s="45">
        <f t="shared" si="11"/>
        <v>0</v>
      </c>
      <c r="N165" s="45">
        <f t="shared" si="11"/>
        <v>0</v>
      </c>
      <c r="O165" s="45">
        <f t="shared" si="11"/>
        <v>0</v>
      </c>
      <c r="P165" s="45">
        <f t="shared" si="11"/>
        <v>0</v>
      </c>
      <c r="Q165" s="45">
        <f t="shared" si="11"/>
        <v>0</v>
      </c>
      <c r="R165" s="45">
        <f t="shared" si="11"/>
        <v>0</v>
      </c>
      <c r="S165" s="45">
        <f t="shared" si="11"/>
        <v>0</v>
      </c>
      <c r="T165" s="45">
        <f t="shared" si="11"/>
        <v>0</v>
      </c>
      <c r="U165" s="45">
        <f t="shared" si="11"/>
        <v>0</v>
      </c>
      <c r="V165" s="45">
        <f t="shared" si="11"/>
        <v>0</v>
      </c>
      <c r="W165" s="45">
        <f t="shared" si="11"/>
        <v>0</v>
      </c>
      <c r="X165" s="45">
        <f t="shared" si="11"/>
        <v>0</v>
      </c>
      <c r="Y165" s="45">
        <f t="shared" si="11"/>
        <v>0</v>
      </c>
      <c r="Z165" s="45">
        <f t="shared" si="11"/>
        <v>0</v>
      </c>
      <c r="AA165" s="45">
        <f t="shared" si="11"/>
        <v>0</v>
      </c>
      <c r="AB165" s="45">
        <f t="shared" si="11"/>
        <v>0</v>
      </c>
      <c r="AC165" s="45">
        <f t="shared" si="11"/>
        <v>0</v>
      </c>
      <c r="AD165" s="45">
        <f t="shared" si="11"/>
        <v>0</v>
      </c>
      <c r="AE165" s="45">
        <f t="shared" si="11"/>
        <v>0</v>
      </c>
      <c r="AF165" s="45">
        <f>IF(AF164&gt;=5,AF164,0)</f>
        <v>0</v>
      </c>
      <c r="AG165" s="45">
        <f t="shared" si="11"/>
        <v>0</v>
      </c>
      <c r="AH165" s="45">
        <f t="shared" si="11"/>
        <v>0</v>
      </c>
      <c r="AI165" s="45">
        <f t="shared" ref="AI165:AJ165" si="12">IF(AI164&gt;=5,AI164,0)</f>
        <v>0</v>
      </c>
      <c r="AJ165" s="45">
        <f t="shared" si="12"/>
        <v>0</v>
      </c>
      <c r="AK165" s="45">
        <f>SUM(D165:AJ165)</f>
        <v>0</v>
      </c>
      <c r="AM165" s="48">
        <f>COUNTIF(AL14:AL163,"")</f>
        <v>150</v>
      </c>
      <c r="AO165" s="41"/>
    </row>
    <row r="166" spans="1:42" ht="30" hidden="1" customHeight="1" thickBot="1" x14ac:dyDescent="0.3">
      <c r="B166" s="45" t="s">
        <v>12</v>
      </c>
      <c r="C166" s="45"/>
      <c r="D166" s="45">
        <f>IF(D164&gt;=2,D164,0)</f>
        <v>0</v>
      </c>
      <c r="E166" s="45">
        <f t="shared" ref="E166:AH166" si="13">IF(E164&gt;=2,E164,0)</f>
        <v>0</v>
      </c>
      <c r="F166" s="45">
        <f t="shared" si="13"/>
        <v>0</v>
      </c>
      <c r="G166" s="45">
        <f t="shared" si="13"/>
        <v>0</v>
      </c>
      <c r="H166" s="45">
        <f t="shared" si="13"/>
        <v>0</v>
      </c>
      <c r="I166" s="45">
        <f t="shared" si="13"/>
        <v>0</v>
      </c>
      <c r="J166" s="45">
        <f t="shared" si="13"/>
        <v>0</v>
      </c>
      <c r="K166" s="45">
        <f t="shared" si="13"/>
        <v>0</v>
      </c>
      <c r="L166" s="45">
        <f t="shared" si="13"/>
        <v>0</v>
      </c>
      <c r="M166" s="45">
        <f t="shared" si="13"/>
        <v>0</v>
      </c>
      <c r="N166" s="45">
        <f t="shared" si="13"/>
        <v>0</v>
      </c>
      <c r="O166" s="45">
        <f t="shared" si="13"/>
        <v>0</v>
      </c>
      <c r="P166" s="45">
        <f t="shared" si="13"/>
        <v>0</v>
      </c>
      <c r="Q166" s="45">
        <f t="shared" si="13"/>
        <v>0</v>
      </c>
      <c r="R166" s="45">
        <f t="shared" si="13"/>
        <v>0</v>
      </c>
      <c r="S166" s="45">
        <f t="shared" si="13"/>
        <v>0</v>
      </c>
      <c r="T166" s="45">
        <f t="shared" si="13"/>
        <v>0</v>
      </c>
      <c r="U166" s="45">
        <f t="shared" si="13"/>
        <v>0</v>
      </c>
      <c r="V166" s="45">
        <f t="shared" si="13"/>
        <v>0</v>
      </c>
      <c r="W166" s="45">
        <f t="shared" si="13"/>
        <v>0</v>
      </c>
      <c r="X166" s="45">
        <f t="shared" si="13"/>
        <v>0</v>
      </c>
      <c r="Y166" s="45">
        <f t="shared" si="13"/>
        <v>0</v>
      </c>
      <c r="Z166" s="45">
        <f t="shared" si="13"/>
        <v>0</v>
      </c>
      <c r="AA166" s="45">
        <f t="shared" si="13"/>
        <v>0</v>
      </c>
      <c r="AB166" s="45">
        <f t="shared" si="13"/>
        <v>0</v>
      </c>
      <c r="AC166" s="45">
        <f t="shared" si="13"/>
        <v>0</v>
      </c>
      <c r="AD166" s="45">
        <f t="shared" si="13"/>
        <v>0</v>
      </c>
      <c r="AE166" s="45">
        <f t="shared" si="13"/>
        <v>0</v>
      </c>
      <c r="AF166" s="45">
        <f t="shared" si="13"/>
        <v>0</v>
      </c>
      <c r="AG166" s="45">
        <f t="shared" si="13"/>
        <v>0</v>
      </c>
      <c r="AH166" s="45">
        <f t="shared" si="13"/>
        <v>0</v>
      </c>
      <c r="AI166" s="45">
        <f t="shared" ref="AI166:AJ166" si="14">IF(AI164&gt;=2,AI164,0)</f>
        <v>0</v>
      </c>
      <c r="AJ166" s="45">
        <f t="shared" si="14"/>
        <v>0</v>
      </c>
      <c r="AK166" s="45">
        <f>SUM(D166:AJ166)</f>
        <v>0</v>
      </c>
    </row>
    <row r="167" spans="1:42" ht="29.25" customHeight="1" x14ac:dyDescent="0.25">
      <c r="B167" s="135"/>
    </row>
    <row r="168" spans="1:42" ht="29.25" customHeight="1" x14ac:dyDescent="0.25"/>
    <row r="169" spans="1:42" ht="29.25" customHeight="1" x14ac:dyDescent="0.25"/>
    <row r="170" spans="1:42" ht="29.25" customHeight="1" x14ac:dyDescent="0.25"/>
  </sheetData>
  <sheetProtection algorithmName="SHA-512" hashValue="E8VQi3lvP+F5BJ9O930jQxihtT8TX+uIsNumnhH663Lawxqhzotd5AY+B61AAYJNDMCOO3waSWZPDYG0oMAgGA==" saltValue="iHgANP5K9goLS4DRH/ubEw==" spinCount="100000" sheet="1" objects="1" scenarios="1"/>
  <mergeCells count="44">
    <mergeCell ref="Q7:R7"/>
    <mergeCell ref="C2:R2"/>
    <mergeCell ref="C3:R3"/>
    <mergeCell ref="A9:AK9"/>
    <mergeCell ref="AK10:AK11"/>
    <mergeCell ref="B5:G5"/>
    <mergeCell ref="H5:R5"/>
    <mergeCell ref="C7:D7"/>
    <mergeCell ref="E7:G7"/>
    <mergeCell ref="H7:I7"/>
    <mergeCell ref="J7:K7"/>
    <mergeCell ref="L7:N7"/>
    <mergeCell ref="AN11:AO11"/>
    <mergeCell ref="C59:C63"/>
    <mergeCell ref="C64:C68"/>
    <mergeCell ref="C69:C73"/>
    <mergeCell ref="C74:C78"/>
    <mergeCell ref="C39:C43"/>
    <mergeCell ref="C44:C48"/>
    <mergeCell ref="C49:C53"/>
    <mergeCell ref="C54:C58"/>
    <mergeCell ref="A12:AK12"/>
    <mergeCell ref="C14:C18"/>
    <mergeCell ref="C19:C23"/>
    <mergeCell ref="C24:C28"/>
    <mergeCell ref="C29:C33"/>
    <mergeCell ref="C34:C38"/>
    <mergeCell ref="C79:C83"/>
    <mergeCell ref="C109:C113"/>
    <mergeCell ref="C114:C118"/>
    <mergeCell ref="C119:C123"/>
    <mergeCell ref="C124:C128"/>
    <mergeCell ref="C104:C108"/>
    <mergeCell ref="C84:C88"/>
    <mergeCell ref="C89:C93"/>
    <mergeCell ref="C94:C98"/>
    <mergeCell ref="C99:C103"/>
    <mergeCell ref="C154:C158"/>
    <mergeCell ref="C159:C163"/>
    <mergeCell ref="C129:C133"/>
    <mergeCell ref="C134:C138"/>
    <mergeCell ref="C139:C143"/>
    <mergeCell ref="C144:C148"/>
    <mergeCell ref="C149:C153"/>
  </mergeCells>
  <phoneticPr fontId="1"/>
  <dataValidations count="3">
    <dataValidation type="whole" operator="equal" allowBlank="1" showInputMessage="1" showErrorMessage="1" error="施設内療養を行った利用者ごとに、療養をした日に「１」を記載（発症日から最大15日間のみ）してください。" sqref="D14:AJ163">
      <formula1>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s>
  <pageMargins left="0.70866141732283472" right="0.70866141732283472" top="0.74803149606299213" bottom="0.74803149606299213" header="0.31496062992125984" footer="0.31496062992125984"/>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34.25" style="34" customWidth="1"/>
    <col min="37" max="37" width="9" style="34" hidden="1" customWidth="1"/>
    <col min="38" max="38" width="19.625" style="34" hidden="1" customWidth="1"/>
    <col min="39" max="39" width="11.125" style="34" hidden="1" customWidth="1"/>
    <col min="40" max="41" width="9" style="34" hidden="1" customWidth="1"/>
    <col min="42" max="16384" width="9" style="34"/>
  </cols>
  <sheetData>
    <row r="1" spans="1:41" ht="29.25" customHeight="1" thickBot="1" x14ac:dyDescent="0.3">
      <c r="AI1" s="35" t="s">
        <v>51</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34"/>
      <c r="AK5" s="34" t="s">
        <v>12</v>
      </c>
      <c r="AN5" s="34">
        <v>200</v>
      </c>
      <c r="AO5" s="34">
        <v>2</v>
      </c>
    </row>
    <row r="6" spans="1:41"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37"/>
      <c r="AI6" s="117"/>
    </row>
    <row r="7" spans="1:41"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37"/>
      <c r="W7" s="37"/>
      <c r="X7" s="37"/>
      <c r="Y7" s="37"/>
      <c r="Z7" s="37"/>
      <c r="AA7" s="37"/>
      <c r="AB7" s="37"/>
      <c r="AC7" s="37"/>
      <c r="AD7" s="37"/>
      <c r="AE7" s="37"/>
      <c r="AF7" s="37"/>
      <c r="AG7" s="37"/>
      <c r="AH7" s="37"/>
      <c r="AI7" s="117" t="str">
        <f>IF(AN164=0,"","申請内容にエラーがあります。利用者名は別紙2-1に入力してください。")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IF(AK165=150,"","申請内容にエラーがあります。療養日数は15日以内になるようにしてください。")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1" s="41" customFormat="1" ht="30" customHeight="1" x14ac:dyDescent="0.4">
      <c r="A10" s="62"/>
      <c r="B10" s="63"/>
      <c r="C10" s="64" t="s">
        <v>15</v>
      </c>
      <c r="D10" s="65">
        <v>3</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1" s="41" customFormat="1" ht="30" customHeight="1" thickBot="1" x14ac:dyDescent="0.45">
      <c r="A11" s="69"/>
      <c r="B11" s="70"/>
      <c r="C11" s="169"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443" t="s">
        <v>19</v>
      </c>
      <c r="AM11" s="443"/>
    </row>
    <row r="12" spans="1:41" s="41" customFormat="1" ht="30" customHeight="1" thickBot="1" x14ac:dyDescent="0.35">
      <c r="A12" s="436" t="s">
        <v>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1" ht="30" customHeight="1" thickBot="1" x14ac:dyDescent="0.3">
      <c r="A13" s="75" t="s">
        <v>16</v>
      </c>
      <c r="B13" s="76" t="s">
        <v>45</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row>
    <row r="14" spans="1:41" s="41" customFormat="1" ht="30" customHeight="1" thickTop="1" x14ac:dyDescent="0.4">
      <c r="A14" s="82">
        <v>1</v>
      </c>
      <c r="B14" s="27" t="str">
        <f>IF('（別紙2-1）12月25日～1月26日'!B14="","",'（別紙2-1）12月25日～1月26日'!B14)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148"/>
      <c r="AG14" s="144"/>
      <c r="AH14" s="105"/>
      <c r="AI14" s="83">
        <f>SUM('（別紙2-1）12月25日～1月26日'!D14:AJ14,'（別紙2-2）1月27日～2月28日'!D14:AJ14,D14:AH14)</f>
        <v>0</v>
      </c>
      <c r="AJ14" s="43" t="str">
        <f>IF(AI14&lt;=15,"","療養日数は15日以内になるようにしてください")</f>
        <v/>
      </c>
      <c r="AK14" s="41">
        <f t="shared" ref="AK14:AK45" si="1">MIN(SUM(D14:AH14),15)</f>
        <v>0</v>
      </c>
      <c r="AM14" s="41" t="str">
        <f>IF(AND(B14="",AU14&gt;0),1,"")</f>
        <v/>
      </c>
      <c r="AN14" s="41" t="str">
        <f t="shared" ref="AN14:AN45" si="2">IF(AND(B14="",AI14&gt;0),1,"")</f>
        <v/>
      </c>
    </row>
    <row r="15" spans="1:41" s="41" customFormat="1" ht="30" customHeight="1" x14ac:dyDescent="0.4">
      <c r="A15" s="53">
        <v>2</v>
      </c>
      <c r="B15" s="27" t="str">
        <f>IF('（別紙2-1）12月25日～1月26日'!B15="","",'（別紙2-1）12月25日～1月26日'!B15)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147"/>
      <c r="AG15" s="143"/>
      <c r="AH15" s="26"/>
      <c r="AI15" s="54">
        <f>SUM('（別紙2-1）12月25日～1月26日'!D15:AJ15,'（別紙2-2）1月27日～2月28日'!D15:AJ15,D15:AH15)</f>
        <v>0</v>
      </c>
      <c r="AJ15" s="43" t="str">
        <f t="shared" ref="AJ15:AJ129" si="3">IF(AI15&lt;=15,"","療養日数は15日以内になるようにしてください")</f>
        <v/>
      </c>
      <c r="AK15" s="41">
        <f t="shared" si="1"/>
        <v>0</v>
      </c>
      <c r="AN15" s="41" t="str">
        <f t="shared" si="2"/>
        <v/>
      </c>
    </row>
    <row r="16" spans="1:41" s="41" customFormat="1" ht="30" customHeight="1" x14ac:dyDescent="0.4">
      <c r="A16" s="53">
        <v>3</v>
      </c>
      <c r="B16" s="27" t="str">
        <f>IF('（別紙2-1）12月25日～1月26日'!B16="","",'（別紙2-1）12月25日～1月26日'!B16)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147"/>
      <c r="AG16" s="143"/>
      <c r="AH16" s="26"/>
      <c r="AI16" s="54">
        <f>SUM('（別紙2-1）12月25日～1月26日'!D16:AJ16,'（別紙2-2）1月27日～2月28日'!D16:AJ16,D16:AH16)</f>
        <v>0</v>
      </c>
      <c r="AJ16" s="43" t="str">
        <f t="shared" si="3"/>
        <v/>
      </c>
      <c r="AK16" s="41">
        <f t="shared" si="1"/>
        <v>0</v>
      </c>
      <c r="AN16" s="41" t="str">
        <f t="shared" si="2"/>
        <v/>
      </c>
    </row>
    <row r="17" spans="1:40" s="41" customFormat="1" ht="30" customHeight="1" x14ac:dyDescent="0.4">
      <c r="A17" s="53">
        <v>4</v>
      </c>
      <c r="B17" s="27" t="str">
        <f>IF('（別紙2-1）12月25日～1月26日'!B17="","",'（別紙2-1）12月25日～1月26日'!B17)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147"/>
      <c r="AG17" s="143"/>
      <c r="AH17" s="26"/>
      <c r="AI17" s="54">
        <f>SUM('（別紙2-1）12月25日～1月26日'!D17:AJ17,'（別紙2-2）1月27日～2月28日'!D17:AJ17,D17:AH17)</f>
        <v>0</v>
      </c>
      <c r="AJ17" s="43" t="str">
        <f t="shared" si="3"/>
        <v/>
      </c>
      <c r="AK17" s="41">
        <f t="shared" si="1"/>
        <v>0</v>
      </c>
      <c r="AN17" s="41" t="str">
        <f t="shared" si="2"/>
        <v/>
      </c>
    </row>
    <row r="18" spans="1:40" s="41" customFormat="1" ht="30" customHeight="1" thickBot="1" x14ac:dyDescent="0.45">
      <c r="A18" s="57">
        <v>5</v>
      </c>
      <c r="B18" s="106" t="str">
        <f>IF('（別紙2-1）12月25日～1月26日'!B18="","",'（別紙2-1）12月25日～1月26日'!B18)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46"/>
      <c r="AG18" s="142"/>
      <c r="AH18" s="15"/>
      <c r="AI18" s="58">
        <f>SUM('（別紙2-1）12月25日～1月26日'!D18:AJ18,'（別紙2-2）1月27日～2月28日'!D18:AJ18,D18:AH18)</f>
        <v>0</v>
      </c>
      <c r="AJ18" s="43" t="str">
        <f t="shared" si="3"/>
        <v/>
      </c>
      <c r="AK18" s="41">
        <f t="shared" si="1"/>
        <v>0</v>
      </c>
      <c r="AN18" s="41" t="str">
        <f t="shared" si="2"/>
        <v/>
      </c>
    </row>
    <row r="19" spans="1:40" s="41" customFormat="1" ht="30" customHeight="1" x14ac:dyDescent="0.4">
      <c r="A19" s="82">
        <v>6</v>
      </c>
      <c r="B19" s="136" t="str">
        <f>IF('（別紙2-1）12月25日～1月26日'!B19="","",'（別紙2-1）12月25日～1月26日'!B19)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148"/>
      <c r="AG19" s="144"/>
      <c r="AH19" s="105"/>
      <c r="AI19" s="84">
        <f>SUM('（別紙2-1）12月25日～1月26日'!D19:AJ19,'（別紙2-2）1月27日～2月28日'!D19:AJ19,D19:AH19)</f>
        <v>0</v>
      </c>
      <c r="AJ19" s="43" t="str">
        <f t="shared" si="3"/>
        <v/>
      </c>
      <c r="AK19" s="41">
        <f t="shared" si="1"/>
        <v>0</v>
      </c>
      <c r="AN19" s="41" t="str">
        <f t="shared" si="2"/>
        <v/>
      </c>
    </row>
    <row r="20" spans="1:40" s="41" customFormat="1" ht="30" customHeight="1" x14ac:dyDescent="0.4">
      <c r="A20" s="53">
        <v>7</v>
      </c>
      <c r="B20" s="27" t="str">
        <f>IF('（別紙2-1）12月25日～1月26日'!B20="","",'（別紙2-1）12月25日～1月26日'!B20)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147"/>
      <c r="AG20" s="143"/>
      <c r="AH20" s="26"/>
      <c r="AI20" s="54">
        <f>SUM('（別紙2-1）12月25日～1月26日'!D20:AJ20,'（別紙2-2）1月27日～2月28日'!D20:AJ20,D20:AH20)</f>
        <v>0</v>
      </c>
      <c r="AJ20" s="43" t="str">
        <f t="shared" si="3"/>
        <v/>
      </c>
      <c r="AK20" s="41">
        <f t="shared" si="1"/>
        <v>0</v>
      </c>
      <c r="AN20" s="41" t="str">
        <f t="shared" si="2"/>
        <v/>
      </c>
    </row>
    <row r="21" spans="1:40" s="41" customFormat="1" ht="30" customHeight="1" x14ac:dyDescent="0.4">
      <c r="A21" s="53">
        <v>8</v>
      </c>
      <c r="B21" s="27" t="str">
        <f>IF('（別紙2-1）12月25日～1月26日'!B21="","",'（別紙2-1）12月25日～1月26日'!B21)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147"/>
      <c r="AG21" s="143"/>
      <c r="AH21" s="26"/>
      <c r="AI21" s="54">
        <f>SUM('（別紙2-1）12月25日～1月26日'!D21:AJ21,'（別紙2-2）1月27日～2月28日'!D21:AJ21,D21:AH21)</f>
        <v>0</v>
      </c>
      <c r="AJ21" s="43" t="str">
        <f t="shared" si="3"/>
        <v/>
      </c>
      <c r="AK21" s="41">
        <f t="shared" si="1"/>
        <v>0</v>
      </c>
      <c r="AN21" s="41" t="str">
        <f t="shared" si="2"/>
        <v/>
      </c>
    </row>
    <row r="22" spans="1:40" s="41" customFormat="1" ht="30" customHeight="1" x14ac:dyDescent="0.4">
      <c r="A22" s="53">
        <v>9</v>
      </c>
      <c r="B22" s="27" t="str">
        <f>IF('（別紙2-1）12月25日～1月26日'!B22="","",'（別紙2-1）12月25日～1月26日'!B22)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147"/>
      <c r="AG22" s="143"/>
      <c r="AH22" s="26"/>
      <c r="AI22" s="54">
        <f>SUM('（別紙2-1）12月25日～1月26日'!D22:AJ22,'（別紙2-2）1月27日～2月28日'!D22:AJ22,D22:AH22)</f>
        <v>0</v>
      </c>
      <c r="AJ22" s="43" t="str">
        <f t="shared" si="3"/>
        <v/>
      </c>
      <c r="AK22" s="41">
        <f t="shared" si="1"/>
        <v>0</v>
      </c>
      <c r="AN22" s="41" t="str">
        <f t="shared" si="2"/>
        <v/>
      </c>
    </row>
    <row r="23" spans="1:40" s="41" customFormat="1" ht="30" customHeight="1" thickBot="1" x14ac:dyDescent="0.45">
      <c r="A23" s="57">
        <v>10</v>
      </c>
      <c r="B23" s="106" t="str">
        <f>IF('（別紙2-1）12月25日～1月26日'!B23="","",'（別紙2-1）12月25日～1月26日'!B23)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46"/>
      <c r="AG23" s="142"/>
      <c r="AH23" s="15"/>
      <c r="AI23" s="58">
        <f>SUM('（別紙2-1）12月25日～1月26日'!D23:AJ23,'（別紙2-2）1月27日～2月28日'!D23:AJ23,D23:AH23)</f>
        <v>0</v>
      </c>
      <c r="AJ23" s="43" t="str">
        <f t="shared" si="3"/>
        <v/>
      </c>
      <c r="AK23" s="41">
        <f t="shared" si="1"/>
        <v>0</v>
      </c>
      <c r="AN23" s="41" t="str">
        <f t="shared" si="2"/>
        <v/>
      </c>
    </row>
    <row r="24" spans="1:40" s="41" customFormat="1" ht="30" customHeight="1" x14ac:dyDescent="0.4">
      <c r="A24" s="82">
        <v>11</v>
      </c>
      <c r="B24" s="136" t="str">
        <f>IF('（別紙2-1）12月25日～1月26日'!B24="","",'（別紙2-1）12月25日～1月26日'!B24)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148"/>
      <c r="AG24" s="144"/>
      <c r="AH24" s="105"/>
      <c r="AI24" s="84">
        <f>SUM('（別紙2-1）12月25日～1月26日'!D24:AJ24,'（別紙2-2）1月27日～2月28日'!D24:AJ24,D24:AH24)</f>
        <v>0</v>
      </c>
      <c r="AJ24" s="85" t="str">
        <f t="shared" si="3"/>
        <v/>
      </c>
      <c r="AK24" s="41">
        <f t="shared" si="1"/>
        <v>0</v>
      </c>
      <c r="AN24" s="41" t="str">
        <f t="shared" si="2"/>
        <v/>
      </c>
    </row>
    <row r="25" spans="1:40" s="41" customFormat="1" ht="30" customHeight="1" x14ac:dyDescent="0.4">
      <c r="A25" s="53">
        <v>12</v>
      </c>
      <c r="B25" s="27" t="str">
        <f>IF('（別紙2-1）12月25日～1月26日'!B25="","",'（別紙2-1）12月25日～1月26日'!B25)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147"/>
      <c r="AG25" s="143"/>
      <c r="AH25" s="26"/>
      <c r="AI25" s="54">
        <f>SUM('（別紙2-1）12月25日～1月26日'!D25:AJ25,'（別紙2-2）1月27日～2月28日'!D25:AJ25,D25:AH25)</f>
        <v>0</v>
      </c>
      <c r="AJ25" s="43" t="str">
        <f t="shared" si="3"/>
        <v/>
      </c>
      <c r="AK25" s="41">
        <f t="shared" si="1"/>
        <v>0</v>
      </c>
      <c r="AN25" s="41" t="str">
        <f t="shared" si="2"/>
        <v/>
      </c>
    </row>
    <row r="26" spans="1:40" s="41" customFormat="1" ht="30" customHeight="1" x14ac:dyDescent="0.4">
      <c r="A26" s="53">
        <v>13</v>
      </c>
      <c r="B26" s="27" t="str">
        <f>IF('（別紙2-1）12月25日～1月26日'!B26="","",'（別紙2-1）12月25日～1月26日'!B26)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147"/>
      <c r="AG26" s="143"/>
      <c r="AH26" s="26"/>
      <c r="AI26" s="54">
        <f>SUM('（別紙2-1）12月25日～1月26日'!D26:AJ26,'（別紙2-2）1月27日～2月28日'!D26:AJ26,D26:AH26)</f>
        <v>0</v>
      </c>
      <c r="AJ26" s="43" t="str">
        <f t="shared" si="3"/>
        <v/>
      </c>
      <c r="AK26" s="41">
        <f t="shared" si="1"/>
        <v>0</v>
      </c>
      <c r="AN26" s="41" t="str">
        <f t="shared" si="2"/>
        <v/>
      </c>
    </row>
    <row r="27" spans="1:40" s="41" customFormat="1" ht="30" customHeight="1" x14ac:dyDescent="0.4">
      <c r="A27" s="53">
        <v>14</v>
      </c>
      <c r="B27" s="27" t="str">
        <f>IF('（別紙2-1）12月25日～1月26日'!B27="","",'（別紙2-1）12月25日～1月26日'!B27)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147"/>
      <c r="AG27" s="143"/>
      <c r="AH27" s="26"/>
      <c r="AI27" s="54">
        <f>SUM('（別紙2-1）12月25日～1月26日'!D27:AJ27,'（別紙2-2）1月27日～2月28日'!D27:AJ27,D27:AH27)</f>
        <v>0</v>
      </c>
      <c r="AJ27" s="43" t="str">
        <f t="shared" si="3"/>
        <v/>
      </c>
      <c r="AK27" s="41">
        <f t="shared" si="1"/>
        <v>0</v>
      </c>
      <c r="AN27" s="41" t="str">
        <f t="shared" si="2"/>
        <v/>
      </c>
    </row>
    <row r="28" spans="1:40" s="41" customFormat="1" ht="30" customHeight="1" thickBot="1" x14ac:dyDescent="0.45">
      <c r="A28" s="57">
        <v>15</v>
      </c>
      <c r="B28" s="106" t="str">
        <f>IF('（別紙2-1）12月25日～1月26日'!B28="","",'（別紙2-1）12月25日～1月26日'!B28)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46"/>
      <c r="AG28" s="142"/>
      <c r="AH28" s="15"/>
      <c r="AI28" s="58">
        <f>SUM('（別紙2-1）12月25日～1月26日'!D28:AJ28,'（別紙2-2）1月27日～2月28日'!D28:AJ28,D28:AH28)</f>
        <v>0</v>
      </c>
      <c r="AJ28" s="43" t="str">
        <f t="shared" si="3"/>
        <v/>
      </c>
      <c r="AK28" s="41">
        <f t="shared" si="1"/>
        <v>0</v>
      </c>
      <c r="AN28" s="41" t="str">
        <f t="shared" si="2"/>
        <v/>
      </c>
    </row>
    <row r="29" spans="1:40" s="41" customFormat="1" ht="30" customHeight="1" x14ac:dyDescent="0.4">
      <c r="A29" s="82">
        <v>16</v>
      </c>
      <c r="B29" s="136" t="str">
        <f>IF('（別紙2-1）12月25日～1月26日'!B29="","",'（別紙2-1）12月25日～1月26日'!B29)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148"/>
      <c r="AG29" s="144"/>
      <c r="AH29" s="105"/>
      <c r="AI29" s="84">
        <f>SUM('（別紙2-1）12月25日～1月26日'!D29:AJ29,'（別紙2-2）1月27日～2月28日'!D29:AJ29,D29:AH29)</f>
        <v>0</v>
      </c>
      <c r="AJ29" s="43" t="str">
        <f t="shared" si="3"/>
        <v/>
      </c>
      <c r="AK29" s="41">
        <f t="shared" si="1"/>
        <v>0</v>
      </c>
      <c r="AN29" s="41" t="str">
        <f t="shared" si="2"/>
        <v/>
      </c>
    </row>
    <row r="30" spans="1:40" s="41" customFormat="1" ht="30" customHeight="1" x14ac:dyDescent="0.4">
      <c r="A30" s="53">
        <v>17</v>
      </c>
      <c r="B30" s="27" t="str">
        <f>IF('（別紙2-1）12月25日～1月26日'!B30="","",'（別紙2-1）12月25日～1月26日'!B30)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147"/>
      <c r="AG30" s="143"/>
      <c r="AH30" s="26"/>
      <c r="AI30" s="54">
        <f>SUM('（別紙2-1）12月25日～1月26日'!D30:AJ30,'（別紙2-2）1月27日～2月28日'!D30:AJ30,D30:AH30)</f>
        <v>0</v>
      </c>
      <c r="AJ30" s="43" t="str">
        <f t="shared" si="3"/>
        <v/>
      </c>
      <c r="AK30" s="41">
        <f t="shared" si="1"/>
        <v>0</v>
      </c>
      <c r="AN30" s="41" t="str">
        <f t="shared" si="2"/>
        <v/>
      </c>
    </row>
    <row r="31" spans="1:40" s="41" customFormat="1" ht="30" customHeight="1" x14ac:dyDescent="0.4">
      <c r="A31" s="53">
        <v>18</v>
      </c>
      <c r="B31" s="27" t="str">
        <f>IF('（別紙2-1）12月25日～1月26日'!B31="","",'（別紙2-1）12月25日～1月26日'!B31)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147"/>
      <c r="AG31" s="143"/>
      <c r="AH31" s="26"/>
      <c r="AI31" s="54">
        <f>SUM('（別紙2-1）12月25日～1月26日'!D31:AJ31,'（別紙2-2）1月27日～2月28日'!D31:AJ31,D31:AH31)</f>
        <v>0</v>
      </c>
      <c r="AJ31" s="43" t="str">
        <f t="shared" si="3"/>
        <v/>
      </c>
      <c r="AK31" s="41">
        <f t="shared" si="1"/>
        <v>0</v>
      </c>
      <c r="AN31" s="41" t="str">
        <f t="shared" si="2"/>
        <v/>
      </c>
    </row>
    <row r="32" spans="1:40" s="41" customFormat="1" ht="30" customHeight="1" x14ac:dyDescent="0.4">
      <c r="A32" s="53">
        <v>19</v>
      </c>
      <c r="B32" s="27" t="str">
        <f>IF('（別紙2-1）12月25日～1月26日'!B32="","",'（別紙2-1）12月25日～1月26日'!B32)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147"/>
      <c r="AG32" s="143"/>
      <c r="AH32" s="26"/>
      <c r="AI32" s="54">
        <f>SUM('（別紙2-1）12月25日～1月26日'!D32:AJ32,'（別紙2-2）1月27日～2月28日'!D32:AJ32,D32:AH32)</f>
        <v>0</v>
      </c>
      <c r="AJ32" s="43" t="str">
        <f t="shared" si="3"/>
        <v/>
      </c>
      <c r="AK32" s="41">
        <f t="shared" si="1"/>
        <v>0</v>
      </c>
      <c r="AN32" s="41" t="str">
        <f t="shared" si="2"/>
        <v/>
      </c>
    </row>
    <row r="33" spans="1:40" s="41" customFormat="1" ht="30" customHeight="1" thickBot="1" x14ac:dyDescent="0.45">
      <c r="A33" s="57">
        <v>20</v>
      </c>
      <c r="B33" s="106" t="str">
        <f>IF('（別紙2-1）12月25日～1月26日'!B33="","",'（別紙2-1）12月25日～1月26日'!B33)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46"/>
      <c r="AG33" s="142"/>
      <c r="AH33" s="15"/>
      <c r="AI33" s="58">
        <f>SUM('（別紙2-1）12月25日～1月26日'!D33:AJ33,'（別紙2-2）1月27日～2月28日'!D33:AJ33,D33:AH33)</f>
        <v>0</v>
      </c>
      <c r="AJ33" s="43" t="str">
        <f t="shared" si="3"/>
        <v/>
      </c>
      <c r="AK33" s="41">
        <f t="shared" si="1"/>
        <v>0</v>
      </c>
      <c r="AN33" s="41" t="str">
        <f t="shared" si="2"/>
        <v/>
      </c>
    </row>
    <row r="34" spans="1:40" s="41" customFormat="1" ht="30" customHeight="1" x14ac:dyDescent="0.4">
      <c r="A34" s="82">
        <v>21</v>
      </c>
      <c r="B34" s="136" t="str">
        <f>IF('（別紙2-1）12月25日～1月26日'!B34="","",'（別紙2-1）12月25日～1月26日'!B34)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148"/>
      <c r="AG34" s="144"/>
      <c r="AH34" s="105"/>
      <c r="AI34" s="84">
        <f>SUM('（別紙2-1）12月25日～1月26日'!D34:AJ34,'（別紙2-2）1月27日～2月28日'!D34:AJ34,D34:AH34)</f>
        <v>0</v>
      </c>
      <c r="AJ34" s="43" t="str">
        <f t="shared" si="3"/>
        <v/>
      </c>
      <c r="AK34" s="41">
        <f t="shared" si="1"/>
        <v>0</v>
      </c>
      <c r="AN34" s="41" t="str">
        <f t="shared" si="2"/>
        <v/>
      </c>
    </row>
    <row r="35" spans="1:40" s="41" customFormat="1" ht="30" customHeight="1" x14ac:dyDescent="0.4">
      <c r="A35" s="53">
        <v>22</v>
      </c>
      <c r="B35" s="27" t="str">
        <f>IF('（別紙2-1）12月25日～1月26日'!B35="","",'（別紙2-1）12月25日～1月26日'!B35)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147"/>
      <c r="AG35" s="143"/>
      <c r="AH35" s="26"/>
      <c r="AI35" s="54">
        <f>SUM('（別紙2-1）12月25日～1月26日'!D35:AJ35,'（別紙2-2）1月27日～2月28日'!D35:AJ35,D35:AH35)</f>
        <v>0</v>
      </c>
      <c r="AJ35" s="43" t="str">
        <f t="shared" si="3"/>
        <v/>
      </c>
      <c r="AK35" s="41">
        <f t="shared" si="1"/>
        <v>0</v>
      </c>
      <c r="AN35" s="41" t="str">
        <f t="shared" si="2"/>
        <v/>
      </c>
    </row>
    <row r="36" spans="1:40" s="41" customFormat="1" ht="30" customHeight="1" x14ac:dyDescent="0.4">
      <c r="A36" s="53">
        <v>23</v>
      </c>
      <c r="B36" s="27" t="str">
        <f>IF('（別紙2-1）12月25日～1月26日'!B36="","",'（別紙2-1）12月25日～1月26日'!B36)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147"/>
      <c r="AG36" s="143"/>
      <c r="AH36" s="26"/>
      <c r="AI36" s="54">
        <f>SUM('（別紙2-1）12月25日～1月26日'!D36:AJ36,'（別紙2-2）1月27日～2月28日'!D36:AJ36,D36:AH36)</f>
        <v>0</v>
      </c>
      <c r="AJ36" s="43" t="str">
        <f t="shared" si="3"/>
        <v/>
      </c>
      <c r="AK36" s="41">
        <f t="shared" si="1"/>
        <v>0</v>
      </c>
      <c r="AN36" s="41" t="str">
        <f t="shared" si="2"/>
        <v/>
      </c>
    </row>
    <row r="37" spans="1:40" s="41" customFormat="1" ht="30" customHeight="1" x14ac:dyDescent="0.4">
      <c r="A37" s="53">
        <v>24</v>
      </c>
      <c r="B37" s="27" t="str">
        <f>IF('（別紙2-1）12月25日～1月26日'!B37="","",'（別紙2-1）12月25日～1月26日'!B37)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147"/>
      <c r="AG37" s="143"/>
      <c r="AH37" s="26"/>
      <c r="AI37" s="54">
        <f>SUM('（別紙2-1）12月25日～1月26日'!D37:AJ37,'（別紙2-2）1月27日～2月28日'!D37:AJ37,D37:AH37)</f>
        <v>0</v>
      </c>
      <c r="AJ37" s="43" t="str">
        <f t="shared" si="3"/>
        <v/>
      </c>
      <c r="AK37" s="41">
        <f t="shared" si="1"/>
        <v>0</v>
      </c>
      <c r="AN37" s="41" t="str">
        <f t="shared" si="2"/>
        <v/>
      </c>
    </row>
    <row r="38" spans="1:40" ht="30" customHeight="1" thickBot="1" x14ac:dyDescent="0.3">
      <c r="A38" s="57">
        <v>25</v>
      </c>
      <c r="B38" s="106" t="str">
        <f>IF('（別紙2-1）12月25日～1月26日'!B38="","",'（別紙2-1）12月25日～1月26日'!B38)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46"/>
      <c r="AG38" s="142"/>
      <c r="AH38" s="15"/>
      <c r="AI38" s="58">
        <f>SUM('（別紙2-1）12月25日～1月26日'!D38:AJ38,'（別紙2-2）1月27日～2月28日'!D38:AJ38,D38:AH38)</f>
        <v>0</v>
      </c>
      <c r="AJ38" s="50" t="str">
        <f t="shared" si="3"/>
        <v/>
      </c>
      <c r="AK38" s="41">
        <f t="shared" si="1"/>
        <v>0</v>
      </c>
      <c r="AM38" s="41"/>
      <c r="AN38" s="34" t="str">
        <f t="shared" si="2"/>
        <v/>
      </c>
    </row>
    <row r="39" spans="1:40" ht="30" customHeight="1" x14ac:dyDescent="0.25">
      <c r="A39" s="51">
        <v>26</v>
      </c>
      <c r="B39" s="136" t="str">
        <f>IF('（別紙2-1）12月25日～1月26日'!B39="","",'（別紙2-1）12月25日～1月26日'!B39)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148"/>
      <c r="AG39" s="144"/>
      <c r="AH39" s="105"/>
      <c r="AI39" s="52">
        <f>SUM('（別紙2-1）12月25日～1月26日'!D39:AJ39,'（別紙2-2）1月27日～2月28日'!D39:AJ39,D39:AH39)</f>
        <v>0</v>
      </c>
      <c r="AJ39" s="50" t="str">
        <f t="shared" si="3"/>
        <v/>
      </c>
      <c r="AK39" s="41">
        <f t="shared" si="1"/>
        <v>0</v>
      </c>
      <c r="AM39" s="41"/>
      <c r="AN39" s="34" t="str">
        <f t="shared" si="2"/>
        <v/>
      </c>
    </row>
    <row r="40" spans="1:40" ht="30" customHeight="1" x14ac:dyDescent="0.25">
      <c r="A40" s="53">
        <v>27</v>
      </c>
      <c r="B40" s="27" t="str">
        <f>IF('（別紙2-1）12月25日～1月26日'!B40="","",'（別紙2-1）12月25日～1月26日'!B40)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147"/>
      <c r="AG40" s="143"/>
      <c r="AH40" s="26"/>
      <c r="AI40" s="54">
        <f>SUM('（別紙2-1）12月25日～1月26日'!D40:AJ40,'（別紙2-2）1月27日～2月28日'!D40:AJ40,D40:AH40)</f>
        <v>0</v>
      </c>
      <c r="AJ40" s="50" t="str">
        <f t="shared" si="3"/>
        <v/>
      </c>
      <c r="AK40" s="41">
        <f t="shared" si="1"/>
        <v>0</v>
      </c>
      <c r="AM40" s="41"/>
      <c r="AN40" s="34" t="str">
        <f t="shared" si="2"/>
        <v/>
      </c>
    </row>
    <row r="41" spans="1:40" ht="30" customHeight="1" x14ac:dyDescent="0.25">
      <c r="A41" s="53">
        <v>28</v>
      </c>
      <c r="B41" s="27" t="str">
        <f>IF('（別紙2-1）12月25日～1月26日'!B41="","",'（別紙2-1）12月25日～1月26日'!B41)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147"/>
      <c r="AG41" s="143"/>
      <c r="AH41" s="26"/>
      <c r="AI41" s="54">
        <f>SUM('（別紙2-1）12月25日～1月26日'!D41:AJ41,'（別紙2-2）1月27日～2月28日'!D41:AJ41,D41:AH41)</f>
        <v>0</v>
      </c>
      <c r="AJ41" s="50" t="str">
        <f t="shared" si="3"/>
        <v/>
      </c>
      <c r="AK41" s="41">
        <f t="shared" si="1"/>
        <v>0</v>
      </c>
      <c r="AM41" s="41"/>
      <c r="AN41" s="34" t="str">
        <f t="shared" si="2"/>
        <v/>
      </c>
    </row>
    <row r="42" spans="1:40" s="41" customFormat="1" ht="30" customHeight="1" x14ac:dyDescent="0.4">
      <c r="A42" s="53">
        <v>29</v>
      </c>
      <c r="B42" s="27" t="str">
        <f>IF('（別紙2-1）12月25日～1月26日'!B42="","",'（別紙2-1）12月25日～1月26日'!B42)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147"/>
      <c r="AG42" s="143"/>
      <c r="AH42" s="26"/>
      <c r="AI42" s="54">
        <f>SUM('（別紙2-1）12月25日～1月26日'!D42:AJ42,'（別紙2-2）1月27日～2月28日'!D42:AJ42,D42:AH42)</f>
        <v>0</v>
      </c>
      <c r="AJ42" s="43" t="str">
        <f t="shared" si="3"/>
        <v/>
      </c>
      <c r="AK42" s="41">
        <f t="shared" si="1"/>
        <v>0</v>
      </c>
      <c r="AL42" s="44"/>
      <c r="AN42" s="41" t="str">
        <f t="shared" si="2"/>
        <v/>
      </c>
    </row>
    <row r="43" spans="1:40" s="41" customFormat="1" ht="30" customHeight="1" thickBot="1" x14ac:dyDescent="0.45">
      <c r="A43" s="55">
        <v>30</v>
      </c>
      <c r="B43" s="106" t="str">
        <f>IF('（別紙2-1）12月25日～1月26日'!B43="","",'（別紙2-1）12月25日～1月26日'!B43)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146"/>
      <c r="AG43" s="142"/>
      <c r="AH43" s="15"/>
      <c r="AI43" s="56">
        <f>SUM('（別紙2-1）12月25日～1月26日'!D43:AJ43,'（別紙2-2）1月27日～2月28日'!D43:AJ43,D43:AH43)</f>
        <v>0</v>
      </c>
      <c r="AJ43" s="43" t="str">
        <f t="shared" si="3"/>
        <v/>
      </c>
      <c r="AK43" s="41">
        <f t="shared" si="1"/>
        <v>0</v>
      </c>
      <c r="AL43" s="44"/>
      <c r="AN43" s="41" t="str">
        <f t="shared" si="2"/>
        <v/>
      </c>
    </row>
    <row r="44" spans="1:40" s="41" customFormat="1" ht="30" customHeight="1" x14ac:dyDescent="0.4">
      <c r="A44" s="99">
        <v>31</v>
      </c>
      <c r="B44" s="136" t="str">
        <f>IF('（別紙2-1）12月25日～1月26日'!B44="","",'（別紙2-1）12月25日～1月26日'!B44)</f>
        <v/>
      </c>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48"/>
      <c r="AG44" s="144"/>
      <c r="AH44" s="105"/>
      <c r="AI44" s="81">
        <f>SUM('（別紙2-1）12月25日～1月26日'!D44:AJ44,'（別紙2-2）1月27日～2月28日'!D44:AJ44,D44:AH44)</f>
        <v>0</v>
      </c>
      <c r="AJ44" s="43" t="str">
        <f t="shared" si="3"/>
        <v/>
      </c>
      <c r="AK44" s="41">
        <f t="shared" si="1"/>
        <v>0</v>
      </c>
      <c r="AL44" s="44"/>
      <c r="AN44" s="41" t="str">
        <f t="shared" si="2"/>
        <v/>
      </c>
    </row>
    <row r="45" spans="1:40" s="41" customFormat="1" ht="30" customHeight="1" x14ac:dyDescent="0.4">
      <c r="A45" s="55">
        <v>32</v>
      </c>
      <c r="B45" s="27" t="str">
        <f>IF('（別紙2-1）12月25日～1月26日'!B45="","",'（別紙2-1）12月25日～1月26日'!B45)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147"/>
      <c r="AG45" s="143"/>
      <c r="AH45" s="26"/>
      <c r="AI45" s="56">
        <f>SUM('（別紙2-1）12月25日～1月26日'!D45:AJ45,'（別紙2-2）1月27日～2月28日'!D45:AJ45,D45:AH45)</f>
        <v>0</v>
      </c>
      <c r="AJ45" s="43" t="str">
        <f t="shared" si="3"/>
        <v/>
      </c>
      <c r="AK45" s="41">
        <f t="shared" si="1"/>
        <v>0</v>
      </c>
      <c r="AL45" s="44"/>
      <c r="AN45" s="41" t="str">
        <f t="shared" si="2"/>
        <v/>
      </c>
    </row>
    <row r="46" spans="1:40" s="41" customFormat="1" ht="30" customHeight="1" x14ac:dyDescent="0.4">
      <c r="A46" s="55">
        <v>33</v>
      </c>
      <c r="B46" s="27" t="str">
        <f>IF('（別紙2-1）12月25日～1月26日'!B46="","",'（別紙2-1）12月25日～1月26日'!B46)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147"/>
      <c r="AG46" s="143"/>
      <c r="AH46" s="26"/>
      <c r="AI46" s="56">
        <f>SUM('（別紙2-1）12月25日～1月26日'!D46:AJ46,'（別紙2-2）1月27日～2月28日'!D46:AJ46,D46:AH46)</f>
        <v>0</v>
      </c>
      <c r="AJ46" s="43" t="str">
        <f t="shared" si="3"/>
        <v/>
      </c>
      <c r="AK46" s="41">
        <f t="shared" ref="AK46:AK77" si="4">MIN(SUM(D46:AH46),15)</f>
        <v>0</v>
      </c>
      <c r="AL46" s="44"/>
      <c r="AN46" s="41" t="str">
        <f t="shared" ref="AN46:AN77" si="5">IF(AND(B46="",AI46&gt;0),1,"")</f>
        <v/>
      </c>
    </row>
    <row r="47" spans="1:40" s="41" customFormat="1" ht="30" customHeight="1" x14ac:dyDescent="0.4">
      <c r="A47" s="55">
        <v>34</v>
      </c>
      <c r="B47" s="27" t="str">
        <f>IF('（別紙2-1）12月25日～1月26日'!B47="","",'（別紙2-1）12月25日～1月26日'!B47)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147"/>
      <c r="AG47" s="143"/>
      <c r="AH47" s="26"/>
      <c r="AI47" s="56">
        <f>SUM('（別紙2-1）12月25日～1月26日'!D47:AJ47,'（別紙2-2）1月27日～2月28日'!D47:AJ47,D47:AH47)</f>
        <v>0</v>
      </c>
      <c r="AJ47" s="43" t="str">
        <f t="shared" si="3"/>
        <v/>
      </c>
      <c r="AK47" s="41">
        <f t="shared" si="4"/>
        <v>0</v>
      </c>
      <c r="AL47" s="44"/>
      <c r="AN47" s="41" t="str">
        <f t="shared" si="5"/>
        <v/>
      </c>
    </row>
    <row r="48" spans="1:40" s="41" customFormat="1" ht="30" customHeight="1" thickBot="1" x14ac:dyDescent="0.45">
      <c r="A48" s="57">
        <v>35</v>
      </c>
      <c r="B48" s="106" t="str">
        <f>IF('（別紙2-1）12月25日～1月26日'!B48="","",'（別紙2-1）12月25日～1月26日'!B48)</f>
        <v/>
      </c>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46"/>
      <c r="AG48" s="142"/>
      <c r="AH48" s="15"/>
      <c r="AI48" s="58">
        <f>SUM('（別紙2-1）12月25日～1月26日'!D48:AJ48,'（別紙2-2）1月27日～2月28日'!D48:AJ48,D48:AH48)</f>
        <v>0</v>
      </c>
      <c r="AJ48" s="43" t="str">
        <f t="shared" si="3"/>
        <v/>
      </c>
      <c r="AK48" s="41">
        <f t="shared" si="4"/>
        <v>0</v>
      </c>
      <c r="AL48" s="44"/>
      <c r="AN48" s="41" t="str">
        <f t="shared" si="5"/>
        <v/>
      </c>
    </row>
    <row r="49" spans="1:40" s="41" customFormat="1" ht="30" customHeight="1" x14ac:dyDescent="0.4">
      <c r="A49" s="91">
        <v>36</v>
      </c>
      <c r="B49" s="136" t="str">
        <f>IF('（別紙2-1）12月25日～1月26日'!B49="","",'（別紙2-1）12月25日～1月26日'!B49)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149"/>
      <c r="AG49" s="145"/>
      <c r="AH49" s="97"/>
      <c r="AI49" s="98">
        <f>SUM('（別紙2-1）12月25日～1月26日'!D49:AJ49,'（別紙2-2）1月27日～2月28日'!D49:AJ49,D49:AH49)</f>
        <v>0</v>
      </c>
      <c r="AJ49" s="43" t="str">
        <f t="shared" si="3"/>
        <v/>
      </c>
      <c r="AK49" s="41">
        <f t="shared" si="4"/>
        <v>0</v>
      </c>
      <c r="AL49" s="44"/>
      <c r="AN49" s="41" t="str">
        <f t="shared" si="5"/>
        <v/>
      </c>
    </row>
    <row r="50" spans="1:40" s="41" customFormat="1" ht="30" customHeight="1" x14ac:dyDescent="0.4">
      <c r="A50" s="55">
        <v>37</v>
      </c>
      <c r="B50" s="27" t="str">
        <f>IF('（別紙2-1）12月25日～1月26日'!B50="","",'（別紙2-1）12月25日～1月26日'!B50)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147"/>
      <c r="AG50" s="143"/>
      <c r="AH50" s="26"/>
      <c r="AI50" s="56">
        <f>SUM('（別紙2-1）12月25日～1月26日'!D50:AJ50,'（別紙2-2）1月27日～2月28日'!D50:AJ50,D50:AH50)</f>
        <v>0</v>
      </c>
      <c r="AJ50" s="43" t="str">
        <f t="shared" si="3"/>
        <v/>
      </c>
      <c r="AK50" s="41">
        <f t="shared" si="4"/>
        <v>0</v>
      </c>
      <c r="AL50" s="44"/>
      <c r="AN50" s="41" t="str">
        <f t="shared" si="5"/>
        <v/>
      </c>
    </row>
    <row r="51" spans="1:40" s="41" customFormat="1" ht="30" customHeight="1" x14ac:dyDescent="0.4">
      <c r="A51" s="55">
        <v>38</v>
      </c>
      <c r="B51" s="27" t="str">
        <f>IF('（別紙2-1）12月25日～1月26日'!B51="","",'（別紙2-1）12月25日～1月26日'!B51)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147"/>
      <c r="AG51" s="143"/>
      <c r="AH51" s="26"/>
      <c r="AI51" s="56">
        <f>SUM('（別紙2-1）12月25日～1月26日'!D51:AJ51,'（別紙2-2）1月27日～2月28日'!D51:AJ51,D51:AH51)</f>
        <v>0</v>
      </c>
      <c r="AJ51" s="43" t="str">
        <f t="shared" si="3"/>
        <v/>
      </c>
      <c r="AK51" s="41">
        <f t="shared" si="4"/>
        <v>0</v>
      </c>
      <c r="AL51" s="44"/>
      <c r="AN51" s="41" t="str">
        <f t="shared" si="5"/>
        <v/>
      </c>
    </row>
    <row r="52" spans="1:40" s="41" customFormat="1" ht="30" customHeight="1" x14ac:dyDescent="0.4">
      <c r="A52" s="55">
        <v>39</v>
      </c>
      <c r="B52" s="27" t="str">
        <f>IF('（別紙2-1）12月25日～1月26日'!B52="","",'（別紙2-1）12月25日～1月26日'!B52)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147"/>
      <c r="AG52" s="143"/>
      <c r="AH52" s="26"/>
      <c r="AI52" s="56">
        <f>SUM('（別紙2-1）12月25日～1月26日'!D52:AJ52,'（別紙2-2）1月27日～2月28日'!D52:AJ52,D52:AH52)</f>
        <v>0</v>
      </c>
      <c r="AJ52" s="43" t="str">
        <f t="shared" si="3"/>
        <v/>
      </c>
      <c r="AK52" s="41">
        <f t="shared" si="4"/>
        <v>0</v>
      </c>
      <c r="AL52" s="44"/>
      <c r="AN52" s="41" t="str">
        <f t="shared" si="5"/>
        <v/>
      </c>
    </row>
    <row r="53" spans="1:40" s="41" customFormat="1" ht="30" customHeight="1" thickBot="1" x14ac:dyDescent="0.45">
      <c r="A53" s="55">
        <v>40</v>
      </c>
      <c r="B53" s="106" t="str">
        <f>IF('（別紙2-1）12月25日～1月26日'!B53="","",'（別紙2-1）12月25日～1月26日'!B53)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147"/>
      <c r="AG53" s="143"/>
      <c r="AH53" s="26"/>
      <c r="AI53" s="56">
        <f>SUM('（別紙2-1）12月25日～1月26日'!D53:AJ53,'（別紙2-2）1月27日～2月28日'!D53:AJ53,D53:AH53)</f>
        <v>0</v>
      </c>
      <c r="AJ53" s="43" t="str">
        <f t="shared" si="3"/>
        <v/>
      </c>
      <c r="AK53" s="41">
        <f t="shared" si="4"/>
        <v>0</v>
      </c>
      <c r="AL53" s="44"/>
      <c r="AN53" s="41" t="str">
        <f t="shared" si="5"/>
        <v/>
      </c>
    </row>
    <row r="54" spans="1:40" s="41" customFormat="1" ht="30" customHeight="1" x14ac:dyDescent="0.4">
      <c r="A54" s="99">
        <v>41</v>
      </c>
      <c r="B54" s="136" t="str">
        <f>IF('（別紙2-1）12月25日～1月26日'!B54="","",'（別紙2-1）12月25日～1月26日'!B54)</f>
        <v/>
      </c>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48"/>
      <c r="AG54" s="144"/>
      <c r="AH54" s="105"/>
      <c r="AI54" s="81">
        <f>SUM('（別紙2-1）12月25日～1月26日'!D54:AJ54,'（別紙2-2）1月27日～2月28日'!D54:AJ54,D54:AH54)</f>
        <v>0</v>
      </c>
      <c r="AJ54" s="43" t="str">
        <f t="shared" si="3"/>
        <v/>
      </c>
      <c r="AK54" s="41">
        <f t="shared" si="4"/>
        <v>0</v>
      </c>
      <c r="AL54" s="44"/>
      <c r="AN54" s="41" t="str">
        <f t="shared" si="5"/>
        <v/>
      </c>
    </row>
    <row r="55" spans="1:40" s="41" customFormat="1" ht="30" customHeight="1" x14ac:dyDescent="0.4">
      <c r="A55" s="55">
        <v>42</v>
      </c>
      <c r="B55" s="27" t="str">
        <f>IF('（別紙2-1）12月25日～1月26日'!B55="","",'（別紙2-1）12月25日～1月26日'!B55)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147"/>
      <c r="AG55" s="143"/>
      <c r="AH55" s="26"/>
      <c r="AI55" s="56">
        <f>SUM('（別紙2-1）12月25日～1月26日'!D55:AJ55,'（別紙2-2）1月27日～2月28日'!D55:AJ55,D55:AH55)</f>
        <v>0</v>
      </c>
      <c r="AJ55" s="43" t="str">
        <f t="shared" si="3"/>
        <v/>
      </c>
      <c r="AK55" s="41">
        <f t="shared" si="4"/>
        <v>0</v>
      </c>
      <c r="AL55" s="44"/>
      <c r="AN55" s="41" t="str">
        <f t="shared" si="5"/>
        <v/>
      </c>
    </row>
    <row r="56" spans="1:40" s="41" customFormat="1" ht="30" customHeight="1" x14ac:dyDescent="0.4">
      <c r="A56" s="55">
        <v>43</v>
      </c>
      <c r="B56" s="27" t="str">
        <f>IF('（別紙2-1）12月25日～1月26日'!B56="","",'（別紙2-1）12月25日～1月26日'!B56)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147"/>
      <c r="AG56" s="143"/>
      <c r="AH56" s="26"/>
      <c r="AI56" s="56">
        <f>SUM('（別紙2-1）12月25日～1月26日'!D56:AJ56,'（別紙2-2）1月27日～2月28日'!D56:AJ56,D56:AH56)</f>
        <v>0</v>
      </c>
      <c r="AJ56" s="43" t="str">
        <f t="shared" si="3"/>
        <v/>
      </c>
      <c r="AK56" s="41">
        <f t="shared" si="4"/>
        <v>0</v>
      </c>
      <c r="AL56" s="44"/>
      <c r="AN56" s="41" t="str">
        <f t="shared" si="5"/>
        <v/>
      </c>
    </row>
    <row r="57" spans="1:40" s="41" customFormat="1" ht="30" customHeight="1" x14ac:dyDescent="0.4">
      <c r="A57" s="55">
        <v>44</v>
      </c>
      <c r="B57" s="27" t="str">
        <f>IF('（別紙2-1）12月25日～1月26日'!B57="","",'（別紙2-1）12月25日～1月26日'!B57)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147"/>
      <c r="AG57" s="143"/>
      <c r="AH57" s="26"/>
      <c r="AI57" s="56">
        <f>SUM('（別紙2-1）12月25日～1月26日'!D57:AJ57,'（別紙2-2）1月27日～2月28日'!D57:AJ57,D57:AH57)</f>
        <v>0</v>
      </c>
      <c r="AJ57" s="43" t="str">
        <f t="shared" si="3"/>
        <v/>
      </c>
      <c r="AK57" s="41">
        <f t="shared" si="4"/>
        <v>0</v>
      </c>
      <c r="AL57" s="44"/>
      <c r="AN57" s="41" t="str">
        <f t="shared" si="5"/>
        <v/>
      </c>
    </row>
    <row r="58" spans="1:40" s="41" customFormat="1" ht="30" customHeight="1" thickBot="1" x14ac:dyDescent="0.45">
      <c r="A58" s="57">
        <v>45</v>
      </c>
      <c r="B58" s="106" t="str">
        <f>IF('（別紙2-1）12月25日～1月26日'!B58="","",'（別紙2-1）12月25日～1月26日'!B58)</f>
        <v/>
      </c>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46"/>
      <c r="AG58" s="142"/>
      <c r="AH58" s="15"/>
      <c r="AI58" s="58">
        <f>SUM('（別紙2-1）12月25日～1月26日'!D58:AJ58,'（別紙2-2）1月27日～2月28日'!D58:AJ58,D58:AH58)</f>
        <v>0</v>
      </c>
      <c r="AJ58" s="43" t="str">
        <f t="shared" si="3"/>
        <v/>
      </c>
      <c r="AK58" s="41">
        <f t="shared" si="4"/>
        <v>0</v>
      </c>
      <c r="AL58" s="44"/>
      <c r="AN58" s="41" t="str">
        <f t="shared" si="5"/>
        <v/>
      </c>
    </row>
    <row r="59" spans="1:40" s="41" customFormat="1" ht="30" customHeight="1" x14ac:dyDescent="0.4">
      <c r="A59" s="91">
        <v>46</v>
      </c>
      <c r="B59" s="136" t="str">
        <f>IF('（別紙2-1）12月25日～1月26日'!B59="","",'（別紙2-1）12月25日～1月26日'!B59)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149"/>
      <c r="AG59" s="145"/>
      <c r="AH59" s="97"/>
      <c r="AI59" s="98">
        <f>SUM('（別紙2-1）12月25日～1月26日'!D59:AJ59,'（別紙2-2）1月27日～2月28日'!D59:AJ59,D59:AH59)</f>
        <v>0</v>
      </c>
      <c r="AJ59" s="43" t="str">
        <f t="shared" si="3"/>
        <v/>
      </c>
      <c r="AK59" s="41">
        <f t="shared" si="4"/>
        <v>0</v>
      </c>
      <c r="AL59" s="44"/>
      <c r="AN59" s="41" t="str">
        <f t="shared" si="5"/>
        <v/>
      </c>
    </row>
    <row r="60" spans="1:40" s="41" customFormat="1" ht="30" customHeight="1" x14ac:dyDescent="0.4">
      <c r="A60" s="55">
        <v>47</v>
      </c>
      <c r="B60" s="27" t="str">
        <f>IF('（別紙2-1）12月25日～1月26日'!B60="","",'（別紙2-1）12月25日～1月26日'!B60)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147"/>
      <c r="AG60" s="143"/>
      <c r="AH60" s="26"/>
      <c r="AI60" s="56">
        <f>SUM('（別紙2-1）12月25日～1月26日'!D60:AJ60,'（別紙2-2）1月27日～2月28日'!D60:AJ60,D60:AH60)</f>
        <v>0</v>
      </c>
      <c r="AJ60" s="43" t="str">
        <f t="shared" si="3"/>
        <v/>
      </c>
      <c r="AK60" s="41">
        <f t="shared" si="4"/>
        <v>0</v>
      </c>
      <c r="AL60" s="44"/>
      <c r="AN60" s="41" t="str">
        <f t="shared" si="5"/>
        <v/>
      </c>
    </row>
    <row r="61" spans="1:40" s="41" customFormat="1" ht="30" customHeight="1" x14ac:dyDescent="0.4">
      <c r="A61" s="55">
        <v>48</v>
      </c>
      <c r="B61" s="27" t="str">
        <f>IF('（別紙2-1）12月25日～1月26日'!B61="","",'（別紙2-1）12月25日～1月26日'!B61)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147"/>
      <c r="AG61" s="143"/>
      <c r="AH61" s="26"/>
      <c r="AI61" s="56">
        <f>SUM('（別紙2-1）12月25日～1月26日'!D61:AJ61,'（別紙2-2）1月27日～2月28日'!D61:AJ61,D61:AH61)</f>
        <v>0</v>
      </c>
      <c r="AJ61" s="43" t="str">
        <f t="shared" si="3"/>
        <v/>
      </c>
      <c r="AK61" s="41">
        <f t="shared" si="4"/>
        <v>0</v>
      </c>
      <c r="AL61" s="44"/>
      <c r="AN61" s="41" t="str">
        <f t="shared" si="5"/>
        <v/>
      </c>
    </row>
    <row r="62" spans="1:40" s="41" customFormat="1" ht="30" customHeight="1" x14ac:dyDescent="0.4">
      <c r="A62" s="55">
        <v>49</v>
      </c>
      <c r="B62" s="27" t="str">
        <f>IF('（別紙2-1）12月25日～1月26日'!B62="","",'（別紙2-1）12月25日～1月26日'!B62)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147"/>
      <c r="AG62" s="143"/>
      <c r="AH62" s="26"/>
      <c r="AI62" s="56">
        <f>SUM('（別紙2-1）12月25日～1月26日'!D62:AJ62,'（別紙2-2）1月27日～2月28日'!D62:AJ62,D62:AH62)</f>
        <v>0</v>
      </c>
      <c r="AJ62" s="43" t="str">
        <f t="shared" si="3"/>
        <v/>
      </c>
      <c r="AK62" s="41">
        <f t="shared" si="4"/>
        <v>0</v>
      </c>
      <c r="AL62" s="44"/>
      <c r="AN62" s="41" t="str">
        <f t="shared" si="5"/>
        <v/>
      </c>
    </row>
    <row r="63" spans="1:40" s="41" customFormat="1" ht="30" customHeight="1" thickBot="1" x14ac:dyDescent="0.45">
      <c r="A63" s="55">
        <v>50</v>
      </c>
      <c r="B63" s="106" t="str">
        <f>IF('（別紙2-1）12月25日～1月26日'!B63="","",'（別紙2-1）12月25日～1月26日'!B63)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147"/>
      <c r="AG63" s="143"/>
      <c r="AH63" s="26"/>
      <c r="AI63" s="56">
        <f>SUM('（別紙2-1）12月25日～1月26日'!D63:AJ63,'（別紙2-2）1月27日～2月28日'!D63:AJ63,D63:AH63)</f>
        <v>0</v>
      </c>
      <c r="AJ63" s="43" t="str">
        <f t="shared" si="3"/>
        <v/>
      </c>
      <c r="AK63" s="41">
        <f t="shared" si="4"/>
        <v>0</v>
      </c>
      <c r="AL63" s="44"/>
      <c r="AN63" s="41" t="str">
        <f t="shared" si="5"/>
        <v/>
      </c>
    </row>
    <row r="64" spans="1:40" s="41" customFormat="1" ht="30" customHeight="1" x14ac:dyDescent="0.4">
      <c r="A64" s="99">
        <v>51</v>
      </c>
      <c r="B64" s="136" t="str">
        <f>IF('（別紙2-1）12月25日～1月26日'!B64="","",'（別紙2-1）12月25日～1月26日'!B64)</f>
        <v/>
      </c>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48"/>
      <c r="AG64" s="144"/>
      <c r="AH64" s="105"/>
      <c r="AI64" s="81">
        <f>SUM('（別紙2-1）12月25日～1月26日'!D64:AJ64,'（別紙2-2）1月27日～2月28日'!D64:AJ64,D64:AH64)</f>
        <v>0</v>
      </c>
      <c r="AJ64" s="43" t="str">
        <f t="shared" si="3"/>
        <v/>
      </c>
      <c r="AK64" s="41">
        <f t="shared" si="4"/>
        <v>0</v>
      </c>
      <c r="AL64" s="44"/>
      <c r="AN64" s="41" t="str">
        <f t="shared" si="5"/>
        <v/>
      </c>
    </row>
    <row r="65" spans="1:40" s="41" customFormat="1" ht="30" customHeight="1" x14ac:dyDescent="0.4">
      <c r="A65" s="55">
        <v>52</v>
      </c>
      <c r="B65" s="27" t="str">
        <f>IF('（別紙2-1）12月25日～1月26日'!B65="","",'（別紙2-1）12月25日～1月26日'!B65)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147"/>
      <c r="AG65" s="143"/>
      <c r="AH65" s="26"/>
      <c r="AI65" s="56">
        <f>SUM('（別紙2-1）12月25日～1月26日'!D65:AJ65,'（別紙2-2）1月27日～2月28日'!D65:AJ65,D65:AH65)</f>
        <v>0</v>
      </c>
      <c r="AJ65" s="43" t="str">
        <f t="shared" si="3"/>
        <v/>
      </c>
      <c r="AK65" s="41">
        <f t="shared" si="4"/>
        <v>0</v>
      </c>
      <c r="AL65" s="44"/>
      <c r="AN65" s="41" t="str">
        <f t="shared" si="5"/>
        <v/>
      </c>
    </row>
    <row r="66" spans="1:40" s="41" customFormat="1" ht="30" customHeight="1" x14ac:dyDescent="0.4">
      <c r="A66" s="55">
        <v>53</v>
      </c>
      <c r="B66" s="27" t="str">
        <f>IF('（別紙2-1）12月25日～1月26日'!B66="","",'（別紙2-1）12月25日～1月26日'!B66)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147"/>
      <c r="AG66" s="143"/>
      <c r="AH66" s="26"/>
      <c r="AI66" s="56">
        <f>SUM('（別紙2-1）12月25日～1月26日'!D66:AJ66,'（別紙2-2）1月27日～2月28日'!D66:AJ66,D66:AH66)</f>
        <v>0</v>
      </c>
      <c r="AJ66" s="43" t="str">
        <f t="shared" si="3"/>
        <v/>
      </c>
      <c r="AK66" s="41">
        <f t="shared" si="4"/>
        <v>0</v>
      </c>
      <c r="AL66" s="44"/>
      <c r="AN66" s="41" t="str">
        <f t="shared" si="5"/>
        <v/>
      </c>
    </row>
    <row r="67" spans="1:40" s="41" customFormat="1" ht="30" customHeight="1" x14ac:dyDescent="0.4">
      <c r="A67" s="55">
        <v>54</v>
      </c>
      <c r="B67" s="27" t="str">
        <f>IF('（別紙2-1）12月25日～1月26日'!B67="","",'（別紙2-1）12月25日～1月26日'!B67)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147"/>
      <c r="AG67" s="143"/>
      <c r="AH67" s="26"/>
      <c r="AI67" s="56">
        <f>SUM('（別紙2-1）12月25日～1月26日'!D67:AJ67,'（別紙2-2）1月27日～2月28日'!D67:AJ67,D67:AH67)</f>
        <v>0</v>
      </c>
      <c r="AJ67" s="43" t="str">
        <f t="shared" si="3"/>
        <v/>
      </c>
      <c r="AK67" s="41">
        <f t="shared" si="4"/>
        <v>0</v>
      </c>
      <c r="AL67" s="44"/>
      <c r="AN67" s="41" t="str">
        <f t="shared" si="5"/>
        <v/>
      </c>
    </row>
    <row r="68" spans="1:40" s="41" customFormat="1" ht="30" customHeight="1" thickBot="1" x14ac:dyDescent="0.45">
      <c r="A68" s="57">
        <v>55</v>
      </c>
      <c r="B68" s="106" t="str">
        <f>IF('（別紙2-1）12月25日～1月26日'!B68="","",'（別紙2-1）12月25日～1月26日'!B68)</f>
        <v/>
      </c>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46"/>
      <c r="AG68" s="142"/>
      <c r="AH68" s="15"/>
      <c r="AI68" s="58">
        <f>SUM('（別紙2-1）12月25日～1月26日'!D68:AJ68,'（別紙2-2）1月27日～2月28日'!D68:AJ68,D68:AH68)</f>
        <v>0</v>
      </c>
      <c r="AJ68" s="43" t="str">
        <f t="shared" si="3"/>
        <v/>
      </c>
      <c r="AK68" s="41">
        <f t="shared" si="4"/>
        <v>0</v>
      </c>
      <c r="AL68" s="44"/>
      <c r="AN68" s="41" t="str">
        <f t="shared" si="5"/>
        <v/>
      </c>
    </row>
    <row r="69" spans="1:40" s="41" customFormat="1" ht="30" customHeight="1" x14ac:dyDescent="0.4">
      <c r="A69" s="91">
        <v>56</v>
      </c>
      <c r="B69" s="136" t="str">
        <f>IF('（別紙2-1）12月25日～1月26日'!B69="","",'（別紙2-1）12月25日～1月26日'!B69)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149"/>
      <c r="AG69" s="145"/>
      <c r="AH69" s="97"/>
      <c r="AI69" s="98">
        <f>SUM('（別紙2-1）12月25日～1月26日'!D69:AJ69,'（別紙2-2）1月27日～2月28日'!D69:AJ69,D69:AH69)</f>
        <v>0</v>
      </c>
      <c r="AJ69" s="43" t="str">
        <f t="shared" si="3"/>
        <v/>
      </c>
      <c r="AK69" s="41">
        <f t="shared" si="4"/>
        <v>0</v>
      </c>
      <c r="AL69" s="44"/>
      <c r="AN69" s="41" t="str">
        <f t="shared" si="5"/>
        <v/>
      </c>
    </row>
    <row r="70" spans="1:40" s="41" customFormat="1" ht="30" customHeight="1" x14ac:dyDescent="0.4">
      <c r="A70" s="55">
        <v>57</v>
      </c>
      <c r="B70" s="27" t="str">
        <f>IF('（別紙2-1）12月25日～1月26日'!B70="","",'（別紙2-1）12月25日～1月26日'!B70)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147"/>
      <c r="AG70" s="143"/>
      <c r="AH70" s="26"/>
      <c r="AI70" s="56">
        <f>SUM('（別紙2-1）12月25日～1月26日'!D70:AJ70,'（別紙2-2）1月27日～2月28日'!D70:AJ70,D70:AH70)</f>
        <v>0</v>
      </c>
      <c r="AJ70" s="43" t="str">
        <f t="shared" si="3"/>
        <v/>
      </c>
      <c r="AK70" s="41">
        <f t="shared" si="4"/>
        <v>0</v>
      </c>
      <c r="AL70" s="44"/>
      <c r="AN70" s="41" t="str">
        <f t="shared" si="5"/>
        <v/>
      </c>
    </row>
    <row r="71" spans="1:40" s="41" customFormat="1" ht="30" customHeight="1" x14ac:dyDescent="0.4">
      <c r="A71" s="55">
        <v>58</v>
      </c>
      <c r="B71" s="27" t="str">
        <f>IF('（別紙2-1）12月25日～1月26日'!B71="","",'（別紙2-1）12月25日～1月26日'!B71)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147"/>
      <c r="AG71" s="143"/>
      <c r="AH71" s="26"/>
      <c r="AI71" s="56">
        <f>SUM('（別紙2-1）12月25日～1月26日'!D71:AJ71,'（別紙2-2）1月27日～2月28日'!D71:AJ71,D71:AH71)</f>
        <v>0</v>
      </c>
      <c r="AJ71" s="43" t="str">
        <f t="shared" si="3"/>
        <v/>
      </c>
      <c r="AK71" s="41">
        <f t="shared" si="4"/>
        <v>0</v>
      </c>
      <c r="AL71" s="44"/>
      <c r="AN71" s="41" t="str">
        <f t="shared" si="5"/>
        <v/>
      </c>
    </row>
    <row r="72" spans="1:40" s="41" customFormat="1" ht="30" customHeight="1" x14ac:dyDescent="0.4">
      <c r="A72" s="55">
        <v>59</v>
      </c>
      <c r="B72" s="27" t="str">
        <f>IF('（別紙2-1）12月25日～1月26日'!B72="","",'（別紙2-1）12月25日～1月26日'!B72)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147"/>
      <c r="AG72" s="143"/>
      <c r="AH72" s="26"/>
      <c r="AI72" s="56">
        <f>SUM('（別紙2-1）12月25日～1月26日'!D72:AJ72,'（別紙2-2）1月27日～2月28日'!D72:AJ72,D72:AH72)</f>
        <v>0</v>
      </c>
      <c r="AJ72" s="43" t="str">
        <f t="shared" si="3"/>
        <v/>
      </c>
      <c r="AK72" s="41">
        <f t="shared" si="4"/>
        <v>0</v>
      </c>
      <c r="AL72" s="44"/>
      <c r="AN72" s="41" t="str">
        <f t="shared" si="5"/>
        <v/>
      </c>
    </row>
    <row r="73" spans="1:40" s="41" customFormat="1" ht="30" customHeight="1" thickBot="1" x14ac:dyDescent="0.45">
      <c r="A73" s="55">
        <v>60</v>
      </c>
      <c r="B73" s="28" t="str">
        <f>IF('（別紙2-1）12月25日～1月26日'!B73="","",'（別紙2-1）12月25日～1月26日'!B73)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147"/>
      <c r="AG73" s="143"/>
      <c r="AH73" s="26"/>
      <c r="AI73" s="56">
        <f>SUM('（別紙2-1）12月25日～1月26日'!D73:AJ73,'（別紙2-2）1月27日～2月28日'!D73:AJ73,D73:AH73)</f>
        <v>0</v>
      </c>
      <c r="AJ73" s="43" t="str">
        <f t="shared" si="3"/>
        <v/>
      </c>
      <c r="AK73" s="41">
        <f t="shared" si="4"/>
        <v>0</v>
      </c>
      <c r="AL73" s="44"/>
      <c r="AN73" s="41" t="str">
        <f t="shared" si="5"/>
        <v/>
      </c>
    </row>
    <row r="74" spans="1:40" s="41" customFormat="1" ht="30" customHeight="1" x14ac:dyDescent="0.4">
      <c r="A74" s="99">
        <v>61</v>
      </c>
      <c r="B74" s="27" t="str">
        <f>IF('（別紙2-1）12月25日～1月26日'!B74="","",'（別紙2-1）12月25日～1月26日'!B74)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44"/>
      <c r="AH74" s="105"/>
      <c r="AI74" s="81">
        <f>SUM('（別紙2-1）12月25日～1月26日'!D74:AJ74,'（別紙2-2）1月27日～2月28日'!D74:AJ74,D74:AH74)</f>
        <v>0</v>
      </c>
      <c r="AJ74" s="43" t="str">
        <f t="shared" si="3"/>
        <v/>
      </c>
      <c r="AK74" s="41">
        <f t="shared" si="4"/>
        <v>0</v>
      </c>
      <c r="AL74" s="44"/>
      <c r="AN74" s="41" t="str">
        <f t="shared" si="5"/>
        <v/>
      </c>
    </row>
    <row r="75" spans="1:40" s="41" customFormat="1" ht="30" customHeight="1" x14ac:dyDescent="0.4">
      <c r="A75" s="55">
        <v>62</v>
      </c>
      <c r="B75" s="27" t="str">
        <f>IF('（別紙2-1）12月25日～1月26日'!B75="","",'（別紙2-1）12月25日～1月26日'!B75)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43"/>
      <c r="AH75" s="26"/>
      <c r="AI75" s="56">
        <f>SUM('（別紙2-1）12月25日～1月26日'!D75:AJ75,'（別紙2-2）1月27日～2月28日'!D75:AJ75,D75:AH75)</f>
        <v>0</v>
      </c>
      <c r="AJ75" s="43" t="str">
        <f t="shared" si="3"/>
        <v/>
      </c>
      <c r="AK75" s="41">
        <f t="shared" si="4"/>
        <v>0</v>
      </c>
      <c r="AL75" s="44"/>
      <c r="AN75" s="41" t="str">
        <f t="shared" si="5"/>
        <v/>
      </c>
    </row>
    <row r="76" spans="1:40" s="41" customFormat="1" ht="30" customHeight="1" x14ac:dyDescent="0.4">
      <c r="A76" s="55">
        <v>63</v>
      </c>
      <c r="B76" s="27" t="str">
        <f>IF('（別紙2-1）12月25日～1月26日'!B76="","",'（別紙2-1）12月25日～1月26日'!B76)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43"/>
      <c r="AH76" s="26"/>
      <c r="AI76" s="56">
        <f>SUM('（別紙2-1）12月25日～1月26日'!D76:AJ76,'（別紙2-2）1月27日～2月28日'!D76:AJ76,D76:AH76)</f>
        <v>0</v>
      </c>
      <c r="AJ76" s="43" t="str">
        <f t="shared" si="3"/>
        <v/>
      </c>
      <c r="AK76" s="41">
        <f t="shared" si="4"/>
        <v>0</v>
      </c>
      <c r="AL76" s="44"/>
      <c r="AN76" s="41" t="str">
        <f t="shared" si="5"/>
        <v/>
      </c>
    </row>
    <row r="77" spans="1:40" s="41" customFormat="1" ht="30" customHeight="1" x14ac:dyDescent="0.4">
      <c r="A77" s="55">
        <v>64</v>
      </c>
      <c r="B77" s="27" t="str">
        <f>IF('（別紙2-1）12月25日～1月26日'!B77="","",'（別紙2-1）12月25日～1月26日'!B77)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43"/>
      <c r="AH77" s="26"/>
      <c r="AI77" s="56">
        <f>SUM('（別紙2-1）12月25日～1月26日'!D77:AJ77,'（別紙2-2）1月27日～2月28日'!D77:AJ77,D77:AH77)</f>
        <v>0</v>
      </c>
      <c r="AJ77" s="43" t="str">
        <f t="shared" si="3"/>
        <v/>
      </c>
      <c r="AK77" s="41">
        <f t="shared" si="4"/>
        <v>0</v>
      </c>
      <c r="AL77" s="44"/>
      <c r="AN77" s="41" t="str">
        <f t="shared" si="5"/>
        <v/>
      </c>
    </row>
    <row r="78" spans="1:40" s="41" customFormat="1" ht="30" customHeight="1" thickBot="1" x14ac:dyDescent="0.45">
      <c r="A78" s="57">
        <v>65</v>
      </c>
      <c r="B78" s="106" t="str">
        <f>IF('（別紙2-1）12月25日～1月26日'!B78="","",'（別紙2-1）12月25日～1月26日'!B78)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42"/>
      <c r="AH78" s="15"/>
      <c r="AI78" s="58">
        <f>SUM('（別紙2-1）12月25日～1月26日'!D78:AJ78,'（別紙2-2）1月27日～2月28日'!D78:AJ78,D78:AH78)</f>
        <v>0</v>
      </c>
      <c r="AJ78" s="43" t="str">
        <f t="shared" si="3"/>
        <v/>
      </c>
      <c r="AK78" s="41">
        <f t="shared" ref="AK78:AK109" si="6">MIN(SUM(D78:AH78),15)</f>
        <v>0</v>
      </c>
      <c r="AL78" s="44"/>
      <c r="AN78" s="41" t="str">
        <f t="shared" ref="AN78:AN109" si="7">IF(AND(B78="",AI78&gt;0),1,"")</f>
        <v/>
      </c>
    </row>
    <row r="79" spans="1:40" s="41" customFormat="1" ht="30" customHeight="1" x14ac:dyDescent="0.4">
      <c r="A79" s="91">
        <v>66</v>
      </c>
      <c r="B79" s="136" t="str">
        <f>IF('（別紙2-1）12月25日～1月26日'!B79="","",'（別紙2-1）12月25日～1月26日'!B79)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45"/>
      <c r="AH79" s="97"/>
      <c r="AI79" s="98">
        <f>SUM('（別紙2-1）12月25日～1月26日'!D79:AJ79,'（別紙2-2）1月27日～2月28日'!D79:AJ79,D79:AH79)</f>
        <v>0</v>
      </c>
      <c r="AJ79" s="43" t="str">
        <f t="shared" si="3"/>
        <v/>
      </c>
      <c r="AK79" s="41">
        <f t="shared" si="6"/>
        <v>0</v>
      </c>
      <c r="AL79" s="44"/>
      <c r="AN79" s="41" t="str">
        <f t="shared" si="7"/>
        <v/>
      </c>
    </row>
    <row r="80" spans="1:40" s="41" customFormat="1" ht="30" customHeight="1" x14ac:dyDescent="0.4">
      <c r="A80" s="55">
        <v>67</v>
      </c>
      <c r="B80" s="27" t="str">
        <f>IF('（別紙2-1）12月25日～1月26日'!B80="","",'（別紙2-1）12月25日～1月26日'!B80)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43"/>
      <c r="AH80" s="26"/>
      <c r="AI80" s="56">
        <f>SUM('（別紙2-1）12月25日～1月26日'!D80:AJ80,'（別紙2-2）1月27日～2月28日'!D80:AJ80,D80:AH80)</f>
        <v>0</v>
      </c>
      <c r="AJ80" s="43" t="str">
        <f t="shared" si="3"/>
        <v/>
      </c>
      <c r="AK80" s="41">
        <f t="shared" si="6"/>
        <v>0</v>
      </c>
      <c r="AL80" s="44"/>
      <c r="AN80" s="41" t="str">
        <f t="shared" si="7"/>
        <v/>
      </c>
    </row>
    <row r="81" spans="1:40" s="41" customFormat="1" ht="30" customHeight="1" x14ac:dyDescent="0.4">
      <c r="A81" s="55">
        <v>68</v>
      </c>
      <c r="B81" s="27" t="str">
        <f>IF('（別紙2-1）12月25日～1月26日'!B81="","",'（別紙2-1）12月25日～1月26日'!B81)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43"/>
      <c r="AH81" s="26"/>
      <c r="AI81" s="56">
        <f>SUM('（別紙2-1）12月25日～1月26日'!D81:AJ81,'（別紙2-2）1月27日～2月28日'!D81:AJ81,D81:AH81)</f>
        <v>0</v>
      </c>
      <c r="AJ81" s="43" t="str">
        <f t="shared" si="3"/>
        <v/>
      </c>
      <c r="AK81" s="41">
        <f t="shared" si="6"/>
        <v>0</v>
      </c>
      <c r="AL81" s="44"/>
      <c r="AN81" s="41" t="str">
        <f t="shared" si="7"/>
        <v/>
      </c>
    </row>
    <row r="82" spans="1:40" s="41" customFormat="1" ht="30" customHeight="1" x14ac:dyDescent="0.4">
      <c r="A82" s="55">
        <v>69</v>
      </c>
      <c r="B82" s="27" t="str">
        <f>IF('（別紙2-1）12月25日～1月26日'!B82="","",'（別紙2-1）12月25日～1月26日'!B82)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43"/>
      <c r="AH82" s="26"/>
      <c r="AI82" s="56">
        <f>SUM('（別紙2-1）12月25日～1月26日'!D82:AJ82,'（別紙2-2）1月27日～2月28日'!D82:AJ82,D82:AH82)</f>
        <v>0</v>
      </c>
      <c r="AJ82" s="43" t="str">
        <f t="shared" si="3"/>
        <v/>
      </c>
      <c r="AK82" s="41">
        <f t="shared" si="6"/>
        <v>0</v>
      </c>
      <c r="AL82" s="44"/>
      <c r="AN82" s="41" t="str">
        <f t="shared" si="7"/>
        <v/>
      </c>
    </row>
    <row r="83" spans="1:40" s="41" customFormat="1" ht="30" customHeight="1" thickBot="1" x14ac:dyDescent="0.45">
      <c r="A83" s="55">
        <v>70</v>
      </c>
      <c r="B83" s="106" t="str">
        <f>IF('（別紙2-1）12月25日～1月26日'!B83="","",'（別紙2-1）12月25日～1月26日'!B83)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43"/>
      <c r="AH83" s="26"/>
      <c r="AI83" s="56">
        <f>SUM('（別紙2-1）12月25日～1月26日'!D83:AJ83,'（別紙2-2）1月27日～2月28日'!D83:AJ83,D83:AH83)</f>
        <v>0</v>
      </c>
      <c r="AJ83" s="43" t="str">
        <f t="shared" si="3"/>
        <v/>
      </c>
      <c r="AK83" s="41">
        <f t="shared" si="6"/>
        <v>0</v>
      </c>
      <c r="AL83" s="44"/>
      <c r="AN83" s="41" t="str">
        <f t="shared" si="7"/>
        <v/>
      </c>
    </row>
    <row r="84" spans="1:40" s="41" customFormat="1" ht="30" customHeight="1" x14ac:dyDescent="0.4">
      <c r="A84" s="99">
        <v>71</v>
      </c>
      <c r="B84" s="136" t="str">
        <f>IF('（別紙2-1）12月25日～1月26日'!B84="","",'（別紙2-1）12月25日～1月26日'!B84)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44"/>
      <c r="AH84" s="105"/>
      <c r="AI84" s="81">
        <f>SUM('（別紙2-1）12月25日～1月26日'!D84:AJ84,'（別紙2-2）1月27日～2月28日'!D84:AJ84,D84:AH84)</f>
        <v>0</v>
      </c>
      <c r="AJ84" s="43" t="str">
        <f t="shared" si="3"/>
        <v/>
      </c>
      <c r="AK84" s="41">
        <f t="shared" si="6"/>
        <v>0</v>
      </c>
      <c r="AL84" s="44"/>
      <c r="AN84" s="41" t="str">
        <f t="shared" si="7"/>
        <v/>
      </c>
    </row>
    <row r="85" spans="1:40" s="41" customFormat="1" ht="30" customHeight="1" x14ac:dyDescent="0.4">
      <c r="A85" s="55">
        <v>72</v>
      </c>
      <c r="B85" s="27" t="str">
        <f>IF('（別紙2-1）12月25日～1月26日'!B85="","",'（別紙2-1）12月25日～1月26日'!B85)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43"/>
      <c r="AH85" s="26"/>
      <c r="AI85" s="56">
        <f>SUM('（別紙2-1）12月25日～1月26日'!D85:AJ85,'（別紙2-2）1月27日～2月28日'!D85:AJ85,D85:AH85)</f>
        <v>0</v>
      </c>
      <c r="AJ85" s="43" t="str">
        <f t="shared" si="3"/>
        <v/>
      </c>
      <c r="AK85" s="41">
        <f t="shared" si="6"/>
        <v>0</v>
      </c>
      <c r="AL85" s="44"/>
      <c r="AN85" s="41" t="str">
        <f t="shared" si="7"/>
        <v/>
      </c>
    </row>
    <row r="86" spans="1:40" s="41" customFormat="1" ht="30" customHeight="1" x14ac:dyDescent="0.4">
      <c r="A86" s="55">
        <v>73</v>
      </c>
      <c r="B86" s="27" t="str">
        <f>IF('（別紙2-1）12月25日～1月26日'!B86="","",'（別紙2-1）12月25日～1月26日'!B86)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43"/>
      <c r="AH86" s="26"/>
      <c r="AI86" s="56">
        <f>SUM('（別紙2-1）12月25日～1月26日'!D86:AJ86,'（別紙2-2）1月27日～2月28日'!D86:AJ86,D86:AH86)</f>
        <v>0</v>
      </c>
      <c r="AJ86" s="43" t="str">
        <f t="shared" si="3"/>
        <v/>
      </c>
      <c r="AK86" s="41">
        <f t="shared" si="6"/>
        <v>0</v>
      </c>
      <c r="AL86" s="44"/>
      <c r="AN86" s="41" t="str">
        <f t="shared" si="7"/>
        <v/>
      </c>
    </row>
    <row r="87" spans="1:40" s="41" customFormat="1" ht="30" customHeight="1" x14ac:dyDescent="0.4">
      <c r="A87" s="55">
        <v>74</v>
      </c>
      <c r="B87" s="27" t="str">
        <f>IF('（別紙2-1）12月25日～1月26日'!B87="","",'（別紙2-1）12月25日～1月26日'!B87)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43"/>
      <c r="AH87" s="26"/>
      <c r="AI87" s="56">
        <f>SUM('（別紙2-1）12月25日～1月26日'!D87:AJ87,'（別紙2-2）1月27日～2月28日'!D87:AJ87,D87:AH87)</f>
        <v>0</v>
      </c>
      <c r="AJ87" s="43" t="str">
        <f t="shared" si="3"/>
        <v/>
      </c>
      <c r="AK87" s="41">
        <f t="shared" si="6"/>
        <v>0</v>
      </c>
      <c r="AL87" s="44"/>
      <c r="AN87" s="41" t="str">
        <f t="shared" si="7"/>
        <v/>
      </c>
    </row>
    <row r="88" spans="1:40" s="41" customFormat="1" ht="30" customHeight="1" thickBot="1" x14ac:dyDescent="0.45">
      <c r="A88" s="57">
        <v>75</v>
      </c>
      <c r="B88" s="106" t="str">
        <f>IF('（別紙2-1）12月25日～1月26日'!B88="","",'（別紙2-1）12月25日～1月26日'!B88)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42"/>
      <c r="AH88" s="15"/>
      <c r="AI88" s="58">
        <f>SUM('（別紙2-1）12月25日～1月26日'!D88:AJ88,'（別紙2-2）1月27日～2月28日'!D88:AJ88,D88:AH88)</f>
        <v>0</v>
      </c>
      <c r="AJ88" s="43" t="str">
        <f t="shared" si="3"/>
        <v/>
      </c>
      <c r="AK88" s="41">
        <f t="shared" si="6"/>
        <v>0</v>
      </c>
      <c r="AL88" s="44"/>
      <c r="AN88" s="41" t="str">
        <f t="shared" si="7"/>
        <v/>
      </c>
    </row>
    <row r="89" spans="1:40" s="41" customFormat="1" ht="30" customHeight="1" x14ac:dyDescent="0.4">
      <c r="A89" s="91">
        <v>76</v>
      </c>
      <c r="B89" s="136" t="str">
        <f>IF('（別紙2-1）12月25日～1月26日'!B89="","",'（別紙2-1）12月25日～1月26日'!B89)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45"/>
      <c r="AH89" s="97"/>
      <c r="AI89" s="98">
        <f>SUM('（別紙2-1）12月25日～1月26日'!D89:AJ89,'（別紙2-2）1月27日～2月28日'!D89:AJ89,D89:AH89)</f>
        <v>0</v>
      </c>
      <c r="AJ89" s="43" t="str">
        <f t="shared" si="3"/>
        <v/>
      </c>
      <c r="AK89" s="41">
        <f t="shared" si="6"/>
        <v>0</v>
      </c>
      <c r="AL89" s="44"/>
      <c r="AN89" s="41" t="str">
        <f t="shared" si="7"/>
        <v/>
      </c>
    </row>
    <row r="90" spans="1:40" s="41" customFormat="1" ht="30" customHeight="1" x14ac:dyDescent="0.4">
      <c r="A90" s="55">
        <v>77</v>
      </c>
      <c r="B90" s="27" t="str">
        <f>IF('（別紙2-1）12月25日～1月26日'!B90="","",'（別紙2-1）12月25日～1月26日'!B90)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43"/>
      <c r="AH90" s="26"/>
      <c r="AI90" s="56">
        <f>SUM('（別紙2-1）12月25日～1月26日'!D90:AJ90,'（別紙2-2）1月27日～2月28日'!D90:AJ90,D90:AH90)</f>
        <v>0</v>
      </c>
      <c r="AJ90" s="43" t="str">
        <f t="shared" si="3"/>
        <v/>
      </c>
      <c r="AK90" s="41">
        <f t="shared" si="6"/>
        <v>0</v>
      </c>
      <c r="AL90" s="44"/>
      <c r="AN90" s="41" t="str">
        <f t="shared" si="7"/>
        <v/>
      </c>
    </row>
    <row r="91" spans="1:40" s="41" customFormat="1" ht="30" customHeight="1" x14ac:dyDescent="0.4">
      <c r="A91" s="55">
        <v>78</v>
      </c>
      <c r="B91" s="27" t="str">
        <f>IF('（別紙2-1）12月25日～1月26日'!B91="","",'（別紙2-1）12月25日～1月26日'!B91)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43"/>
      <c r="AH91" s="26"/>
      <c r="AI91" s="56">
        <f>SUM('（別紙2-1）12月25日～1月26日'!D91:AJ91,'（別紙2-2）1月27日～2月28日'!D91:AJ91,D91:AH91)</f>
        <v>0</v>
      </c>
      <c r="AJ91" s="43" t="str">
        <f t="shared" si="3"/>
        <v/>
      </c>
      <c r="AK91" s="41">
        <f t="shared" si="6"/>
        <v>0</v>
      </c>
      <c r="AL91" s="44"/>
      <c r="AN91" s="41" t="str">
        <f t="shared" si="7"/>
        <v/>
      </c>
    </row>
    <row r="92" spans="1:40" s="41" customFormat="1" ht="30" customHeight="1" x14ac:dyDescent="0.4">
      <c r="A92" s="55">
        <v>79</v>
      </c>
      <c r="B92" s="27" t="str">
        <f>IF('（別紙2-1）12月25日～1月26日'!B92="","",'（別紙2-1）12月25日～1月26日'!B92)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43"/>
      <c r="AH92" s="26"/>
      <c r="AI92" s="56">
        <f>SUM('（別紙2-1）12月25日～1月26日'!D92:AJ92,'（別紙2-2）1月27日～2月28日'!D92:AJ92,D92:AH92)</f>
        <v>0</v>
      </c>
      <c r="AJ92" s="43" t="str">
        <f t="shared" si="3"/>
        <v/>
      </c>
      <c r="AK92" s="41">
        <f t="shared" si="6"/>
        <v>0</v>
      </c>
      <c r="AL92" s="44"/>
      <c r="AN92" s="41" t="str">
        <f t="shared" si="7"/>
        <v/>
      </c>
    </row>
    <row r="93" spans="1:40" s="41" customFormat="1" ht="30" customHeight="1" thickBot="1" x14ac:dyDescent="0.45">
      <c r="A93" s="55">
        <v>80</v>
      </c>
      <c r="B93" s="106" t="str">
        <f>IF('（別紙2-1）12月25日～1月26日'!B93="","",'（別紙2-1）12月25日～1月26日'!B93)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43"/>
      <c r="AH93" s="26"/>
      <c r="AI93" s="56">
        <f>SUM('（別紙2-1）12月25日～1月26日'!D93:AJ93,'（別紙2-2）1月27日～2月28日'!D93:AJ93,D93:AH93)</f>
        <v>0</v>
      </c>
      <c r="AJ93" s="43" t="str">
        <f t="shared" si="3"/>
        <v/>
      </c>
      <c r="AK93" s="41">
        <f t="shared" si="6"/>
        <v>0</v>
      </c>
      <c r="AL93" s="44"/>
      <c r="AN93" s="41" t="str">
        <f t="shared" si="7"/>
        <v/>
      </c>
    </row>
    <row r="94" spans="1:40" s="41" customFormat="1" ht="30" customHeight="1" x14ac:dyDescent="0.4">
      <c r="A94" s="99">
        <v>81</v>
      </c>
      <c r="B94" s="136" t="str">
        <f>IF('（別紙2-1）12月25日～1月26日'!B94="","",'（別紙2-1）12月25日～1月26日'!B94)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44"/>
      <c r="AH94" s="105"/>
      <c r="AI94" s="81">
        <f>SUM('（別紙2-1）12月25日～1月26日'!D94:AJ94,'（別紙2-2）1月27日～2月28日'!D94:AJ94,D94:AH94)</f>
        <v>0</v>
      </c>
      <c r="AJ94" s="43" t="str">
        <f t="shared" si="3"/>
        <v/>
      </c>
      <c r="AK94" s="41">
        <f t="shared" si="6"/>
        <v>0</v>
      </c>
      <c r="AL94" s="44"/>
      <c r="AN94" s="41" t="str">
        <f t="shared" si="7"/>
        <v/>
      </c>
    </row>
    <row r="95" spans="1:40" s="41" customFormat="1" ht="30" customHeight="1" x14ac:dyDescent="0.4">
      <c r="A95" s="55">
        <v>82</v>
      </c>
      <c r="B95" s="27" t="str">
        <f>IF('（別紙2-1）12月25日～1月26日'!B95="","",'（別紙2-1）12月25日～1月26日'!B95)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43"/>
      <c r="AH95" s="26"/>
      <c r="AI95" s="56">
        <f>SUM('（別紙2-1）12月25日～1月26日'!D95:AJ95,'（別紙2-2）1月27日～2月28日'!D95:AJ95,D95:AH95)</f>
        <v>0</v>
      </c>
      <c r="AJ95" s="43" t="str">
        <f t="shared" si="3"/>
        <v/>
      </c>
      <c r="AK95" s="41">
        <f t="shared" si="6"/>
        <v>0</v>
      </c>
      <c r="AL95" s="44"/>
      <c r="AN95" s="41" t="str">
        <f t="shared" si="7"/>
        <v/>
      </c>
    </row>
    <row r="96" spans="1:40" s="41" customFormat="1" ht="30" customHeight="1" x14ac:dyDescent="0.4">
      <c r="A96" s="55">
        <v>83</v>
      </c>
      <c r="B96" s="27" t="str">
        <f>IF('（別紙2-1）12月25日～1月26日'!B96="","",'（別紙2-1）12月25日～1月26日'!B96)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43"/>
      <c r="AH96" s="26"/>
      <c r="AI96" s="56">
        <f>SUM('（別紙2-1）12月25日～1月26日'!D96:AJ96,'（別紙2-2）1月27日～2月28日'!D96:AJ96,D96:AH96)</f>
        <v>0</v>
      </c>
      <c r="AJ96" s="43" t="str">
        <f t="shared" si="3"/>
        <v/>
      </c>
      <c r="AK96" s="41">
        <f t="shared" si="6"/>
        <v>0</v>
      </c>
      <c r="AL96" s="44"/>
      <c r="AN96" s="41" t="str">
        <f t="shared" si="7"/>
        <v/>
      </c>
    </row>
    <row r="97" spans="1:40" s="41" customFormat="1" ht="30" customHeight="1" x14ac:dyDescent="0.4">
      <c r="A97" s="55">
        <v>84</v>
      </c>
      <c r="B97" s="27" t="str">
        <f>IF('（別紙2-1）12月25日～1月26日'!B97="","",'（別紙2-1）12月25日～1月26日'!B97)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43"/>
      <c r="AH97" s="26"/>
      <c r="AI97" s="56">
        <f>SUM('（別紙2-1）12月25日～1月26日'!D97:AJ97,'（別紙2-2）1月27日～2月28日'!D97:AJ97,D97:AH97)</f>
        <v>0</v>
      </c>
      <c r="AJ97" s="43" t="str">
        <f t="shared" si="3"/>
        <v/>
      </c>
      <c r="AK97" s="41">
        <f t="shared" si="6"/>
        <v>0</v>
      </c>
      <c r="AL97" s="44"/>
      <c r="AN97" s="41" t="str">
        <f t="shared" si="7"/>
        <v/>
      </c>
    </row>
    <row r="98" spans="1:40" s="41" customFormat="1" ht="30" customHeight="1" thickBot="1" x14ac:dyDescent="0.45">
      <c r="A98" s="57">
        <v>85</v>
      </c>
      <c r="B98" s="106" t="str">
        <f>IF('（別紙2-1）12月25日～1月26日'!B98="","",'（別紙2-1）12月25日～1月26日'!B98)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42"/>
      <c r="AH98" s="15"/>
      <c r="AI98" s="58">
        <f>SUM('（別紙2-1）12月25日～1月26日'!D98:AJ98,'（別紙2-2）1月27日～2月28日'!D98:AJ98,D98:AH98)</f>
        <v>0</v>
      </c>
      <c r="AJ98" s="43" t="str">
        <f t="shared" si="3"/>
        <v/>
      </c>
      <c r="AK98" s="41">
        <f t="shared" si="6"/>
        <v>0</v>
      </c>
      <c r="AL98" s="44"/>
      <c r="AN98" s="41" t="str">
        <f t="shared" si="7"/>
        <v/>
      </c>
    </row>
    <row r="99" spans="1:40" s="41" customFormat="1" ht="30" customHeight="1" x14ac:dyDescent="0.4">
      <c r="A99" s="91">
        <v>86</v>
      </c>
      <c r="B99" s="136" t="str">
        <f>IF('（別紙2-1）12月25日～1月26日'!B99="","",'（別紙2-1）12月25日～1月26日'!B99)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45"/>
      <c r="AH99" s="97"/>
      <c r="AI99" s="98">
        <f>SUM('（別紙2-1）12月25日～1月26日'!D99:AJ99,'（別紙2-2）1月27日～2月28日'!D99:AJ99,D99:AH99)</f>
        <v>0</v>
      </c>
      <c r="AJ99" s="43" t="str">
        <f t="shared" si="3"/>
        <v/>
      </c>
      <c r="AK99" s="41">
        <f t="shared" si="6"/>
        <v>0</v>
      </c>
      <c r="AL99" s="44"/>
      <c r="AN99" s="41" t="str">
        <f t="shared" si="7"/>
        <v/>
      </c>
    </row>
    <row r="100" spans="1:40" s="41" customFormat="1" ht="30" customHeight="1" x14ac:dyDescent="0.4">
      <c r="A100" s="55">
        <v>87</v>
      </c>
      <c r="B100" s="27" t="str">
        <f>IF('（別紙2-1）12月25日～1月26日'!B100="","",'（別紙2-1）12月25日～1月26日'!B100)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43"/>
      <c r="AH100" s="26"/>
      <c r="AI100" s="56">
        <f>SUM('（別紙2-1）12月25日～1月26日'!D100:AJ100,'（別紙2-2）1月27日～2月28日'!D100:AJ100,D100:AH100)</f>
        <v>0</v>
      </c>
      <c r="AJ100" s="43" t="str">
        <f t="shared" si="3"/>
        <v/>
      </c>
      <c r="AK100" s="41">
        <f t="shared" si="6"/>
        <v>0</v>
      </c>
      <c r="AL100" s="44"/>
      <c r="AN100" s="41" t="str">
        <f t="shared" si="7"/>
        <v/>
      </c>
    </row>
    <row r="101" spans="1:40" s="41" customFormat="1" ht="30" customHeight="1" x14ac:dyDescent="0.4">
      <c r="A101" s="55">
        <v>88</v>
      </c>
      <c r="B101" s="27" t="str">
        <f>IF('（別紙2-1）12月25日～1月26日'!B101="","",'（別紙2-1）12月25日～1月26日'!B101)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43"/>
      <c r="AH101" s="26"/>
      <c r="AI101" s="56">
        <f>SUM('（別紙2-1）12月25日～1月26日'!D101:AJ101,'（別紙2-2）1月27日～2月28日'!D101:AJ101,D101:AH101)</f>
        <v>0</v>
      </c>
      <c r="AJ101" s="43" t="str">
        <f t="shared" si="3"/>
        <v/>
      </c>
      <c r="AK101" s="41">
        <f t="shared" si="6"/>
        <v>0</v>
      </c>
      <c r="AL101" s="44"/>
      <c r="AN101" s="41" t="str">
        <f t="shared" si="7"/>
        <v/>
      </c>
    </row>
    <row r="102" spans="1:40" s="41" customFormat="1" ht="30" customHeight="1" x14ac:dyDescent="0.4">
      <c r="A102" s="55">
        <v>89</v>
      </c>
      <c r="B102" s="27" t="str">
        <f>IF('（別紙2-1）12月25日～1月26日'!B102="","",'（別紙2-1）12月25日～1月26日'!B102)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43"/>
      <c r="AH102" s="26"/>
      <c r="AI102" s="56">
        <f>SUM('（別紙2-1）12月25日～1月26日'!D102:AJ102,'（別紙2-2）1月27日～2月28日'!D102:AJ102,D102:AH102)</f>
        <v>0</v>
      </c>
      <c r="AJ102" s="43" t="str">
        <f t="shared" si="3"/>
        <v/>
      </c>
      <c r="AK102" s="41">
        <f t="shared" si="6"/>
        <v>0</v>
      </c>
      <c r="AL102" s="44"/>
      <c r="AN102" s="41" t="str">
        <f t="shared" si="7"/>
        <v/>
      </c>
    </row>
    <row r="103" spans="1:40" s="41" customFormat="1" ht="30" customHeight="1" thickBot="1" x14ac:dyDescent="0.45">
      <c r="A103" s="55">
        <v>90</v>
      </c>
      <c r="B103" s="106" t="str">
        <f>IF('（別紙2-1）12月25日～1月26日'!B103="","",'（別紙2-1）12月25日～1月26日'!B103)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43"/>
      <c r="AH103" s="26"/>
      <c r="AI103" s="56">
        <f>SUM('（別紙2-1）12月25日～1月26日'!D103:AJ103,'（別紙2-2）1月27日～2月28日'!D103:AJ103,D103:AH103)</f>
        <v>0</v>
      </c>
      <c r="AJ103" s="43" t="str">
        <f t="shared" si="3"/>
        <v/>
      </c>
      <c r="AK103" s="41">
        <f t="shared" si="6"/>
        <v>0</v>
      </c>
      <c r="AL103" s="44"/>
      <c r="AN103" s="41" t="str">
        <f t="shared" si="7"/>
        <v/>
      </c>
    </row>
    <row r="104" spans="1:40" s="41" customFormat="1" ht="30" customHeight="1" x14ac:dyDescent="0.4">
      <c r="A104" s="99">
        <v>91</v>
      </c>
      <c r="B104" s="136" t="str">
        <f>IF('（別紙2-1）12月25日～1月26日'!B104="","",'（別紙2-1）12月25日～1月26日'!B104)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44"/>
      <c r="AH104" s="105"/>
      <c r="AI104" s="81">
        <f>SUM('（別紙2-1）12月25日～1月26日'!D104:AJ104,'（別紙2-2）1月27日～2月28日'!D104:AJ104,D104:AH104)</f>
        <v>0</v>
      </c>
      <c r="AJ104" s="43" t="str">
        <f t="shared" si="3"/>
        <v/>
      </c>
      <c r="AK104" s="41">
        <f t="shared" si="6"/>
        <v>0</v>
      </c>
      <c r="AL104" s="44"/>
      <c r="AN104" s="41" t="str">
        <f t="shared" si="7"/>
        <v/>
      </c>
    </row>
    <row r="105" spans="1:40" s="41" customFormat="1" ht="30" customHeight="1" x14ac:dyDescent="0.4">
      <c r="A105" s="55">
        <v>92</v>
      </c>
      <c r="B105" s="27" t="str">
        <f>IF('（別紙2-1）12月25日～1月26日'!B105="","",'（別紙2-1）12月25日～1月26日'!B105)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43"/>
      <c r="AH105" s="26"/>
      <c r="AI105" s="56">
        <f>SUM('（別紙2-1）12月25日～1月26日'!D105:AJ105,'（別紙2-2）1月27日～2月28日'!D105:AJ105,D105:AH105)</f>
        <v>0</v>
      </c>
      <c r="AJ105" s="43" t="str">
        <f t="shared" si="3"/>
        <v/>
      </c>
      <c r="AK105" s="41">
        <f t="shared" si="6"/>
        <v>0</v>
      </c>
      <c r="AL105" s="44"/>
      <c r="AN105" s="41" t="str">
        <f t="shared" si="7"/>
        <v/>
      </c>
    </row>
    <row r="106" spans="1:40" s="41" customFormat="1" ht="30" customHeight="1" x14ac:dyDescent="0.4">
      <c r="A106" s="55">
        <v>93</v>
      </c>
      <c r="B106" s="27" t="str">
        <f>IF('（別紙2-1）12月25日～1月26日'!B106="","",'（別紙2-1）12月25日～1月26日'!B106)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43"/>
      <c r="AH106" s="26"/>
      <c r="AI106" s="56">
        <f>SUM('（別紙2-1）12月25日～1月26日'!D106:AJ106,'（別紙2-2）1月27日～2月28日'!D106:AJ106,D106:AH106)</f>
        <v>0</v>
      </c>
      <c r="AJ106" s="43" t="str">
        <f t="shared" si="3"/>
        <v/>
      </c>
      <c r="AK106" s="41">
        <f t="shared" si="6"/>
        <v>0</v>
      </c>
      <c r="AL106" s="44"/>
      <c r="AN106" s="41" t="str">
        <f t="shared" si="7"/>
        <v/>
      </c>
    </row>
    <row r="107" spans="1:40" s="41" customFormat="1" ht="30" customHeight="1" x14ac:dyDescent="0.4">
      <c r="A107" s="55">
        <v>94</v>
      </c>
      <c r="B107" s="27" t="str">
        <f>IF('（別紙2-1）12月25日～1月26日'!B107="","",'（別紙2-1）12月25日～1月26日'!B107)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43"/>
      <c r="AH107" s="26"/>
      <c r="AI107" s="56">
        <f>SUM('（別紙2-1）12月25日～1月26日'!D107:AJ107,'（別紙2-2）1月27日～2月28日'!D107:AJ107,D107:AH107)</f>
        <v>0</v>
      </c>
      <c r="AJ107" s="43" t="str">
        <f t="shared" si="3"/>
        <v/>
      </c>
      <c r="AK107" s="41">
        <f t="shared" si="6"/>
        <v>0</v>
      </c>
      <c r="AL107" s="44"/>
      <c r="AN107" s="41" t="str">
        <f t="shared" si="7"/>
        <v/>
      </c>
    </row>
    <row r="108" spans="1:40" s="41" customFormat="1" ht="30" customHeight="1" thickBot="1" x14ac:dyDescent="0.45">
      <c r="A108" s="57">
        <v>95</v>
      </c>
      <c r="B108" s="106" t="str">
        <f>IF('（別紙2-1）12月25日～1月26日'!B108="","",'（別紙2-1）12月25日～1月26日'!B108)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42"/>
      <c r="AH108" s="15"/>
      <c r="AI108" s="58">
        <f>SUM('（別紙2-1）12月25日～1月26日'!D108:AJ108,'（別紙2-2）1月27日～2月28日'!D108:AJ108,D108:AH108)</f>
        <v>0</v>
      </c>
      <c r="AJ108" s="43" t="str">
        <f t="shared" si="3"/>
        <v/>
      </c>
      <c r="AK108" s="41">
        <f t="shared" si="6"/>
        <v>0</v>
      </c>
      <c r="AL108" s="44"/>
      <c r="AN108" s="41" t="str">
        <f t="shared" si="7"/>
        <v/>
      </c>
    </row>
    <row r="109" spans="1:40" s="41" customFormat="1" ht="30" customHeight="1" x14ac:dyDescent="0.4">
      <c r="A109" s="91">
        <v>96</v>
      </c>
      <c r="B109" s="136" t="str">
        <f>IF('（別紙2-1）12月25日～1月26日'!B109="","",'（別紙2-1）12月25日～1月26日'!B109)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45"/>
      <c r="AH109" s="97"/>
      <c r="AI109" s="98">
        <f>SUM('（別紙2-1）12月25日～1月26日'!D109:AJ109,'（別紙2-2）1月27日～2月28日'!D109:AJ109,D109:AH109)</f>
        <v>0</v>
      </c>
      <c r="AJ109" s="43" t="str">
        <f t="shared" si="3"/>
        <v/>
      </c>
      <c r="AK109" s="41">
        <f t="shared" si="6"/>
        <v>0</v>
      </c>
      <c r="AL109" s="44"/>
      <c r="AN109" s="41" t="str">
        <f t="shared" si="7"/>
        <v/>
      </c>
    </row>
    <row r="110" spans="1:40" s="41" customFormat="1" ht="30" customHeight="1" x14ac:dyDescent="0.4">
      <c r="A110" s="55">
        <v>97</v>
      </c>
      <c r="B110" s="27" t="str">
        <f>IF('（別紙2-1）12月25日～1月26日'!B110="","",'（別紙2-1）12月25日～1月26日'!B110)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43"/>
      <c r="AH110" s="26"/>
      <c r="AI110" s="56">
        <f>SUM('（別紙2-1）12月25日～1月26日'!D110:AJ110,'（別紙2-2）1月27日～2月28日'!D110:AJ110,D110:AH110)</f>
        <v>0</v>
      </c>
      <c r="AJ110" s="43" t="str">
        <f t="shared" si="3"/>
        <v/>
      </c>
      <c r="AK110" s="41">
        <f t="shared" ref="AK110:AK141" si="8">MIN(SUM(D110:AH110),15)</f>
        <v>0</v>
      </c>
      <c r="AL110" s="44"/>
      <c r="AN110" s="41" t="str">
        <f t="shared" ref="AN110:AN141" si="9">IF(AND(B110="",AI110&gt;0),1,"")</f>
        <v/>
      </c>
    </row>
    <row r="111" spans="1:40" s="41" customFormat="1" ht="30" customHeight="1" x14ac:dyDescent="0.4">
      <c r="A111" s="55">
        <v>98</v>
      </c>
      <c r="B111" s="27" t="str">
        <f>IF('（別紙2-1）12月25日～1月26日'!B111="","",'（別紙2-1）12月25日～1月26日'!B111)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43"/>
      <c r="AH111" s="26"/>
      <c r="AI111" s="56">
        <f>SUM('（別紙2-1）12月25日～1月26日'!D111:AJ111,'（別紙2-2）1月27日～2月28日'!D111:AJ111,D111:AH111)</f>
        <v>0</v>
      </c>
      <c r="AJ111" s="43" t="str">
        <f t="shared" si="3"/>
        <v/>
      </c>
      <c r="AK111" s="41">
        <f t="shared" si="8"/>
        <v>0</v>
      </c>
      <c r="AL111" s="44"/>
      <c r="AN111" s="41" t="str">
        <f t="shared" si="9"/>
        <v/>
      </c>
    </row>
    <row r="112" spans="1:40" s="41" customFormat="1" ht="30" customHeight="1" x14ac:dyDescent="0.4">
      <c r="A112" s="55">
        <v>99</v>
      </c>
      <c r="B112" s="27" t="str">
        <f>IF('（別紙2-1）12月25日～1月26日'!B112="","",'（別紙2-1）12月25日～1月26日'!B112)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43"/>
      <c r="AH112" s="26"/>
      <c r="AI112" s="56">
        <f>SUM('（別紙2-1）12月25日～1月26日'!D112:AJ112,'（別紙2-2）1月27日～2月28日'!D112:AJ112,D112:AH112)</f>
        <v>0</v>
      </c>
      <c r="AJ112" s="43" t="str">
        <f t="shared" si="3"/>
        <v/>
      </c>
      <c r="AK112" s="41">
        <f t="shared" si="8"/>
        <v>0</v>
      </c>
      <c r="AL112" s="44"/>
      <c r="AN112" s="41" t="str">
        <f t="shared" si="9"/>
        <v/>
      </c>
    </row>
    <row r="113" spans="1:40" s="41" customFormat="1" ht="30" customHeight="1" thickBot="1" x14ac:dyDescent="0.45">
      <c r="A113" s="55">
        <v>100</v>
      </c>
      <c r="B113" s="106" t="str">
        <f>IF('（別紙2-1）12月25日～1月26日'!B113="","",'（別紙2-1）12月25日～1月26日'!B113)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43"/>
      <c r="AH113" s="26"/>
      <c r="AI113" s="56">
        <f>SUM('（別紙2-1）12月25日～1月26日'!D113:AJ113,'（別紙2-2）1月27日～2月28日'!D113:AJ113,D113:AH113)</f>
        <v>0</v>
      </c>
      <c r="AJ113" s="43" t="str">
        <f t="shared" si="3"/>
        <v/>
      </c>
      <c r="AK113" s="41">
        <f t="shared" si="8"/>
        <v>0</v>
      </c>
      <c r="AL113" s="44"/>
      <c r="AN113" s="41" t="str">
        <f t="shared" si="9"/>
        <v/>
      </c>
    </row>
    <row r="114" spans="1:40" s="41" customFormat="1" ht="30" customHeight="1" x14ac:dyDescent="0.4">
      <c r="A114" s="99">
        <v>101</v>
      </c>
      <c r="B114" s="136" t="str">
        <f>IF('（別紙2-1）12月25日～1月26日'!B114="","",'（別紙2-1）12月25日～1月26日'!B114)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44"/>
      <c r="AH114" s="105"/>
      <c r="AI114" s="81">
        <f>SUM('（別紙2-1）12月25日～1月26日'!D114:AJ114,'（別紙2-2）1月27日～2月28日'!D114:AJ114,D114:AH114)</f>
        <v>0</v>
      </c>
      <c r="AJ114" s="43" t="str">
        <f t="shared" si="3"/>
        <v/>
      </c>
      <c r="AK114" s="41">
        <f t="shared" si="8"/>
        <v>0</v>
      </c>
      <c r="AL114" s="44"/>
      <c r="AN114" s="41" t="str">
        <f t="shared" si="9"/>
        <v/>
      </c>
    </row>
    <row r="115" spans="1:40" s="41" customFormat="1" ht="30" customHeight="1" x14ac:dyDescent="0.4">
      <c r="A115" s="55">
        <v>102</v>
      </c>
      <c r="B115" s="27" t="str">
        <f>IF('（別紙2-1）12月25日～1月26日'!B115="","",'（別紙2-1）12月25日～1月26日'!B115)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43"/>
      <c r="AH115" s="26"/>
      <c r="AI115" s="56">
        <f>SUM('（別紙2-1）12月25日～1月26日'!D115:AJ115,'（別紙2-2）1月27日～2月28日'!D115:AJ115,D115:AH115)</f>
        <v>0</v>
      </c>
      <c r="AJ115" s="43" t="str">
        <f t="shared" si="3"/>
        <v/>
      </c>
      <c r="AK115" s="41">
        <f t="shared" si="8"/>
        <v>0</v>
      </c>
      <c r="AL115" s="44"/>
      <c r="AN115" s="41" t="str">
        <f t="shared" si="9"/>
        <v/>
      </c>
    </row>
    <row r="116" spans="1:40" s="41" customFormat="1" ht="30" customHeight="1" x14ac:dyDescent="0.4">
      <c r="A116" s="55">
        <v>103</v>
      </c>
      <c r="B116" s="27" t="str">
        <f>IF('（別紙2-1）12月25日～1月26日'!B116="","",'（別紙2-1）12月25日～1月26日'!B116)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43"/>
      <c r="AH116" s="26"/>
      <c r="AI116" s="56">
        <f>SUM('（別紙2-1）12月25日～1月26日'!D116:AJ116,'（別紙2-2）1月27日～2月28日'!D116:AJ116,D116:AH116)</f>
        <v>0</v>
      </c>
      <c r="AJ116" s="43" t="str">
        <f t="shared" si="3"/>
        <v/>
      </c>
      <c r="AK116" s="41">
        <f t="shared" si="8"/>
        <v>0</v>
      </c>
      <c r="AL116" s="44"/>
      <c r="AN116" s="41" t="str">
        <f t="shared" si="9"/>
        <v/>
      </c>
    </row>
    <row r="117" spans="1:40" s="41" customFormat="1" ht="30" customHeight="1" x14ac:dyDescent="0.4">
      <c r="A117" s="55">
        <v>104</v>
      </c>
      <c r="B117" s="27" t="str">
        <f>IF('（別紙2-1）12月25日～1月26日'!B117="","",'（別紙2-1）12月25日～1月26日'!B117)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43"/>
      <c r="AH117" s="26"/>
      <c r="AI117" s="56">
        <f>SUM('（別紙2-1）12月25日～1月26日'!D117:AJ117,'（別紙2-2）1月27日～2月28日'!D117:AJ117,D117:AH117)</f>
        <v>0</v>
      </c>
      <c r="AJ117" s="43" t="str">
        <f t="shared" si="3"/>
        <v/>
      </c>
      <c r="AK117" s="41">
        <f t="shared" si="8"/>
        <v>0</v>
      </c>
      <c r="AL117" s="44"/>
      <c r="AN117" s="41" t="str">
        <f t="shared" si="9"/>
        <v/>
      </c>
    </row>
    <row r="118" spans="1:40" s="41" customFormat="1" ht="30" customHeight="1" thickBot="1" x14ac:dyDescent="0.45">
      <c r="A118" s="57">
        <v>105</v>
      </c>
      <c r="B118" s="28" t="str">
        <f>IF('（別紙2-1）12月25日～1月26日'!B118="","",'（別紙2-1）12月25日～1月26日'!B118)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42"/>
      <c r="AH118" s="15"/>
      <c r="AI118" s="58">
        <f>SUM('（別紙2-1）12月25日～1月26日'!D118:AJ118,'（別紙2-2）1月27日～2月28日'!D118:AJ118,D118:AH118)</f>
        <v>0</v>
      </c>
      <c r="AJ118" s="43" t="str">
        <f t="shared" si="3"/>
        <v/>
      </c>
      <c r="AK118" s="41">
        <f t="shared" si="8"/>
        <v>0</v>
      </c>
      <c r="AL118" s="44"/>
      <c r="AN118" s="41" t="str">
        <f t="shared" si="9"/>
        <v/>
      </c>
    </row>
    <row r="119" spans="1:40" s="41" customFormat="1" ht="30" customHeight="1" x14ac:dyDescent="0.4">
      <c r="A119" s="91">
        <v>106</v>
      </c>
      <c r="B119" s="27" t="str">
        <f>IF('（別紙2-1）12月25日～1月26日'!B119="","",'（別紙2-1）12月25日～1月26日'!B119)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45"/>
      <c r="AH119" s="97"/>
      <c r="AI119" s="98">
        <f>SUM('（別紙2-1）12月25日～1月26日'!D119:AJ119,'（別紙2-2）1月27日～2月28日'!D119:AJ119,D119:AH119)</f>
        <v>0</v>
      </c>
      <c r="AJ119" s="43" t="str">
        <f t="shared" si="3"/>
        <v/>
      </c>
      <c r="AK119" s="41">
        <f t="shared" si="8"/>
        <v>0</v>
      </c>
      <c r="AL119" s="44"/>
      <c r="AN119" s="41" t="str">
        <f t="shared" si="9"/>
        <v/>
      </c>
    </row>
    <row r="120" spans="1:40" s="41" customFormat="1" ht="30" customHeight="1" x14ac:dyDescent="0.4">
      <c r="A120" s="55">
        <v>107</v>
      </c>
      <c r="B120" s="27" t="str">
        <f>IF('（別紙2-1）12月25日～1月26日'!B120="","",'（別紙2-1）12月25日～1月26日'!B120)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43"/>
      <c r="AH120" s="26"/>
      <c r="AI120" s="56">
        <f>SUM('（別紙2-1）12月25日～1月26日'!D120:AJ120,'（別紙2-2）1月27日～2月28日'!D120:AJ120,D120:AH120)</f>
        <v>0</v>
      </c>
      <c r="AJ120" s="43" t="str">
        <f t="shared" si="3"/>
        <v/>
      </c>
      <c r="AK120" s="41">
        <f t="shared" si="8"/>
        <v>0</v>
      </c>
      <c r="AL120" s="44"/>
      <c r="AN120" s="41" t="str">
        <f t="shared" si="9"/>
        <v/>
      </c>
    </row>
    <row r="121" spans="1:40" s="41" customFormat="1" ht="30" customHeight="1" x14ac:dyDescent="0.4">
      <c r="A121" s="55">
        <v>108</v>
      </c>
      <c r="B121" s="27" t="str">
        <f>IF('（別紙2-1）12月25日～1月26日'!B121="","",'（別紙2-1）12月25日～1月26日'!B121)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43"/>
      <c r="AH121" s="26"/>
      <c r="AI121" s="56">
        <f>SUM('（別紙2-1）12月25日～1月26日'!D121:AJ121,'（別紙2-2）1月27日～2月28日'!D121:AJ121,D121:AH121)</f>
        <v>0</v>
      </c>
      <c r="AJ121" s="43" t="str">
        <f t="shared" si="3"/>
        <v/>
      </c>
      <c r="AK121" s="41">
        <f t="shared" si="8"/>
        <v>0</v>
      </c>
      <c r="AL121" s="44"/>
      <c r="AN121" s="41" t="str">
        <f t="shared" si="9"/>
        <v/>
      </c>
    </row>
    <row r="122" spans="1:40" s="41" customFormat="1" ht="30" customHeight="1" x14ac:dyDescent="0.4">
      <c r="A122" s="55">
        <v>109</v>
      </c>
      <c r="B122" s="27" t="str">
        <f>IF('（別紙2-1）12月25日～1月26日'!B122="","",'（別紙2-1）12月25日～1月26日'!B122)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43"/>
      <c r="AH122" s="26"/>
      <c r="AI122" s="56">
        <f>SUM('（別紙2-1）12月25日～1月26日'!D122:AJ122,'（別紙2-2）1月27日～2月28日'!D122:AJ122,D122:AH122)</f>
        <v>0</v>
      </c>
      <c r="AJ122" s="43" t="str">
        <f t="shared" si="3"/>
        <v/>
      </c>
      <c r="AK122" s="41">
        <f t="shared" si="8"/>
        <v>0</v>
      </c>
      <c r="AL122" s="44"/>
      <c r="AN122" s="41" t="str">
        <f t="shared" si="9"/>
        <v/>
      </c>
    </row>
    <row r="123" spans="1:40" s="41" customFormat="1" ht="30" customHeight="1" thickBot="1" x14ac:dyDescent="0.45">
      <c r="A123" s="55">
        <v>110</v>
      </c>
      <c r="B123" s="106" t="str">
        <f>IF('（別紙2-1）12月25日～1月26日'!B123="","",'（別紙2-1）12月25日～1月26日'!B123)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43"/>
      <c r="AH123" s="26"/>
      <c r="AI123" s="56">
        <f>SUM('（別紙2-1）12月25日～1月26日'!D123:AJ123,'（別紙2-2）1月27日～2月28日'!D123:AJ123,D123:AH123)</f>
        <v>0</v>
      </c>
      <c r="AJ123" s="43" t="str">
        <f t="shared" si="3"/>
        <v/>
      </c>
      <c r="AK123" s="41">
        <f t="shared" si="8"/>
        <v>0</v>
      </c>
      <c r="AL123" s="44"/>
      <c r="AN123" s="41" t="str">
        <f t="shared" si="9"/>
        <v/>
      </c>
    </row>
    <row r="124" spans="1:40" s="41" customFormat="1" ht="30" customHeight="1" x14ac:dyDescent="0.4">
      <c r="A124" s="99">
        <v>111</v>
      </c>
      <c r="B124" s="136" t="str">
        <f>IF('（別紙2-1）12月25日～1月26日'!B124="","",'（別紙2-1）12月25日～1月26日'!B124)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44"/>
      <c r="AH124" s="105"/>
      <c r="AI124" s="81">
        <f>SUM('（別紙2-1）12月25日～1月26日'!D124:AJ124,'（別紙2-2）1月27日～2月28日'!D124:AJ124,D124:AH124)</f>
        <v>0</v>
      </c>
      <c r="AJ124" s="43" t="str">
        <f t="shared" si="3"/>
        <v/>
      </c>
      <c r="AK124" s="41">
        <f t="shared" si="8"/>
        <v>0</v>
      </c>
      <c r="AL124" s="44"/>
      <c r="AN124" s="41" t="str">
        <f t="shared" si="9"/>
        <v/>
      </c>
    </row>
    <row r="125" spans="1:40" s="41" customFormat="1" ht="30" customHeight="1" x14ac:dyDescent="0.4">
      <c r="A125" s="55">
        <v>112</v>
      </c>
      <c r="B125" s="27" t="str">
        <f>IF('（別紙2-1）12月25日～1月26日'!B125="","",'（別紙2-1）12月25日～1月26日'!B125)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43"/>
      <c r="AH125" s="26"/>
      <c r="AI125" s="56">
        <f>SUM('（別紙2-1）12月25日～1月26日'!D125:AJ125,'（別紙2-2）1月27日～2月28日'!D125:AJ125,D125:AH125)</f>
        <v>0</v>
      </c>
      <c r="AJ125" s="43" t="str">
        <f t="shared" si="3"/>
        <v/>
      </c>
      <c r="AK125" s="41">
        <f t="shared" si="8"/>
        <v>0</v>
      </c>
      <c r="AL125" s="44"/>
      <c r="AN125" s="41" t="str">
        <f t="shared" si="9"/>
        <v/>
      </c>
    </row>
    <row r="126" spans="1:40" s="41" customFormat="1" ht="30" customHeight="1" x14ac:dyDescent="0.4">
      <c r="A126" s="55">
        <v>113</v>
      </c>
      <c r="B126" s="27" t="str">
        <f>IF('（別紙2-1）12月25日～1月26日'!B126="","",'（別紙2-1）12月25日～1月26日'!B126)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43"/>
      <c r="AH126" s="26"/>
      <c r="AI126" s="56">
        <f>SUM('（別紙2-1）12月25日～1月26日'!D126:AJ126,'（別紙2-2）1月27日～2月28日'!D126:AJ126,D126:AH126)</f>
        <v>0</v>
      </c>
      <c r="AJ126" s="43" t="str">
        <f t="shared" si="3"/>
        <v/>
      </c>
      <c r="AK126" s="41">
        <f t="shared" si="8"/>
        <v>0</v>
      </c>
      <c r="AL126" s="44"/>
      <c r="AN126" s="41" t="str">
        <f t="shared" si="9"/>
        <v/>
      </c>
    </row>
    <row r="127" spans="1:40" s="41" customFormat="1" ht="30" customHeight="1" x14ac:dyDescent="0.4">
      <c r="A127" s="55">
        <v>114</v>
      </c>
      <c r="B127" s="27" t="str">
        <f>IF('（別紙2-1）12月25日～1月26日'!B127="","",'（別紙2-1）12月25日～1月26日'!B127)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43"/>
      <c r="AH127" s="26"/>
      <c r="AI127" s="56">
        <f>SUM('（別紙2-1）12月25日～1月26日'!D127:AJ127,'（別紙2-2）1月27日～2月28日'!D127:AJ127,D127:AH127)</f>
        <v>0</v>
      </c>
      <c r="AJ127" s="43" t="str">
        <f t="shared" si="3"/>
        <v/>
      </c>
      <c r="AK127" s="41">
        <f t="shared" si="8"/>
        <v>0</v>
      </c>
      <c r="AL127" s="44"/>
      <c r="AN127" s="41" t="str">
        <f t="shared" si="9"/>
        <v/>
      </c>
    </row>
    <row r="128" spans="1:40" s="41" customFormat="1" ht="30" customHeight="1" thickBot="1" x14ac:dyDescent="0.45">
      <c r="A128" s="57">
        <v>115</v>
      </c>
      <c r="B128" s="106" t="str">
        <f>IF('（別紙2-1）12月25日～1月26日'!B128="","",'（別紙2-1）12月25日～1月26日'!B128)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42"/>
      <c r="AH128" s="15"/>
      <c r="AI128" s="58">
        <f>SUM('（別紙2-1）12月25日～1月26日'!D128:AJ128,'（別紙2-2）1月27日～2月28日'!D128:AJ128,D128:AH128)</f>
        <v>0</v>
      </c>
      <c r="AJ128" s="43" t="str">
        <f t="shared" si="3"/>
        <v/>
      </c>
      <c r="AK128" s="41">
        <f t="shared" si="8"/>
        <v>0</v>
      </c>
      <c r="AL128" s="44"/>
      <c r="AN128" s="41" t="str">
        <f t="shared" si="9"/>
        <v/>
      </c>
    </row>
    <row r="129" spans="1:40" s="41" customFormat="1" ht="30" customHeight="1" x14ac:dyDescent="0.4">
      <c r="A129" s="91">
        <v>116</v>
      </c>
      <c r="B129" s="136" t="str">
        <f>IF('（別紙2-1）12月25日～1月26日'!B129="","",'（別紙2-1）12月25日～1月26日'!B129)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45"/>
      <c r="AH129" s="97"/>
      <c r="AI129" s="98">
        <f>SUM('（別紙2-1）12月25日～1月26日'!D129:AJ129,'（別紙2-2）1月27日～2月28日'!D129:AJ129,D129:AH129)</f>
        <v>0</v>
      </c>
      <c r="AJ129" s="43" t="str">
        <f t="shared" si="3"/>
        <v/>
      </c>
      <c r="AK129" s="41">
        <f t="shared" si="8"/>
        <v>0</v>
      </c>
      <c r="AL129" s="44"/>
      <c r="AN129" s="41" t="str">
        <f t="shared" si="9"/>
        <v/>
      </c>
    </row>
    <row r="130" spans="1:40" s="41" customFormat="1" ht="30" customHeight="1" x14ac:dyDescent="0.4">
      <c r="A130" s="55">
        <v>117</v>
      </c>
      <c r="B130" s="27" t="str">
        <f>IF('（別紙2-1）12月25日～1月26日'!B130="","",'（別紙2-1）12月25日～1月26日'!B130)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43"/>
      <c r="AH130" s="26"/>
      <c r="AI130" s="56">
        <f>SUM('（別紙2-1）12月25日～1月26日'!D130:AJ130,'（別紙2-2）1月27日～2月28日'!D130:AJ130,D130:AH130)</f>
        <v>0</v>
      </c>
      <c r="AJ130" s="43" t="str">
        <f t="shared" ref="AJ130:AJ163" si="10">IF(AI130&lt;=15,"","療養日数は15日以内になるようにしてください")</f>
        <v/>
      </c>
      <c r="AK130" s="41">
        <f t="shared" si="8"/>
        <v>0</v>
      </c>
      <c r="AL130" s="44"/>
      <c r="AN130" s="41" t="str">
        <f t="shared" si="9"/>
        <v/>
      </c>
    </row>
    <row r="131" spans="1:40" s="41" customFormat="1" ht="30" customHeight="1" x14ac:dyDescent="0.4">
      <c r="A131" s="55">
        <v>118</v>
      </c>
      <c r="B131" s="27" t="str">
        <f>IF('（別紙2-1）12月25日～1月26日'!B131="","",'（別紙2-1）12月25日～1月26日'!B131)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43"/>
      <c r="AH131" s="26"/>
      <c r="AI131" s="56">
        <f>SUM('（別紙2-1）12月25日～1月26日'!D131:AJ131,'（別紙2-2）1月27日～2月28日'!D131:AJ131,D131:AH131)</f>
        <v>0</v>
      </c>
      <c r="AJ131" s="43" t="str">
        <f t="shared" si="10"/>
        <v/>
      </c>
      <c r="AK131" s="41">
        <f t="shared" si="8"/>
        <v>0</v>
      </c>
      <c r="AL131" s="44"/>
      <c r="AN131" s="41" t="str">
        <f t="shared" si="9"/>
        <v/>
      </c>
    </row>
    <row r="132" spans="1:40" s="41" customFormat="1" ht="30" customHeight="1" x14ac:dyDescent="0.4">
      <c r="A132" s="55">
        <v>119</v>
      </c>
      <c r="B132" s="27" t="str">
        <f>IF('（別紙2-1）12月25日～1月26日'!B132="","",'（別紙2-1）12月25日～1月26日'!B132)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43"/>
      <c r="AH132" s="26"/>
      <c r="AI132" s="56">
        <f>SUM('（別紙2-1）12月25日～1月26日'!D132:AJ132,'（別紙2-2）1月27日～2月28日'!D132:AJ132,D132:AH132)</f>
        <v>0</v>
      </c>
      <c r="AJ132" s="43" t="str">
        <f t="shared" si="10"/>
        <v/>
      </c>
      <c r="AK132" s="41">
        <f t="shared" si="8"/>
        <v>0</v>
      </c>
      <c r="AL132" s="44"/>
      <c r="AN132" s="41" t="str">
        <f t="shared" si="9"/>
        <v/>
      </c>
    </row>
    <row r="133" spans="1:40" s="41" customFormat="1" ht="30" customHeight="1" thickBot="1" x14ac:dyDescent="0.45">
      <c r="A133" s="55">
        <v>120</v>
      </c>
      <c r="B133" s="106" t="str">
        <f>IF('（別紙2-1）12月25日～1月26日'!B133="","",'（別紙2-1）12月25日～1月26日'!B133)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43"/>
      <c r="AH133" s="26"/>
      <c r="AI133" s="56">
        <f>SUM('（別紙2-1）12月25日～1月26日'!D133:AJ133,'（別紙2-2）1月27日～2月28日'!D133:AJ133,D133:AH133)</f>
        <v>0</v>
      </c>
      <c r="AJ133" s="43" t="str">
        <f t="shared" si="10"/>
        <v/>
      </c>
      <c r="AK133" s="41">
        <f t="shared" si="8"/>
        <v>0</v>
      </c>
      <c r="AL133" s="44"/>
      <c r="AN133" s="41" t="str">
        <f t="shared" si="9"/>
        <v/>
      </c>
    </row>
    <row r="134" spans="1:40" s="41" customFormat="1" ht="30" customHeight="1" x14ac:dyDescent="0.4">
      <c r="A134" s="99">
        <v>121</v>
      </c>
      <c r="B134" s="136" t="str">
        <f>IF('（別紙2-1）12月25日～1月26日'!B134="","",'（別紙2-1）12月25日～1月26日'!B134)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44"/>
      <c r="AH134" s="105"/>
      <c r="AI134" s="81">
        <f>SUM('（別紙2-1）12月25日～1月26日'!D134:AJ134,'（別紙2-2）1月27日～2月28日'!D134:AJ134,D134:AH134)</f>
        <v>0</v>
      </c>
      <c r="AJ134" s="43" t="str">
        <f t="shared" si="10"/>
        <v/>
      </c>
      <c r="AK134" s="41">
        <f t="shared" si="8"/>
        <v>0</v>
      </c>
      <c r="AL134" s="44"/>
      <c r="AN134" s="41" t="str">
        <f t="shared" si="9"/>
        <v/>
      </c>
    </row>
    <row r="135" spans="1:40" s="41" customFormat="1" ht="30" customHeight="1" x14ac:dyDescent="0.4">
      <c r="A135" s="55">
        <v>122</v>
      </c>
      <c r="B135" s="27" t="str">
        <f>IF('（別紙2-1）12月25日～1月26日'!B135="","",'（別紙2-1）12月25日～1月26日'!B135)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43"/>
      <c r="AH135" s="26"/>
      <c r="AI135" s="56">
        <f>SUM('（別紙2-1）12月25日～1月26日'!D135:AJ135,'（別紙2-2）1月27日～2月28日'!D135:AJ135,D135:AH135)</f>
        <v>0</v>
      </c>
      <c r="AJ135" s="43" t="str">
        <f t="shared" si="10"/>
        <v/>
      </c>
      <c r="AK135" s="41">
        <f t="shared" si="8"/>
        <v>0</v>
      </c>
      <c r="AL135" s="44"/>
      <c r="AN135" s="41" t="str">
        <f t="shared" si="9"/>
        <v/>
      </c>
    </row>
    <row r="136" spans="1:40" s="41" customFormat="1" ht="30" customHeight="1" x14ac:dyDescent="0.4">
      <c r="A136" s="55">
        <v>123</v>
      </c>
      <c r="B136" s="27" t="str">
        <f>IF('（別紙2-1）12月25日～1月26日'!B136="","",'（別紙2-1）12月25日～1月26日'!B136)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43"/>
      <c r="AH136" s="26"/>
      <c r="AI136" s="56">
        <f>SUM('（別紙2-1）12月25日～1月26日'!D136:AJ136,'（別紙2-2）1月27日～2月28日'!D136:AJ136,D136:AH136)</f>
        <v>0</v>
      </c>
      <c r="AJ136" s="43" t="str">
        <f t="shared" si="10"/>
        <v/>
      </c>
      <c r="AK136" s="41">
        <f t="shared" si="8"/>
        <v>0</v>
      </c>
      <c r="AL136" s="44"/>
      <c r="AN136" s="41" t="str">
        <f t="shared" si="9"/>
        <v/>
      </c>
    </row>
    <row r="137" spans="1:40" s="41" customFormat="1" ht="30" customHeight="1" x14ac:dyDescent="0.4">
      <c r="A137" s="55">
        <v>124</v>
      </c>
      <c r="B137" s="27" t="str">
        <f>IF('（別紙2-1）12月25日～1月26日'!B137="","",'（別紙2-1）12月25日～1月26日'!B137)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43"/>
      <c r="AH137" s="26"/>
      <c r="AI137" s="56">
        <f>SUM('（別紙2-1）12月25日～1月26日'!D137:AJ137,'（別紙2-2）1月27日～2月28日'!D137:AJ137,D137:AH137)</f>
        <v>0</v>
      </c>
      <c r="AJ137" s="43" t="str">
        <f t="shared" si="10"/>
        <v/>
      </c>
      <c r="AK137" s="41">
        <f t="shared" si="8"/>
        <v>0</v>
      </c>
      <c r="AL137" s="44"/>
      <c r="AN137" s="41" t="str">
        <f t="shared" si="9"/>
        <v/>
      </c>
    </row>
    <row r="138" spans="1:40" s="41" customFormat="1" ht="30" customHeight="1" thickBot="1" x14ac:dyDescent="0.45">
      <c r="A138" s="57">
        <v>125</v>
      </c>
      <c r="B138" s="106" t="str">
        <f>IF('（別紙2-1）12月25日～1月26日'!B138="","",'（別紙2-1）12月25日～1月26日'!B138)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42"/>
      <c r="AH138" s="15"/>
      <c r="AI138" s="58">
        <f>SUM('（別紙2-1）12月25日～1月26日'!D138:AJ138,'（別紙2-2）1月27日～2月28日'!D138:AJ138,D138:AH138)</f>
        <v>0</v>
      </c>
      <c r="AJ138" s="43" t="str">
        <f t="shared" si="10"/>
        <v/>
      </c>
      <c r="AK138" s="41">
        <f t="shared" si="8"/>
        <v>0</v>
      </c>
      <c r="AL138" s="44"/>
      <c r="AN138" s="41" t="str">
        <f t="shared" si="9"/>
        <v/>
      </c>
    </row>
    <row r="139" spans="1:40" s="41" customFormat="1" ht="30" customHeight="1" x14ac:dyDescent="0.4">
      <c r="A139" s="91">
        <v>126</v>
      </c>
      <c r="B139" s="136" t="str">
        <f>IF('（別紙2-1）12月25日～1月26日'!B139="","",'（別紙2-1）12月25日～1月26日'!B139)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45"/>
      <c r="AH139" s="97"/>
      <c r="AI139" s="98">
        <f>SUM('（別紙2-1）12月25日～1月26日'!D139:AJ139,'（別紙2-2）1月27日～2月28日'!D139:AJ139,D139:AH139)</f>
        <v>0</v>
      </c>
      <c r="AJ139" s="43" t="str">
        <f t="shared" si="10"/>
        <v/>
      </c>
      <c r="AK139" s="41">
        <f t="shared" si="8"/>
        <v>0</v>
      </c>
      <c r="AL139" s="44"/>
      <c r="AN139" s="41" t="str">
        <f t="shared" si="9"/>
        <v/>
      </c>
    </row>
    <row r="140" spans="1:40" s="41" customFormat="1" ht="30" customHeight="1" x14ac:dyDescent="0.4">
      <c r="A140" s="55">
        <v>127</v>
      </c>
      <c r="B140" s="27" t="str">
        <f>IF('（別紙2-1）12月25日～1月26日'!B140="","",'（別紙2-1）12月25日～1月26日'!B140)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43"/>
      <c r="AH140" s="26"/>
      <c r="AI140" s="56">
        <f>SUM('（別紙2-1）12月25日～1月26日'!D140:AJ140,'（別紙2-2）1月27日～2月28日'!D140:AJ140,D140:AH140)</f>
        <v>0</v>
      </c>
      <c r="AJ140" s="43" t="str">
        <f t="shared" si="10"/>
        <v/>
      </c>
      <c r="AK140" s="41">
        <f t="shared" si="8"/>
        <v>0</v>
      </c>
      <c r="AL140" s="44"/>
      <c r="AN140" s="41" t="str">
        <f t="shared" si="9"/>
        <v/>
      </c>
    </row>
    <row r="141" spans="1:40" s="41" customFormat="1" ht="30" customHeight="1" x14ac:dyDescent="0.4">
      <c r="A141" s="55">
        <v>128</v>
      </c>
      <c r="B141" s="27" t="str">
        <f>IF('（別紙2-1）12月25日～1月26日'!B141="","",'（別紙2-1）12月25日～1月26日'!B141)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43"/>
      <c r="AH141" s="26"/>
      <c r="AI141" s="56">
        <f>SUM('（別紙2-1）12月25日～1月26日'!D141:AJ141,'（別紙2-2）1月27日～2月28日'!D141:AJ141,D141:AH141)</f>
        <v>0</v>
      </c>
      <c r="AJ141" s="43" t="str">
        <f t="shared" si="10"/>
        <v/>
      </c>
      <c r="AK141" s="41">
        <f t="shared" si="8"/>
        <v>0</v>
      </c>
      <c r="AL141" s="44"/>
      <c r="AN141" s="41" t="str">
        <f t="shared" si="9"/>
        <v/>
      </c>
    </row>
    <row r="142" spans="1:40" s="41" customFormat="1" ht="30" customHeight="1" x14ac:dyDescent="0.4">
      <c r="A142" s="55">
        <v>129</v>
      </c>
      <c r="B142" s="27" t="str">
        <f>IF('（別紙2-1）12月25日～1月26日'!B142="","",'（別紙2-1）12月25日～1月26日'!B142)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43"/>
      <c r="AH142" s="26"/>
      <c r="AI142" s="56">
        <f>SUM('（別紙2-1）12月25日～1月26日'!D142:AJ142,'（別紙2-2）1月27日～2月28日'!D142:AJ142,D142:AH142)</f>
        <v>0</v>
      </c>
      <c r="AJ142" s="43" t="str">
        <f t="shared" si="10"/>
        <v/>
      </c>
      <c r="AK142" s="41">
        <f t="shared" ref="AK142:AK163" si="11">MIN(SUM(D142:AH142),15)</f>
        <v>0</v>
      </c>
      <c r="AL142" s="44"/>
      <c r="AN142" s="41" t="str">
        <f t="shared" ref="AN142:AN163" si="12">IF(AND(B142="",AI142&gt;0),1,"")</f>
        <v/>
      </c>
    </row>
    <row r="143" spans="1:40" s="41" customFormat="1" ht="30" customHeight="1" thickBot="1" x14ac:dyDescent="0.45">
      <c r="A143" s="55">
        <v>130</v>
      </c>
      <c r="B143" s="106" t="str">
        <f>IF('（別紙2-1）12月25日～1月26日'!B143="","",'（別紙2-1）12月25日～1月26日'!B143)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43"/>
      <c r="AH143" s="26"/>
      <c r="AI143" s="56">
        <f>SUM('（別紙2-1）12月25日～1月26日'!D143:AJ143,'（別紙2-2）1月27日～2月28日'!D143:AJ143,D143:AH143)</f>
        <v>0</v>
      </c>
      <c r="AJ143" s="43" t="str">
        <f t="shared" si="10"/>
        <v/>
      </c>
      <c r="AK143" s="41">
        <f t="shared" si="11"/>
        <v>0</v>
      </c>
      <c r="AL143" s="44"/>
      <c r="AN143" s="41" t="str">
        <f t="shared" si="12"/>
        <v/>
      </c>
    </row>
    <row r="144" spans="1:40" s="41" customFormat="1" ht="30" customHeight="1" x14ac:dyDescent="0.4">
      <c r="A144" s="99">
        <v>131</v>
      </c>
      <c r="B144" s="136" t="str">
        <f>IF('（別紙2-1）12月25日～1月26日'!B144="","",'（別紙2-1）12月25日～1月26日'!B144)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44"/>
      <c r="AH144" s="105"/>
      <c r="AI144" s="81">
        <f>SUM('（別紙2-1）12月25日～1月26日'!D144:AJ144,'（別紙2-2）1月27日～2月28日'!D144:AJ144,D144:AH144)</f>
        <v>0</v>
      </c>
      <c r="AJ144" s="43" t="str">
        <f t="shared" si="10"/>
        <v/>
      </c>
      <c r="AK144" s="41">
        <f t="shared" si="11"/>
        <v>0</v>
      </c>
      <c r="AL144" s="44"/>
      <c r="AN144" s="41" t="str">
        <f t="shared" si="12"/>
        <v/>
      </c>
    </row>
    <row r="145" spans="1:40" s="41" customFormat="1" ht="30" customHeight="1" x14ac:dyDescent="0.4">
      <c r="A145" s="55">
        <v>132</v>
      </c>
      <c r="B145" s="27" t="str">
        <f>IF('（別紙2-1）12月25日～1月26日'!B145="","",'（別紙2-1）12月25日～1月26日'!B145)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43"/>
      <c r="AH145" s="26"/>
      <c r="AI145" s="56">
        <f>SUM('（別紙2-1）12月25日～1月26日'!D145:AJ145,'（別紙2-2）1月27日～2月28日'!D145:AJ145,D145:AH145)</f>
        <v>0</v>
      </c>
      <c r="AJ145" s="43" t="str">
        <f t="shared" si="10"/>
        <v/>
      </c>
      <c r="AK145" s="41">
        <f t="shared" si="11"/>
        <v>0</v>
      </c>
      <c r="AL145" s="44"/>
      <c r="AN145" s="41" t="str">
        <f t="shared" si="12"/>
        <v/>
      </c>
    </row>
    <row r="146" spans="1:40" s="41" customFormat="1" ht="30" customHeight="1" x14ac:dyDescent="0.4">
      <c r="A146" s="55">
        <v>133</v>
      </c>
      <c r="B146" s="27" t="str">
        <f>IF('（別紙2-1）12月25日～1月26日'!B146="","",'（別紙2-1）12月25日～1月26日'!B146)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43"/>
      <c r="AH146" s="26"/>
      <c r="AI146" s="56">
        <f>SUM('（別紙2-1）12月25日～1月26日'!D146:AJ146,'（別紙2-2）1月27日～2月28日'!D146:AJ146,D146:AH146)</f>
        <v>0</v>
      </c>
      <c r="AJ146" s="43" t="str">
        <f t="shared" si="10"/>
        <v/>
      </c>
      <c r="AK146" s="41">
        <f t="shared" si="11"/>
        <v>0</v>
      </c>
      <c r="AL146" s="44"/>
      <c r="AN146" s="41" t="str">
        <f t="shared" si="12"/>
        <v/>
      </c>
    </row>
    <row r="147" spans="1:40" s="41" customFormat="1" ht="30" customHeight="1" x14ac:dyDescent="0.4">
      <c r="A147" s="55">
        <v>134</v>
      </c>
      <c r="B147" s="27" t="str">
        <f>IF('（別紙2-1）12月25日～1月26日'!B147="","",'（別紙2-1）12月25日～1月26日'!B147)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43"/>
      <c r="AH147" s="26"/>
      <c r="AI147" s="56">
        <f>SUM('（別紙2-1）12月25日～1月26日'!D147:AJ147,'（別紙2-2）1月27日～2月28日'!D147:AJ147,D147:AH147)</f>
        <v>0</v>
      </c>
      <c r="AJ147" s="43" t="str">
        <f t="shared" si="10"/>
        <v/>
      </c>
      <c r="AK147" s="41">
        <f t="shared" si="11"/>
        <v>0</v>
      </c>
      <c r="AL147" s="44"/>
      <c r="AN147" s="41" t="str">
        <f t="shared" si="12"/>
        <v/>
      </c>
    </row>
    <row r="148" spans="1:40" s="41" customFormat="1" ht="30" customHeight="1" thickBot="1" x14ac:dyDescent="0.45">
      <c r="A148" s="57">
        <v>135</v>
      </c>
      <c r="B148" s="106" t="str">
        <f>IF('（別紙2-1）12月25日～1月26日'!B148="","",'（別紙2-1）12月25日～1月26日'!B148)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42"/>
      <c r="AH148" s="15"/>
      <c r="AI148" s="58">
        <f>SUM('（別紙2-1）12月25日～1月26日'!D148:AJ148,'（別紙2-2）1月27日～2月28日'!D148:AJ148,D148:AH148)</f>
        <v>0</v>
      </c>
      <c r="AJ148" s="43" t="str">
        <f t="shared" si="10"/>
        <v/>
      </c>
      <c r="AK148" s="41">
        <f t="shared" si="11"/>
        <v>0</v>
      </c>
      <c r="AL148" s="44"/>
      <c r="AN148" s="41" t="str">
        <f t="shared" si="12"/>
        <v/>
      </c>
    </row>
    <row r="149" spans="1:40" s="41" customFormat="1" ht="30" customHeight="1" x14ac:dyDescent="0.4">
      <c r="A149" s="91">
        <v>136</v>
      </c>
      <c r="B149" s="136" t="str">
        <f>IF('（別紙2-1）12月25日～1月26日'!B149="","",'（別紙2-1）12月25日～1月26日'!B149)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45"/>
      <c r="AH149" s="97"/>
      <c r="AI149" s="98">
        <f>SUM('（別紙2-1）12月25日～1月26日'!D149:AJ149,'（別紙2-2）1月27日～2月28日'!D149:AJ149,D149:AH149)</f>
        <v>0</v>
      </c>
      <c r="AJ149" s="43" t="str">
        <f t="shared" si="10"/>
        <v/>
      </c>
      <c r="AK149" s="41">
        <f t="shared" si="11"/>
        <v>0</v>
      </c>
      <c r="AL149" s="44"/>
      <c r="AN149" s="41" t="str">
        <f t="shared" si="12"/>
        <v/>
      </c>
    </row>
    <row r="150" spans="1:40" s="41" customFormat="1" ht="30" customHeight="1" x14ac:dyDescent="0.4">
      <c r="A150" s="55">
        <v>137</v>
      </c>
      <c r="B150" s="27" t="str">
        <f>IF('（別紙2-1）12月25日～1月26日'!B150="","",'（別紙2-1）12月25日～1月26日'!B150)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43"/>
      <c r="AH150" s="26"/>
      <c r="AI150" s="56">
        <f>SUM('（別紙2-1）12月25日～1月26日'!D150:AJ150,'（別紙2-2）1月27日～2月28日'!D150:AJ150,D150:AH150)</f>
        <v>0</v>
      </c>
      <c r="AJ150" s="43" t="str">
        <f t="shared" si="10"/>
        <v/>
      </c>
      <c r="AK150" s="41">
        <f t="shared" si="11"/>
        <v>0</v>
      </c>
      <c r="AL150" s="44"/>
      <c r="AN150" s="41" t="str">
        <f t="shared" si="12"/>
        <v/>
      </c>
    </row>
    <row r="151" spans="1:40" s="41" customFormat="1" ht="30" customHeight="1" x14ac:dyDescent="0.4">
      <c r="A151" s="55">
        <v>138</v>
      </c>
      <c r="B151" s="27" t="str">
        <f>IF('（別紙2-1）12月25日～1月26日'!B151="","",'（別紙2-1）12月25日～1月26日'!B151)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43"/>
      <c r="AH151" s="26"/>
      <c r="AI151" s="56">
        <f>SUM('（別紙2-1）12月25日～1月26日'!D151:AJ151,'（別紙2-2）1月27日～2月28日'!D151:AJ151,D151:AH151)</f>
        <v>0</v>
      </c>
      <c r="AJ151" s="43" t="str">
        <f t="shared" si="10"/>
        <v/>
      </c>
      <c r="AK151" s="41">
        <f t="shared" si="11"/>
        <v>0</v>
      </c>
      <c r="AL151" s="44"/>
      <c r="AN151" s="41" t="str">
        <f t="shared" si="12"/>
        <v/>
      </c>
    </row>
    <row r="152" spans="1:40" s="41" customFormat="1" ht="30" customHeight="1" x14ac:dyDescent="0.4">
      <c r="A152" s="55">
        <v>139</v>
      </c>
      <c r="B152" s="27" t="str">
        <f>IF('（別紙2-1）12月25日～1月26日'!B152="","",'（別紙2-1）12月25日～1月26日'!B152)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43"/>
      <c r="AH152" s="26"/>
      <c r="AI152" s="56">
        <f>SUM('（別紙2-1）12月25日～1月26日'!D152:AJ152,'（別紙2-2）1月27日～2月28日'!D152:AJ152,D152:AH152)</f>
        <v>0</v>
      </c>
      <c r="AJ152" s="43" t="str">
        <f t="shared" si="10"/>
        <v/>
      </c>
      <c r="AK152" s="41">
        <f t="shared" si="11"/>
        <v>0</v>
      </c>
      <c r="AL152" s="44"/>
      <c r="AN152" s="41" t="str">
        <f t="shared" si="12"/>
        <v/>
      </c>
    </row>
    <row r="153" spans="1:40" s="41" customFormat="1" ht="30" customHeight="1" thickBot="1" x14ac:dyDescent="0.45">
      <c r="A153" s="55">
        <v>140</v>
      </c>
      <c r="B153" s="106" t="str">
        <f>IF('（別紙2-1）12月25日～1月26日'!B153="","",'（別紙2-1）12月25日～1月26日'!B153)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43"/>
      <c r="AH153" s="26"/>
      <c r="AI153" s="56">
        <f>SUM('（別紙2-1）12月25日～1月26日'!D153:AJ153,'（別紙2-2）1月27日～2月28日'!D153:AJ153,D153:AH153)</f>
        <v>0</v>
      </c>
      <c r="AJ153" s="43" t="str">
        <f t="shared" si="10"/>
        <v/>
      </c>
      <c r="AK153" s="41">
        <f t="shared" si="11"/>
        <v>0</v>
      </c>
      <c r="AL153" s="44"/>
      <c r="AN153" s="41" t="str">
        <f t="shared" si="12"/>
        <v/>
      </c>
    </row>
    <row r="154" spans="1:40" s="41" customFormat="1" ht="30" customHeight="1" x14ac:dyDescent="0.4">
      <c r="A154" s="99">
        <v>141</v>
      </c>
      <c r="B154" s="136" t="str">
        <f>IF('（別紙2-1）12月25日～1月26日'!B154="","",'（別紙2-1）12月25日～1月26日'!B154)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44"/>
      <c r="AH154" s="105"/>
      <c r="AI154" s="81">
        <f>SUM('（別紙2-1）12月25日～1月26日'!D154:AJ154,'（別紙2-2）1月27日～2月28日'!D154:AJ154,D154:AH154)</f>
        <v>0</v>
      </c>
      <c r="AJ154" s="43" t="str">
        <f t="shared" si="10"/>
        <v/>
      </c>
      <c r="AK154" s="41">
        <f t="shared" si="11"/>
        <v>0</v>
      </c>
      <c r="AL154" s="44"/>
      <c r="AN154" s="41" t="str">
        <f t="shared" si="12"/>
        <v/>
      </c>
    </row>
    <row r="155" spans="1:40" s="41" customFormat="1" ht="30" customHeight="1" x14ac:dyDescent="0.4">
      <c r="A155" s="55">
        <v>142</v>
      </c>
      <c r="B155" s="27" t="str">
        <f>IF('（別紙2-1）12月25日～1月26日'!B155="","",'（別紙2-1）12月25日～1月26日'!B155)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43"/>
      <c r="AH155" s="26"/>
      <c r="AI155" s="56">
        <f>SUM('（別紙2-1）12月25日～1月26日'!D155:AJ155,'（別紙2-2）1月27日～2月28日'!D155:AJ155,D155:AH155)</f>
        <v>0</v>
      </c>
      <c r="AJ155" s="43" t="str">
        <f t="shared" si="10"/>
        <v/>
      </c>
      <c r="AK155" s="41">
        <f t="shared" si="11"/>
        <v>0</v>
      </c>
      <c r="AL155" s="44"/>
      <c r="AN155" s="41" t="str">
        <f t="shared" si="12"/>
        <v/>
      </c>
    </row>
    <row r="156" spans="1:40" s="41" customFormat="1" ht="30" customHeight="1" x14ac:dyDescent="0.4">
      <c r="A156" s="55">
        <v>143</v>
      </c>
      <c r="B156" s="27" t="str">
        <f>IF('（別紙2-1）12月25日～1月26日'!B156="","",'（別紙2-1）12月25日～1月26日'!B156)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43"/>
      <c r="AH156" s="26"/>
      <c r="AI156" s="56">
        <f>SUM('（別紙2-1）12月25日～1月26日'!D156:AJ156,'（別紙2-2）1月27日～2月28日'!D156:AJ156,D156:AH156)</f>
        <v>0</v>
      </c>
      <c r="AJ156" s="43" t="str">
        <f t="shared" si="10"/>
        <v/>
      </c>
      <c r="AK156" s="41">
        <f t="shared" si="11"/>
        <v>0</v>
      </c>
      <c r="AL156" s="44"/>
      <c r="AN156" s="41" t="str">
        <f t="shared" si="12"/>
        <v/>
      </c>
    </row>
    <row r="157" spans="1:40" s="41" customFormat="1" ht="30" customHeight="1" x14ac:dyDescent="0.4">
      <c r="A157" s="55">
        <v>144</v>
      </c>
      <c r="B157" s="27" t="str">
        <f>IF('（別紙2-1）12月25日～1月26日'!B157="","",'（別紙2-1）12月25日～1月26日'!B157)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43"/>
      <c r="AH157" s="26"/>
      <c r="AI157" s="56">
        <f>SUM('（別紙2-1）12月25日～1月26日'!D157:AJ157,'（別紙2-2）1月27日～2月28日'!D157:AJ157,D157:AH157)</f>
        <v>0</v>
      </c>
      <c r="AJ157" s="43" t="str">
        <f t="shared" si="10"/>
        <v/>
      </c>
      <c r="AK157" s="41">
        <f t="shared" si="11"/>
        <v>0</v>
      </c>
      <c r="AL157" s="44"/>
      <c r="AN157" s="41" t="str">
        <f t="shared" si="12"/>
        <v/>
      </c>
    </row>
    <row r="158" spans="1:40" s="41" customFormat="1" ht="30" customHeight="1" thickBot="1" x14ac:dyDescent="0.45">
      <c r="A158" s="57">
        <v>145</v>
      </c>
      <c r="B158" s="28" t="str">
        <f>IF('（別紙2-1）12月25日～1月26日'!B158="","",'（別紙2-1）12月25日～1月26日'!B158)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42"/>
      <c r="AH158" s="15"/>
      <c r="AI158" s="58">
        <f>SUM('（別紙2-1）12月25日～1月26日'!D158:AJ158,'（別紙2-2）1月27日～2月28日'!D158:AJ158,D158:AH158)</f>
        <v>0</v>
      </c>
      <c r="AJ158" s="43" t="str">
        <f t="shared" si="10"/>
        <v/>
      </c>
      <c r="AK158" s="41">
        <f t="shared" si="11"/>
        <v>0</v>
      </c>
      <c r="AL158" s="44"/>
      <c r="AN158" s="41" t="str">
        <f t="shared" si="12"/>
        <v/>
      </c>
    </row>
    <row r="159" spans="1:40" s="41" customFormat="1" ht="30" customHeight="1" x14ac:dyDescent="0.4">
      <c r="A159" s="99">
        <v>146</v>
      </c>
      <c r="B159" s="136" t="str">
        <f>IF('（別紙2-1）12月25日～1月26日'!B159="","",'（別紙2-1）12月25日～1月26日'!B159)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45"/>
      <c r="AH159" s="97"/>
      <c r="AI159" s="98">
        <f>SUM('（別紙2-1）12月25日～1月26日'!D159:AJ159,'（別紙2-2）1月27日～2月28日'!D159:AJ159,D159:AH159)</f>
        <v>0</v>
      </c>
      <c r="AJ159" s="43" t="str">
        <f t="shared" si="10"/>
        <v/>
      </c>
      <c r="AK159" s="41">
        <f t="shared" si="11"/>
        <v>0</v>
      </c>
      <c r="AL159" s="44"/>
      <c r="AN159" s="41" t="str">
        <f t="shared" si="12"/>
        <v/>
      </c>
    </row>
    <row r="160" spans="1:40" s="41" customFormat="1" ht="30" customHeight="1" x14ac:dyDescent="0.4">
      <c r="A160" s="55">
        <v>147</v>
      </c>
      <c r="B160" s="27" t="str">
        <f>IF('（別紙2-1）12月25日～1月26日'!B160="","",'（別紙2-1）12月25日～1月26日'!B160)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43"/>
      <c r="AH160" s="26"/>
      <c r="AI160" s="56">
        <f>SUM('（別紙2-1）12月25日～1月26日'!D160:AJ160,'（別紙2-2）1月27日～2月28日'!D160:AJ160,D160:AH160)</f>
        <v>0</v>
      </c>
      <c r="AJ160" s="43" t="str">
        <f t="shared" si="10"/>
        <v/>
      </c>
      <c r="AK160" s="41">
        <f t="shared" si="11"/>
        <v>0</v>
      </c>
      <c r="AL160" s="44"/>
      <c r="AN160" s="41" t="str">
        <f t="shared" si="12"/>
        <v/>
      </c>
    </row>
    <row r="161" spans="1:40" s="41" customFormat="1" ht="30" customHeight="1" x14ac:dyDescent="0.4">
      <c r="A161" s="55">
        <v>148</v>
      </c>
      <c r="B161" s="27" t="str">
        <f>IF('（別紙2-1）12月25日～1月26日'!B161="","",'（別紙2-1）12月25日～1月26日'!B161)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43"/>
      <c r="AH161" s="26"/>
      <c r="AI161" s="56">
        <f>SUM('（別紙2-1）12月25日～1月26日'!D161:AJ161,'（別紙2-2）1月27日～2月28日'!D161:AJ161,D161:AH161)</f>
        <v>0</v>
      </c>
      <c r="AJ161" s="43" t="str">
        <f t="shared" si="10"/>
        <v/>
      </c>
      <c r="AK161" s="41">
        <f t="shared" si="11"/>
        <v>0</v>
      </c>
      <c r="AL161" s="44"/>
      <c r="AN161" s="41" t="str">
        <f t="shared" si="12"/>
        <v/>
      </c>
    </row>
    <row r="162" spans="1:40" s="41" customFormat="1" ht="30" customHeight="1" x14ac:dyDescent="0.4">
      <c r="A162" s="55">
        <v>149</v>
      </c>
      <c r="B162" s="27" t="str">
        <f>IF('（別紙2-1）12月25日～1月26日'!B162="","",'（別紙2-1）12月25日～1月26日'!B162)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43"/>
      <c r="AH162" s="26"/>
      <c r="AI162" s="56">
        <f>SUM('（別紙2-1）12月25日～1月26日'!D162:AJ162,'（別紙2-2）1月27日～2月28日'!D162:AJ162,D162:AH162)</f>
        <v>0</v>
      </c>
      <c r="AJ162" s="43" t="str">
        <f t="shared" si="10"/>
        <v/>
      </c>
      <c r="AK162" s="41">
        <f t="shared" si="11"/>
        <v>0</v>
      </c>
      <c r="AL162" s="44"/>
      <c r="AN162" s="41" t="str">
        <f t="shared" si="12"/>
        <v/>
      </c>
    </row>
    <row r="163" spans="1:40" s="41" customFormat="1" ht="30" customHeight="1" thickBot="1" x14ac:dyDescent="0.45">
      <c r="A163" s="57">
        <v>150</v>
      </c>
      <c r="B163" s="186" t="str">
        <f>IF('（別紙2-1）12月25日～1月26日'!B163="","",'（別紙2-1）12月25日～1月26日'!B163)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42"/>
      <c r="AH163" s="15"/>
      <c r="AI163" s="58">
        <f>SUM('（別紙2-1）12月25日～1月26日'!D163:AJ163,'（別紙2-2）1月27日～2月28日'!D163:AJ163,D163:AH163)</f>
        <v>0</v>
      </c>
      <c r="AJ163" s="43" t="str">
        <f t="shared" si="10"/>
        <v/>
      </c>
      <c r="AK163" s="41">
        <f t="shared" si="11"/>
        <v>0</v>
      </c>
      <c r="AL163" s="44"/>
      <c r="AM163" s="41" t="s">
        <v>56</v>
      </c>
      <c r="AN163" s="41" t="str">
        <f t="shared" si="12"/>
        <v/>
      </c>
    </row>
    <row r="164" spans="1:40" ht="30" hidden="1" customHeight="1" thickBot="1" x14ac:dyDescent="0.3">
      <c r="A164" s="45"/>
      <c r="B164" s="45"/>
      <c r="C164" s="45"/>
      <c r="D164" s="45">
        <f t="shared" ref="D164:AH164" si="13">D13</f>
        <v>0</v>
      </c>
      <c r="E164" s="45">
        <f t="shared" si="13"/>
        <v>0</v>
      </c>
      <c r="F164" s="45">
        <f t="shared" si="13"/>
        <v>0</v>
      </c>
      <c r="G164" s="45">
        <f t="shared" si="13"/>
        <v>0</v>
      </c>
      <c r="H164" s="45">
        <f t="shared" si="13"/>
        <v>0</v>
      </c>
      <c r="I164" s="45">
        <f t="shared" si="13"/>
        <v>0</v>
      </c>
      <c r="J164" s="45">
        <f t="shared" si="13"/>
        <v>0</v>
      </c>
      <c r="K164" s="45">
        <f t="shared" si="13"/>
        <v>0</v>
      </c>
      <c r="L164" s="45">
        <f t="shared" si="13"/>
        <v>0</v>
      </c>
      <c r="M164" s="45">
        <f t="shared" si="13"/>
        <v>0</v>
      </c>
      <c r="N164" s="45">
        <f t="shared" si="13"/>
        <v>0</v>
      </c>
      <c r="O164" s="45">
        <f t="shared" si="13"/>
        <v>0</v>
      </c>
      <c r="P164" s="45">
        <f t="shared" si="13"/>
        <v>0</v>
      </c>
      <c r="Q164" s="45">
        <f t="shared" si="13"/>
        <v>0</v>
      </c>
      <c r="R164" s="45">
        <f t="shared" si="13"/>
        <v>0</v>
      </c>
      <c r="S164" s="45">
        <f t="shared" si="13"/>
        <v>0</v>
      </c>
      <c r="T164" s="45">
        <f t="shared" si="13"/>
        <v>0</v>
      </c>
      <c r="U164" s="45">
        <f t="shared" si="13"/>
        <v>0</v>
      </c>
      <c r="V164" s="45">
        <f t="shared" ref="V164:AG164" si="14">V13</f>
        <v>0</v>
      </c>
      <c r="W164" s="45">
        <f t="shared" si="14"/>
        <v>0</v>
      </c>
      <c r="X164" s="45">
        <f t="shared" si="14"/>
        <v>0</v>
      </c>
      <c r="Y164" s="45">
        <f t="shared" si="14"/>
        <v>0</v>
      </c>
      <c r="Z164" s="45">
        <f t="shared" si="14"/>
        <v>0</v>
      </c>
      <c r="AA164" s="45">
        <f t="shared" si="14"/>
        <v>0</v>
      </c>
      <c r="AB164" s="45">
        <f t="shared" si="14"/>
        <v>0</v>
      </c>
      <c r="AC164" s="45">
        <f t="shared" si="14"/>
        <v>0</v>
      </c>
      <c r="AD164" s="45">
        <f t="shared" si="14"/>
        <v>0</v>
      </c>
      <c r="AE164" s="45">
        <f t="shared" si="14"/>
        <v>0</v>
      </c>
      <c r="AF164" s="45">
        <f t="shared" si="14"/>
        <v>0</v>
      </c>
      <c r="AG164" s="45">
        <f t="shared" si="14"/>
        <v>0</v>
      </c>
      <c r="AH164" s="45">
        <f t="shared" si="13"/>
        <v>0</v>
      </c>
      <c r="AI164" s="45"/>
      <c r="AK164" s="46">
        <f>SUM(AK14:AK163)</f>
        <v>0</v>
      </c>
      <c r="AL164" s="46" t="str">
        <f>IF(H5=AK4,AI165,IF(H5=AK5,AI166,"規模を選択してください"))</f>
        <v>規模を選択してください</v>
      </c>
      <c r="AM164" s="46">
        <f>AI167</f>
        <v>0</v>
      </c>
      <c r="AN164" s="34">
        <f>SUM(AN14:AN163)</f>
        <v>0</v>
      </c>
    </row>
    <row r="165" spans="1:40" ht="30" hidden="1" customHeight="1" x14ac:dyDescent="0.25">
      <c r="B165" s="45" t="s">
        <v>4</v>
      </c>
      <c r="C165" s="45"/>
      <c r="D165" s="45">
        <f>IF(D164&gt;=5,D164,0)</f>
        <v>0</v>
      </c>
      <c r="E165" s="45">
        <f t="shared" ref="E165:AH165" si="15">IF(E164&gt;=5,E164,0)</f>
        <v>0</v>
      </c>
      <c r="F165" s="45">
        <f t="shared" si="15"/>
        <v>0</v>
      </c>
      <c r="G165" s="45">
        <f t="shared" si="15"/>
        <v>0</v>
      </c>
      <c r="H165" s="45">
        <f t="shared" si="15"/>
        <v>0</v>
      </c>
      <c r="I165" s="45">
        <f t="shared" si="15"/>
        <v>0</v>
      </c>
      <c r="J165" s="45">
        <f t="shared" si="15"/>
        <v>0</v>
      </c>
      <c r="K165" s="45">
        <f t="shared" si="15"/>
        <v>0</v>
      </c>
      <c r="L165" s="45">
        <f t="shared" si="15"/>
        <v>0</v>
      </c>
      <c r="M165" s="45">
        <f t="shared" si="15"/>
        <v>0</v>
      </c>
      <c r="N165" s="45">
        <f t="shared" si="15"/>
        <v>0</v>
      </c>
      <c r="O165" s="45">
        <f t="shared" si="15"/>
        <v>0</v>
      </c>
      <c r="P165" s="45">
        <f t="shared" si="15"/>
        <v>0</v>
      </c>
      <c r="Q165" s="45">
        <f t="shared" si="15"/>
        <v>0</v>
      </c>
      <c r="R165" s="45">
        <f t="shared" si="15"/>
        <v>0</v>
      </c>
      <c r="S165" s="45">
        <f t="shared" si="15"/>
        <v>0</v>
      </c>
      <c r="T165" s="45">
        <f t="shared" si="15"/>
        <v>0</v>
      </c>
      <c r="U165" s="45">
        <f t="shared" si="15"/>
        <v>0</v>
      </c>
      <c r="V165" s="45">
        <f t="shared" ref="V165:AG165" si="16">IF(V164&gt;=5,V164,0)</f>
        <v>0</v>
      </c>
      <c r="W165" s="45">
        <f t="shared" si="16"/>
        <v>0</v>
      </c>
      <c r="X165" s="45">
        <f t="shared" si="16"/>
        <v>0</v>
      </c>
      <c r="Y165" s="45">
        <f t="shared" si="16"/>
        <v>0</v>
      </c>
      <c r="Z165" s="45">
        <f t="shared" si="16"/>
        <v>0</v>
      </c>
      <c r="AA165" s="45">
        <f t="shared" si="16"/>
        <v>0</v>
      </c>
      <c r="AB165" s="45">
        <f t="shared" si="16"/>
        <v>0</v>
      </c>
      <c r="AC165" s="45">
        <f t="shared" si="16"/>
        <v>0</v>
      </c>
      <c r="AD165" s="45">
        <f t="shared" si="16"/>
        <v>0</v>
      </c>
      <c r="AE165" s="45">
        <f t="shared" si="16"/>
        <v>0</v>
      </c>
      <c r="AF165" s="45">
        <f t="shared" si="16"/>
        <v>0</v>
      </c>
      <c r="AG165" s="45">
        <f t="shared" si="16"/>
        <v>0</v>
      </c>
      <c r="AH165" s="45">
        <f t="shared" si="15"/>
        <v>0</v>
      </c>
      <c r="AI165" s="45">
        <f>SUM(D165:AH165)</f>
        <v>0</v>
      </c>
      <c r="AK165" s="48">
        <f>COUNTIF(AJ14:AJ163,"")</f>
        <v>150</v>
      </c>
      <c r="AM165" s="48"/>
    </row>
    <row r="166" spans="1:40" ht="30" hidden="1" customHeight="1" thickBot="1" x14ac:dyDescent="0.3">
      <c r="B166" s="45" t="s">
        <v>12</v>
      </c>
      <c r="C166" s="45"/>
      <c r="D166" s="45">
        <f>IF(D164&gt;=2,D164,0)</f>
        <v>0</v>
      </c>
      <c r="E166" s="45">
        <f t="shared" ref="E166:AH166" si="17">IF(E164&gt;=2,E164,0)</f>
        <v>0</v>
      </c>
      <c r="F166" s="45">
        <f t="shared" si="17"/>
        <v>0</v>
      </c>
      <c r="G166" s="45">
        <f t="shared" si="17"/>
        <v>0</v>
      </c>
      <c r="H166" s="45">
        <f t="shared" si="17"/>
        <v>0</v>
      </c>
      <c r="I166" s="45">
        <f t="shared" si="17"/>
        <v>0</v>
      </c>
      <c r="J166" s="45">
        <f t="shared" si="17"/>
        <v>0</v>
      </c>
      <c r="K166" s="45">
        <f t="shared" si="17"/>
        <v>0</v>
      </c>
      <c r="L166" s="45">
        <f t="shared" si="17"/>
        <v>0</v>
      </c>
      <c r="M166" s="45">
        <f t="shared" si="17"/>
        <v>0</v>
      </c>
      <c r="N166" s="45">
        <f t="shared" si="17"/>
        <v>0</v>
      </c>
      <c r="O166" s="45">
        <f t="shared" si="17"/>
        <v>0</v>
      </c>
      <c r="P166" s="45">
        <f t="shared" si="17"/>
        <v>0</v>
      </c>
      <c r="Q166" s="45">
        <f t="shared" si="17"/>
        <v>0</v>
      </c>
      <c r="R166" s="45">
        <f t="shared" si="17"/>
        <v>0</v>
      </c>
      <c r="S166" s="45">
        <f t="shared" si="17"/>
        <v>0</v>
      </c>
      <c r="T166" s="45">
        <f t="shared" si="17"/>
        <v>0</v>
      </c>
      <c r="U166" s="45">
        <f t="shared" si="17"/>
        <v>0</v>
      </c>
      <c r="V166" s="45">
        <f t="shared" ref="V166:AG166" si="18">IF(V164&gt;=2,V164,0)</f>
        <v>0</v>
      </c>
      <c r="W166" s="45">
        <f t="shared" si="18"/>
        <v>0</v>
      </c>
      <c r="X166" s="45">
        <f t="shared" si="18"/>
        <v>0</v>
      </c>
      <c r="Y166" s="45">
        <f t="shared" si="18"/>
        <v>0</v>
      </c>
      <c r="Z166" s="45">
        <f t="shared" si="18"/>
        <v>0</v>
      </c>
      <c r="AA166" s="45">
        <f t="shared" si="18"/>
        <v>0</v>
      </c>
      <c r="AB166" s="45">
        <f t="shared" si="18"/>
        <v>0</v>
      </c>
      <c r="AC166" s="45">
        <f t="shared" si="18"/>
        <v>0</v>
      </c>
      <c r="AD166" s="45">
        <f t="shared" si="18"/>
        <v>0</v>
      </c>
      <c r="AE166" s="45">
        <f t="shared" si="18"/>
        <v>0</v>
      </c>
      <c r="AF166" s="45">
        <f t="shared" si="18"/>
        <v>0</v>
      </c>
      <c r="AG166" s="45">
        <f t="shared" si="18"/>
        <v>0</v>
      </c>
      <c r="AH166" s="45">
        <f t="shared" si="17"/>
        <v>0</v>
      </c>
      <c r="AI166" s="45">
        <f>SUM(D166:AH166)</f>
        <v>0</v>
      </c>
    </row>
    <row r="167" spans="1:40" ht="29.25" hidden="1" customHeight="1" x14ac:dyDescent="0.25">
      <c r="B167" s="135"/>
      <c r="D167" s="45">
        <f>D164</f>
        <v>0</v>
      </c>
      <c r="E167" s="45">
        <f t="shared" ref="E167:X167" si="19">E164</f>
        <v>0</v>
      </c>
      <c r="F167" s="45">
        <f t="shared" si="19"/>
        <v>0</v>
      </c>
      <c r="G167" s="45">
        <f t="shared" si="19"/>
        <v>0</v>
      </c>
      <c r="H167" s="45">
        <f t="shared" si="19"/>
        <v>0</v>
      </c>
      <c r="I167" s="45">
        <f t="shared" si="19"/>
        <v>0</v>
      </c>
      <c r="J167" s="45">
        <f t="shared" si="19"/>
        <v>0</v>
      </c>
      <c r="K167" s="45">
        <f t="shared" si="19"/>
        <v>0</v>
      </c>
      <c r="L167" s="45">
        <f t="shared" si="19"/>
        <v>0</v>
      </c>
      <c r="M167" s="45">
        <f t="shared" si="19"/>
        <v>0</v>
      </c>
      <c r="N167" s="45">
        <f t="shared" si="19"/>
        <v>0</v>
      </c>
      <c r="O167" s="45">
        <f t="shared" si="19"/>
        <v>0</v>
      </c>
      <c r="P167" s="45">
        <f t="shared" si="19"/>
        <v>0</v>
      </c>
      <c r="Q167" s="45">
        <f t="shared" si="19"/>
        <v>0</v>
      </c>
      <c r="R167" s="45">
        <f t="shared" si="19"/>
        <v>0</v>
      </c>
      <c r="S167" s="45">
        <f t="shared" si="19"/>
        <v>0</v>
      </c>
      <c r="T167" s="45">
        <f t="shared" si="19"/>
        <v>0</v>
      </c>
      <c r="U167" s="45">
        <f t="shared" si="19"/>
        <v>0</v>
      </c>
      <c r="V167" s="45">
        <f t="shared" si="19"/>
        <v>0</v>
      </c>
      <c r="W167" s="45">
        <f t="shared" si="19"/>
        <v>0</v>
      </c>
      <c r="X167" s="45">
        <f t="shared" si="19"/>
        <v>0</v>
      </c>
      <c r="Y167" s="160">
        <f>IF('（別紙１）チェックリスト'!$B$28="〇",'（別紙2-3）3月1日～3月31日'!Y164,0)</f>
        <v>0</v>
      </c>
      <c r="Z167" s="160">
        <f>IF('（別紙１）チェックリスト'!$B$28="〇",'（別紙2-3）3月1日～3月31日'!Z164,0)</f>
        <v>0</v>
      </c>
      <c r="AA167" s="160">
        <f>IF('（別紙１）チェックリスト'!$B$28="〇",'（別紙2-3）3月1日～3月31日'!AA164,0)</f>
        <v>0</v>
      </c>
      <c r="AB167" s="160">
        <f>IF('（別紙１）チェックリスト'!$B$28="〇",'（別紙2-3）3月1日～3月31日'!AB164,0)</f>
        <v>0</v>
      </c>
      <c r="AC167" s="160">
        <f>IF('（別紙１）チェックリスト'!$B$28="〇",'（別紙2-3）3月1日～3月31日'!AC164,0)</f>
        <v>0</v>
      </c>
      <c r="AD167" s="160">
        <f>IF('（別紙１）チェックリスト'!$B$28="〇",'（別紙2-3）3月1日～3月31日'!AD164,0)</f>
        <v>0</v>
      </c>
      <c r="AE167" s="160">
        <f>IF('（別紙１）チェックリスト'!$B$28="〇",'（別紙2-3）3月1日～3月31日'!AE164,0)</f>
        <v>0</v>
      </c>
      <c r="AF167" s="160">
        <f>IF('（別紙１）チェックリスト'!$B$28="〇",'（別紙2-3）3月1日～3月31日'!AF164,0)</f>
        <v>0</v>
      </c>
      <c r="AG167" s="160">
        <f>IF('（別紙１）チェックリスト'!$B$28="〇",'（別紙2-3）3月1日～3月31日'!AG164,0)</f>
        <v>0</v>
      </c>
      <c r="AH167" s="160">
        <f>IF('（別紙１）チェックリスト'!$B$28="〇",'（別紙2-3）3月1日～3月31日'!AH164,0)</f>
        <v>0</v>
      </c>
      <c r="AI167" s="161">
        <f>SUM(D167:AH167)</f>
        <v>0</v>
      </c>
    </row>
    <row r="168" spans="1:40" ht="29.25" customHeight="1" x14ac:dyDescent="0.25"/>
    <row r="169" spans="1:40" ht="29.25" customHeight="1" x14ac:dyDescent="0.25"/>
    <row r="170" spans="1:40" ht="29.25" customHeight="1" x14ac:dyDescent="0.25"/>
  </sheetData>
  <sheetProtection algorithmName="SHA-512" hashValue="zjRCe+7+shocpVzWWwO80hqjRL/Ien9AjWJABzR90hjgricNFsHyXESKRy7fKaM0k/nnUFqtCKvA6iNOaj9ZtQ==" saltValue="+vpyfqV/9lTzi0O9Ve+3tw==" spinCount="100000" sheet="1" objects="1" scenarios="1"/>
  <mergeCells count="44">
    <mergeCell ref="L7:N7"/>
    <mergeCell ref="Q7:R7"/>
    <mergeCell ref="C2:R2"/>
    <mergeCell ref="C3:R3"/>
    <mergeCell ref="AL11:AM11"/>
    <mergeCell ref="B5:G5"/>
    <mergeCell ref="H5:R5"/>
    <mergeCell ref="A9:AI9"/>
    <mergeCell ref="AI10:AI11"/>
    <mergeCell ref="C7:D7"/>
    <mergeCell ref="E7:G7"/>
    <mergeCell ref="H7:I7"/>
    <mergeCell ref="J7:K7"/>
    <mergeCell ref="C59:C63"/>
    <mergeCell ref="C64:C68"/>
    <mergeCell ref="C69:C73"/>
    <mergeCell ref="C74:C78"/>
    <mergeCell ref="C79:C83"/>
    <mergeCell ref="C34:C38"/>
    <mergeCell ref="C39:C43"/>
    <mergeCell ref="C44:C48"/>
    <mergeCell ref="C49:C53"/>
    <mergeCell ref="C54:C58"/>
    <mergeCell ref="A12:AI12"/>
    <mergeCell ref="C14:C18"/>
    <mergeCell ref="C19:C23"/>
    <mergeCell ref="C24:C28"/>
    <mergeCell ref="C29:C33"/>
    <mergeCell ref="C84:C88"/>
    <mergeCell ref="C89:C93"/>
    <mergeCell ref="C94:C98"/>
    <mergeCell ref="C99:C103"/>
    <mergeCell ref="C104:C108"/>
    <mergeCell ref="C109:C113"/>
    <mergeCell ref="C114:C118"/>
    <mergeCell ref="C119:C123"/>
    <mergeCell ref="C124:C128"/>
    <mergeCell ref="C129:C133"/>
    <mergeCell ref="C159:C163"/>
    <mergeCell ref="C134:C138"/>
    <mergeCell ref="C139:C143"/>
    <mergeCell ref="C144:C148"/>
    <mergeCell ref="C149:C153"/>
    <mergeCell ref="C154:C158"/>
  </mergeCells>
  <phoneticPr fontId="1"/>
  <dataValidations count="3">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s>
  <pageMargins left="0.7" right="0.7" top="0.75" bottom="0.75" header="0.3" footer="0.3"/>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6.25" style="33" customWidth="1"/>
    <col min="3" max="3" width="5" style="33" customWidth="1"/>
    <col min="4" max="33" width="5" style="34" customWidth="1"/>
    <col min="34" max="34" width="5" style="49" customWidth="1"/>
    <col min="35" max="35" width="34.25" style="34" customWidth="1"/>
    <col min="36" max="36" width="9" style="34" hidden="1" customWidth="1"/>
    <col min="37" max="37" width="19.625" style="34" hidden="1" customWidth="1"/>
    <col min="38" max="38" width="11.125" style="34" hidden="1" customWidth="1"/>
    <col min="39" max="40" width="9" style="34" hidden="1" customWidth="1"/>
    <col min="41" max="16384" width="9" style="34"/>
  </cols>
  <sheetData>
    <row r="1" spans="1:40" ht="29.25" customHeight="1" thickBot="1" x14ac:dyDescent="0.3">
      <c r="AH1" s="35" t="s">
        <v>55</v>
      </c>
    </row>
    <row r="2" spans="1:40"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row>
    <row r="3" spans="1:40"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121"/>
      <c r="AJ3" s="34" t="s">
        <v>2</v>
      </c>
    </row>
    <row r="4" spans="1:40"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121"/>
      <c r="AJ4" s="34" t="s">
        <v>4</v>
      </c>
      <c r="AM4" s="34">
        <v>500</v>
      </c>
      <c r="AN4" s="34">
        <v>5</v>
      </c>
    </row>
    <row r="5" spans="1:40"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134"/>
      <c r="AJ5" s="34" t="s">
        <v>12</v>
      </c>
      <c r="AM5" s="34">
        <v>200</v>
      </c>
      <c r="AN5" s="34">
        <v>2</v>
      </c>
    </row>
    <row r="6" spans="1:40"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117"/>
    </row>
    <row r="7" spans="1:40" ht="30" customHeight="1" thickBot="1" x14ac:dyDescent="0.3">
      <c r="C7" s="464" t="s">
        <v>5</v>
      </c>
      <c r="D7" s="465"/>
      <c r="E7" s="466" t="s">
        <v>6</v>
      </c>
      <c r="F7" s="467"/>
      <c r="G7" s="467"/>
      <c r="H7" s="468" t="str">
        <f>IF(H5=AJ4,AM4,IF(H5=AJ5,AM5,""))</f>
        <v/>
      </c>
      <c r="I7" s="468"/>
      <c r="J7" s="469" t="s">
        <v>7</v>
      </c>
      <c r="K7" s="470"/>
      <c r="L7" s="471" t="s">
        <v>8</v>
      </c>
      <c r="M7" s="472"/>
      <c r="N7" s="472"/>
      <c r="O7" s="122" t="str">
        <f>IF(H5="大規模施設等（定員30人以上）",AN4,IF(H5="小規模施設等（定員29人以下）",AN5,""))</f>
        <v/>
      </c>
      <c r="P7" s="123" t="s">
        <v>9</v>
      </c>
      <c r="Q7" s="469" t="s">
        <v>10</v>
      </c>
      <c r="R7" s="470"/>
      <c r="T7" s="37"/>
      <c r="U7" s="37"/>
      <c r="V7" s="37"/>
      <c r="W7" s="37"/>
      <c r="X7" s="37"/>
      <c r="Y7" s="37"/>
      <c r="Z7" s="37"/>
      <c r="AA7" s="37"/>
      <c r="AB7" s="37"/>
      <c r="AC7" s="37"/>
      <c r="AD7" s="37"/>
      <c r="AE7" s="37"/>
      <c r="AF7" s="37"/>
      <c r="AG7" s="37"/>
      <c r="AH7" s="117" t="str">
        <f>IF(AM164=0,"","申請内容にエラーがあります。利用者名は別紙2-1に入力してください。")</f>
        <v/>
      </c>
    </row>
    <row r="8" spans="1:40"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60"/>
      <c r="AH8" s="118" t="str">
        <f>IF(AJ165=150,"","申請内容にエラーがあります。療養日数は15日以内になるようにしてください。")</f>
        <v/>
      </c>
    </row>
    <row r="9" spans="1:40"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0" s="41" customFormat="1" ht="30" customHeight="1" x14ac:dyDescent="0.4">
      <c r="A10" s="62"/>
      <c r="B10" s="63"/>
      <c r="C10" s="64" t="s">
        <v>15</v>
      </c>
      <c r="D10" s="65">
        <v>4</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156"/>
      <c r="AH10" s="478" t="s">
        <v>16</v>
      </c>
    </row>
    <row r="11" spans="1:40" s="41" customFormat="1" ht="30" customHeight="1" thickBot="1" x14ac:dyDescent="0.45">
      <c r="A11" s="69"/>
      <c r="B11" s="70"/>
      <c r="C11" s="169"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157">
        <v>30</v>
      </c>
      <c r="AH11" s="479"/>
      <c r="AJ11" s="41" t="s">
        <v>18</v>
      </c>
      <c r="AK11" s="443" t="s">
        <v>19</v>
      </c>
      <c r="AL11" s="443"/>
    </row>
    <row r="12" spans="1:40" s="41" customFormat="1" ht="30" customHeight="1" thickBot="1" x14ac:dyDescent="0.35">
      <c r="A12" s="436" t="s">
        <v>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K12" s="42"/>
      <c r="AL12" s="42"/>
    </row>
    <row r="13" spans="1:40" ht="30" customHeight="1" thickBot="1" x14ac:dyDescent="0.3">
      <c r="A13" s="75" t="s">
        <v>16</v>
      </c>
      <c r="B13" s="76" t="s">
        <v>44</v>
      </c>
      <c r="C13" s="77"/>
      <c r="D13" s="78">
        <f t="shared" ref="D13:AF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141">
        <f t="shared" si="0"/>
        <v>0</v>
      </c>
      <c r="Y13" s="141">
        <f t="shared" si="0"/>
        <v>0</v>
      </c>
      <c r="Z13" s="141">
        <f t="shared" si="0"/>
        <v>0</v>
      </c>
      <c r="AA13" s="141">
        <f t="shared" si="0"/>
        <v>0</v>
      </c>
      <c r="AB13" s="141">
        <f t="shared" si="0"/>
        <v>0</v>
      </c>
      <c r="AC13" s="141">
        <f t="shared" si="0"/>
        <v>0</v>
      </c>
      <c r="AD13" s="141">
        <f t="shared" si="0"/>
        <v>0</v>
      </c>
      <c r="AE13" s="141">
        <f t="shared" si="0"/>
        <v>0</v>
      </c>
      <c r="AF13" s="141">
        <f t="shared" si="0"/>
        <v>0</v>
      </c>
      <c r="AG13" s="80">
        <f>SUM(AG14:AG163)</f>
        <v>0</v>
      </c>
      <c r="AH13" s="81">
        <f>SUM(D13:AG13)</f>
        <v>0</v>
      </c>
    </row>
    <row r="14" spans="1:40" s="41" customFormat="1" ht="30" customHeight="1" thickTop="1" x14ac:dyDescent="0.4">
      <c r="A14" s="82">
        <v>1</v>
      </c>
      <c r="B14" s="27" t="str">
        <f>IF('（別紙2-1）12月25日～1月26日'!B14="","",'（別紙2-1）12月25日～1月26日'!B14)</f>
        <v/>
      </c>
      <c r="C14" s="432"/>
      <c r="D14" s="1"/>
      <c r="E14" s="2"/>
      <c r="F14" s="3"/>
      <c r="G14" s="2"/>
      <c r="H14" s="3"/>
      <c r="I14" s="4"/>
      <c r="J14" s="3"/>
      <c r="K14" s="4"/>
      <c r="L14" s="3"/>
      <c r="M14" s="4"/>
      <c r="N14" s="3"/>
      <c r="O14" s="4"/>
      <c r="P14" s="3"/>
      <c r="Q14" s="4"/>
      <c r="R14" s="3"/>
      <c r="S14" s="4"/>
      <c r="T14" s="3"/>
      <c r="U14" s="4"/>
      <c r="V14" s="3"/>
      <c r="W14" s="4"/>
      <c r="X14" s="148"/>
      <c r="Y14" s="144"/>
      <c r="Z14" s="148"/>
      <c r="AA14" s="144"/>
      <c r="AB14" s="148"/>
      <c r="AC14" s="144"/>
      <c r="AD14" s="148"/>
      <c r="AE14" s="144"/>
      <c r="AF14" s="148"/>
      <c r="AG14" s="154"/>
      <c r="AH14" s="83">
        <f>SUM('（別紙2-1）12月25日～1月26日'!D14:AJ14,'（別紙2-2）1月27日～2月28日'!D14:AJ14,'（別紙2-3）3月1日～3月31日'!D14:AH14,D14:AG14)</f>
        <v>0</v>
      </c>
      <c r="AI14" s="43" t="str">
        <f>IF(AH14&lt;=15,"","療養日数は15日以内になるようにしてください")</f>
        <v/>
      </c>
      <c r="AJ14" s="41">
        <f t="shared" ref="AJ14:AJ45" si="1">MIN(SUM(D14:AG14),15)</f>
        <v>0</v>
      </c>
      <c r="AL14" s="41" t="str">
        <f>IF(AND(B14="",AT14&gt;0),1,"")</f>
        <v/>
      </c>
      <c r="AM14" s="41" t="str">
        <f t="shared" ref="AM14:AM45" si="2">IF(AND(B14="",AH14&gt;0),1,"")</f>
        <v/>
      </c>
    </row>
    <row r="15" spans="1:40" s="41" customFormat="1" ht="30" customHeight="1" x14ac:dyDescent="0.4">
      <c r="A15" s="53">
        <v>2</v>
      </c>
      <c r="B15" s="27" t="str">
        <f>IF('（別紙2-1）12月25日～1月26日'!B15="","",'（別紙2-1）12月25日～1月26日'!B15)</f>
        <v/>
      </c>
      <c r="C15" s="432"/>
      <c r="D15" s="6"/>
      <c r="E15" s="7"/>
      <c r="F15" s="8"/>
      <c r="G15" s="7"/>
      <c r="H15" s="8"/>
      <c r="I15" s="9"/>
      <c r="J15" s="8"/>
      <c r="K15" s="9"/>
      <c r="L15" s="8"/>
      <c r="M15" s="9"/>
      <c r="N15" s="8"/>
      <c r="O15" s="9"/>
      <c r="P15" s="8"/>
      <c r="Q15" s="9"/>
      <c r="R15" s="8"/>
      <c r="S15" s="9"/>
      <c r="T15" s="8"/>
      <c r="U15" s="9"/>
      <c r="V15" s="8"/>
      <c r="W15" s="9"/>
      <c r="X15" s="147"/>
      <c r="Y15" s="143"/>
      <c r="Z15" s="147"/>
      <c r="AA15" s="143"/>
      <c r="AB15" s="147"/>
      <c r="AC15" s="143"/>
      <c r="AD15" s="147"/>
      <c r="AE15" s="143"/>
      <c r="AF15" s="147"/>
      <c r="AG15" s="153"/>
      <c r="AH15" s="54">
        <f>SUM('（別紙2-1）12月25日～1月26日'!D15:AJ15,'（別紙2-2）1月27日～2月28日'!D15:AJ15,'（別紙2-3）3月1日～3月31日'!D15:AH15,D15:AG15)</f>
        <v>0</v>
      </c>
      <c r="AI15" s="43" t="str">
        <f t="shared" ref="AI15:AI129" si="3">IF(AH15&lt;=15,"","療養日数は15日以内になるようにしてください")</f>
        <v/>
      </c>
      <c r="AJ15" s="41">
        <f t="shared" si="1"/>
        <v>0</v>
      </c>
      <c r="AM15" s="41" t="str">
        <f t="shared" si="2"/>
        <v/>
      </c>
    </row>
    <row r="16" spans="1:40" s="41" customFormat="1" ht="30" customHeight="1" x14ac:dyDescent="0.4">
      <c r="A16" s="53">
        <v>3</v>
      </c>
      <c r="B16" s="27" t="str">
        <f>IF('（別紙2-1）12月25日～1月26日'!B16="","",'（別紙2-1）12月25日～1月26日'!B16)</f>
        <v/>
      </c>
      <c r="C16" s="432"/>
      <c r="D16" s="6"/>
      <c r="E16" s="7"/>
      <c r="F16" s="8"/>
      <c r="G16" s="7"/>
      <c r="H16" s="8"/>
      <c r="I16" s="9"/>
      <c r="J16" s="8"/>
      <c r="K16" s="9"/>
      <c r="L16" s="8"/>
      <c r="M16" s="9"/>
      <c r="N16" s="8"/>
      <c r="O16" s="9"/>
      <c r="P16" s="8"/>
      <c r="Q16" s="9"/>
      <c r="R16" s="8"/>
      <c r="S16" s="9"/>
      <c r="T16" s="8"/>
      <c r="U16" s="9"/>
      <c r="V16" s="8"/>
      <c r="W16" s="9"/>
      <c r="X16" s="147"/>
      <c r="Y16" s="143"/>
      <c r="Z16" s="147"/>
      <c r="AA16" s="143"/>
      <c r="AB16" s="147"/>
      <c r="AC16" s="143"/>
      <c r="AD16" s="147"/>
      <c r="AE16" s="143"/>
      <c r="AF16" s="147"/>
      <c r="AG16" s="153"/>
      <c r="AH16" s="54">
        <f>SUM('（別紙2-1）12月25日～1月26日'!D16:AJ16,'（別紙2-2）1月27日～2月28日'!D16:AJ16,'（別紙2-3）3月1日～3月31日'!D16:AH16,D16:AG16)</f>
        <v>0</v>
      </c>
      <c r="AI16" s="43" t="str">
        <f t="shared" si="3"/>
        <v/>
      </c>
      <c r="AJ16" s="41">
        <f t="shared" si="1"/>
        <v>0</v>
      </c>
      <c r="AM16" s="41" t="str">
        <f t="shared" si="2"/>
        <v/>
      </c>
    </row>
    <row r="17" spans="1:39" s="41" customFormat="1" ht="30" customHeight="1" x14ac:dyDescent="0.4">
      <c r="A17" s="53">
        <v>4</v>
      </c>
      <c r="B17" s="27" t="str">
        <f>IF('（別紙2-1）12月25日～1月26日'!B17="","",'（別紙2-1）12月25日～1月26日'!B17)</f>
        <v/>
      </c>
      <c r="C17" s="432"/>
      <c r="D17" s="6"/>
      <c r="E17" s="7"/>
      <c r="F17" s="8"/>
      <c r="G17" s="7"/>
      <c r="H17" s="8"/>
      <c r="I17" s="9"/>
      <c r="J17" s="8"/>
      <c r="K17" s="9"/>
      <c r="L17" s="8"/>
      <c r="M17" s="9"/>
      <c r="N17" s="8"/>
      <c r="O17" s="9"/>
      <c r="P17" s="8"/>
      <c r="Q17" s="9"/>
      <c r="R17" s="8"/>
      <c r="S17" s="9"/>
      <c r="T17" s="8"/>
      <c r="U17" s="9"/>
      <c r="V17" s="8"/>
      <c r="W17" s="9"/>
      <c r="X17" s="147"/>
      <c r="Y17" s="143"/>
      <c r="Z17" s="147"/>
      <c r="AA17" s="143"/>
      <c r="AB17" s="147"/>
      <c r="AC17" s="143"/>
      <c r="AD17" s="147"/>
      <c r="AE17" s="143"/>
      <c r="AF17" s="147"/>
      <c r="AG17" s="153"/>
      <c r="AH17" s="54">
        <f>SUM('（別紙2-1）12月25日～1月26日'!D17:AJ17,'（別紙2-2）1月27日～2月28日'!D17:AJ17,'（別紙2-3）3月1日～3月31日'!D17:AH17,D17:AG17)</f>
        <v>0</v>
      </c>
      <c r="AI17" s="43" t="str">
        <f t="shared" si="3"/>
        <v/>
      </c>
      <c r="AJ17" s="41">
        <f t="shared" si="1"/>
        <v>0</v>
      </c>
      <c r="AM17" s="41" t="str">
        <f t="shared" si="2"/>
        <v/>
      </c>
    </row>
    <row r="18" spans="1:39" s="41" customFormat="1" ht="30" customHeight="1" thickBot="1" x14ac:dyDescent="0.45">
      <c r="A18" s="57">
        <v>5</v>
      </c>
      <c r="B18" s="106" t="str">
        <f>IF('（別紙2-1）12月25日～1月26日'!B18="","",'（別紙2-1）12月25日～1月26日'!B18)</f>
        <v/>
      </c>
      <c r="C18" s="433"/>
      <c r="D18" s="11"/>
      <c r="E18" s="12"/>
      <c r="F18" s="13"/>
      <c r="G18" s="12"/>
      <c r="H18" s="13"/>
      <c r="I18" s="14"/>
      <c r="J18" s="13"/>
      <c r="K18" s="14"/>
      <c r="L18" s="13"/>
      <c r="M18" s="14"/>
      <c r="N18" s="13"/>
      <c r="O18" s="14"/>
      <c r="P18" s="13"/>
      <c r="Q18" s="14"/>
      <c r="R18" s="13"/>
      <c r="S18" s="14"/>
      <c r="T18" s="13"/>
      <c r="U18" s="14"/>
      <c r="V18" s="13"/>
      <c r="W18" s="14"/>
      <c r="X18" s="146"/>
      <c r="Y18" s="142"/>
      <c r="Z18" s="146"/>
      <c r="AA18" s="142"/>
      <c r="AB18" s="146"/>
      <c r="AC18" s="142"/>
      <c r="AD18" s="146"/>
      <c r="AE18" s="142"/>
      <c r="AF18" s="146"/>
      <c r="AG18" s="150"/>
      <c r="AH18" s="58">
        <f>SUM('（別紙2-1）12月25日～1月26日'!D18:AJ18,'（別紙2-2）1月27日～2月28日'!D18:AJ18,'（別紙2-3）3月1日～3月31日'!D18:AH18,D18:AG18)</f>
        <v>0</v>
      </c>
      <c r="AI18" s="43" t="str">
        <f t="shared" si="3"/>
        <v/>
      </c>
      <c r="AJ18" s="41">
        <f t="shared" si="1"/>
        <v>0</v>
      </c>
      <c r="AM18" s="41" t="str">
        <f t="shared" si="2"/>
        <v/>
      </c>
    </row>
    <row r="19" spans="1:39" s="41" customFormat="1" ht="30" customHeight="1" x14ac:dyDescent="0.4">
      <c r="A19" s="82">
        <v>6</v>
      </c>
      <c r="B19" s="136" t="str">
        <f>IF('（別紙2-1）12月25日～1月26日'!B19="","",'（別紙2-1）12月25日～1月26日'!B19)</f>
        <v/>
      </c>
      <c r="C19" s="431"/>
      <c r="D19" s="1"/>
      <c r="E19" s="2"/>
      <c r="F19" s="3"/>
      <c r="G19" s="2"/>
      <c r="H19" s="3"/>
      <c r="I19" s="4"/>
      <c r="J19" s="3"/>
      <c r="K19" s="4"/>
      <c r="L19" s="3"/>
      <c r="M19" s="4"/>
      <c r="N19" s="3"/>
      <c r="O19" s="4"/>
      <c r="P19" s="3"/>
      <c r="Q19" s="4"/>
      <c r="R19" s="3"/>
      <c r="S19" s="4"/>
      <c r="T19" s="3"/>
      <c r="U19" s="4"/>
      <c r="V19" s="3"/>
      <c r="W19" s="4"/>
      <c r="X19" s="148"/>
      <c r="Y19" s="144"/>
      <c r="Z19" s="148"/>
      <c r="AA19" s="144"/>
      <c r="AB19" s="148"/>
      <c r="AC19" s="144"/>
      <c r="AD19" s="148"/>
      <c r="AE19" s="144"/>
      <c r="AF19" s="148"/>
      <c r="AG19" s="154"/>
      <c r="AH19" s="84">
        <f>SUM('（別紙2-1）12月25日～1月26日'!D19:AJ19,'（別紙2-2）1月27日～2月28日'!D19:AJ19,'（別紙2-3）3月1日～3月31日'!D19:AH19,D19:AG19)</f>
        <v>0</v>
      </c>
      <c r="AI19" s="43" t="str">
        <f t="shared" si="3"/>
        <v/>
      </c>
      <c r="AJ19" s="41">
        <f t="shared" si="1"/>
        <v>0</v>
      </c>
      <c r="AM19" s="41" t="str">
        <f t="shared" si="2"/>
        <v/>
      </c>
    </row>
    <row r="20" spans="1:39" s="41" customFormat="1" ht="30" customHeight="1" x14ac:dyDescent="0.4">
      <c r="A20" s="53">
        <v>7</v>
      </c>
      <c r="B20" s="27" t="str">
        <f>IF('（別紙2-1）12月25日～1月26日'!B20="","",'（別紙2-1）12月25日～1月26日'!B20)</f>
        <v/>
      </c>
      <c r="C20" s="432"/>
      <c r="D20" s="6"/>
      <c r="E20" s="7"/>
      <c r="F20" s="8"/>
      <c r="G20" s="7"/>
      <c r="H20" s="8"/>
      <c r="I20" s="9"/>
      <c r="J20" s="8"/>
      <c r="K20" s="9"/>
      <c r="L20" s="8"/>
      <c r="M20" s="9"/>
      <c r="N20" s="8"/>
      <c r="O20" s="9"/>
      <c r="P20" s="8"/>
      <c r="Q20" s="9"/>
      <c r="R20" s="8"/>
      <c r="S20" s="9"/>
      <c r="T20" s="8"/>
      <c r="U20" s="9"/>
      <c r="V20" s="8"/>
      <c r="W20" s="9"/>
      <c r="X20" s="147"/>
      <c r="Y20" s="143"/>
      <c r="Z20" s="147"/>
      <c r="AA20" s="143"/>
      <c r="AB20" s="147"/>
      <c r="AC20" s="143"/>
      <c r="AD20" s="147"/>
      <c r="AE20" s="143"/>
      <c r="AF20" s="147"/>
      <c r="AG20" s="153"/>
      <c r="AH20" s="54">
        <f>SUM('（別紙2-1）12月25日～1月26日'!D20:AJ20,'（別紙2-2）1月27日～2月28日'!D20:AJ20,'（別紙2-3）3月1日～3月31日'!D20:AH20,D20:AG20)</f>
        <v>0</v>
      </c>
      <c r="AI20" s="43" t="str">
        <f t="shared" si="3"/>
        <v/>
      </c>
      <c r="AJ20" s="41">
        <f t="shared" si="1"/>
        <v>0</v>
      </c>
      <c r="AM20" s="41" t="str">
        <f t="shared" si="2"/>
        <v/>
      </c>
    </row>
    <row r="21" spans="1:39" s="41" customFormat="1" ht="30" customHeight="1" x14ac:dyDescent="0.4">
      <c r="A21" s="53">
        <v>8</v>
      </c>
      <c r="B21" s="27" t="str">
        <f>IF('（別紙2-1）12月25日～1月26日'!B21="","",'（別紙2-1）12月25日～1月26日'!B21)</f>
        <v/>
      </c>
      <c r="C21" s="432"/>
      <c r="D21" s="6"/>
      <c r="E21" s="7"/>
      <c r="F21" s="8"/>
      <c r="G21" s="7"/>
      <c r="H21" s="8"/>
      <c r="I21" s="9"/>
      <c r="J21" s="8"/>
      <c r="K21" s="9"/>
      <c r="L21" s="8"/>
      <c r="M21" s="9"/>
      <c r="N21" s="8"/>
      <c r="O21" s="9"/>
      <c r="P21" s="8"/>
      <c r="Q21" s="9"/>
      <c r="R21" s="8"/>
      <c r="S21" s="9"/>
      <c r="T21" s="8"/>
      <c r="U21" s="9"/>
      <c r="V21" s="8"/>
      <c r="W21" s="9"/>
      <c r="X21" s="147"/>
      <c r="Y21" s="143"/>
      <c r="Z21" s="147"/>
      <c r="AA21" s="143"/>
      <c r="AB21" s="147"/>
      <c r="AC21" s="143"/>
      <c r="AD21" s="147"/>
      <c r="AE21" s="143"/>
      <c r="AF21" s="147"/>
      <c r="AG21" s="153"/>
      <c r="AH21" s="54">
        <f>SUM('（別紙2-1）12月25日～1月26日'!D21:AJ21,'（別紙2-2）1月27日～2月28日'!D21:AJ21,'（別紙2-3）3月1日～3月31日'!D21:AH21,D21:AG21)</f>
        <v>0</v>
      </c>
      <c r="AI21" s="43" t="str">
        <f t="shared" si="3"/>
        <v/>
      </c>
      <c r="AJ21" s="41">
        <f t="shared" si="1"/>
        <v>0</v>
      </c>
      <c r="AM21" s="41" t="str">
        <f t="shared" si="2"/>
        <v/>
      </c>
    </row>
    <row r="22" spans="1:39" s="41" customFormat="1" ht="30" customHeight="1" x14ac:dyDescent="0.4">
      <c r="A22" s="53">
        <v>9</v>
      </c>
      <c r="B22" s="27" t="str">
        <f>IF('（別紙2-1）12月25日～1月26日'!B22="","",'（別紙2-1）12月25日～1月26日'!B22)</f>
        <v/>
      </c>
      <c r="C22" s="432"/>
      <c r="D22" s="6"/>
      <c r="E22" s="7"/>
      <c r="F22" s="8"/>
      <c r="G22" s="7"/>
      <c r="H22" s="8"/>
      <c r="I22" s="9"/>
      <c r="J22" s="8"/>
      <c r="K22" s="9"/>
      <c r="L22" s="8"/>
      <c r="M22" s="9"/>
      <c r="N22" s="8"/>
      <c r="O22" s="9"/>
      <c r="P22" s="8"/>
      <c r="Q22" s="9"/>
      <c r="R22" s="8"/>
      <c r="S22" s="9"/>
      <c r="T22" s="8"/>
      <c r="U22" s="9"/>
      <c r="V22" s="8"/>
      <c r="W22" s="9"/>
      <c r="X22" s="147"/>
      <c r="Y22" s="143"/>
      <c r="Z22" s="147"/>
      <c r="AA22" s="143"/>
      <c r="AB22" s="147"/>
      <c r="AC22" s="143"/>
      <c r="AD22" s="147"/>
      <c r="AE22" s="143"/>
      <c r="AF22" s="147"/>
      <c r="AG22" s="153"/>
      <c r="AH22" s="54">
        <f>SUM('（別紙2-1）12月25日～1月26日'!D22:AJ22,'（別紙2-2）1月27日～2月28日'!D22:AJ22,'（別紙2-3）3月1日～3月31日'!D22:AH22,D22:AG22)</f>
        <v>0</v>
      </c>
      <c r="AI22" s="43" t="str">
        <f t="shared" si="3"/>
        <v/>
      </c>
      <c r="AJ22" s="41">
        <f t="shared" si="1"/>
        <v>0</v>
      </c>
      <c r="AM22" s="41" t="str">
        <f t="shared" si="2"/>
        <v/>
      </c>
    </row>
    <row r="23" spans="1:39" s="41" customFormat="1" ht="30" customHeight="1" thickBot="1" x14ac:dyDescent="0.45">
      <c r="A23" s="57">
        <v>10</v>
      </c>
      <c r="B23" s="106" t="str">
        <f>IF('（別紙2-1）12月25日～1月26日'!B23="","",'（別紙2-1）12月25日～1月26日'!B23)</f>
        <v/>
      </c>
      <c r="C23" s="433"/>
      <c r="D23" s="11"/>
      <c r="E23" s="12"/>
      <c r="F23" s="13"/>
      <c r="G23" s="12"/>
      <c r="H23" s="13"/>
      <c r="I23" s="14"/>
      <c r="J23" s="13"/>
      <c r="K23" s="14"/>
      <c r="L23" s="13"/>
      <c r="M23" s="14"/>
      <c r="N23" s="13"/>
      <c r="O23" s="14"/>
      <c r="P23" s="13"/>
      <c r="Q23" s="14"/>
      <c r="R23" s="13"/>
      <c r="S23" s="14"/>
      <c r="T23" s="13"/>
      <c r="U23" s="14"/>
      <c r="V23" s="13"/>
      <c r="W23" s="14"/>
      <c r="X23" s="146"/>
      <c r="Y23" s="142"/>
      <c r="Z23" s="146"/>
      <c r="AA23" s="142"/>
      <c r="AB23" s="146"/>
      <c r="AC23" s="142"/>
      <c r="AD23" s="146"/>
      <c r="AE23" s="142"/>
      <c r="AF23" s="146"/>
      <c r="AG23" s="150"/>
      <c r="AH23" s="58">
        <f>SUM('（別紙2-1）12月25日～1月26日'!D23:AJ23,'（別紙2-2）1月27日～2月28日'!D23:AJ23,'（別紙2-3）3月1日～3月31日'!D23:AH23,D23:AG23)</f>
        <v>0</v>
      </c>
      <c r="AI23" s="43" t="str">
        <f t="shared" si="3"/>
        <v/>
      </c>
      <c r="AJ23" s="41">
        <f t="shared" si="1"/>
        <v>0</v>
      </c>
      <c r="AM23" s="41" t="str">
        <f t="shared" si="2"/>
        <v/>
      </c>
    </row>
    <row r="24" spans="1:39" s="41" customFormat="1" ht="30" customHeight="1" x14ac:dyDescent="0.4">
      <c r="A24" s="82">
        <v>11</v>
      </c>
      <c r="B24" s="136" t="str">
        <f>IF('（別紙2-1）12月25日～1月26日'!B24="","",'（別紙2-1）12月25日～1月26日'!B24)</f>
        <v/>
      </c>
      <c r="C24" s="431"/>
      <c r="D24" s="1"/>
      <c r="E24" s="2"/>
      <c r="F24" s="3"/>
      <c r="G24" s="2"/>
      <c r="H24" s="3"/>
      <c r="I24" s="4"/>
      <c r="J24" s="3"/>
      <c r="K24" s="4"/>
      <c r="L24" s="3"/>
      <c r="M24" s="4"/>
      <c r="N24" s="3"/>
      <c r="O24" s="4"/>
      <c r="P24" s="3"/>
      <c r="Q24" s="4"/>
      <c r="R24" s="3"/>
      <c r="S24" s="4"/>
      <c r="T24" s="3"/>
      <c r="U24" s="4"/>
      <c r="V24" s="3"/>
      <c r="W24" s="4"/>
      <c r="X24" s="148"/>
      <c r="Y24" s="144"/>
      <c r="Z24" s="148"/>
      <c r="AA24" s="144"/>
      <c r="AB24" s="148"/>
      <c r="AC24" s="144"/>
      <c r="AD24" s="148"/>
      <c r="AE24" s="144"/>
      <c r="AF24" s="148"/>
      <c r="AG24" s="154"/>
      <c r="AH24" s="84">
        <f>SUM('（別紙2-1）12月25日～1月26日'!D24:AJ24,'（別紙2-2）1月27日～2月28日'!D24:AJ24,'（別紙2-3）3月1日～3月31日'!D24:AH24,D24:AG24)</f>
        <v>0</v>
      </c>
      <c r="AI24" s="85" t="str">
        <f t="shared" si="3"/>
        <v/>
      </c>
      <c r="AJ24" s="41">
        <f t="shared" si="1"/>
        <v>0</v>
      </c>
      <c r="AM24" s="41" t="str">
        <f t="shared" si="2"/>
        <v/>
      </c>
    </row>
    <row r="25" spans="1:39" s="41" customFormat="1" ht="30" customHeight="1" x14ac:dyDescent="0.4">
      <c r="A25" s="53">
        <v>12</v>
      </c>
      <c r="B25" s="27" t="str">
        <f>IF('（別紙2-1）12月25日～1月26日'!B25="","",'（別紙2-1）12月25日～1月26日'!B25)</f>
        <v/>
      </c>
      <c r="C25" s="432"/>
      <c r="D25" s="6"/>
      <c r="E25" s="7"/>
      <c r="F25" s="8"/>
      <c r="G25" s="7"/>
      <c r="H25" s="8"/>
      <c r="I25" s="9"/>
      <c r="J25" s="8"/>
      <c r="K25" s="9"/>
      <c r="L25" s="8"/>
      <c r="M25" s="9"/>
      <c r="N25" s="8"/>
      <c r="O25" s="9"/>
      <c r="P25" s="8"/>
      <c r="Q25" s="9"/>
      <c r="R25" s="8"/>
      <c r="S25" s="9"/>
      <c r="T25" s="8"/>
      <c r="U25" s="9"/>
      <c r="V25" s="8"/>
      <c r="W25" s="9"/>
      <c r="X25" s="147"/>
      <c r="Y25" s="143"/>
      <c r="Z25" s="147"/>
      <c r="AA25" s="143"/>
      <c r="AB25" s="147"/>
      <c r="AC25" s="143"/>
      <c r="AD25" s="147"/>
      <c r="AE25" s="143"/>
      <c r="AF25" s="147"/>
      <c r="AG25" s="153"/>
      <c r="AH25" s="54">
        <f>SUM('（別紙2-1）12月25日～1月26日'!D25:AJ25,'（別紙2-2）1月27日～2月28日'!D25:AJ25,'（別紙2-3）3月1日～3月31日'!D25:AH25,D25:AG25)</f>
        <v>0</v>
      </c>
      <c r="AI25" s="43" t="str">
        <f t="shared" si="3"/>
        <v/>
      </c>
      <c r="AJ25" s="41">
        <f t="shared" si="1"/>
        <v>0</v>
      </c>
      <c r="AM25" s="41" t="str">
        <f t="shared" si="2"/>
        <v/>
      </c>
    </row>
    <row r="26" spans="1:39" s="41" customFormat="1" ht="30" customHeight="1" x14ac:dyDescent="0.4">
      <c r="A26" s="53">
        <v>13</v>
      </c>
      <c r="B26" s="27" t="str">
        <f>IF('（別紙2-1）12月25日～1月26日'!B26="","",'（別紙2-1）12月25日～1月26日'!B26)</f>
        <v/>
      </c>
      <c r="C26" s="432"/>
      <c r="D26" s="6"/>
      <c r="E26" s="7"/>
      <c r="F26" s="8"/>
      <c r="G26" s="7"/>
      <c r="H26" s="8"/>
      <c r="I26" s="9"/>
      <c r="J26" s="8"/>
      <c r="K26" s="9"/>
      <c r="L26" s="8"/>
      <c r="M26" s="9"/>
      <c r="N26" s="8"/>
      <c r="O26" s="9"/>
      <c r="P26" s="8"/>
      <c r="Q26" s="9"/>
      <c r="R26" s="8"/>
      <c r="S26" s="9"/>
      <c r="T26" s="8"/>
      <c r="U26" s="9"/>
      <c r="V26" s="8"/>
      <c r="W26" s="9"/>
      <c r="X26" s="147"/>
      <c r="Y26" s="143"/>
      <c r="Z26" s="147"/>
      <c r="AA26" s="143"/>
      <c r="AB26" s="147"/>
      <c r="AC26" s="143"/>
      <c r="AD26" s="147"/>
      <c r="AE26" s="143"/>
      <c r="AF26" s="147"/>
      <c r="AG26" s="153"/>
      <c r="AH26" s="54">
        <f>SUM('（別紙2-1）12月25日～1月26日'!D26:AJ26,'（別紙2-2）1月27日～2月28日'!D26:AJ26,'（別紙2-3）3月1日～3月31日'!D26:AH26,D26:AG26)</f>
        <v>0</v>
      </c>
      <c r="AI26" s="43" t="str">
        <f t="shared" si="3"/>
        <v/>
      </c>
      <c r="AJ26" s="41">
        <f t="shared" si="1"/>
        <v>0</v>
      </c>
      <c r="AM26" s="41" t="str">
        <f t="shared" si="2"/>
        <v/>
      </c>
    </row>
    <row r="27" spans="1:39" s="41" customFormat="1" ht="30" customHeight="1" x14ac:dyDescent="0.4">
      <c r="A27" s="53">
        <v>14</v>
      </c>
      <c r="B27" s="27" t="str">
        <f>IF('（別紙2-1）12月25日～1月26日'!B27="","",'（別紙2-1）12月25日～1月26日'!B27)</f>
        <v/>
      </c>
      <c r="C27" s="432"/>
      <c r="D27" s="6"/>
      <c r="E27" s="7"/>
      <c r="F27" s="8"/>
      <c r="G27" s="7"/>
      <c r="H27" s="8"/>
      <c r="I27" s="9"/>
      <c r="J27" s="8"/>
      <c r="K27" s="9"/>
      <c r="L27" s="8"/>
      <c r="M27" s="9"/>
      <c r="N27" s="8"/>
      <c r="O27" s="9"/>
      <c r="P27" s="8"/>
      <c r="Q27" s="9"/>
      <c r="R27" s="8"/>
      <c r="S27" s="9"/>
      <c r="T27" s="8"/>
      <c r="U27" s="9"/>
      <c r="V27" s="8"/>
      <c r="W27" s="9"/>
      <c r="X27" s="147"/>
      <c r="Y27" s="143"/>
      <c r="Z27" s="147"/>
      <c r="AA27" s="143"/>
      <c r="AB27" s="147"/>
      <c r="AC27" s="143"/>
      <c r="AD27" s="147"/>
      <c r="AE27" s="143"/>
      <c r="AF27" s="147"/>
      <c r="AG27" s="153"/>
      <c r="AH27" s="54">
        <f>SUM('（別紙2-1）12月25日～1月26日'!D27:AJ27,'（別紙2-2）1月27日～2月28日'!D27:AJ27,'（別紙2-3）3月1日～3月31日'!D27:AH27,D27:AG27)</f>
        <v>0</v>
      </c>
      <c r="AI27" s="43" t="str">
        <f t="shared" si="3"/>
        <v/>
      </c>
      <c r="AJ27" s="41">
        <f t="shared" si="1"/>
        <v>0</v>
      </c>
      <c r="AM27" s="41" t="str">
        <f t="shared" si="2"/>
        <v/>
      </c>
    </row>
    <row r="28" spans="1:39" s="41" customFormat="1" ht="30" customHeight="1" thickBot="1" x14ac:dyDescent="0.45">
      <c r="A28" s="57">
        <v>15</v>
      </c>
      <c r="B28" s="106" t="str">
        <f>IF('（別紙2-1）12月25日～1月26日'!B28="","",'（別紙2-1）12月25日～1月26日'!B28)</f>
        <v/>
      </c>
      <c r="C28" s="433"/>
      <c r="D28" s="11"/>
      <c r="E28" s="12"/>
      <c r="F28" s="13"/>
      <c r="G28" s="12"/>
      <c r="H28" s="13"/>
      <c r="I28" s="14"/>
      <c r="J28" s="13"/>
      <c r="K28" s="14"/>
      <c r="L28" s="13"/>
      <c r="M28" s="14"/>
      <c r="N28" s="13"/>
      <c r="O28" s="14"/>
      <c r="P28" s="13"/>
      <c r="Q28" s="14"/>
      <c r="R28" s="13"/>
      <c r="S28" s="14"/>
      <c r="T28" s="13"/>
      <c r="U28" s="14"/>
      <c r="V28" s="13"/>
      <c r="W28" s="14"/>
      <c r="X28" s="146"/>
      <c r="Y28" s="142"/>
      <c r="Z28" s="146"/>
      <c r="AA28" s="142"/>
      <c r="AB28" s="146"/>
      <c r="AC28" s="142"/>
      <c r="AD28" s="146"/>
      <c r="AE28" s="142"/>
      <c r="AF28" s="146"/>
      <c r="AG28" s="150"/>
      <c r="AH28" s="58">
        <f>SUM('（別紙2-1）12月25日～1月26日'!D28:AJ28,'（別紙2-2）1月27日～2月28日'!D28:AJ28,'（別紙2-3）3月1日～3月31日'!D28:AH28,D28:AG28)</f>
        <v>0</v>
      </c>
      <c r="AI28" s="43" t="str">
        <f t="shared" si="3"/>
        <v/>
      </c>
      <c r="AJ28" s="41">
        <f t="shared" si="1"/>
        <v>0</v>
      </c>
      <c r="AM28" s="41" t="str">
        <f t="shared" si="2"/>
        <v/>
      </c>
    </row>
    <row r="29" spans="1:39" s="41" customFormat="1" ht="30" customHeight="1" x14ac:dyDescent="0.4">
      <c r="A29" s="82">
        <v>16</v>
      </c>
      <c r="B29" s="136" t="str">
        <f>IF('（別紙2-1）12月25日～1月26日'!B29="","",'（別紙2-1）12月25日～1月26日'!B29)</f>
        <v/>
      </c>
      <c r="C29" s="431"/>
      <c r="D29" s="1"/>
      <c r="E29" s="2"/>
      <c r="F29" s="3"/>
      <c r="G29" s="2"/>
      <c r="H29" s="3"/>
      <c r="I29" s="4"/>
      <c r="J29" s="3"/>
      <c r="K29" s="4"/>
      <c r="L29" s="3"/>
      <c r="M29" s="4"/>
      <c r="N29" s="3"/>
      <c r="O29" s="4"/>
      <c r="P29" s="3"/>
      <c r="Q29" s="4"/>
      <c r="R29" s="3"/>
      <c r="S29" s="4"/>
      <c r="T29" s="3"/>
      <c r="U29" s="4"/>
      <c r="V29" s="3"/>
      <c r="W29" s="4"/>
      <c r="X29" s="148"/>
      <c r="Y29" s="144"/>
      <c r="Z29" s="148"/>
      <c r="AA29" s="144"/>
      <c r="AB29" s="148"/>
      <c r="AC29" s="144"/>
      <c r="AD29" s="148"/>
      <c r="AE29" s="144"/>
      <c r="AF29" s="148"/>
      <c r="AG29" s="154"/>
      <c r="AH29" s="84">
        <f>SUM('（別紙2-1）12月25日～1月26日'!D29:AJ29,'（別紙2-2）1月27日～2月28日'!D29:AJ29,'（別紙2-3）3月1日～3月31日'!D29:AH29,D29:AG29)</f>
        <v>0</v>
      </c>
      <c r="AI29" s="43" t="str">
        <f t="shared" si="3"/>
        <v/>
      </c>
      <c r="AJ29" s="41">
        <f t="shared" si="1"/>
        <v>0</v>
      </c>
      <c r="AM29" s="41" t="str">
        <f t="shared" si="2"/>
        <v/>
      </c>
    </row>
    <row r="30" spans="1:39" s="41" customFormat="1" ht="30" customHeight="1" x14ac:dyDescent="0.4">
      <c r="A30" s="53">
        <v>17</v>
      </c>
      <c r="B30" s="27" t="str">
        <f>IF('（別紙2-1）12月25日～1月26日'!B30="","",'（別紙2-1）12月25日～1月26日'!B30)</f>
        <v/>
      </c>
      <c r="C30" s="432"/>
      <c r="D30" s="6"/>
      <c r="E30" s="7"/>
      <c r="F30" s="8"/>
      <c r="G30" s="7"/>
      <c r="H30" s="8"/>
      <c r="I30" s="9"/>
      <c r="J30" s="8"/>
      <c r="K30" s="9"/>
      <c r="L30" s="8"/>
      <c r="M30" s="9"/>
      <c r="N30" s="8"/>
      <c r="O30" s="9"/>
      <c r="P30" s="8"/>
      <c r="Q30" s="9"/>
      <c r="R30" s="8"/>
      <c r="S30" s="9"/>
      <c r="T30" s="8"/>
      <c r="U30" s="9"/>
      <c r="V30" s="8"/>
      <c r="W30" s="9"/>
      <c r="X30" s="147"/>
      <c r="Y30" s="143"/>
      <c r="Z30" s="147"/>
      <c r="AA30" s="143"/>
      <c r="AB30" s="147"/>
      <c r="AC30" s="143"/>
      <c r="AD30" s="147"/>
      <c r="AE30" s="143"/>
      <c r="AF30" s="147"/>
      <c r="AG30" s="153"/>
      <c r="AH30" s="54">
        <f>SUM('（別紙2-1）12月25日～1月26日'!D30:AJ30,'（別紙2-2）1月27日～2月28日'!D30:AJ30,'（別紙2-3）3月1日～3月31日'!D30:AH30,D30:AG30)</f>
        <v>0</v>
      </c>
      <c r="AI30" s="43" t="str">
        <f t="shared" si="3"/>
        <v/>
      </c>
      <c r="AJ30" s="41">
        <f t="shared" si="1"/>
        <v>0</v>
      </c>
      <c r="AM30" s="41" t="str">
        <f t="shared" si="2"/>
        <v/>
      </c>
    </row>
    <row r="31" spans="1:39" s="41" customFormat="1" ht="30" customHeight="1" x14ac:dyDescent="0.4">
      <c r="A31" s="53">
        <v>18</v>
      </c>
      <c r="B31" s="27" t="str">
        <f>IF('（別紙2-1）12月25日～1月26日'!B31="","",'（別紙2-1）12月25日～1月26日'!B31)</f>
        <v/>
      </c>
      <c r="C31" s="432"/>
      <c r="D31" s="6"/>
      <c r="E31" s="7"/>
      <c r="F31" s="8"/>
      <c r="G31" s="7"/>
      <c r="H31" s="8"/>
      <c r="I31" s="9"/>
      <c r="J31" s="8"/>
      <c r="K31" s="9"/>
      <c r="L31" s="8"/>
      <c r="M31" s="9"/>
      <c r="N31" s="8"/>
      <c r="O31" s="9"/>
      <c r="P31" s="8"/>
      <c r="Q31" s="9"/>
      <c r="R31" s="8"/>
      <c r="S31" s="9"/>
      <c r="T31" s="8"/>
      <c r="U31" s="9"/>
      <c r="V31" s="8"/>
      <c r="W31" s="9"/>
      <c r="X31" s="147"/>
      <c r="Y31" s="143"/>
      <c r="Z31" s="147"/>
      <c r="AA31" s="143"/>
      <c r="AB31" s="147"/>
      <c r="AC31" s="143"/>
      <c r="AD31" s="147"/>
      <c r="AE31" s="143"/>
      <c r="AF31" s="147"/>
      <c r="AG31" s="153"/>
      <c r="AH31" s="54">
        <f>SUM('（別紙2-1）12月25日～1月26日'!D31:AJ31,'（別紙2-2）1月27日～2月28日'!D31:AJ31,'（別紙2-3）3月1日～3月31日'!D31:AH31,D31:AG31)</f>
        <v>0</v>
      </c>
      <c r="AI31" s="43" t="str">
        <f t="shared" si="3"/>
        <v/>
      </c>
      <c r="AJ31" s="41">
        <f t="shared" si="1"/>
        <v>0</v>
      </c>
      <c r="AM31" s="41" t="str">
        <f t="shared" si="2"/>
        <v/>
      </c>
    </row>
    <row r="32" spans="1:39" s="41" customFormat="1" ht="30" customHeight="1" x14ac:dyDescent="0.4">
      <c r="A32" s="53">
        <v>19</v>
      </c>
      <c r="B32" s="27" t="str">
        <f>IF('（別紙2-1）12月25日～1月26日'!B32="","",'（別紙2-1）12月25日～1月26日'!B32)</f>
        <v/>
      </c>
      <c r="C32" s="432"/>
      <c r="D32" s="6"/>
      <c r="E32" s="7"/>
      <c r="F32" s="8"/>
      <c r="G32" s="7"/>
      <c r="H32" s="8"/>
      <c r="I32" s="9"/>
      <c r="J32" s="8"/>
      <c r="K32" s="9"/>
      <c r="L32" s="8"/>
      <c r="M32" s="9"/>
      <c r="N32" s="8"/>
      <c r="O32" s="9"/>
      <c r="P32" s="8"/>
      <c r="Q32" s="9"/>
      <c r="R32" s="8"/>
      <c r="S32" s="9"/>
      <c r="T32" s="8"/>
      <c r="U32" s="9"/>
      <c r="V32" s="8"/>
      <c r="W32" s="9"/>
      <c r="X32" s="147"/>
      <c r="Y32" s="143"/>
      <c r="Z32" s="147"/>
      <c r="AA32" s="143"/>
      <c r="AB32" s="147"/>
      <c r="AC32" s="143"/>
      <c r="AD32" s="147"/>
      <c r="AE32" s="143"/>
      <c r="AF32" s="147"/>
      <c r="AG32" s="153"/>
      <c r="AH32" s="54">
        <f>SUM('（別紙2-1）12月25日～1月26日'!D32:AJ32,'（別紙2-2）1月27日～2月28日'!D32:AJ32,'（別紙2-3）3月1日～3月31日'!D32:AH32,D32:AG32)</f>
        <v>0</v>
      </c>
      <c r="AI32" s="43" t="str">
        <f t="shared" si="3"/>
        <v/>
      </c>
      <c r="AJ32" s="41">
        <f t="shared" si="1"/>
        <v>0</v>
      </c>
      <c r="AM32" s="41" t="str">
        <f t="shared" si="2"/>
        <v/>
      </c>
    </row>
    <row r="33" spans="1:39" s="41" customFormat="1" ht="30" customHeight="1" thickBot="1" x14ac:dyDescent="0.45">
      <c r="A33" s="57">
        <v>20</v>
      </c>
      <c r="B33" s="106" t="str">
        <f>IF('（別紙2-1）12月25日～1月26日'!B33="","",'（別紙2-1）12月25日～1月26日'!B33)</f>
        <v/>
      </c>
      <c r="C33" s="433"/>
      <c r="D33" s="11"/>
      <c r="E33" s="12"/>
      <c r="F33" s="13"/>
      <c r="G33" s="12"/>
      <c r="H33" s="13"/>
      <c r="I33" s="14"/>
      <c r="J33" s="13"/>
      <c r="K33" s="14"/>
      <c r="L33" s="13"/>
      <c r="M33" s="14"/>
      <c r="N33" s="13"/>
      <c r="O33" s="14"/>
      <c r="P33" s="13"/>
      <c r="Q33" s="14"/>
      <c r="R33" s="13"/>
      <c r="S33" s="14"/>
      <c r="T33" s="13"/>
      <c r="U33" s="14"/>
      <c r="V33" s="13"/>
      <c r="W33" s="14"/>
      <c r="X33" s="146"/>
      <c r="Y33" s="142"/>
      <c r="Z33" s="146"/>
      <c r="AA33" s="142"/>
      <c r="AB33" s="146"/>
      <c r="AC33" s="142"/>
      <c r="AD33" s="146"/>
      <c r="AE33" s="142"/>
      <c r="AF33" s="146"/>
      <c r="AG33" s="150"/>
      <c r="AH33" s="58">
        <f>SUM('（別紙2-1）12月25日～1月26日'!D33:AJ33,'（別紙2-2）1月27日～2月28日'!D33:AJ33,'（別紙2-3）3月1日～3月31日'!D33:AH33,D33:AG33)</f>
        <v>0</v>
      </c>
      <c r="AI33" s="43" t="str">
        <f t="shared" si="3"/>
        <v/>
      </c>
      <c r="AJ33" s="41">
        <f t="shared" si="1"/>
        <v>0</v>
      </c>
      <c r="AM33" s="41" t="str">
        <f t="shared" si="2"/>
        <v/>
      </c>
    </row>
    <row r="34" spans="1:39" s="41" customFormat="1" ht="30" customHeight="1" x14ac:dyDescent="0.4">
      <c r="A34" s="82">
        <v>21</v>
      </c>
      <c r="B34" s="136" t="str">
        <f>IF('（別紙2-1）12月25日～1月26日'!B34="","",'（別紙2-1）12月25日～1月26日'!B34)</f>
        <v/>
      </c>
      <c r="C34" s="431"/>
      <c r="D34" s="1"/>
      <c r="E34" s="2"/>
      <c r="F34" s="3"/>
      <c r="G34" s="2"/>
      <c r="H34" s="3"/>
      <c r="I34" s="4"/>
      <c r="J34" s="3"/>
      <c r="K34" s="4"/>
      <c r="L34" s="3"/>
      <c r="M34" s="4"/>
      <c r="N34" s="3"/>
      <c r="O34" s="4"/>
      <c r="P34" s="3"/>
      <c r="Q34" s="4"/>
      <c r="R34" s="3"/>
      <c r="S34" s="4"/>
      <c r="T34" s="3"/>
      <c r="U34" s="4"/>
      <c r="V34" s="3"/>
      <c r="W34" s="4"/>
      <c r="X34" s="148"/>
      <c r="Y34" s="144"/>
      <c r="Z34" s="148"/>
      <c r="AA34" s="144"/>
      <c r="AB34" s="148"/>
      <c r="AC34" s="144"/>
      <c r="AD34" s="148"/>
      <c r="AE34" s="144"/>
      <c r="AF34" s="148"/>
      <c r="AG34" s="154"/>
      <c r="AH34" s="84">
        <f>SUM('（別紙2-1）12月25日～1月26日'!D34:AJ34,'（別紙2-2）1月27日～2月28日'!D34:AJ34,'（別紙2-3）3月1日～3月31日'!D34:AH34,D34:AG34)</f>
        <v>0</v>
      </c>
      <c r="AI34" s="43" t="str">
        <f t="shared" si="3"/>
        <v/>
      </c>
      <c r="AJ34" s="41">
        <f t="shared" si="1"/>
        <v>0</v>
      </c>
      <c r="AM34" s="41" t="str">
        <f t="shared" si="2"/>
        <v/>
      </c>
    </row>
    <row r="35" spans="1:39" s="41" customFormat="1" ht="30" customHeight="1" x14ac:dyDescent="0.4">
      <c r="A35" s="53">
        <v>22</v>
      </c>
      <c r="B35" s="27" t="str">
        <f>IF('（別紙2-1）12月25日～1月26日'!B35="","",'（別紙2-1）12月25日～1月26日'!B35)</f>
        <v/>
      </c>
      <c r="C35" s="432"/>
      <c r="D35" s="6"/>
      <c r="E35" s="7"/>
      <c r="F35" s="8"/>
      <c r="G35" s="7"/>
      <c r="H35" s="8"/>
      <c r="I35" s="9"/>
      <c r="J35" s="8"/>
      <c r="K35" s="9"/>
      <c r="L35" s="8"/>
      <c r="M35" s="9"/>
      <c r="N35" s="8"/>
      <c r="O35" s="9"/>
      <c r="P35" s="8"/>
      <c r="Q35" s="9"/>
      <c r="R35" s="8"/>
      <c r="S35" s="9"/>
      <c r="T35" s="8"/>
      <c r="U35" s="9"/>
      <c r="V35" s="8"/>
      <c r="W35" s="9"/>
      <c r="X35" s="147"/>
      <c r="Y35" s="143"/>
      <c r="Z35" s="147"/>
      <c r="AA35" s="143"/>
      <c r="AB35" s="147"/>
      <c r="AC35" s="143"/>
      <c r="AD35" s="147"/>
      <c r="AE35" s="143"/>
      <c r="AF35" s="147"/>
      <c r="AG35" s="153"/>
      <c r="AH35" s="54">
        <f>SUM('（別紙2-1）12月25日～1月26日'!D35:AJ35,'（別紙2-2）1月27日～2月28日'!D35:AJ35,'（別紙2-3）3月1日～3月31日'!D35:AH35,D35:AG35)</f>
        <v>0</v>
      </c>
      <c r="AI35" s="43" t="str">
        <f t="shared" si="3"/>
        <v/>
      </c>
      <c r="AJ35" s="41">
        <f t="shared" si="1"/>
        <v>0</v>
      </c>
      <c r="AM35" s="41" t="str">
        <f t="shared" si="2"/>
        <v/>
      </c>
    </row>
    <row r="36" spans="1:39" s="41" customFormat="1" ht="30" customHeight="1" x14ac:dyDescent="0.4">
      <c r="A36" s="53">
        <v>23</v>
      </c>
      <c r="B36" s="27" t="str">
        <f>IF('（別紙2-1）12月25日～1月26日'!B36="","",'（別紙2-1）12月25日～1月26日'!B36)</f>
        <v/>
      </c>
      <c r="C36" s="432"/>
      <c r="D36" s="6"/>
      <c r="E36" s="7"/>
      <c r="F36" s="8"/>
      <c r="G36" s="7"/>
      <c r="H36" s="8"/>
      <c r="I36" s="9"/>
      <c r="J36" s="8"/>
      <c r="K36" s="9"/>
      <c r="L36" s="8"/>
      <c r="M36" s="9"/>
      <c r="N36" s="8"/>
      <c r="O36" s="9"/>
      <c r="P36" s="8"/>
      <c r="Q36" s="9"/>
      <c r="R36" s="8"/>
      <c r="S36" s="9"/>
      <c r="T36" s="8"/>
      <c r="U36" s="9"/>
      <c r="V36" s="8"/>
      <c r="W36" s="9"/>
      <c r="X36" s="147"/>
      <c r="Y36" s="143"/>
      <c r="Z36" s="147"/>
      <c r="AA36" s="143"/>
      <c r="AB36" s="147"/>
      <c r="AC36" s="143"/>
      <c r="AD36" s="147"/>
      <c r="AE36" s="143"/>
      <c r="AF36" s="147"/>
      <c r="AG36" s="153"/>
      <c r="AH36" s="54">
        <f>SUM('（別紙2-1）12月25日～1月26日'!D36:AJ36,'（別紙2-2）1月27日～2月28日'!D36:AJ36,'（別紙2-3）3月1日～3月31日'!D36:AH36,D36:AG36)</f>
        <v>0</v>
      </c>
      <c r="AI36" s="43" t="str">
        <f t="shared" si="3"/>
        <v/>
      </c>
      <c r="AJ36" s="41">
        <f t="shared" si="1"/>
        <v>0</v>
      </c>
      <c r="AM36" s="41" t="str">
        <f t="shared" si="2"/>
        <v/>
      </c>
    </row>
    <row r="37" spans="1:39" s="41" customFormat="1" ht="30" customHeight="1" x14ac:dyDescent="0.4">
      <c r="A37" s="53">
        <v>24</v>
      </c>
      <c r="B37" s="27" t="str">
        <f>IF('（別紙2-1）12月25日～1月26日'!B37="","",'（別紙2-1）12月25日～1月26日'!B37)</f>
        <v/>
      </c>
      <c r="C37" s="432"/>
      <c r="D37" s="6"/>
      <c r="E37" s="7"/>
      <c r="F37" s="8"/>
      <c r="G37" s="7"/>
      <c r="H37" s="8"/>
      <c r="I37" s="9"/>
      <c r="J37" s="8"/>
      <c r="K37" s="9"/>
      <c r="L37" s="8"/>
      <c r="M37" s="9"/>
      <c r="N37" s="8"/>
      <c r="O37" s="9"/>
      <c r="P37" s="8"/>
      <c r="Q37" s="9"/>
      <c r="R37" s="8"/>
      <c r="S37" s="9"/>
      <c r="T37" s="8"/>
      <c r="U37" s="9"/>
      <c r="V37" s="8"/>
      <c r="W37" s="9"/>
      <c r="X37" s="147"/>
      <c r="Y37" s="143"/>
      <c r="Z37" s="147"/>
      <c r="AA37" s="143"/>
      <c r="AB37" s="147"/>
      <c r="AC37" s="143"/>
      <c r="AD37" s="147"/>
      <c r="AE37" s="143"/>
      <c r="AF37" s="147"/>
      <c r="AG37" s="153"/>
      <c r="AH37" s="54">
        <f>SUM('（別紙2-1）12月25日～1月26日'!D37:AJ37,'（別紙2-2）1月27日～2月28日'!D37:AJ37,'（別紙2-3）3月1日～3月31日'!D37:AH37,D37:AG37)</f>
        <v>0</v>
      </c>
      <c r="AI37" s="43" t="str">
        <f t="shared" si="3"/>
        <v/>
      </c>
      <c r="AJ37" s="41">
        <f t="shared" si="1"/>
        <v>0</v>
      </c>
      <c r="AM37" s="41" t="str">
        <f t="shared" si="2"/>
        <v/>
      </c>
    </row>
    <row r="38" spans="1:39" ht="30" customHeight="1" thickBot="1" x14ac:dyDescent="0.3">
      <c r="A38" s="57">
        <v>25</v>
      </c>
      <c r="B38" s="106" t="str">
        <f>IF('（別紙2-1）12月25日～1月26日'!B38="","",'（別紙2-1）12月25日～1月26日'!B38)</f>
        <v/>
      </c>
      <c r="C38" s="433"/>
      <c r="D38" s="11"/>
      <c r="E38" s="12"/>
      <c r="F38" s="13"/>
      <c r="G38" s="12"/>
      <c r="H38" s="13"/>
      <c r="I38" s="14"/>
      <c r="J38" s="13"/>
      <c r="K38" s="14"/>
      <c r="L38" s="13"/>
      <c r="M38" s="14"/>
      <c r="N38" s="13"/>
      <c r="O38" s="14"/>
      <c r="P38" s="13"/>
      <c r="Q38" s="14"/>
      <c r="R38" s="13"/>
      <c r="S38" s="14"/>
      <c r="T38" s="13"/>
      <c r="U38" s="14"/>
      <c r="V38" s="13"/>
      <c r="W38" s="14"/>
      <c r="X38" s="146"/>
      <c r="Y38" s="142"/>
      <c r="Z38" s="146"/>
      <c r="AA38" s="142"/>
      <c r="AB38" s="146"/>
      <c r="AC38" s="142"/>
      <c r="AD38" s="146"/>
      <c r="AE38" s="142"/>
      <c r="AF38" s="146"/>
      <c r="AG38" s="150"/>
      <c r="AH38" s="58">
        <f>SUM('（別紙2-1）12月25日～1月26日'!D38:AJ38,'（別紙2-2）1月27日～2月28日'!D38:AJ38,'（別紙2-3）3月1日～3月31日'!D38:AH38,D38:AG38)</f>
        <v>0</v>
      </c>
      <c r="AI38" s="50" t="str">
        <f t="shared" si="3"/>
        <v/>
      </c>
      <c r="AJ38" s="41">
        <f t="shared" si="1"/>
        <v>0</v>
      </c>
      <c r="AL38" s="41"/>
      <c r="AM38" s="34" t="str">
        <f t="shared" si="2"/>
        <v/>
      </c>
    </row>
    <row r="39" spans="1:39" ht="30" customHeight="1" x14ac:dyDescent="0.25">
      <c r="A39" s="51">
        <v>26</v>
      </c>
      <c r="B39" s="136" t="str">
        <f>IF('（別紙2-1）12月25日～1月26日'!B39="","",'（別紙2-1）12月25日～1月26日'!B39)</f>
        <v/>
      </c>
      <c r="C39" s="431"/>
      <c r="D39" s="29"/>
      <c r="E39" s="30"/>
      <c r="F39" s="31"/>
      <c r="G39" s="30"/>
      <c r="H39" s="31"/>
      <c r="I39" s="30"/>
      <c r="J39" s="31"/>
      <c r="K39" s="30"/>
      <c r="L39" s="31"/>
      <c r="M39" s="30"/>
      <c r="N39" s="31"/>
      <c r="O39" s="30"/>
      <c r="P39" s="31"/>
      <c r="Q39" s="30"/>
      <c r="R39" s="31"/>
      <c r="S39" s="30"/>
      <c r="T39" s="31"/>
      <c r="U39" s="30"/>
      <c r="V39" s="31"/>
      <c r="W39" s="30"/>
      <c r="X39" s="148"/>
      <c r="Y39" s="144"/>
      <c r="Z39" s="148"/>
      <c r="AA39" s="144"/>
      <c r="AB39" s="148"/>
      <c r="AC39" s="144"/>
      <c r="AD39" s="148"/>
      <c r="AE39" s="144"/>
      <c r="AF39" s="148"/>
      <c r="AG39" s="154"/>
      <c r="AH39" s="52">
        <f>SUM('（別紙2-1）12月25日～1月26日'!D39:AJ39,'（別紙2-2）1月27日～2月28日'!D39:AJ39,'（別紙2-3）3月1日～3月31日'!D39:AH39,D39:AG39)</f>
        <v>0</v>
      </c>
      <c r="AI39" s="50" t="str">
        <f t="shared" si="3"/>
        <v/>
      </c>
      <c r="AJ39" s="41">
        <f t="shared" si="1"/>
        <v>0</v>
      </c>
      <c r="AL39" s="41"/>
      <c r="AM39" s="34" t="str">
        <f t="shared" si="2"/>
        <v/>
      </c>
    </row>
    <row r="40" spans="1:39" ht="30" customHeight="1" x14ac:dyDescent="0.25">
      <c r="A40" s="53">
        <v>27</v>
      </c>
      <c r="B40" s="27" t="str">
        <f>IF('（別紙2-1）12月25日～1月26日'!B40="","",'（別紙2-1）12月25日～1月26日'!B40)</f>
        <v/>
      </c>
      <c r="C40" s="432"/>
      <c r="D40" s="6"/>
      <c r="E40" s="7"/>
      <c r="F40" s="8"/>
      <c r="G40" s="7"/>
      <c r="H40" s="8"/>
      <c r="I40" s="9"/>
      <c r="J40" s="8"/>
      <c r="K40" s="9"/>
      <c r="L40" s="8"/>
      <c r="M40" s="9"/>
      <c r="N40" s="8"/>
      <c r="O40" s="9"/>
      <c r="P40" s="8"/>
      <c r="Q40" s="9"/>
      <c r="R40" s="8"/>
      <c r="S40" s="9"/>
      <c r="T40" s="8"/>
      <c r="U40" s="9"/>
      <c r="V40" s="8"/>
      <c r="W40" s="9"/>
      <c r="X40" s="147"/>
      <c r="Y40" s="143"/>
      <c r="Z40" s="147"/>
      <c r="AA40" s="143"/>
      <c r="AB40" s="147"/>
      <c r="AC40" s="143"/>
      <c r="AD40" s="147"/>
      <c r="AE40" s="143"/>
      <c r="AF40" s="147"/>
      <c r="AG40" s="153"/>
      <c r="AH40" s="54">
        <f>SUM('（別紙2-1）12月25日～1月26日'!D40:AJ40,'（別紙2-2）1月27日～2月28日'!D40:AJ40,'（別紙2-3）3月1日～3月31日'!D40:AH40,D40:AG40)</f>
        <v>0</v>
      </c>
      <c r="AI40" s="50" t="str">
        <f t="shared" si="3"/>
        <v/>
      </c>
      <c r="AJ40" s="41">
        <f t="shared" si="1"/>
        <v>0</v>
      </c>
      <c r="AL40" s="41"/>
      <c r="AM40" s="34" t="str">
        <f t="shared" si="2"/>
        <v/>
      </c>
    </row>
    <row r="41" spans="1:39" ht="30" customHeight="1" x14ac:dyDescent="0.25">
      <c r="A41" s="53">
        <v>28</v>
      </c>
      <c r="B41" s="27" t="str">
        <f>IF('（別紙2-1）12月25日～1月26日'!B41="","",'（別紙2-1）12月25日～1月26日'!B41)</f>
        <v/>
      </c>
      <c r="C41" s="432"/>
      <c r="D41" s="6"/>
      <c r="E41" s="7"/>
      <c r="F41" s="8"/>
      <c r="G41" s="7"/>
      <c r="H41" s="8"/>
      <c r="I41" s="9"/>
      <c r="J41" s="8"/>
      <c r="K41" s="9"/>
      <c r="L41" s="8"/>
      <c r="M41" s="9"/>
      <c r="N41" s="8"/>
      <c r="O41" s="9"/>
      <c r="P41" s="8"/>
      <c r="Q41" s="9"/>
      <c r="R41" s="8"/>
      <c r="S41" s="9"/>
      <c r="T41" s="8"/>
      <c r="U41" s="9"/>
      <c r="V41" s="8"/>
      <c r="W41" s="9"/>
      <c r="X41" s="147"/>
      <c r="Y41" s="143"/>
      <c r="Z41" s="147"/>
      <c r="AA41" s="143"/>
      <c r="AB41" s="147"/>
      <c r="AC41" s="143"/>
      <c r="AD41" s="147"/>
      <c r="AE41" s="143"/>
      <c r="AF41" s="147"/>
      <c r="AG41" s="153"/>
      <c r="AH41" s="54">
        <f>SUM('（別紙2-1）12月25日～1月26日'!D41:AJ41,'（別紙2-2）1月27日～2月28日'!D41:AJ41,'（別紙2-3）3月1日～3月31日'!D41:AH41,D41:AG41)</f>
        <v>0</v>
      </c>
      <c r="AI41" s="50" t="str">
        <f t="shared" si="3"/>
        <v/>
      </c>
      <c r="AJ41" s="41">
        <f t="shared" si="1"/>
        <v>0</v>
      </c>
      <c r="AL41" s="41"/>
      <c r="AM41" s="34" t="str">
        <f t="shared" si="2"/>
        <v/>
      </c>
    </row>
    <row r="42" spans="1:39" s="41" customFormat="1" ht="30" customHeight="1" x14ac:dyDescent="0.4">
      <c r="A42" s="53">
        <v>29</v>
      </c>
      <c r="B42" s="27" t="str">
        <f>IF('（別紙2-1）12月25日～1月26日'!B42="","",'（別紙2-1）12月25日～1月26日'!B42)</f>
        <v/>
      </c>
      <c r="C42" s="432"/>
      <c r="D42" s="6"/>
      <c r="E42" s="7"/>
      <c r="F42" s="8"/>
      <c r="G42" s="7"/>
      <c r="H42" s="8"/>
      <c r="I42" s="9"/>
      <c r="J42" s="8"/>
      <c r="K42" s="9"/>
      <c r="L42" s="8"/>
      <c r="M42" s="9"/>
      <c r="N42" s="8"/>
      <c r="O42" s="9"/>
      <c r="P42" s="8"/>
      <c r="Q42" s="9"/>
      <c r="R42" s="8"/>
      <c r="S42" s="9"/>
      <c r="T42" s="8"/>
      <c r="U42" s="9"/>
      <c r="V42" s="8"/>
      <c r="W42" s="9"/>
      <c r="X42" s="147"/>
      <c r="Y42" s="143"/>
      <c r="Z42" s="147"/>
      <c r="AA42" s="143"/>
      <c r="AB42" s="147"/>
      <c r="AC42" s="143"/>
      <c r="AD42" s="147"/>
      <c r="AE42" s="143"/>
      <c r="AF42" s="147"/>
      <c r="AG42" s="153"/>
      <c r="AH42" s="54">
        <f>SUM('（別紙2-1）12月25日～1月26日'!D42:AJ42,'（別紙2-2）1月27日～2月28日'!D42:AJ42,'（別紙2-3）3月1日～3月31日'!D42:AH42,D42:AG42)</f>
        <v>0</v>
      </c>
      <c r="AI42" s="43" t="str">
        <f t="shared" si="3"/>
        <v/>
      </c>
      <c r="AJ42" s="41">
        <f t="shared" si="1"/>
        <v>0</v>
      </c>
      <c r="AK42" s="44"/>
      <c r="AM42" s="41" t="str">
        <f t="shared" si="2"/>
        <v/>
      </c>
    </row>
    <row r="43" spans="1:39" s="41" customFormat="1" ht="30" customHeight="1" thickBot="1" x14ac:dyDescent="0.45">
      <c r="A43" s="55">
        <v>30</v>
      </c>
      <c r="B43" s="106" t="str">
        <f>IF('（別紙2-1）12月25日～1月26日'!B43="","",'（別紙2-1）12月25日～1月26日'!B43)</f>
        <v/>
      </c>
      <c r="C43" s="433"/>
      <c r="D43" s="22"/>
      <c r="E43" s="23"/>
      <c r="F43" s="24"/>
      <c r="G43" s="23"/>
      <c r="H43" s="24"/>
      <c r="I43" s="25"/>
      <c r="J43" s="24"/>
      <c r="K43" s="25"/>
      <c r="L43" s="24"/>
      <c r="M43" s="25"/>
      <c r="N43" s="24"/>
      <c r="O43" s="25"/>
      <c r="P43" s="24"/>
      <c r="Q43" s="25"/>
      <c r="R43" s="24"/>
      <c r="S43" s="25"/>
      <c r="T43" s="24"/>
      <c r="U43" s="25"/>
      <c r="V43" s="24"/>
      <c r="W43" s="25"/>
      <c r="X43" s="146"/>
      <c r="Y43" s="142"/>
      <c r="Z43" s="146"/>
      <c r="AA43" s="142"/>
      <c r="AB43" s="146"/>
      <c r="AC43" s="142"/>
      <c r="AD43" s="146"/>
      <c r="AE43" s="142"/>
      <c r="AF43" s="146"/>
      <c r="AG43" s="150"/>
      <c r="AH43" s="56">
        <f>SUM('（別紙2-1）12月25日～1月26日'!D43:AJ43,'（別紙2-2）1月27日～2月28日'!D43:AJ43,'（別紙2-3）3月1日～3月31日'!D43:AH43,D43:AG43)</f>
        <v>0</v>
      </c>
      <c r="AI43" s="43" t="str">
        <f t="shared" si="3"/>
        <v/>
      </c>
      <c r="AJ43" s="41">
        <f t="shared" si="1"/>
        <v>0</v>
      </c>
      <c r="AK43" s="44"/>
      <c r="AM43" s="41" t="str">
        <f t="shared" si="2"/>
        <v/>
      </c>
    </row>
    <row r="44" spans="1:39" s="41" customFormat="1" ht="30" customHeight="1" x14ac:dyDescent="0.4">
      <c r="A44" s="99">
        <v>31</v>
      </c>
      <c r="B44" s="136" t="str">
        <f>IF('（別紙2-1）12月25日～1月26日'!B44="","",'（別紙2-1）12月25日～1月26日'!B44)</f>
        <v/>
      </c>
      <c r="C44" s="431"/>
      <c r="D44" s="101"/>
      <c r="E44" s="102"/>
      <c r="F44" s="103"/>
      <c r="G44" s="102"/>
      <c r="H44" s="103"/>
      <c r="I44" s="104"/>
      <c r="J44" s="103"/>
      <c r="K44" s="104"/>
      <c r="L44" s="103"/>
      <c r="M44" s="104"/>
      <c r="N44" s="103"/>
      <c r="O44" s="104"/>
      <c r="P44" s="103"/>
      <c r="Q44" s="104"/>
      <c r="R44" s="103"/>
      <c r="S44" s="104"/>
      <c r="T44" s="103"/>
      <c r="U44" s="104"/>
      <c r="V44" s="103"/>
      <c r="W44" s="104"/>
      <c r="X44" s="148"/>
      <c r="Y44" s="144"/>
      <c r="Z44" s="148"/>
      <c r="AA44" s="144"/>
      <c r="AB44" s="148"/>
      <c r="AC44" s="144"/>
      <c r="AD44" s="148"/>
      <c r="AE44" s="144"/>
      <c r="AF44" s="148"/>
      <c r="AG44" s="154"/>
      <c r="AH44" s="81">
        <f>SUM('（別紙2-1）12月25日～1月26日'!D44:AJ44,'（別紙2-2）1月27日～2月28日'!D44:AJ44,'（別紙2-3）3月1日～3月31日'!D44:AH44,D44:AG44)</f>
        <v>0</v>
      </c>
      <c r="AI44" s="43" t="str">
        <f t="shared" si="3"/>
        <v/>
      </c>
      <c r="AJ44" s="41">
        <f t="shared" si="1"/>
        <v>0</v>
      </c>
      <c r="AK44" s="44"/>
      <c r="AM44" s="41" t="str">
        <f t="shared" si="2"/>
        <v/>
      </c>
    </row>
    <row r="45" spans="1:39" s="41" customFormat="1" ht="30" customHeight="1" x14ac:dyDescent="0.4">
      <c r="A45" s="55">
        <v>32</v>
      </c>
      <c r="B45" s="27" t="str">
        <f>IF('（別紙2-1）12月25日～1月26日'!B45="","",'（別紙2-1）12月25日～1月26日'!B45)</f>
        <v/>
      </c>
      <c r="C45" s="432"/>
      <c r="D45" s="22"/>
      <c r="E45" s="23"/>
      <c r="F45" s="24"/>
      <c r="G45" s="23"/>
      <c r="H45" s="24"/>
      <c r="I45" s="25"/>
      <c r="J45" s="24"/>
      <c r="K45" s="25"/>
      <c r="L45" s="24"/>
      <c r="M45" s="25"/>
      <c r="N45" s="24"/>
      <c r="O45" s="25"/>
      <c r="P45" s="24"/>
      <c r="Q45" s="25"/>
      <c r="R45" s="24"/>
      <c r="S45" s="25"/>
      <c r="T45" s="24"/>
      <c r="U45" s="25"/>
      <c r="V45" s="24"/>
      <c r="W45" s="25"/>
      <c r="X45" s="147"/>
      <c r="Y45" s="143"/>
      <c r="Z45" s="147"/>
      <c r="AA45" s="143"/>
      <c r="AB45" s="147"/>
      <c r="AC45" s="143"/>
      <c r="AD45" s="147"/>
      <c r="AE45" s="143"/>
      <c r="AF45" s="147"/>
      <c r="AG45" s="153"/>
      <c r="AH45" s="56">
        <f>SUM('（別紙2-1）12月25日～1月26日'!D45:AJ45,'（別紙2-2）1月27日～2月28日'!D45:AJ45,'（別紙2-3）3月1日～3月31日'!D45:AH45,D45:AG45)</f>
        <v>0</v>
      </c>
      <c r="AI45" s="43" t="str">
        <f t="shared" si="3"/>
        <v/>
      </c>
      <c r="AJ45" s="41">
        <f t="shared" si="1"/>
        <v>0</v>
      </c>
      <c r="AK45" s="44"/>
      <c r="AM45" s="41" t="str">
        <f t="shared" si="2"/>
        <v/>
      </c>
    </row>
    <row r="46" spans="1:39" s="41" customFormat="1" ht="30" customHeight="1" x14ac:dyDescent="0.4">
      <c r="A46" s="55">
        <v>33</v>
      </c>
      <c r="B46" s="27" t="str">
        <f>IF('（別紙2-1）12月25日～1月26日'!B46="","",'（別紙2-1）12月25日～1月26日'!B46)</f>
        <v/>
      </c>
      <c r="C46" s="432"/>
      <c r="D46" s="22"/>
      <c r="E46" s="23"/>
      <c r="F46" s="24"/>
      <c r="G46" s="23"/>
      <c r="H46" s="24"/>
      <c r="I46" s="25"/>
      <c r="J46" s="24"/>
      <c r="K46" s="25"/>
      <c r="L46" s="24"/>
      <c r="M46" s="25"/>
      <c r="N46" s="24"/>
      <c r="O46" s="25"/>
      <c r="P46" s="24"/>
      <c r="Q46" s="25"/>
      <c r="R46" s="24"/>
      <c r="S46" s="25"/>
      <c r="T46" s="24"/>
      <c r="U46" s="25"/>
      <c r="V46" s="24"/>
      <c r="W46" s="25"/>
      <c r="X46" s="147"/>
      <c r="Y46" s="143"/>
      <c r="Z46" s="147"/>
      <c r="AA46" s="143"/>
      <c r="AB46" s="147"/>
      <c r="AC46" s="143"/>
      <c r="AD46" s="147"/>
      <c r="AE46" s="143"/>
      <c r="AF46" s="147"/>
      <c r="AG46" s="153"/>
      <c r="AH46" s="56">
        <f>SUM('（別紙2-1）12月25日～1月26日'!D46:AJ46,'（別紙2-2）1月27日～2月28日'!D46:AJ46,'（別紙2-3）3月1日～3月31日'!D46:AH46,D46:AG46)</f>
        <v>0</v>
      </c>
      <c r="AI46" s="43" t="str">
        <f t="shared" si="3"/>
        <v/>
      </c>
      <c r="AJ46" s="41">
        <f t="shared" ref="AJ46:AJ77" si="4">MIN(SUM(D46:AG46),15)</f>
        <v>0</v>
      </c>
      <c r="AK46" s="44"/>
      <c r="AM46" s="41" t="str">
        <f t="shared" ref="AM46:AM77" si="5">IF(AND(B46="",AH46&gt;0),1,"")</f>
        <v/>
      </c>
    </row>
    <row r="47" spans="1:39" s="41" customFormat="1" ht="30" customHeight="1" x14ac:dyDescent="0.4">
      <c r="A47" s="55">
        <v>34</v>
      </c>
      <c r="B47" s="27" t="str">
        <f>IF('（別紙2-1）12月25日～1月26日'!B47="","",'（別紙2-1）12月25日～1月26日'!B47)</f>
        <v/>
      </c>
      <c r="C47" s="432"/>
      <c r="D47" s="22"/>
      <c r="E47" s="23"/>
      <c r="F47" s="24"/>
      <c r="G47" s="23"/>
      <c r="H47" s="24"/>
      <c r="I47" s="25"/>
      <c r="J47" s="24"/>
      <c r="K47" s="25"/>
      <c r="L47" s="24"/>
      <c r="M47" s="25"/>
      <c r="N47" s="24"/>
      <c r="O47" s="25"/>
      <c r="P47" s="24"/>
      <c r="Q47" s="25"/>
      <c r="R47" s="24"/>
      <c r="S47" s="25"/>
      <c r="T47" s="24"/>
      <c r="U47" s="25"/>
      <c r="V47" s="24"/>
      <c r="W47" s="25"/>
      <c r="X47" s="147"/>
      <c r="Y47" s="143"/>
      <c r="Z47" s="147"/>
      <c r="AA47" s="143"/>
      <c r="AB47" s="147"/>
      <c r="AC47" s="143"/>
      <c r="AD47" s="147"/>
      <c r="AE47" s="143"/>
      <c r="AF47" s="147"/>
      <c r="AG47" s="153"/>
      <c r="AH47" s="56">
        <f>SUM('（別紙2-1）12月25日～1月26日'!D47:AJ47,'（別紙2-2）1月27日～2月28日'!D47:AJ47,'（別紙2-3）3月1日～3月31日'!D47:AH47,D47:AG47)</f>
        <v>0</v>
      </c>
      <c r="AI47" s="43" t="str">
        <f t="shared" si="3"/>
        <v/>
      </c>
      <c r="AJ47" s="41">
        <f t="shared" si="4"/>
        <v>0</v>
      </c>
      <c r="AK47" s="44"/>
      <c r="AM47" s="41" t="str">
        <f t="shared" si="5"/>
        <v/>
      </c>
    </row>
    <row r="48" spans="1:39" s="41" customFormat="1" ht="30" customHeight="1" thickBot="1" x14ac:dyDescent="0.45">
      <c r="A48" s="57">
        <v>35</v>
      </c>
      <c r="B48" s="106" t="str">
        <f>IF('（別紙2-1）12月25日～1月26日'!B48="","",'（別紙2-1）12月25日～1月26日'!B48)</f>
        <v/>
      </c>
      <c r="C48" s="433"/>
      <c r="D48" s="11"/>
      <c r="E48" s="12"/>
      <c r="F48" s="13"/>
      <c r="G48" s="12"/>
      <c r="H48" s="13"/>
      <c r="I48" s="14"/>
      <c r="J48" s="13"/>
      <c r="K48" s="14"/>
      <c r="L48" s="13"/>
      <c r="M48" s="14"/>
      <c r="N48" s="13"/>
      <c r="O48" s="14"/>
      <c r="P48" s="13"/>
      <c r="Q48" s="14"/>
      <c r="R48" s="13"/>
      <c r="S48" s="14"/>
      <c r="T48" s="13"/>
      <c r="U48" s="14"/>
      <c r="V48" s="13"/>
      <c r="W48" s="14"/>
      <c r="X48" s="146"/>
      <c r="Y48" s="142"/>
      <c r="Z48" s="146"/>
      <c r="AA48" s="142"/>
      <c r="AB48" s="146"/>
      <c r="AC48" s="142"/>
      <c r="AD48" s="146"/>
      <c r="AE48" s="142"/>
      <c r="AF48" s="146"/>
      <c r="AG48" s="150"/>
      <c r="AH48" s="58">
        <f>SUM('（別紙2-1）12月25日～1月26日'!D48:AJ48,'（別紙2-2）1月27日～2月28日'!D48:AJ48,'（別紙2-3）3月1日～3月31日'!D48:AH48,D48:AG48)</f>
        <v>0</v>
      </c>
      <c r="AI48" s="43" t="str">
        <f t="shared" si="3"/>
        <v/>
      </c>
      <c r="AJ48" s="41">
        <f t="shared" si="4"/>
        <v>0</v>
      </c>
      <c r="AK48" s="44"/>
      <c r="AM48" s="41" t="str">
        <f t="shared" si="5"/>
        <v/>
      </c>
    </row>
    <row r="49" spans="1:39" s="41" customFormat="1" ht="30" customHeight="1" x14ac:dyDescent="0.4">
      <c r="A49" s="91">
        <v>36</v>
      </c>
      <c r="B49" s="136" t="str">
        <f>IF('（別紙2-1）12月25日～1月26日'!B49="","",'（別紙2-1）12月25日～1月26日'!B49)</f>
        <v/>
      </c>
      <c r="C49" s="431"/>
      <c r="D49" s="93"/>
      <c r="E49" s="94"/>
      <c r="F49" s="95"/>
      <c r="G49" s="94"/>
      <c r="H49" s="95"/>
      <c r="I49" s="96"/>
      <c r="J49" s="95"/>
      <c r="K49" s="96"/>
      <c r="L49" s="95"/>
      <c r="M49" s="96"/>
      <c r="N49" s="95"/>
      <c r="O49" s="96"/>
      <c r="P49" s="95"/>
      <c r="Q49" s="96"/>
      <c r="R49" s="95"/>
      <c r="S49" s="96"/>
      <c r="T49" s="95"/>
      <c r="U49" s="96"/>
      <c r="V49" s="95"/>
      <c r="W49" s="96"/>
      <c r="X49" s="149"/>
      <c r="Y49" s="145"/>
      <c r="Z49" s="149"/>
      <c r="AA49" s="145"/>
      <c r="AB49" s="149"/>
      <c r="AC49" s="145"/>
      <c r="AD49" s="149"/>
      <c r="AE49" s="145"/>
      <c r="AF49" s="149"/>
      <c r="AG49" s="155"/>
      <c r="AH49" s="98">
        <f>SUM('（別紙2-1）12月25日～1月26日'!D49:AJ49,'（別紙2-2）1月27日～2月28日'!D49:AJ49,'（別紙2-3）3月1日～3月31日'!D49:AH49,D49:AG49)</f>
        <v>0</v>
      </c>
      <c r="AI49" s="43" t="str">
        <f t="shared" si="3"/>
        <v/>
      </c>
      <c r="AJ49" s="41">
        <f t="shared" si="4"/>
        <v>0</v>
      </c>
      <c r="AK49" s="44"/>
      <c r="AM49" s="41" t="str">
        <f t="shared" si="5"/>
        <v/>
      </c>
    </row>
    <row r="50" spans="1:39" s="41" customFormat="1" ht="30" customHeight="1" x14ac:dyDescent="0.4">
      <c r="A50" s="55">
        <v>37</v>
      </c>
      <c r="B50" s="27" t="str">
        <f>IF('（別紙2-1）12月25日～1月26日'!B50="","",'（別紙2-1）12月25日～1月26日'!B50)</f>
        <v/>
      </c>
      <c r="C50" s="432"/>
      <c r="D50" s="22"/>
      <c r="E50" s="23"/>
      <c r="F50" s="24"/>
      <c r="G50" s="23"/>
      <c r="H50" s="24"/>
      <c r="I50" s="25"/>
      <c r="J50" s="24"/>
      <c r="K50" s="25"/>
      <c r="L50" s="24"/>
      <c r="M50" s="25"/>
      <c r="N50" s="24"/>
      <c r="O50" s="25"/>
      <c r="P50" s="24"/>
      <c r="Q50" s="25"/>
      <c r="R50" s="24"/>
      <c r="S50" s="25"/>
      <c r="T50" s="24"/>
      <c r="U50" s="25"/>
      <c r="V50" s="24"/>
      <c r="W50" s="25"/>
      <c r="X50" s="147"/>
      <c r="Y50" s="143"/>
      <c r="Z50" s="147"/>
      <c r="AA50" s="143"/>
      <c r="AB50" s="147"/>
      <c r="AC50" s="143"/>
      <c r="AD50" s="147"/>
      <c r="AE50" s="143"/>
      <c r="AF50" s="147"/>
      <c r="AG50" s="153"/>
      <c r="AH50" s="56">
        <f>SUM('（別紙2-1）12月25日～1月26日'!D50:AJ50,'（別紙2-2）1月27日～2月28日'!D50:AJ50,'（別紙2-3）3月1日～3月31日'!D50:AH50,D50:AG50)</f>
        <v>0</v>
      </c>
      <c r="AI50" s="43" t="str">
        <f t="shared" si="3"/>
        <v/>
      </c>
      <c r="AJ50" s="41">
        <f t="shared" si="4"/>
        <v>0</v>
      </c>
      <c r="AK50" s="44"/>
      <c r="AM50" s="41" t="str">
        <f t="shared" si="5"/>
        <v/>
      </c>
    </row>
    <row r="51" spans="1:39" s="41" customFormat="1" ht="30" customHeight="1" x14ac:dyDescent="0.4">
      <c r="A51" s="55">
        <v>38</v>
      </c>
      <c r="B51" s="27" t="str">
        <f>IF('（別紙2-1）12月25日～1月26日'!B51="","",'（別紙2-1）12月25日～1月26日'!B51)</f>
        <v/>
      </c>
      <c r="C51" s="432"/>
      <c r="D51" s="22"/>
      <c r="E51" s="23"/>
      <c r="F51" s="24"/>
      <c r="G51" s="23"/>
      <c r="H51" s="24"/>
      <c r="I51" s="25"/>
      <c r="J51" s="24"/>
      <c r="K51" s="25"/>
      <c r="L51" s="24"/>
      <c r="M51" s="25"/>
      <c r="N51" s="24"/>
      <c r="O51" s="25"/>
      <c r="P51" s="24"/>
      <c r="Q51" s="25"/>
      <c r="R51" s="24"/>
      <c r="S51" s="25"/>
      <c r="T51" s="24"/>
      <c r="U51" s="25"/>
      <c r="V51" s="24"/>
      <c r="W51" s="25"/>
      <c r="X51" s="147"/>
      <c r="Y51" s="143"/>
      <c r="Z51" s="147"/>
      <c r="AA51" s="143"/>
      <c r="AB51" s="147"/>
      <c r="AC51" s="143"/>
      <c r="AD51" s="147"/>
      <c r="AE51" s="143"/>
      <c r="AF51" s="147"/>
      <c r="AG51" s="153"/>
      <c r="AH51" s="56">
        <f>SUM('（別紙2-1）12月25日～1月26日'!D51:AJ51,'（別紙2-2）1月27日～2月28日'!D51:AJ51,'（別紙2-3）3月1日～3月31日'!D51:AH51,D51:AG51)</f>
        <v>0</v>
      </c>
      <c r="AI51" s="43" t="str">
        <f t="shared" si="3"/>
        <v/>
      </c>
      <c r="AJ51" s="41">
        <f t="shared" si="4"/>
        <v>0</v>
      </c>
      <c r="AK51" s="44"/>
      <c r="AM51" s="41" t="str">
        <f t="shared" si="5"/>
        <v/>
      </c>
    </row>
    <row r="52" spans="1:39" s="41" customFormat="1" ht="30" customHeight="1" x14ac:dyDescent="0.4">
      <c r="A52" s="55">
        <v>39</v>
      </c>
      <c r="B52" s="27" t="str">
        <f>IF('（別紙2-1）12月25日～1月26日'!B52="","",'（別紙2-1）12月25日～1月26日'!B52)</f>
        <v/>
      </c>
      <c r="C52" s="432"/>
      <c r="D52" s="22"/>
      <c r="E52" s="23"/>
      <c r="F52" s="24"/>
      <c r="G52" s="23"/>
      <c r="H52" s="24"/>
      <c r="I52" s="25"/>
      <c r="J52" s="24"/>
      <c r="K52" s="25"/>
      <c r="L52" s="24"/>
      <c r="M52" s="25"/>
      <c r="N52" s="24"/>
      <c r="O52" s="25"/>
      <c r="P52" s="24"/>
      <c r="Q52" s="25"/>
      <c r="R52" s="24"/>
      <c r="S52" s="25"/>
      <c r="T52" s="24"/>
      <c r="U52" s="25"/>
      <c r="V52" s="24"/>
      <c r="W52" s="25"/>
      <c r="X52" s="147"/>
      <c r="Y52" s="143"/>
      <c r="Z52" s="147"/>
      <c r="AA52" s="143"/>
      <c r="AB52" s="147"/>
      <c r="AC52" s="143"/>
      <c r="AD52" s="147"/>
      <c r="AE52" s="143"/>
      <c r="AF52" s="147"/>
      <c r="AG52" s="153"/>
      <c r="AH52" s="56">
        <f>SUM('（別紙2-1）12月25日～1月26日'!D52:AJ52,'（別紙2-2）1月27日～2月28日'!D52:AJ52,'（別紙2-3）3月1日～3月31日'!D52:AH52,D52:AG52)</f>
        <v>0</v>
      </c>
      <c r="AI52" s="43" t="str">
        <f t="shared" si="3"/>
        <v/>
      </c>
      <c r="AJ52" s="41">
        <f t="shared" si="4"/>
        <v>0</v>
      </c>
      <c r="AK52" s="44"/>
      <c r="AM52" s="41" t="str">
        <f t="shared" si="5"/>
        <v/>
      </c>
    </row>
    <row r="53" spans="1:39" s="41" customFormat="1" ht="30" customHeight="1" thickBot="1" x14ac:dyDescent="0.45">
      <c r="A53" s="55">
        <v>40</v>
      </c>
      <c r="B53" s="106" t="str">
        <f>IF('（別紙2-1）12月25日～1月26日'!B53="","",'（別紙2-1）12月25日～1月26日'!B53)</f>
        <v/>
      </c>
      <c r="C53" s="433"/>
      <c r="D53" s="22"/>
      <c r="E53" s="23"/>
      <c r="F53" s="24"/>
      <c r="G53" s="23"/>
      <c r="H53" s="24"/>
      <c r="I53" s="25"/>
      <c r="J53" s="24"/>
      <c r="K53" s="25"/>
      <c r="L53" s="24"/>
      <c r="M53" s="25"/>
      <c r="N53" s="24"/>
      <c r="O53" s="25"/>
      <c r="P53" s="24"/>
      <c r="Q53" s="25"/>
      <c r="R53" s="24"/>
      <c r="S53" s="25"/>
      <c r="T53" s="24"/>
      <c r="U53" s="25"/>
      <c r="V53" s="24"/>
      <c r="W53" s="25"/>
      <c r="X53" s="147"/>
      <c r="Y53" s="143"/>
      <c r="Z53" s="147"/>
      <c r="AA53" s="143"/>
      <c r="AB53" s="147"/>
      <c r="AC53" s="143"/>
      <c r="AD53" s="147"/>
      <c r="AE53" s="143"/>
      <c r="AF53" s="147"/>
      <c r="AG53" s="153"/>
      <c r="AH53" s="56">
        <f>SUM('（別紙2-1）12月25日～1月26日'!D53:AJ53,'（別紙2-2）1月27日～2月28日'!D53:AJ53,'（別紙2-3）3月1日～3月31日'!D53:AH53,D53:AG53)</f>
        <v>0</v>
      </c>
      <c r="AI53" s="43" t="str">
        <f t="shared" si="3"/>
        <v/>
      </c>
      <c r="AJ53" s="41">
        <f t="shared" si="4"/>
        <v>0</v>
      </c>
      <c r="AK53" s="44"/>
      <c r="AM53" s="41" t="str">
        <f t="shared" si="5"/>
        <v/>
      </c>
    </row>
    <row r="54" spans="1:39" s="41" customFormat="1" ht="30" customHeight="1" x14ac:dyDescent="0.4">
      <c r="A54" s="99">
        <v>41</v>
      </c>
      <c r="B54" s="136" t="str">
        <f>IF('（別紙2-1）12月25日～1月26日'!B54="","",'（別紙2-1）12月25日～1月26日'!B54)</f>
        <v/>
      </c>
      <c r="C54" s="431"/>
      <c r="D54" s="101"/>
      <c r="E54" s="102"/>
      <c r="F54" s="103"/>
      <c r="G54" s="102"/>
      <c r="H54" s="103"/>
      <c r="I54" s="104"/>
      <c r="J54" s="103"/>
      <c r="K54" s="104"/>
      <c r="L54" s="103"/>
      <c r="M54" s="104"/>
      <c r="N54" s="103"/>
      <c r="O54" s="104"/>
      <c r="P54" s="103"/>
      <c r="Q54" s="104"/>
      <c r="R54" s="103"/>
      <c r="S54" s="104"/>
      <c r="T54" s="103"/>
      <c r="U54" s="104"/>
      <c r="V54" s="103"/>
      <c r="W54" s="104"/>
      <c r="X54" s="148"/>
      <c r="Y54" s="144"/>
      <c r="Z54" s="148"/>
      <c r="AA54" s="144"/>
      <c r="AB54" s="148"/>
      <c r="AC54" s="144"/>
      <c r="AD54" s="148"/>
      <c r="AE54" s="144"/>
      <c r="AF54" s="148"/>
      <c r="AG54" s="154"/>
      <c r="AH54" s="81">
        <f>SUM('（別紙2-1）12月25日～1月26日'!D54:AJ54,'（別紙2-2）1月27日～2月28日'!D54:AJ54,'（別紙2-3）3月1日～3月31日'!D54:AH54,D54:AG54)</f>
        <v>0</v>
      </c>
      <c r="AI54" s="43" t="str">
        <f t="shared" si="3"/>
        <v/>
      </c>
      <c r="AJ54" s="41">
        <f t="shared" si="4"/>
        <v>0</v>
      </c>
      <c r="AK54" s="44"/>
      <c r="AM54" s="41" t="str">
        <f t="shared" si="5"/>
        <v/>
      </c>
    </row>
    <row r="55" spans="1:39" s="41" customFormat="1" ht="30" customHeight="1" x14ac:dyDescent="0.4">
      <c r="A55" s="55">
        <v>42</v>
      </c>
      <c r="B55" s="27" t="str">
        <f>IF('（別紙2-1）12月25日～1月26日'!B55="","",'（別紙2-1）12月25日～1月26日'!B55)</f>
        <v/>
      </c>
      <c r="C55" s="432"/>
      <c r="D55" s="22"/>
      <c r="E55" s="23"/>
      <c r="F55" s="24"/>
      <c r="G55" s="23"/>
      <c r="H55" s="24"/>
      <c r="I55" s="25"/>
      <c r="J55" s="24"/>
      <c r="K55" s="25"/>
      <c r="L55" s="24"/>
      <c r="M55" s="25"/>
      <c r="N55" s="24"/>
      <c r="O55" s="25"/>
      <c r="P55" s="24"/>
      <c r="Q55" s="25"/>
      <c r="R55" s="24"/>
      <c r="S55" s="25"/>
      <c r="T55" s="24"/>
      <c r="U55" s="25"/>
      <c r="V55" s="24"/>
      <c r="W55" s="25"/>
      <c r="X55" s="147"/>
      <c r="Y55" s="143"/>
      <c r="Z55" s="147"/>
      <c r="AA55" s="143"/>
      <c r="AB55" s="147"/>
      <c r="AC55" s="143"/>
      <c r="AD55" s="147"/>
      <c r="AE55" s="143"/>
      <c r="AF55" s="147"/>
      <c r="AG55" s="153"/>
      <c r="AH55" s="56">
        <f>SUM('（別紙2-1）12月25日～1月26日'!D55:AJ55,'（別紙2-2）1月27日～2月28日'!D55:AJ55,'（別紙2-3）3月1日～3月31日'!D55:AH55,D55:AG55)</f>
        <v>0</v>
      </c>
      <c r="AI55" s="43" t="str">
        <f t="shared" si="3"/>
        <v/>
      </c>
      <c r="AJ55" s="41">
        <f t="shared" si="4"/>
        <v>0</v>
      </c>
      <c r="AK55" s="44"/>
      <c r="AM55" s="41" t="str">
        <f t="shared" si="5"/>
        <v/>
      </c>
    </row>
    <row r="56" spans="1:39" s="41" customFormat="1" ht="30" customHeight="1" x14ac:dyDescent="0.4">
      <c r="A56" s="55">
        <v>43</v>
      </c>
      <c r="B56" s="27" t="str">
        <f>IF('（別紙2-1）12月25日～1月26日'!B56="","",'（別紙2-1）12月25日～1月26日'!B56)</f>
        <v/>
      </c>
      <c r="C56" s="432"/>
      <c r="D56" s="22"/>
      <c r="E56" s="23"/>
      <c r="F56" s="24"/>
      <c r="G56" s="23"/>
      <c r="H56" s="24"/>
      <c r="I56" s="25"/>
      <c r="J56" s="24"/>
      <c r="K56" s="25"/>
      <c r="L56" s="24"/>
      <c r="M56" s="25"/>
      <c r="N56" s="24"/>
      <c r="O56" s="25"/>
      <c r="P56" s="24"/>
      <c r="Q56" s="25"/>
      <c r="R56" s="24"/>
      <c r="S56" s="25"/>
      <c r="T56" s="24"/>
      <c r="U56" s="25"/>
      <c r="V56" s="24"/>
      <c r="W56" s="25"/>
      <c r="X56" s="147"/>
      <c r="Y56" s="143"/>
      <c r="Z56" s="147"/>
      <c r="AA56" s="143"/>
      <c r="AB56" s="147"/>
      <c r="AC56" s="143"/>
      <c r="AD56" s="147"/>
      <c r="AE56" s="143"/>
      <c r="AF56" s="147"/>
      <c r="AG56" s="153"/>
      <c r="AH56" s="56">
        <f>SUM('（別紙2-1）12月25日～1月26日'!D56:AJ56,'（別紙2-2）1月27日～2月28日'!D56:AJ56,'（別紙2-3）3月1日～3月31日'!D56:AH56,D56:AG56)</f>
        <v>0</v>
      </c>
      <c r="AI56" s="43" t="str">
        <f t="shared" si="3"/>
        <v/>
      </c>
      <c r="AJ56" s="41">
        <f t="shared" si="4"/>
        <v>0</v>
      </c>
      <c r="AK56" s="44"/>
      <c r="AM56" s="41" t="str">
        <f t="shared" si="5"/>
        <v/>
      </c>
    </row>
    <row r="57" spans="1:39" s="41" customFormat="1" ht="30" customHeight="1" x14ac:dyDescent="0.4">
      <c r="A57" s="55">
        <v>44</v>
      </c>
      <c r="B57" s="27" t="str">
        <f>IF('（別紙2-1）12月25日～1月26日'!B57="","",'（別紙2-1）12月25日～1月26日'!B57)</f>
        <v/>
      </c>
      <c r="C57" s="432"/>
      <c r="D57" s="22"/>
      <c r="E57" s="23"/>
      <c r="F57" s="24"/>
      <c r="G57" s="23"/>
      <c r="H57" s="24"/>
      <c r="I57" s="25"/>
      <c r="J57" s="24"/>
      <c r="K57" s="25"/>
      <c r="L57" s="24"/>
      <c r="M57" s="25"/>
      <c r="N57" s="24"/>
      <c r="O57" s="25"/>
      <c r="P57" s="24"/>
      <c r="Q57" s="25"/>
      <c r="R57" s="24"/>
      <c r="S57" s="25"/>
      <c r="T57" s="24"/>
      <c r="U57" s="25"/>
      <c r="V57" s="24"/>
      <c r="W57" s="25"/>
      <c r="X57" s="147"/>
      <c r="Y57" s="143"/>
      <c r="Z57" s="147"/>
      <c r="AA57" s="143"/>
      <c r="AB57" s="147"/>
      <c r="AC57" s="143"/>
      <c r="AD57" s="147"/>
      <c r="AE57" s="143"/>
      <c r="AF57" s="147"/>
      <c r="AG57" s="153"/>
      <c r="AH57" s="56">
        <f>SUM('（別紙2-1）12月25日～1月26日'!D57:AJ57,'（別紙2-2）1月27日～2月28日'!D57:AJ57,'（別紙2-3）3月1日～3月31日'!D57:AH57,D57:AG57)</f>
        <v>0</v>
      </c>
      <c r="AI57" s="43" t="str">
        <f t="shared" si="3"/>
        <v/>
      </c>
      <c r="AJ57" s="41">
        <f t="shared" si="4"/>
        <v>0</v>
      </c>
      <c r="AK57" s="44"/>
      <c r="AM57" s="41" t="str">
        <f t="shared" si="5"/>
        <v/>
      </c>
    </row>
    <row r="58" spans="1:39" s="41" customFormat="1" ht="30" customHeight="1" thickBot="1" x14ac:dyDescent="0.45">
      <c r="A58" s="57">
        <v>45</v>
      </c>
      <c r="B58" s="106" t="str">
        <f>IF('（別紙2-1）12月25日～1月26日'!B58="","",'（別紙2-1）12月25日～1月26日'!B58)</f>
        <v/>
      </c>
      <c r="C58" s="433"/>
      <c r="D58" s="11"/>
      <c r="E58" s="12"/>
      <c r="F58" s="13"/>
      <c r="G58" s="12"/>
      <c r="H58" s="13"/>
      <c r="I58" s="14"/>
      <c r="J58" s="13"/>
      <c r="K58" s="14"/>
      <c r="L58" s="13"/>
      <c r="M58" s="14"/>
      <c r="N58" s="13"/>
      <c r="O58" s="14"/>
      <c r="P58" s="13"/>
      <c r="Q58" s="14"/>
      <c r="R58" s="13"/>
      <c r="S58" s="14"/>
      <c r="T58" s="13"/>
      <c r="U58" s="14"/>
      <c r="V58" s="13"/>
      <c r="W58" s="14"/>
      <c r="X58" s="146"/>
      <c r="Y58" s="142"/>
      <c r="Z58" s="146"/>
      <c r="AA58" s="142"/>
      <c r="AB58" s="146"/>
      <c r="AC58" s="142"/>
      <c r="AD58" s="146"/>
      <c r="AE58" s="142"/>
      <c r="AF58" s="146"/>
      <c r="AG58" s="150"/>
      <c r="AH58" s="58">
        <f>SUM('（別紙2-1）12月25日～1月26日'!D58:AJ58,'（別紙2-2）1月27日～2月28日'!D58:AJ58,'（別紙2-3）3月1日～3月31日'!D58:AH58,D58:AG58)</f>
        <v>0</v>
      </c>
      <c r="AI58" s="43" t="str">
        <f t="shared" si="3"/>
        <v/>
      </c>
      <c r="AJ58" s="41">
        <f t="shared" si="4"/>
        <v>0</v>
      </c>
      <c r="AK58" s="44"/>
      <c r="AM58" s="41" t="str">
        <f t="shared" si="5"/>
        <v/>
      </c>
    </row>
    <row r="59" spans="1:39" s="41" customFormat="1" ht="30" customHeight="1" x14ac:dyDescent="0.4">
      <c r="A59" s="91">
        <v>46</v>
      </c>
      <c r="B59" s="136" t="str">
        <f>IF('（別紙2-1）12月25日～1月26日'!B59="","",'（別紙2-1）12月25日～1月26日'!B59)</f>
        <v/>
      </c>
      <c r="C59" s="431"/>
      <c r="D59" s="93"/>
      <c r="E59" s="94"/>
      <c r="F59" s="95"/>
      <c r="G59" s="94"/>
      <c r="H59" s="95"/>
      <c r="I59" s="96"/>
      <c r="J59" s="95"/>
      <c r="K59" s="96"/>
      <c r="L59" s="95"/>
      <c r="M59" s="96"/>
      <c r="N59" s="95"/>
      <c r="O59" s="96"/>
      <c r="P59" s="95"/>
      <c r="Q59" s="96"/>
      <c r="R59" s="95"/>
      <c r="S59" s="96"/>
      <c r="T59" s="95"/>
      <c r="U59" s="96"/>
      <c r="V59" s="95"/>
      <c r="W59" s="96"/>
      <c r="X59" s="149"/>
      <c r="Y59" s="145"/>
      <c r="Z59" s="149"/>
      <c r="AA59" s="145"/>
      <c r="AB59" s="149"/>
      <c r="AC59" s="145"/>
      <c r="AD59" s="149"/>
      <c r="AE59" s="145"/>
      <c r="AF59" s="149"/>
      <c r="AG59" s="155"/>
      <c r="AH59" s="98">
        <f>SUM('（別紙2-1）12月25日～1月26日'!D59:AJ59,'（別紙2-2）1月27日～2月28日'!D59:AJ59,'（別紙2-3）3月1日～3月31日'!D59:AH59,D59:AG59)</f>
        <v>0</v>
      </c>
      <c r="AI59" s="43" t="str">
        <f t="shared" si="3"/>
        <v/>
      </c>
      <c r="AJ59" s="41">
        <f t="shared" si="4"/>
        <v>0</v>
      </c>
      <c r="AK59" s="44"/>
      <c r="AM59" s="41" t="str">
        <f t="shared" si="5"/>
        <v/>
      </c>
    </row>
    <row r="60" spans="1:39" s="41" customFormat="1" ht="30" customHeight="1" x14ac:dyDescent="0.4">
      <c r="A60" s="55">
        <v>47</v>
      </c>
      <c r="B60" s="27" t="str">
        <f>IF('（別紙2-1）12月25日～1月26日'!B60="","",'（別紙2-1）12月25日～1月26日'!B60)</f>
        <v/>
      </c>
      <c r="C60" s="432"/>
      <c r="D60" s="22"/>
      <c r="E60" s="23"/>
      <c r="F60" s="24"/>
      <c r="G60" s="23"/>
      <c r="H60" s="24"/>
      <c r="I60" s="25"/>
      <c r="J60" s="24"/>
      <c r="K60" s="25"/>
      <c r="L60" s="24"/>
      <c r="M60" s="25"/>
      <c r="N60" s="24"/>
      <c r="O60" s="25"/>
      <c r="P60" s="24"/>
      <c r="Q60" s="25"/>
      <c r="R60" s="24"/>
      <c r="S60" s="25"/>
      <c r="T60" s="24"/>
      <c r="U60" s="25"/>
      <c r="V60" s="24"/>
      <c r="W60" s="25"/>
      <c r="X60" s="147"/>
      <c r="Y60" s="143"/>
      <c r="Z60" s="147"/>
      <c r="AA60" s="143"/>
      <c r="AB60" s="147"/>
      <c r="AC60" s="143"/>
      <c r="AD60" s="147"/>
      <c r="AE60" s="143"/>
      <c r="AF60" s="147"/>
      <c r="AG60" s="153"/>
      <c r="AH60" s="56">
        <f>SUM('（別紙2-1）12月25日～1月26日'!D60:AJ60,'（別紙2-2）1月27日～2月28日'!D60:AJ60,'（別紙2-3）3月1日～3月31日'!D60:AH60,D60:AG60)</f>
        <v>0</v>
      </c>
      <c r="AI60" s="43" t="str">
        <f t="shared" si="3"/>
        <v/>
      </c>
      <c r="AJ60" s="41">
        <f t="shared" si="4"/>
        <v>0</v>
      </c>
      <c r="AK60" s="44"/>
      <c r="AM60" s="41" t="str">
        <f t="shared" si="5"/>
        <v/>
      </c>
    </row>
    <row r="61" spans="1:39" s="41" customFormat="1" ht="30" customHeight="1" x14ac:dyDescent="0.4">
      <c r="A61" s="55">
        <v>48</v>
      </c>
      <c r="B61" s="27" t="str">
        <f>IF('（別紙2-1）12月25日～1月26日'!B61="","",'（別紙2-1）12月25日～1月26日'!B61)</f>
        <v/>
      </c>
      <c r="C61" s="432"/>
      <c r="D61" s="22"/>
      <c r="E61" s="23"/>
      <c r="F61" s="24"/>
      <c r="G61" s="23"/>
      <c r="H61" s="24"/>
      <c r="I61" s="25"/>
      <c r="J61" s="24"/>
      <c r="K61" s="25"/>
      <c r="L61" s="24"/>
      <c r="M61" s="25"/>
      <c r="N61" s="24"/>
      <c r="O61" s="25"/>
      <c r="P61" s="24"/>
      <c r="Q61" s="25"/>
      <c r="R61" s="24"/>
      <c r="S61" s="25"/>
      <c r="T61" s="24"/>
      <c r="U61" s="25"/>
      <c r="V61" s="24"/>
      <c r="W61" s="25"/>
      <c r="X61" s="147"/>
      <c r="Y61" s="143"/>
      <c r="Z61" s="147"/>
      <c r="AA61" s="143"/>
      <c r="AB61" s="147"/>
      <c r="AC61" s="143"/>
      <c r="AD61" s="147"/>
      <c r="AE61" s="143"/>
      <c r="AF61" s="147"/>
      <c r="AG61" s="153"/>
      <c r="AH61" s="56">
        <f>SUM('（別紙2-1）12月25日～1月26日'!D61:AJ61,'（別紙2-2）1月27日～2月28日'!D61:AJ61,'（別紙2-3）3月1日～3月31日'!D61:AH61,D61:AG61)</f>
        <v>0</v>
      </c>
      <c r="AI61" s="43" t="str">
        <f t="shared" si="3"/>
        <v/>
      </c>
      <c r="AJ61" s="41">
        <f t="shared" si="4"/>
        <v>0</v>
      </c>
      <c r="AK61" s="44"/>
      <c r="AM61" s="41" t="str">
        <f t="shared" si="5"/>
        <v/>
      </c>
    </row>
    <row r="62" spans="1:39" s="41" customFormat="1" ht="30" customHeight="1" x14ac:dyDescent="0.4">
      <c r="A62" s="55">
        <v>49</v>
      </c>
      <c r="B62" s="27" t="str">
        <f>IF('（別紙2-1）12月25日～1月26日'!B62="","",'（別紙2-1）12月25日～1月26日'!B62)</f>
        <v/>
      </c>
      <c r="C62" s="432"/>
      <c r="D62" s="22"/>
      <c r="E62" s="23"/>
      <c r="F62" s="24"/>
      <c r="G62" s="23"/>
      <c r="H62" s="24"/>
      <c r="I62" s="25"/>
      <c r="J62" s="24"/>
      <c r="K62" s="25"/>
      <c r="L62" s="24"/>
      <c r="M62" s="25"/>
      <c r="N62" s="24"/>
      <c r="O62" s="25"/>
      <c r="P62" s="24"/>
      <c r="Q62" s="25"/>
      <c r="R62" s="24"/>
      <c r="S62" s="25"/>
      <c r="T62" s="24"/>
      <c r="U62" s="25"/>
      <c r="V62" s="24"/>
      <c r="W62" s="25"/>
      <c r="X62" s="147"/>
      <c r="Y62" s="143"/>
      <c r="Z62" s="147"/>
      <c r="AA62" s="143"/>
      <c r="AB62" s="147"/>
      <c r="AC62" s="143"/>
      <c r="AD62" s="147"/>
      <c r="AE62" s="143"/>
      <c r="AF62" s="147"/>
      <c r="AG62" s="153"/>
      <c r="AH62" s="56">
        <f>SUM('（別紙2-1）12月25日～1月26日'!D62:AJ62,'（別紙2-2）1月27日～2月28日'!D62:AJ62,'（別紙2-3）3月1日～3月31日'!D62:AH62,D62:AG62)</f>
        <v>0</v>
      </c>
      <c r="AI62" s="43" t="str">
        <f t="shared" si="3"/>
        <v/>
      </c>
      <c r="AJ62" s="41">
        <f t="shared" si="4"/>
        <v>0</v>
      </c>
      <c r="AK62" s="44"/>
      <c r="AM62" s="41" t="str">
        <f t="shared" si="5"/>
        <v/>
      </c>
    </row>
    <row r="63" spans="1:39" s="41" customFormat="1" ht="30" customHeight="1" thickBot="1" x14ac:dyDescent="0.45">
      <c r="A63" s="55">
        <v>50</v>
      </c>
      <c r="B63" s="106" t="str">
        <f>IF('（別紙2-1）12月25日～1月26日'!B63="","",'（別紙2-1）12月25日～1月26日'!B63)</f>
        <v/>
      </c>
      <c r="C63" s="433"/>
      <c r="D63" s="22"/>
      <c r="E63" s="23"/>
      <c r="F63" s="24"/>
      <c r="G63" s="23"/>
      <c r="H63" s="24"/>
      <c r="I63" s="25"/>
      <c r="J63" s="24"/>
      <c r="K63" s="25"/>
      <c r="L63" s="24"/>
      <c r="M63" s="25"/>
      <c r="N63" s="24"/>
      <c r="O63" s="25"/>
      <c r="P63" s="24"/>
      <c r="Q63" s="25"/>
      <c r="R63" s="24"/>
      <c r="S63" s="25"/>
      <c r="T63" s="24"/>
      <c r="U63" s="25"/>
      <c r="V63" s="24"/>
      <c r="W63" s="25"/>
      <c r="X63" s="147"/>
      <c r="Y63" s="143"/>
      <c r="Z63" s="147"/>
      <c r="AA63" s="143"/>
      <c r="AB63" s="147"/>
      <c r="AC63" s="143"/>
      <c r="AD63" s="147"/>
      <c r="AE63" s="143"/>
      <c r="AF63" s="147"/>
      <c r="AG63" s="153"/>
      <c r="AH63" s="56">
        <f>SUM('（別紙2-1）12月25日～1月26日'!D63:AJ63,'（別紙2-2）1月27日～2月28日'!D63:AJ63,'（別紙2-3）3月1日～3月31日'!D63:AH63,D63:AG63)</f>
        <v>0</v>
      </c>
      <c r="AI63" s="43" t="str">
        <f t="shared" si="3"/>
        <v/>
      </c>
      <c r="AJ63" s="41">
        <f t="shared" si="4"/>
        <v>0</v>
      </c>
      <c r="AK63" s="44"/>
      <c r="AM63" s="41" t="str">
        <f t="shared" si="5"/>
        <v/>
      </c>
    </row>
    <row r="64" spans="1:39" s="41" customFormat="1" ht="30" customHeight="1" x14ac:dyDescent="0.4">
      <c r="A64" s="99">
        <v>51</v>
      </c>
      <c r="B64" s="136" t="str">
        <f>IF('（別紙2-1）12月25日～1月26日'!B64="","",'（別紙2-1）12月25日～1月26日'!B64)</f>
        <v/>
      </c>
      <c r="C64" s="431"/>
      <c r="D64" s="101"/>
      <c r="E64" s="102"/>
      <c r="F64" s="103"/>
      <c r="G64" s="102"/>
      <c r="H64" s="103"/>
      <c r="I64" s="104"/>
      <c r="J64" s="103"/>
      <c r="K64" s="104"/>
      <c r="L64" s="103"/>
      <c r="M64" s="104"/>
      <c r="N64" s="103"/>
      <c r="O64" s="104"/>
      <c r="P64" s="103"/>
      <c r="Q64" s="104"/>
      <c r="R64" s="103"/>
      <c r="S64" s="104"/>
      <c r="T64" s="103"/>
      <c r="U64" s="104"/>
      <c r="V64" s="103"/>
      <c r="W64" s="104"/>
      <c r="X64" s="148"/>
      <c r="Y64" s="144"/>
      <c r="Z64" s="148"/>
      <c r="AA64" s="144"/>
      <c r="AB64" s="148"/>
      <c r="AC64" s="144"/>
      <c r="AD64" s="148"/>
      <c r="AE64" s="144"/>
      <c r="AF64" s="148"/>
      <c r="AG64" s="154"/>
      <c r="AH64" s="81">
        <f>SUM('（別紙2-1）12月25日～1月26日'!D64:AJ64,'（別紙2-2）1月27日～2月28日'!D64:AJ64,'（別紙2-3）3月1日～3月31日'!D64:AH64,D64:AG64)</f>
        <v>0</v>
      </c>
      <c r="AI64" s="43" t="str">
        <f t="shared" si="3"/>
        <v/>
      </c>
      <c r="AJ64" s="41">
        <f t="shared" si="4"/>
        <v>0</v>
      </c>
      <c r="AK64" s="44"/>
      <c r="AM64" s="41" t="str">
        <f t="shared" si="5"/>
        <v/>
      </c>
    </row>
    <row r="65" spans="1:39" s="41" customFormat="1" ht="30" customHeight="1" x14ac:dyDescent="0.4">
      <c r="A65" s="55">
        <v>52</v>
      </c>
      <c r="B65" s="27" t="str">
        <f>IF('（別紙2-1）12月25日～1月26日'!B65="","",'（別紙2-1）12月25日～1月26日'!B65)</f>
        <v/>
      </c>
      <c r="C65" s="432"/>
      <c r="D65" s="22"/>
      <c r="E65" s="23"/>
      <c r="F65" s="24"/>
      <c r="G65" s="23"/>
      <c r="H65" s="24"/>
      <c r="I65" s="25"/>
      <c r="J65" s="24"/>
      <c r="K65" s="25"/>
      <c r="L65" s="24"/>
      <c r="M65" s="25"/>
      <c r="N65" s="24"/>
      <c r="O65" s="25"/>
      <c r="P65" s="24"/>
      <c r="Q65" s="25"/>
      <c r="R65" s="24"/>
      <c r="S65" s="25"/>
      <c r="T65" s="24"/>
      <c r="U65" s="25"/>
      <c r="V65" s="24"/>
      <c r="W65" s="25"/>
      <c r="X65" s="147"/>
      <c r="Y65" s="143"/>
      <c r="Z65" s="147"/>
      <c r="AA65" s="143"/>
      <c r="AB65" s="147"/>
      <c r="AC65" s="143"/>
      <c r="AD65" s="147"/>
      <c r="AE65" s="143"/>
      <c r="AF65" s="147"/>
      <c r="AG65" s="153"/>
      <c r="AH65" s="56">
        <f>SUM('（別紙2-1）12月25日～1月26日'!D65:AJ65,'（別紙2-2）1月27日～2月28日'!D65:AJ65,'（別紙2-3）3月1日～3月31日'!D65:AH65,D65:AG65)</f>
        <v>0</v>
      </c>
      <c r="AI65" s="43" t="str">
        <f t="shared" si="3"/>
        <v/>
      </c>
      <c r="AJ65" s="41">
        <f t="shared" si="4"/>
        <v>0</v>
      </c>
      <c r="AK65" s="44"/>
      <c r="AM65" s="41" t="str">
        <f t="shared" si="5"/>
        <v/>
      </c>
    </row>
    <row r="66" spans="1:39" s="41" customFormat="1" ht="30" customHeight="1" x14ac:dyDescent="0.4">
      <c r="A66" s="55">
        <v>53</v>
      </c>
      <c r="B66" s="27" t="str">
        <f>IF('（別紙2-1）12月25日～1月26日'!B66="","",'（別紙2-1）12月25日～1月26日'!B66)</f>
        <v/>
      </c>
      <c r="C66" s="432"/>
      <c r="D66" s="22"/>
      <c r="E66" s="23"/>
      <c r="F66" s="24"/>
      <c r="G66" s="23"/>
      <c r="H66" s="24"/>
      <c r="I66" s="25"/>
      <c r="J66" s="24"/>
      <c r="K66" s="25"/>
      <c r="L66" s="24"/>
      <c r="M66" s="25"/>
      <c r="N66" s="24"/>
      <c r="O66" s="25"/>
      <c r="P66" s="24"/>
      <c r="Q66" s="25"/>
      <c r="R66" s="24"/>
      <c r="S66" s="25"/>
      <c r="T66" s="24"/>
      <c r="U66" s="25"/>
      <c r="V66" s="24"/>
      <c r="W66" s="25"/>
      <c r="X66" s="147"/>
      <c r="Y66" s="143"/>
      <c r="Z66" s="147"/>
      <c r="AA66" s="143"/>
      <c r="AB66" s="147"/>
      <c r="AC66" s="143"/>
      <c r="AD66" s="147"/>
      <c r="AE66" s="143"/>
      <c r="AF66" s="147"/>
      <c r="AG66" s="153"/>
      <c r="AH66" s="56">
        <f>SUM('（別紙2-1）12月25日～1月26日'!D66:AJ66,'（別紙2-2）1月27日～2月28日'!D66:AJ66,'（別紙2-3）3月1日～3月31日'!D66:AH66,D66:AG66)</f>
        <v>0</v>
      </c>
      <c r="AI66" s="43" t="str">
        <f t="shared" si="3"/>
        <v/>
      </c>
      <c r="AJ66" s="41">
        <f t="shared" si="4"/>
        <v>0</v>
      </c>
      <c r="AK66" s="44"/>
      <c r="AM66" s="41" t="str">
        <f t="shared" si="5"/>
        <v/>
      </c>
    </row>
    <row r="67" spans="1:39" s="41" customFormat="1" ht="30" customHeight="1" x14ac:dyDescent="0.4">
      <c r="A67" s="55">
        <v>54</v>
      </c>
      <c r="B67" s="27" t="str">
        <f>IF('（別紙2-1）12月25日～1月26日'!B67="","",'（別紙2-1）12月25日～1月26日'!B67)</f>
        <v/>
      </c>
      <c r="C67" s="432"/>
      <c r="D67" s="22"/>
      <c r="E67" s="23"/>
      <c r="F67" s="24"/>
      <c r="G67" s="23"/>
      <c r="H67" s="24"/>
      <c r="I67" s="25"/>
      <c r="J67" s="24"/>
      <c r="K67" s="25"/>
      <c r="L67" s="24"/>
      <c r="M67" s="25"/>
      <c r="N67" s="24"/>
      <c r="O67" s="25"/>
      <c r="P67" s="24"/>
      <c r="Q67" s="25"/>
      <c r="R67" s="24"/>
      <c r="S67" s="25"/>
      <c r="T67" s="24"/>
      <c r="U67" s="25"/>
      <c r="V67" s="24"/>
      <c r="W67" s="25"/>
      <c r="X67" s="147"/>
      <c r="Y67" s="143"/>
      <c r="Z67" s="147"/>
      <c r="AA67" s="143"/>
      <c r="AB67" s="147"/>
      <c r="AC67" s="143"/>
      <c r="AD67" s="147"/>
      <c r="AE67" s="143"/>
      <c r="AF67" s="147"/>
      <c r="AG67" s="153"/>
      <c r="AH67" s="56">
        <f>SUM('（別紙2-1）12月25日～1月26日'!D67:AJ67,'（別紙2-2）1月27日～2月28日'!D67:AJ67,'（別紙2-3）3月1日～3月31日'!D67:AH67,D67:AG67)</f>
        <v>0</v>
      </c>
      <c r="AI67" s="43" t="str">
        <f t="shared" si="3"/>
        <v/>
      </c>
      <c r="AJ67" s="41">
        <f t="shared" si="4"/>
        <v>0</v>
      </c>
      <c r="AK67" s="44"/>
      <c r="AM67" s="41" t="str">
        <f t="shared" si="5"/>
        <v/>
      </c>
    </row>
    <row r="68" spans="1:39" s="41" customFormat="1" ht="30" customHeight="1" thickBot="1" x14ac:dyDescent="0.45">
      <c r="A68" s="57">
        <v>55</v>
      </c>
      <c r="B68" s="106" t="str">
        <f>IF('（別紙2-1）12月25日～1月26日'!B68="","",'（別紙2-1）12月25日～1月26日'!B68)</f>
        <v/>
      </c>
      <c r="C68" s="433"/>
      <c r="D68" s="11"/>
      <c r="E68" s="12"/>
      <c r="F68" s="13"/>
      <c r="G68" s="12"/>
      <c r="H68" s="13"/>
      <c r="I68" s="14"/>
      <c r="J68" s="13"/>
      <c r="K68" s="14"/>
      <c r="L68" s="13"/>
      <c r="M68" s="14"/>
      <c r="N68" s="13"/>
      <c r="O68" s="14"/>
      <c r="P68" s="13"/>
      <c r="Q68" s="14"/>
      <c r="R68" s="13"/>
      <c r="S68" s="14"/>
      <c r="T68" s="13"/>
      <c r="U68" s="14"/>
      <c r="V68" s="13"/>
      <c r="W68" s="14"/>
      <c r="X68" s="146"/>
      <c r="Y68" s="142"/>
      <c r="Z68" s="146"/>
      <c r="AA68" s="142"/>
      <c r="AB68" s="146"/>
      <c r="AC68" s="142"/>
      <c r="AD68" s="146"/>
      <c r="AE68" s="142"/>
      <c r="AF68" s="146"/>
      <c r="AG68" s="150"/>
      <c r="AH68" s="58">
        <f>SUM('（別紙2-1）12月25日～1月26日'!D68:AJ68,'（別紙2-2）1月27日～2月28日'!D68:AJ68,'（別紙2-3）3月1日～3月31日'!D68:AH68,D68:AG68)</f>
        <v>0</v>
      </c>
      <c r="AI68" s="43" t="str">
        <f t="shared" si="3"/>
        <v/>
      </c>
      <c r="AJ68" s="41">
        <f t="shared" si="4"/>
        <v>0</v>
      </c>
      <c r="AK68" s="44"/>
      <c r="AM68" s="41" t="str">
        <f t="shared" si="5"/>
        <v/>
      </c>
    </row>
    <row r="69" spans="1:39" s="41" customFormat="1" ht="30" customHeight="1" x14ac:dyDescent="0.4">
      <c r="A69" s="91">
        <v>56</v>
      </c>
      <c r="B69" s="136" t="str">
        <f>IF('（別紙2-1）12月25日～1月26日'!B69="","",'（別紙2-1）12月25日～1月26日'!B69)</f>
        <v/>
      </c>
      <c r="C69" s="431"/>
      <c r="D69" s="93"/>
      <c r="E69" s="94"/>
      <c r="F69" s="95"/>
      <c r="G69" s="94"/>
      <c r="H69" s="95"/>
      <c r="I69" s="96"/>
      <c r="J69" s="95"/>
      <c r="K69" s="96"/>
      <c r="L69" s="95"/>
      <c r="M69" s="96"/>
      <c r="N69" s="95"/>
      <c r="O69" s="96"/>
      <c r="P69" s="95"/>
      <c r="Q69" s="96"/>
      <c r="R69" s="95"/>
      <c r="S69" s="96"/>
      <c r="T69" s="95"/>
      <c r="U69" s="96"/>
      <c r="V69" s="95"/>
      <c r="W69" s="96"/>
      <c r="X69" s="149"/>
      <c r="Y69" s="145"/>
      <c r="Z69" s="149"/>
      <c r="AA69" s="145"/>
      <c r="AB69" s="149"/>
      <c r="AC69" s="145"/>
      <c r="AD69" s="149"/>
      <c r="AE69" s="145"/>
      <c r="AF69" s="149"/>
      <c r="AG69" s="155"/>
      <c r="AH69" s="98">
        <f>SUM('（別紙2-1）12月25日～1月26日'!D69:AJ69,'（別紙2-2）1月27日～2月28日'!D69:AJ69,'（別紙2-3）3月1日～3月31日'!D69:AH69,D69:AG69)</f>
        <v>0</v>
      </c>
      <c r="AI69" s="43" t="str">
        <f t="shared" si="3"/>
        <v/>
      </c>
      <c r="AJ69" s="41">
        <f t="shared" si="4"/>
        <v>0</v>
      </c>
      <c r="AK69" s="44"/>
      <c r="AM69" s="41" t="str">
        <f t="shared" si="5"/>
        <v/>
      </c>
    </row>
    <row r="70" spans="1:39" s="41" customFormat="1" ht="30" customHeight="1" x14ac:dyDescent="0.4">
      <c r="A70" s="55">
        <v>57</v>
      </c>
      <c r="B70" s="27" t="str">
        <f>IF('（別紙2-1）12月25日～1月26日'!B70="","",'（別紙2-1）12月25日～1月26日'!B70)</f>
        <v/>
      </c>
      <c r="C70" s="432"/>
      <c r="D70" s="22"/>
      <c r="E70" s="23"/>
      <c r="F70" s="24"/>
      <c r="G70" s="23"/>
      <c r="H70" s="24"/>
      <c r="I70" s="25"/>
      <c r="J70" s="24"/>
      <c r="K70" s="25"/>
      <c r="L70" s="24"/>
      <c r="M70" s="25"/>
      <c r="N70" s="24"/>
      <c r="O70" s="25"/>
      <c r="P70" s="24"/>
      <c r="Q70" s="25"/>
      <c r="R70" s="24"/>
      <c r="S70" s="25"/>
      <c r="T70" s="24"/>
      <c r="U70" s="25"/>
      <c r="V70" s="24"/>
      <c r="W70" s="25"/>
      <c r="X70" s="147"/>
      <c r="Y70" s="143"/>
      <c r="Z70" s="147"/>
      <c r="AA70" s="143"/>
      <c r="AB70" s="147"/>
      <c r="AC70" s="143"/>
      <c r="AD70" s="147"/>
      <c r="AE70" s="143"/>
      <c r="AF70" s="147"/>
      <c r="AG70" s="153"/>
      <c r="AH70" s="56">
        <f>SUM('（別紙2-1）12月25日～1月26日'!D70:AJ70,'（別紙2-2）1月27日～2月28日'!D70:AJ70,'（別紙2-3）3月1日～3月31日'!D70:AH70,D70:AG70)</f>
        <v>0</v>
      </c>
      <c r="AI70" s="43" t="str">
        <f t="shared" si="3"/>
        <v/>
      </c>
      <c r="AJ70" s="41">
        <f t="shared" si="4"/>
        <v>0</v>
      </c>
      <c r="AK70" s="44"/>
      <c r="AM70" s="41" t="str">
        <f t="shared" si="5"/>
        <v/>
      </c>
    </row>
    <row r="71" spans="1:39" s="41" customFormat="1" ht="30" customHeight="1" x14ac:dyDescent="0.4">
      <c r="A71" s="55">
        <v>58</v>
      </c>
      <c r="B71" s="27" t="str">
        <f>IF('（別紙2-1）12月25日～1月26日'!B71="","",'（別紙2-1）12月25日～1月26日'!B71)</f>
        <v/>
      </c>
      <c r="C71" s="432"/>
      <c r="D71" s="22"/>
      <c r="E71" s="23"/>
      <c r="F71" s="24"/>
      <c r="G71" s="23"/>
      <c r="H71" s="24"/>
      <c r="I71" s="25"/>
      <c r="J71" s="24"/>
      <c r="K71" s="25"/>
      <c r="L71" s="24"/>
      <c r="M71" s="25"/>
      <c r="N71" s="24"/>
      <c r="O71" s="25"/>
      <c r="P71" s="24"/>
      <c r="Q71" s="25"/>
      <c r="R71" s="24"/>
      <c r="S71" s="25"/>
      <c r="T71" s="24"/>
      <c r="U71" s="25"/>
      <c r="V71" s="24"/>
      <c r="W71" s="25"/>
      <c r="X71" s="147"/>
      <c r="Y71" s="143"/>
      <c r="Z71" s="147"/>
      <c r="AA71" s="143"/>
      <c r="AB71" s="147"/>
      <c r="AC71" s="143"/>
      <c r="AD71" s="147"/>
      <c r="AE71" s="143"/>
      <c r="AF71" s="147"/>
      <c r="AG71" s="153"/>
      <c r="AH71" s="56">
        <f>SUM('（別紙2-1）12月25日～1月26日'!D71:AJ71,'（別紙2-2）1月27日～2月28日'!D71:AJ71,'（別紙2-3）3月1日～3月31日'!D71:AH71,D71:AG71)</f>
        <v>0</v>
      </c>
      <c r="AI71" s="43" t="str">
        <f t="shared" si="3"/>
        <v/>
      </c>
      <c r="AJ71" s="41">
        <f t="shared" si="4"/>
        <v>0</v>
      </c>
      <c r="AK71" s="44"/>
      <c r="AM71" s="41" t="str">
        <f t="shared" si="5"/>
        <v/>
      </c>
    </row>
    <row r="72" spans="1:39" s="41" customFormat="1" ht="30" customHeight="1" x14ac:dyDescent="0.4">
      <c r="A72" s="55">
        <v>59</v>
      </c>
      <c r="B72" s="27" t="str">
        <f>IF('（別紙2-1）12月25日～1月26日'!B72="","",'（別紙2-1）12月25日～1月26日'!B72)</f>
        <v/>
      </c>
      <c r="C72" s="432"/>
      <c r="D72" s="22"/>
      <c r="E72" s="23"/>
      <c r="F72" s="24"/>
      <c r="G72" s="23"/>
      <c r="H72" s="24"/>
      <c r="I72" s="25"/>
      <c r="J72" s="24"/>
      <c r="K72" s="25"/>
      <c r="L72" s="24"/>
      <c r="M72" s="25"/>
      <c r="N72" s="24"/>
      <c r="O72" s="25"/>
      <c r="P72" s="24"/>
      <c r="Q72" s="25"/>
      <c r="R72" s="24"/>
      <c r="S72" s="25"/>
      <c r="T72" s="24"/>
      <c r="U72" s="25"/>
      <c r="V72" s="24"/>
      <c r="W72" s="25"/>
      <c r="X72" s="147"/>
      <c r="Y72" s="143"/>
      <c r="Z72" s="147"/>
      <c r="AA72" s="143"/>
      <c r="AB72" s="147"/>
      <c r="AC72" s="143"/>
      <c r="AD72" s="147"/>
      <c r="AE72" s="143"/>
      <c r="AF72" s="147"/>
      <c r="AG72" s="153"/>
      <c r="AH72" s="56">
        <f>SUM('（別紙2-1）12月25日～1月26日'!D72:AJ72,'（別紙2-2）1月27日～2月28日'!D72:AJ72,'（別紙2-3）3月1日～3月31日'!D72:AH72,D72:AG72)</f>
        <v>0</v>
      </c>
      <c r="AI72" s="43" t="str">
        <f t="shared" si="3"/>
        <v/>
      </c>
      <c r="AJ72" s="41">
        <f t="shared" si="4"/>
        <v>0</v>
      </c>
      <c r="AK72" s="44"/>
      <c r="AM72" s="41" t="str">
        <f t="shared" si="5"/>
        <v/>
      </c>
    </row>
    <row r="73" spans="1:39" s="41" customFormat="1" ht="30" customHeight="1" thickBot="1" x14ac:dyDescent="0.45">
      <c r="A73" s="55">
        <v>60</v>
      </c>
      <c r="B73" s="28" t="str">
        <f>IF('（別紙2-1）12月25日～1月26日'!B73="","",'（別紙2-1）12月25日～1月26日'!B73)</f>
        <v/>
      </c>
      <c r="C73" s="433"/>
      <c r="D73" s="22"/>
      <c r="E73" s="23"/>
      <c r="F73" s="24"/>
      <c r="G73" s="23"/>
      <c r="H73" s="24"/>
      <c r="I73" s="25"/>
      <c r="J73" s="24"/>
      <c r="K73" s="25"/>
      <c r="L73" s="24"/>
      <c r="M73" s="25"/>
      <c r="N73" s="24"/>
      <c r="O73" s="25"/>
      <c r="P73" s="24"/>
      <c r="Q73" s="25"/>
      <c r="R73" s="24"/>
      <c r="S73" s="25"/>
      <c r="T73" s="24"/>
      <c r="U73" s="25"/>
      <c r="V73" s="24"/>
      <c r="W73" s="25"/>
      <c r="X73" s="147"/>
      <c r="Y73" s="143"/>
      <c r="Z73" s="147"/>
      <c r="AA73" s="143"/>
      <c r="AB73" s="147"/>
      <c r="AC73" s="143"/>
      <c r="AD73" s="147"/>
      <c r="AE73" s="143"/>
      <c r="AF73" s="147"/>
      <c r="AG73" s="153"/>
      <c r="AH73" s="56">
        <f>SUM('（別紙2-1）12月25日～1月26日'!D73:AJ73,'（別紙2-2）1月27日～2月28日'!D73:AJ73,'（別紙2-3）3月1日～3月31日'!D73:AH73,D73:AG73)</f>
        <v>0</v>
      </c>
      <c r="AI73" s="43" t="str">
        <f t="shared" si="3"/>
        <v/>
      </c>
      <c r="AJ73" s="41">
        <f t="shared" si="4"/>
        <v>0</v>
      </c>
      <c r="AK73" s="44"/>
      <c r="AM73" s="41" t="str">
        <f t="shared" si="5"/>
        <v/>
      </c>
    </row>
    <row r="74" spans="1:39" s="41" customFormat="1" ht="30" customHeight="1" x14ac:dyDescent="0.4">
      <c r="A74" s="99">
        <v>61</v>
      </c>
      <c r="B74" s="27" t="str">
        <f>IF('（別紙2-1）12月25日～1月26日'!B74="","",'（別紙2-1）12月25日～1月26日'!B74)</f>
        <v/>
      </c>
      <c r="C74" s="431"/>
      <c r="D74" s="101"/>
      <c r="E74" s="102"/>
      <c r="F74" s="103"/>
      <c r="G74" s="102"/>
      <c r="H74" s="103"/>
      <c r="I74" s="104"/>
      <c r="J74" s="103"/>
      <c r="K74" s="104"/>
      <c r="L74" s="103"/>
      <c r="M74" s="104"/>
      <c r="N74" s="103"/>
      <c r="O74" s="104"/>
      <c r="P74" s="103"/>
      <c r="Q74" s="104"/>
      <c r="R74" s="103"/>
      <c r="S74" s="104"/>
      <c r="T74" s="103"/>
      <c r="U74" s="104"/>
      <c r="V74" s="103"/>
      <c r="W74" s="104"/>
      <c r="X74" s="148"/>
      <c r="Y74" s="144"/>
      <c r="Z74" s="148"/>
      <c r="AA74" s="144"/>
      <c r="AB74" s="148"/>
      <c r="AC74" s="144"/>
      <c r="AD74" s="148"/>
      <c r="AE74" s="144"/>
      <c r="AF74" s="148"/>
      <c r="AG74" s="154"/>
      <c r="AH74" s="81">
        <f>SUM('（別紙2-1）12月25日～1月26日'!D74:AJ74,'（別紙2-2）1月27日～2月28日'!D74:AJ74,'（別紙2-3）3月1日～3月31日'!D74:AH74,D74:AG74)</f>
        <v>0</v>
      </c>
      <c r="AI74" s="43" t="str">
        <f t="shared" si="3"/>
        <v/>
      </c>
      <c r="AJ74" s="41">
        <f t="shared" si="4"/>
        <v>0</v>
      </c>
      <c r="AK74" s="44"/>
      <c r="AM74" s="41" t="str">
        <f t="shared" si="5"/>
        <v/>
      </c>
    </row>
    <row r="75" spans="1:39" s="41" customFormat="1" ht="30" customHeight="1" x14ac:dyDescent="0.4">
      <c r="A75" s="55">
        <v>62</v>
      </c>
      <c r="B75" s="27" t="str">
        <f>IF('（別紙2-1）12月25日～1月26日'!B75="","",'（別紙2-1）12月25日～1月26日'!B75)</f>
        <v/>
      </c>
      <c r="C75" s="432"/>
      <c r="D75" s="22"/>
      <c r="E75" s="23"/>
      <c r="F75" s="24"/>
      <c r="G75" s="23"/>
      <c r="H75" s="24"/>
      <c r="I75" s="25"/>
      <c r="J75" s="24"/>
      <c r="K75" s="25"/>
      <c r="L75" s="24"/>
      <c r="M75" s="25"/>
      <c r="N75" s="24"/>
      <c r="O75" s="25"/>
      <c r="P75" s="24"/>
      <c r="Q75" s="25"/>
      <c r="R75" s="24"/>
      <c r="S75" s="25"/>
      <c r="T75" s="24"/>
      <c r="U75" s="25"/>
      <c r="V75" s="24"/>
      <c r="W75" s="25"/>
      <c r="X75" s="147"/>
      <c r="Y75" s="143"/>
      <c r="Z75" s="147"/>
      <c r="AA75" s="143"/>
      <c r="AB75" s="147"/>
      <c r="AC75" s="143"/>
      <c r="AD75" s="147"/>
      <c r="AE75" s="143"/>
      <c r="AF75" s="147"/>
      <c r="AG75" s="153"/>
      <c r="AH75" s="56">
        <f>SUM('（別紙2-1）12月25日～1月26日'!D75:AJ75,'（別紙2-2）1月27日～2月28日'!D75:AJ75,'（別紙2-3）3月1日～3月31日'!D75:AH75,D75:AG75)</f>
        <v>0</v>
      </c>
      <c r="AI75" s="43" t="str">
        <f t="shared" si="3"/>
        <v/>
      </c>
      <c r="AJ75" s="41">
        <f t="shared" si="4"/>
        <v>0</v>
      </c>
      <c r="AK75" s="44"/>
      <c r="AM75" s="41" t="str">
        <f t="shared" si="5"/>
        <v/>
      </c>
    </row>
    <row r="76" spans="1:39" s="41" customFormat="1" ht="30" customHeight="1" x14ac:dyDescent="0.4">
      <c r="A76" s="55">
        <v>63</v>
      </c>
      <c r="B76" s="27" t="str">
        <f>IF('（別紙2-1）12月25日～1月26日'!B76="","",'（別紙2-1）12月25日～1月26日'!B76)</f>
        <v/>
      </c>
      <c r="C76" s="432"/>
      <c r="D76" s="22"/>
      <c r="E76" s="23"/>
      <c r="F76" s="24"/>
      <c r="G76" s="23"/>
      <c r="H76" s="24"/>
      <c r="I76" s="25"/>
      <c r="J76" s="24"/>
      <c r="K76" s="25"/>
      <c r="L76" s="24"/>
      <c r="M76" s="25"/>
      <c r="N76" s="24"/>
      <c r="O76" s="25"/>
      <c r="P76" s="24"/>
      <c r="Q76" s="25"/>
      <c r="R76" s="24"/>
      <c r="S76" s="25"/>
      <c r="T76" s="24"/>
      <c r="U76" s="25"/>
      <c r="V76" s="24"/>
      <c r="W76" s="25"/>
      <c r="X76" s="147"/>
      <c r="Y76" s="143"/>
      <c r="Z76" s="147"/>
      <c r="AA76" s="143"/>
      <c r="AB76" s="147"/>
      <c r="AC76" s="143"/>
      <c r="AD76" s="147"/>
      <c r="AE76" s="143"/>
      <c r="AF76" s="147"/>
      <c r="AG76" s="153"/>
      <c r="AH76" s="56">
        <f>SUM('（別紙2-1）12月25日～1月26日'!D76:AJ76,'（別紙2-2）1月27日～2月28日'!D76:AJ76,'（別紙2-3）3月1日～3月31日'!D76:AH76,D76:AG76)</f>
        <v>0</v>
      </c>
      <c r="AI76" s="43" t="str">
        <f t="shared" si="3"/>
        <v/>
      </c>
      <c r="AJ76" s="41">
        <f t="shared" si="4"/>
        <v>0</v>
      </c>
      <c r="AK76" s="44"/>
      <c r="AM76" s="41" t="str">
        <f t="shared" si="5"/>
        <v/>
      </c>
    </row>
    <row r="77" spans="1:39" s="41" customFormat="1" ht="30" customHeight="1" x14ac:dyDescent="0.4">
      <c r="A77" s="55">
        <v>64</v>
      </c>
      <c r="B77" s="27" t="str">
        <f>IF('（別紙2-1）12月25日～1月26日'!B77="","",'（別紙2-1）12月25日～1月26日'!B77)</f>
        <v/>
      </c>
      <c r="C77" s="432"/>
      <c r="D77" s="22"/>
      <c r="E77" s="23"/>
      <c r="F77" s="24"/>
      <c r="G77" s="23"/>
      <c r="H77" s="24"/>
      <c r="I77" s="25"/>
      <c r="J77" s="24"/>
      <c r="K77" s="25"/>
      <c r="L77" s="24"/>
      <c r="M77" s="25"/>
      <c r="N77" s="24"/>
      <c r="O77" s="25"/>
      <c r="P77" s="24"/>
      <c r="Q77" s="25"/>
      <c r="R77" s="24"/>
      <c r="S77" s="25"/>
      <c r="T77" s="24"/>
      <c r="U77" s="25"/>
      <c r="V77" s="24"/>
      <c r="W77" s="25"/>
      <c r="X77" s="147"/>
      <c r="Y77" s="143"/>
      <c r="Z77" s="147"/>
      <c r="AA77" s="143"/>
      <c r="AB77" s="147"/>
      <c r="AC77" s="143"/>
      <c r="AD77" s="147"/>
      <c r="AE77" s="143"/>
      <c r="AF77" s="147"/>
      <c r="AG77" s="153"/>
      <c r="AH77" s="56">
        <f>SUM('（別紙2-1）12月25日～1月26日'!D77:AJ77,'（別紙2-2）1月27日～2月28日'!D77:AJ77,'（別紙2-3）3月1日～3月31日'!D77:AH77,D77:AG77)</f>
        <v>0</v>
      </c>
      <c r="AI77" s="43" t="str">
        <f t="shared" si="3"/>
        <v/>
      </c>
      <c r="AJ77" s="41">
        <f t="shared" si="4"/>
        <v>0</v>
      </c>
      <c r="AK77" s="44"/>
      <c r="AM77" s="41" t="str">
        <f t="shared" si="5"/>
        <v/>
      </c>
    </row>
    <row r="78" spans="1:39" s="41" customFormat="1" ht="30" customHeight="1" thickBot="1" x14ac:dyDescent="0.45">
      <c r="A78" s="57">
        <v>65</v>
      </c>
      <c r="B78" s="106" t="str">
        <f>IF('（別紙2-1）12月25日～1月26日'!B78="","",'（別紙2-1）12月25日～1月26日'!B78)</f>
        <v/>
      </c>
      <c r="C78" s="433"/>
      <c r="D78" s="11"/>
      <c r="E78" s="12"/>
      <c r="F78" s="13"/>
      <c r="G78" s="12"/>
      <c r="H78" s="13"/>
      <c r="I78" s="14"/>
      <c r="J78" s="13"/>
      <c r="K78" s="14"/>
      <c r="L78" s="13"/>
      <c r="M78" s="14"/>
      <c r="N78" s="13"/>
      <c r="O78" s="14"/>
      <c r="P78" s="13"/>
      <c r="Q78" s="14"/>
      <c r="R78" s="13"/>
      <c r="S78" s="14"/>
      <c r="T78" s="13"/>
      <c r="U78" s="14"/>
      <c r="V78" s="13"/>
      <c r="W78" s="14"/>
      <c r="X78" s="146"/>
      <c r="Y78" s="142"/>
      <c r="Z78" s="146"/>
      <c r="AA78" s="142"/>
      <c r="AB78" s="146"/>
      <c r="AC78" s="142"/>
      <c r="AD78" s="146"/>
      <c r="AE78" s="142"/>
      <c r="AF78" s="146"/>
      <c r="AG78" s="150"/>
      <c r="AH78" s="58">
        <f>SUM('（別紙2-1）12月25日～1月26日'!D78:AJ78,'（別紙2-2）1月27日～2月28日'!D78:AJ78,'（別紙2-3）3月1日～3月31日'!D78:AH78,D78:AG78)</f>
        <v>0</v>
      </c>
      <c r="AI78" s="43" t="str">
        <f t="shared" si="3"/>
        <v/>
      </c>
      <c r="AJ78" s="41">
        <f t="shared" ref="AJ78:AJ109" si="6">MIN(SUM(D78:AG78),15)</f>
        <v>0</v>
      </c>
      <c r="AK78" s="44"/>
      <c r="AM78" s="41" t="str">
        <f t="shared" ref="AM78:AM109" si="7">IF(AND(B78="",AH78&gt;0),1,"")</f>
        <v/>
      </c>
    </row>
    <row r="79" spans="1:39" s="41" customFormat="1" ht="30" customHeight="1" x14ac:dyDescent="0.4">
      <c r="A79" s="91">
        <v>66</v>
      </c>
      <c r="B79" s="136" t="str">
        <f>IF('（別紙2-1）12月25日～1月26日'!B79="","",'（別紙2-1）12月25日～1月26日'!B79)</f>
        <v/>
      </c>
      <c r="C79" s="431"/>
      <c r="D79" s="93"/>
      <c r="E79" s="94"/>
      <c r="F79" s="95"/>
      <c r="G79" s="94"/>
      <c r="H79" s="95"/>
      <c r="I79" s="96"/>
      <c r="J79" s="95"/>
      <c r="K79" s="96"/>
      <c r="L79" s="95"/>
      <c r="M79" s="96"/>
      <c r="N79" s="95"/>
      <c r="O79" s="96"/>
      <c r="P79" s="95"/>
      <c r="Q79" s="96"/>
      <c r="R79" s="95"/>
      <c r="S79" s="96"/>
      <c r="T79" s="95"/>
      <c r="U79" s="96"/>
      <c r="V79" s="95"/>
      <c r="W79" s="96"/>
      <c r="X79" s="149"/>
      <c r="Y79" s="145"/>
      <c r="Z79" s="149"/>
      <c r="AA79" s="145"/>
      <c r="AB79" s="149"/>
      <c r="AC79" s="145"/>
      <c r="AD79" s="149"/>
      <c r="AE79" s="145"/>
      <c r="AF79" s="149"/>
      <c r="AG79" s="155"/>
      <c r="AH79" s="98">
        <f>SUM('（別紙2-1）12月25日～1月26日'!D79:AJ79,'（別紙2-2）1月27日～2月28日'!D79:AJ79,'（別紙2-3）3月1日～3月31日'!D79:AH79,D79:AG79)</f>
        <v>0</v>
      </c>
      <c r="AI79" s="43" t="str">
        <f t="shared" si="3"/>
        <v/>
      </c>
      <c r="AJ79" s="41">
        <f t="shared" si="6"/>
        <v>0</v>
      </c>
      <c r="AK79" s="44"/>
      <c r="AM79" s="41" t="str">
        <f t="shared" si="7"/>
        <v/>
      </c>
    </row>
    <row r="80" spans="1:39" s="41" customFormat="1" ht="30" customHeight="1" x14ac:dyDescent="0.4">
      <c r="A80" s="55">
        <v>67</v>
      </c>
      <c r="B80" s="27" t="str">
        <f>IF('（別紙2-1）12月25日～1月26日'!B80="","",'（別紙2-1）12月25日～1月26日'!B80)</f>
        <v/>
      </c>
      <c r="C80" s="432"/>
      <c r="D80" s="22"/>
      <c r="E80" s="23"/>
      <c r="F80" s="24"/>
      <c r="G80" s="23"/>
      <c r="H80" s="24"/>
      <c r="I80" s="25"/>
      <c r="J80" s="24"/>
      <c r="K80" s="25"/>
      <c r="L80" s="24"/>
      <c r="M80" s="25"/>
      <c r="N80" s="24"/>
      <c r="O80" s="25"/>
      <c r="P80" s="24"/>
      <c r="Q80" s="25"/>
      <c r="R80" s="24"/>
      <c r="S80" s="25"/>
      <c r="T80" s="24"/>
      <c r="U80" s="25"/>
      <c r="V80" s="24"/>
      <c r="W80" s="25"/>
      <c r="X80" s="147"/>
      <c r="Y80" s="143"/>
      <c r="Z80" s="147"/>
      <c r="AA80" s="143"/>
      <c r="AB80" s="147"/>
      <c r="AC80" s="143"/>
      <c r="AD80" s="147"/>
      <c r="AE80" s="143"/>
      <c r="AF80" s="147"/>
      <c r="AG80" s="153"/>
      <c r="AH80" s="56">
        <f>SUM('（別紙2-1）12月25日～1月26日'!D80:AJ80,'（別紙2-2）1月27日～2月28日'!D80:AJ80,'（別紙2-3）3月1日～3月31日'!D80:AH80,D80:AG80)</f>
        <v>0</v>
      </c>
      <c r="AI80" s="43" t="str">
        <f t="shared" si="3"/>
        <v/>
      </c>
      <c r="AJ80" s="41">
        <f t="shared" si="6"/>
        <v>0</v>
      </c>
      <c r="AK80" s="44"/>
      <c r="AM80" s="41" t="str">
        <f t="shared" si="7"/>
        <v/>
      </c>
    </row>
    <row r="81" spans="1:39" s="41" customFormat="1" ht="30" customHeight="1" x14ac:dyDescent="0.4">
      <c r="A81" s="55">
        <v>68</v>
      </c>
      <c r="B81" s="27" t="str">
        <f>IF('（別紙2-1）12月25日～1月26日'!B81="","",'（別紙2-1）12月25日～1月26日'!B81)</f>
        <v/>
      </c>
      <c r="C81" s="432"/>
      <c r="D81" s="22"/>
      <c r="E81" s="23"/>
      <c r="F81" s="24"/>
      <c r="G81" s="23"/>
      <c r="H81" s="24"/>
      <c r="I81" s="25"/>
      <c r="J81" s="24"/>
      <c r="K81" s="25"/>
      <c r="L81" s="24"/>
      <c r="M81" s="25"/>
      <c r="N81" s="24"/>
      <c r="O81" s="25"/>
      <c r="P81" s="24"/>
      <c r="Q81" s="25"/>
      <c r="R81" s="24"/>
      <c r="S81" s="25"/>
      <c r="T81" s="24"/>
      <c r="U81" s="25"/>
      <c r="V81" s="24"/>
      <c r="W81" s="25"/>
      <c r="X81" s="147"/>
      <c r="Y81" s="143"/>
      <c r="Z81" s="147"/>
      <c r="AA81" s="143"/>
      <c r="AB81" s="147"/>
      <c r="AC81" s="143"/>
      <c r="AD81" s="147"/>
      <c r="AE81" s="143"/>
      <c r="AF81" s="147"/>
      <c r="AG81" s="153"/>
      <c r="AH81" s="56">
        <f>SUM('（別紙2-1）12月25日～1月26日'!D81:AJ81,'（別紙2-2）1月27日～2月28日'!D81:AJ81,'（別紙2-3）3月1日～3月31日'!D81:AH81,D81:AG81)</f>
        <v>0</v>
      </c>
      <c r="AI81" s="43" t="str">
        <f t="shared" si="3"/>
        <v/>
      </c>
      <c r="AJ81" s="41">
        <f t="shared" si="6"/>
        <v>0</v>
      </c>
      <c r="AK81" s="44"/>
      <c r="AM81" s="41" t="str">
        <f t="shared" si="7"/>
        <v/>
      </c>
    </row>
    <row r="82" spans="1:39" s="41" customFormat="1" ht="30" customHeight="1" x14ac:dyDescent="0.4">
      <c r="A82" s="55">
        <v>69</v>
      </c>
      <c r="B82" s="27" t="str">
        <f>IF('（別紙2-1）12月25日～1月26日'!B82="","",'（別紙2-1）12月25日～1月26日'!B82)</f>
        <v/>
      </c>
      <c r="C82" s="432"/>
      <c r="D82" s="22"/>
      <c r="E82" s="23"/>
      <c r="F82" s="24"/>
      <c r="G82" s="23"/>
      <c r="H82" s="24"/>
      <c r="I82" s="25"/>
      <c r="J82" s="24"/>
      <c r="K82" s="25"/>
      <c r="L82" s="24"/>
      <c r="M82" s="25"/>
      <c r="N82" s="24"/>
      <c r="O82" s="25"/>
      <c r="P82" s="24"/>
      <c r="Q82" s="25"/>
      <c r="R82" s="24"/>
      <c r="S82" s="25"/>
      <c r="T82" s="24"/>
      <c r="U82" s="25"/>
      <c r="V82" s="24"/>
      <c r="W82" s="25"/>
      <c r="X82" s="147"/>
      <c r="Y82" s="143"/>
      <c r="Z82" s="147"/>
      <c r="AA82" s="143"/>
      <c r="AB82" s="147"/>
      <c r="AC82" s="143"/>
      <c r="AD82" s="147"/>
      <c r="AE82" s="143"/>
      <c r="AF82" s="147"/>
      <c r="AG82" s="153"/>
      <c r="AH82" s="56">
        <f>SUM('（別紙2-1）12月25日～1月26日'!D82:AJ82,'（別紙2-2）1月27日～2月28日'!D82:AJ82,'（別紙2-3）3月1日～3月31日'!D82:AH82,D82:AG82)</f>
        <v>0</v>
      </c>
      <c r="AI82" s="43" t="str">
        <f t="shared" si="3"/>
        <v/>
      </c>
      <c r="AJ82" s="41">
        <f t="shared" si="6"/>
        <v>0</v>
      </c>
      <c r="AK82" s="44"/>
      <c r="AM82" s="41" t="str">
        <f t="shared" si="7"/>
        <v/>
      </c>
    </row>
    <row r="83" spans="1:39" s="41" customFormat="1" ht="30" customHeight="1" thickBot="1" x14ac:dyDescent="0.45">
      <c r="A83" s="55">
        <v>70</v>
      </c>
      <c r="B83" s="106" t="str">
        <f>IF('（別紙2-1）12月25日～1月26日'!B83="","",'（別紙2-1）12月25日～1月26日'!B83)</f>
        <v/>
      </c>
      <c r="C83" s="433"/>
      <c r="D83" s="22"/>
      <c r="E83" s="23"/>
      <c r="F83" s="24"/>
      <c r="G83" s="23"/>
      <c r="H83" s="24"/>
      <c r="I83" s="25"/>
      <c r="J83" s="24"/>
      <c r="K83" s="25"/>
      <c r="L83" s="24"/>
      <c r="M83" s="25"/>
      <c r="N83" s="24"/>
      <c r="O83" s="25"/>
      <c r="P83" s="24"/>
      <c r="Q83" s="25"/>
      <c r="R83" s="24"/>
      <c r="S83" s="25"/>
      <c r="T83" s="24"/>
      <c r="U83" s="25"/>
      <c r="V83" s="24"/>
      <c r="W83" s="25"/>
      <c r="X83" s="147"/>
      <c r="Y83" s="143"/>
      <c r="Z83" s="147"/>
      <c r="AA83" s="143"/>
      <c r="AB83" s="147"/>
      <c r="AC83" s="143"/>
      <c r="AD83" s="147"/>
      <c r="AE83" s="143"/>
      <c r="AF83" s="147"/>
      <c r="AG83" s="153"/>
      <c r="AH83" s="56">
        <f>SUM('（別紙2-1）12月25日～1月26日'!D83:AJ83,'（別紙2-2）1月27日～2月28日'!D83:AJ83,'（別紙2-3）3月1日～3月31日'!D83:AH83,D83:AG83)</f>
        <v>0</v>
      </c>
      <c r="AI83" s="43" t="str">
        <f t="shared" si="3"/>
        <v/>
      </c>
      <c r="AJ83" s="41">
        <f t="shared" si="6"/>
        <v>0</v>
      </c>
      <c r="AK83" s="44"/>
      <c r="AM83" s="41" t="str">
        <f t="shared" si="7"/>
        <v/>
      </c>
    </row>
    <row r="84" spans="1:39" s="41" customFormat="1" ht="30" customHeight="1" x14ac:dyDescent="0.4">
      <c r="A84" s="99">
        <v>71</v>
      </c>
      <c r="B84" s="136" t="str">
        <f>IF('（別紙2-1）12月25日～1月26日'!B84="","",'（別紙2-1）12月25日～1月26日'!B84)</f>
        <v/>
      </c>
      <c r="C84" s="431"/>
      <c r="D84" s="101"/>
      <c r="E84" s="102"/>
      <c r="F84" s="103"/>
      <c r="G84" s="102"/>
      <c r="H84" s="103"/>
      <c r="I84" s="104"/>
      <c r="J84" s="103"/>
      <c r="K84" s="104"/>
      <c r="L84" s="103"/>
      <c r="M84" s="104"/>
      <c r="N84" s="103"/>
      <c r="O84" s="104"/>
      <c r="P84" s="103"/>
      <c r="Q84" s="104"/>
      <c r="R84" s="103"/>
      <c r="S84" s="104"/>
      <c r="T84" s="103"/>
      <c r="U84" s="104"/>
      <c r="V84" s="103"/>
      <c r="W84" s="104"/>
      <c r="X84" s="148"/>
      <c r="Y84" s="144"/>
      <c r="Z84" s="148"/>
      <c r="AA84" s="144"/>
      <c r="AB84" s="148"/>
      <c r="AC84" s="144"/>
      <c r="AD84" s="148"/>
      <c r="AE84" s="144"/>
      <c r="AF84" s="148"/>
      <c r="AG84" s="154"/>
      <c r="AH84" s="81">
        <f>SUM('（別紙2-1）12月25日～1月26日'!D84:AJ84,'（別紙2-2）1月27日～2月28日'!D84:AJ84,'（別紙2-3）3月1日～3月31日'!D84:AH84,D84:AG84)</f>
        <v>0</v>
      </c>
      <c r="AI84" s="43" t="str">
        <f t="shared" si="3"/>
        <v/>
      </c>
      <c r="AJ84" s="41">
        <f t="shared" si="6"/>
        <v>0</v>
      </c>
      <c r="AK84" s="44"/>
      <c r="AM84" s="41" t="str">
        <f t="shared" si="7"/>
        <v/>
      </c>
    </row>
    <row r="85" spans="1:39" s="41" customFormat="1" ht="30" customHeight="1" x14ac:dyDescent="0.4">
      <c r="A85" s="55">
        <v>72</v>
      </c>
      <c r="B85" s="27" t="str">
        <f>IF('（別紙2-1）12月25日～1月26日'!B85="","",'（別紙2-1）12月25日～1月26日'!B85)</f>
        <v/>
      </c>
      <c r="C85" s="432"/>
      <c r="D85" s="22"/>
      <c r="E85" s="23"/>
      <c r="F85" s="24"/>
      <c r="G85" s="23"/>
      <c r="H85" s="24"/>
      <c r="I85" s="25"/>
      <c r="J85" s="24"/>
      <c r="K85" s="25"/>
      <c r="L85" s="24"/>
      <c r="M85" s="25"/>
      <c r="N85" s="24"/>
      <c r="O85" s="25"/>
      <c r="P85" s="24"/>
      <c r="Q85" s="25"/>
      <c r="R85" s="24"/>
      <c r="S85" s="25"/>
      <c r="T85" s="24"/>
      <c r="U85" s="25"/>
      <c r="V85" s="24"/>
      <c r="W85" s="25"/>
      <c r="X85" s="147"/>
      <c r="Y85" s="143"/>
      <c r="Z85" s="147"/>
      <c r="AA85" s="143"/>
      <c r="AB85" s="147"/>
      <c r="AC85" s="143"/>
      <c r="AD85" s="147"/>
      <c r="AE85" s="143"/>
      <c r="AF85" s="147"/>
      <c r="AG85" s="153"/>
      <c r="AH85" s="56">
        <f>SUM('（別紙2-1）12月25日～1月26日'!D85:AJ85,'（別紙2-2）1月27日～2月28日'!D85:AJ85,'（別紙2-3）3月1日～3月31日'!D85:AH85,D85:AG85)</f>
        <v>0</v>
      </c>
      <c r="AI85" s="43" t="str">
        <f t="shared" si="3"/>
        <v/>
      </c>
      <c r="AJ85" s="41">
        <f t="shared" si="6"/>
        <v>0</v>
      </c>
      <c r="AK85" s="44"/>
      <c r="AM85" s="41" t="str">
        <f t="shared" si="7"/>
        <v/>
      </c>
    </row>
    <row r="86" spans="1:39" s="41" customFormat="1" ht="30" customHeight="1" x14ac:dyDescent="0.4">
      <c r="A86" s="55">
        <v>73</v>
      </c>
      <c r="B86" s="27" t="str">
        <f>IF('（別紙2-1）12月25日～1月26日'!B86="","",'（別紙2-1）12月25日～1月26日'!B86)</f>
        <v/>
      </c>
      <c r="C86" s="432"/>
      <c r="D86" s="22"/>
      <c r="E86" s="23"/>
      <c r="F86" s="24"/>
      <c r="G86" s="23"/>
      <c r="H86" s="24"/>
      <c r="I86" s="25"/>
      <c r="J86" s="24"/>
      <c r="K86" s="25"/>
      <c r="L86" s="24"/>
      <c r="M86" s="25"/>
      <c r="N86" s="24"/>
      <c r="O86" s="25"/>
      <c r="P86" s="24"/>
      <c r="Q86" s="25"/>
      <c r="R86" s="24"/>
      <c r="S86" s="25"/>
      <c r="T86" s="24"/>
      <c r="U86" s="25"/>
      <c r="V86" s="24"/>
      <c r="W86" s="25"/>
      <c r="X86" s="147"/>
      <c r="Y86" s="143"/>
      <c r="Z86" s="147"/>
      <c r="AA86" s="143"/>
      <c r="AB86" s="147"/>
      <c r="AC86" s="143"/>
      <c r="AD86" s="147"/>
      <c r="AE86" s="143"/>
      <c r="AF86" s="147"/>
      <c r="AG86" s="153"/>
      <c r="AH86" s="56">
        <f>SUM('（別紙2-1）12月25日～1月26日'!D86:AJ86,'（別紙2-2）1月27日～2月28日'!D86:AJ86,'（別紙2-3）3月1日～3月31日'!D86:AH86,D86:AG86)</f>
        <v>0</v>
      </c>
      <c r="AI86" s="43" t="str">
        <f t="shared" si="3"/>
        <v/>
      </c>
      <c r="AJ86" s="41">
        <f t="shared" si="6"/>
        <v>0</v>
      </c>
      <c r="AK86" s="44"/>
      <c r="AM86" s="41" t="str">
        <f t="shared" si="7"/>
        <v/>
      </c>
    </row>
    <row r="87" spans="1:39" s="41" customFormat="1" ht="30" customHeight="1" x14ac:dyDescent="0.4">
      <c r="A87" s="55">
        <v>74</v>
      </c>
      <c r="B87" s="27" t="str">
        <f>IF('（別紙2-1）12月25日～1月26日'!B87="","",'（別紙2-1）12月25日～1月26日'!B87)</f>
        <v/>
      </c>
      <c r="C87" s="432"/>
      <c r="D87" s="22"/>
      <c r="E87" s="23"/>
      <c r="F87" s="24"/>
      <c r="G87" s="23"/>
      <c r="H87" s="24"/>
      <c r="I87" s="25"/>
      <c r="J87" s="24"/>
      <c r="K87" s="25"/>
      <c r="L87" s="24"/>
      <c r="M87" s="25"/>
      <c r="N87" s="24"/>
      <c r="O87" s="25"/>
      <c r="P87" s="24"/>
      <c r="Q87" s="25"/>
      <c r="R87" s="24"/>
      <c r="S87" s="25"/>
      <c r="T87" s="24"/>
      <c r="U87" s="25"/>
      <c r="V87" s="24"/>
      <c r="W87" s="25"/>
      <c r="X87" s="147"/>
      <c r="Y87" s="143"/>
      <c r="Z87" s="147"/>
      <c r="AA87" s="143"/>
      <c r="AB87" s="147"/>
      <c r="AC87" s="143"/>
      <c r="AD87" s="147"/>
      <c r="AE87" s="143"/>
      <c r="AF87" s="147"/>
      <c r="AG87" s="153"/>
      <c r="AH87" s="56">
        <f>SUM('（別紙2-1）12月25日～1月26日'!D87:AJ87,'（別紙2-2）1月27日～2月28日'!D87:AJ87,'（別紙2-3）3月1日～3月31日'!D87:AH87,D87:AG87)</f>
        <v>0</v>
      </c>
      <c r="AI87" s="43" t="str">
        <f t="shared" si="3"/>
        <v/>
      </c>
      <c r="AJ87" s="41">
        <f t="shared" si="6"/>
        <v>0</v>
      </c>
      <c r="AK87" s="44"/>
      <c r="AM87" s="41" t="str">
        <f t="shared" si="7"/>
        <v/>
      </c>
    </row>
    <row r="88" spans="1:39" s="41" customFormat="1" ht="30" customHeight="1" thickBot="1" x14ac:dyDescent="0.45">
      <c r="A88" s="57">
        <v>75</v>
      </c>
      <c r="B88" s="106" t="str">
        <f>IF('（別紙2-1）12月25日～1月26日'!B88="","",'（別紙2-1）12月25日～1月26日'!B88)</f>
        <v/>
      </c>
      <c r="C88" s="433"/>
      <c r="D88" s="11"/>
      <c r="E88" s="12"/>
      <c r="F88" s="13"/>
      <c r="G88" s="12"/>
      <c r="H88" s="13"/>
      <c r="I88" s="14"/>
      <c r="J88" s="13"/>
      <c r="K88" s="14"/>
      <c r="L88" s="13"/>
      <c r="M88" s="14"/>
      <c r="N88" s="13"/>
      <c r="O88" s="14"/>
      <c r="P88" s="13"/>
      <c r="Q88" s="14"/>
      <c r="R88" s="13"/>
      <c r="S88" s="14"/>
      <c r="T88" s="13"/>
      <c r="U88" s="14"/>
      <c r="V88" s="13"/>
      <c r="W88" s="14"/>
      <c r="X88" s="146"/>
      <c r="Y88" s="142"/>
      <c r="Z88" s="146"/>
      <c r="AA88" s="142"/>
      <c r="AB88" s="146"/>
      <c r="AC88" s="142"/>
      <c r="AD88" s="146"/>
      <c r="AE88" s="142"/>
      <c r="AF88" s="146"/>
      <c r="AG88" s="150"/>
      <c r="AH88" s="58">
        <f>SUM('（別紙2-1）12月25日～1月26日'!D88:AJ88,'（別紙2-2）1月27日～2月28日'!D88:AJ88,'（別紙2-3）3月1日～3月31日'!D88:AH88,D88:AG88)</f>
        <v>0</v>
      </c>
      <c r="AI88" s="43" t="str">
        <f t="shared" si="3"/>
        <v/>
      </c>
      <c r="AJ88" s="41">
        <f t="shared" si="6"/>
        <v>0</v>
      </c>
      <c r="AK88" s="44"/>
      <c r="AM88" s="41" t="str">
        <f t="shared" si="7"/>
        <v/>
      </c>
    </row>
    <row r="89" spans="1:39" s="41" customFormat="1" ht="30" customHeight="1" x14ac:dyDescent="0.4">
      <c r="A89" s="91">
        <v>76</v>
      </c>
      <c r="B89" s="136" t="str">
        <f>IF('（別紙2-1）12月25日～1月26日'!B89="","",'（別紙2-1）12月25日～1月26日'!B89)</f>
        <v/>
      </c>
      <c r="C89" s="431"/>
      <c r="D89" s="93"/>
      <c r="E89" s="94"/>
      <c r="F89" s="95"/>
      <c r="G89" s="94"/>
      <c r="H89" s="95"/>
      <c r="I89" s="96"/>
      <c r="J89" s="95"/>
      <c r="K89" s="96"/>
      <c r="L89" s="95"/>
      <c r="M89" s="96"/>
      <c r="N89" s="95"/>
      <c r="O89" s="96"/>
      <c r="P89" s="95"/>
      <c r="Q89" s="96"/>
      <c r="R89" s="95"/>
      <c r="S89" s="96"/>
      <c r="T89" s="95"/>
      <c r="U89" s="96"/>
      <c r="V89" s="95"/>
      <c r="W89" s="96"/>
      <c r="X89" s="149"/>
      <c r="Y89" s="145"/>
      <c r="Z89" s="149"/>
      <c r="AA89" s="145"/>
      <c r="AB89" s="149"/>
      <c r="AC89" s="145"/>
      <c r="AD89" s="149"/>
      <c r="AE89" s="145"/>
      <c r="AF89" s="149"/>
      <c r="AG89" s="155"/>
      <c r="AH89" s="98">
        <f>SUM('（別紙2-1）12月25日～1月26日'!D89:AJ89,'（別紙2-2）1月27日～2月28日'!D89:AJ89,'（別紙2-3）3月1日～3月31日'!D89:AH89,D89:AG89)</f>
        <v>0</v>
      </c>
      <c r="AI89" s="43" t="str">
        <f t="shared" si="3"/>
        <v/>
      </c>
      <c r="AJ89" s="41">
        <f t="shared" si="6"/>
        <v>0</v>
      </c>
      <c r="AK89" s="44"/>
      <c r="AM89" s="41" t="str">
        <f t="shared" si="7"/>
        <v/>
      </c>
    </row>
    <row r="90" spans="1:39" s="41" customFormat="1" ht="30" customHeight="1" x14ac:dyDescent="0.4">
      <c r="A90" s="55">
        <v>77</v>
      </c>
      <c r="B90" s="27" t="str">
        <f>IF('（別紙2-1）12月25日～1月26日'!B90="","",'（別紙2-1）12月25日～1月26日'!B90)</f>
        <v/>
      </c>
      <c r="C90" s="432"/>
      <c r="D90" s="22"/>
      <c r="E90" s="23"/>
      <c r="F90" s="24"/>
      <c r="G90" s="23"/>
      <c r="H90" s="24"/>
      <c r="I90" s="25"/>
      <c r="J90" s="24"/>
      <c r="K90" s="25"/>
      <c r="L90" s="24"/>
      <c r="M90" s="25"/>
      <c r="N90" s="24"/>
      <c r="O90" s="25"/>
      <c r="P90" s="24"/>
      <c r="Q90" s="25"/>
      <c r="R90" s="24"/>
      <c r="S90" s="25"/>
      <c r="T90" s="24"/>
      <c r="U90" s="25"/>
      <c r="V90" s="24"/>
      <c r="W90" s="25"/>
      <c r="X90" s="147"/>
      <c r="Y90" s="143"/>
      <c r="Z90" s="147"/>
      <c r="AA90" s="143"/>
      <c r="AB90" s="147"/>
      <c r="AC90" s="143"/>
      <c r="AD90" s="147"/>
      <c r="AE90" s="143"/>
      <c r="AF90" s="147"/>
      <c r="AG90" s="153"/>
      <c r="AH90" s="56">
        <f>SUM('（別紙2-1）12月25日～1月26日'!D90:AJ90,'（別紙2-2）1月27日～2月28日'!D90:AJ90,'（別紙2-3）3月1日～3月31日'!D90:AH90,D90:AG90)</f>
        <v>0</v>
      </c>
      <c r="AI90" s="43" t="str">
        <f t="shared" si="3"/>
        <v/>
      </c>
      <c r="AJ90" s="41">
        <f t="shared" si="6"/>
        <v>0</v>
      </c>
      <c r="AK90" s="44"/>
      <c r="AM90" s="41" t="str">
        <f t="shared" si="7"/>
        <v/>
      </c>
    </row>
    <row r="91" spans="1:39" s="41" customFormat="1" ht="30" customHeight="1" x14ac:dyDescent="0.4">
      <c r="A91" s="55">
        <v>78</v>
      </c>
      <c r="B91" s="27" t="str">
        <f>IF('（別紙2-1）12月25日～1月26日'!B91="","",'（別紙2-1）12月25日～1月26日'!B91)</f>
        <v/>
      </c>
      <c r="C91" s="432"/>
      <c r="D91" s="22"/>
      <c r="E91" s="23"/>
      <c r="F91" s="24"/>
      <c r="G91" s="23"/>
      <c r="H91" s="24"/>
      <c r="I91" s="25"/>
      <c r="J91" s="24"/>
      <c r="K91" s="25"/>
      <c r="L91" s="24"/>
      <c r="M91" s="25"/>
      <c r="N91" s="24"/>
      <c r="O91" s="25"/>
      <c r="P91" s="24"/>
      <c r="Q91" s="25"/>
      <c r="R91" s="24"/>
      <c r="S91" s="25"/>
      <c r="T91" s="24"/>
      <c r="U91" s="25"/>
      <c r="V91" s="24"/>
      <c r="W91" s="25"/>
      <c r="X91" s="147"/>
      <c r="Y91" s="143"/>
      <c r="Z91" s="147"/>
      <c r="AA91" s="143"/>
      <c r="AB91" s="147"/>
      <c r="AC91" s="143"/>
      <c r="AD91" s="147"/>
      <c r="AE91" s="143"/>
      <c r="AF91" s="147"/>
      <c r="AG91" s="153"/>
      <c r="AH91" s="56">
        <f>SUM('（別紙2-1）12月25日～1月26日'!D91:AJ91,'（別紙2-2）1月27日～2月28日'!D91:AJ91,'（別紙2-3）3月1日～3月31日'!D91:AH91,D91:AG91)</f>
        <v>0</v>
      </c>
      <c r="AI91" s="43" t="str">
        <f t="shared" si="3"/>
        <v/>
      </c>
      <c r="AJ91" s="41">
        <f t="shared" si="6"/>
        <v>0</v>
      </c>
      <c r="AK91" s="44"/>
      <c r="AM91" s="41" t="str">
        <f t="shared" si="7"/>
        <v/>
      </c>
    </row>
    <row r="92" spans="1:39" s="41" customFormat="1" ht="30" customHeight="1" x14ac:dyDescent="0.4">
      <c r="A92" s="55">
        <v>79</v>
      </c>
      <c r="B92" s="27" t="str">
        <f>IF('（別紙2-1）12月25日～1月26日'!B92="","",'（別紙2-1）12月25日～1月26日'!B92)</f>
        <v/>
      </c>
      <c r="C92" s="432"/>
      <c r="D92" s="22"/>
      <c r="E92" s="23"/>
      <c r="F92" s="24"/>
      <c r="G92" s="23"/>
      <c r="H92" s="24"/>
      <c r="I92" s="25"/>
      <c r="J92" s="24"/>
      <c r="K92" s="25"/>
      <c r="L92" s="24"/>
      <c r="M92" s="25"/>
      <c r="N92" s="24"/>
      <c r="O92" s="25"/>
      <c r="P92" s="24"/>
      <c r="Q92" s="25"/>
      <c r="R92" s="24"/>
      <c r="S92" s="25"/>
      <c r="T92" s="24"/>
      <c r="U92" s="25"/>
      <c r="V92" s="24"/>
      <c r="W92" s="25"/>
      <c r="X92" s="147"/>
      <c r="Y92" s="143"/>
      <c r="Z92" s="147"/>
      <c r="AA92" s="143"/>
      <c r="AB92" s="147"/>
      <c r="AC92" s="143"/>
      <c r="AD92" s="147"/>
      <c r="AE92" s="143"/>
      <c r="AF92" s="147"/>
      <c r="AG92" s="153"/>
      <c r="AH92" s="56">
        <f>SUM('（別紙2-1）12月25日～1月26日'!D92:AJ92,'（別紙2-2）1月27日～2月28日'!D92:AJ92,'（別紙2-3）3月1日～3月31日'!D92:AH92,D92:AG92)</f>
        <v>0</v>
      </c>
      <c r="AI92" s="43" t="str">
        <f t="shared" si="3"/>
        <v/>
      </c>
      <c r="AJ92" s="41">
        <f t="shared" si="6"/>
        <v>0</v>
      </c>
      <c r="AK92" s="44"/>
      <c r="AM92" s="41" t="str">
        <f t="shared" si="7"/>
        <v/>
      </c>
    </row>
    <row r="93" spans="1:39" s="41" customFormat="1" ht="30" customHeight="1" thickBot="1" x14ac:dyDescent="0.45">
      <c r="A93" s="55">
        <v>80</v>
      </c>
      <c r="B93" s="106" t="str">
        <f>IF('（別紙2-1）12月25日～1月26日'!B93="","",'（別紙2-1）12月25日～1月26日'!B93)</f>
        <v/>
      </c>
      <c r="C93" s="433"/>
      <c r="D93" s="22"/>
      <c r="E93" s="23"/>
      <c r="F93" s="24"/>
      <c r="G93" s="23"/>
      <c r="H93" s="24"/>
      <c r="I93" s="25"/>
      <c r="J93" s="24"/>
      <c r="K93" s="25"/>
      <c r="L93" s="24"/>
      <c r="M93" s="25"/>
      <c r="N93" s="24"/>
      <c r="O93" s="25"/>
      <c r="P93" s="24"/>
      <c r="Q93" s="25"/>
      <c r="R93" s="24"/>
      <c r="S93" s="25"/>
      <c r="T93" s="24"/>
      <c r="U93" s="25"/>
      <c r="V93" s="24"/>
      <c r="W93" s="25"/>
      <c r="X93" s="147"/>
      <c r="Y93" s="143"/>
      <c r="Z93" s="147"/>
      <c r="AA93" s="143"/>
      <c r="AB93" s="147"/>
      <c r="AC93" s="143"/>
      <c r="AD93" s="147"/>
      <c r="AE93" s="143"/>
      <c r="AF93" s="147"/>
      <c r="AG93" s="153"/>
      <c r="AH93" s="56">
        <f>SUM('（別紙2-1）12月25日～1月26日'!D93:AJ93,'（別紙2-2）1月27日～2月28日'!D93:AJ93,'（別紙2-3）3月1日～3月31日'!D93:AH93,D93:AG93)</f>
        <v>0</v>
      </c>
      <c r="AI93" s="43" t="str">
        <f t="shared" si="3"/>
        <v/>
      </c>
      <c r="AJ93" s="41">
        <f t="shared" si="6"/>
        <v>0</v>
      </c>
      <c r="AK93" s="44"/>
      <c r="AM93" s="41" t="str">
        <f t="shared" si="7"/>
        <v/>
      </c>
    </row>
    <row r="94" spans="1:39" s="41" customFormat="1" ht="30" customHeight="1" x14ac:dyDescent="0.4">
      <c r="A94" s="99">
        <v>81</v>
      </c>
      <c r="B94" s="136" t="str">
        <f>IF('（別紙2-1）12月25日～1月26日'!B94="","",'（別紙2-1）12月25日～1月26日'!B94)</f>
        <v/>
      </c>
      <c r="C94" s="431"/>
      <c r="D94" s="101"/>
      <c r="E94" s="102"/>
      <c r="F94" s="103"/>
      <c r="G94" s="102"/>
      <c r="H94" s="103"/>
      <c r="I94" s="104"/>
      <c r="J94" s="103"/>
      <c r="K94" s="104"/>
      <c r="L94" s="103"/>
      <c r="M94" s="104"/>
      <c r="N94" s="103"/>
      <c r="O94" s="104"/>
      <c r="P94" s="103"/>
      <c r="Q94" s="104"/>
      <c r="R94" s="103"/>
      <c r="S94" s="104"/>
      <c r="T94" s="103"/>
      <c r="U94" s="104"/>
      <c r="V94" s="103"/>
      <c r="W94" s="104"/>
      <c r="X94" s="148"/>
      <c r="Y94" s="144"/>
      <c r="Z94" s="148"/>
      <c r="AA94" s="144"/>
      <c r="AB94" s="148"/>
      <c r="AC94" s="144"/>
      <c r="AD94" s="148"/>
      <c r="AE94" s="144"/>
      <c r="AF94" s="148"/>
      <c r="AG94" s="154"/>
      <c r="AH94" s="81">
        <f>SUM('（別紙2-1）12月25日～1月26日'!D94:AJ94,'（別紙2-2）1月27日～2月28日'!D94:AJ94,'（別紙2-3）3月1日～3月31日'!D94:AH94,D94:AG94)</f>
        <v>0</v>
      </c>
      <c r="AI94" s="43" t="str">
        <f t="shared" si="3"/>
        <v/>
      </c>
      <c r="AJ94" s="41">
        <f t="shared" si="6"/>
        <v>0</v>
      </c>
      <c r="AK94" s="44"/>
      <c r="AM94" s="41" t="str">
        <f t="shared" si="7"/>
        <v/>
      </c>
    </row>
    <row r="95" spans="1:39" s="41" customFormat="1" ht="30" customHeight="1" x14ac:dyDescent="0.4">
      <c r="A95" s="55">
        <v>82</v>
      </c>
      <c r="B95" s="27" t="str">
        <f>IF('（別紙2-1）12月25日～1月26日'!B95="","",'（別紙2-1）12月25日～1月26日'!B95)</f>
        <v/>
      </c>
      <c r="C95" s="432"/>
      <c r="D95" s="22"/>
      <c r="E95" s="23"/>
      <c r="F95" s="24"/>
      <c r="G95" s="23"/>
      <c r="H95" s="24"/>
      <c r="I95" s="25"/>
      <c r="J95" s="24"/>
      <c r="K95" s="25"/>
      <c r="L95" s="24"/>
      <c r="M95" s="25"/>
      <c r="N95" s="24"/>
      <c r="O95" s="25"/>
      <c r="P95" s="24"/>
      <c r="Q95" s="25"/>
      <c r="R95" s="24"/>
      <c r="S95" s="25"/>
      <c r="T95" s="24"/>
      <c r="U95" s="25"/>
      <c r="V95" s="24"/>
      <c r="W95" s="25"/>
      <c r="X95" s="147"/>
      <c r="Y95" s="143"/>
      <c r="Z95" s="147"/>
      <c r="AA95" s="143"/>
      <c r="AB95" s="147"/>
      <c r="AC95" s="143"/>
      <c r="AD95" s="147"/>
      <c r="AE95" s="143"/>
      <c r="AF95" s="147"/>
      <c r="AG95" s="153"/>
      <c r="AH95" s="56">
        <f>SUM('（別紙2-1）12月25日～1月26日'!D95:AJ95,'（別紙2-2）1月27日～2月28日'!D95:AJ95,'（別紙2-3）3月1日～3月31日'!D95:AH95,D95:AG95)</f>
        <v>0</v>
      </c>
      <c r="AI95" s="43" t="str">
        <f t="shared" si="3"/>
        <v/>
      </c>
      <c r="AJ95" s="41">
        <f t="shared" si="6"/>
        <v>0</v>
      </c>
      <c r="AK95" s="44"/>
      <c r="AM95" s="41" t="str">
        <f t="shared" si="7"/>
        <v/>
      </c>
    </row>
    <row r="96" spans="1:39" s="41" customFormat="1" ht="30" customHeight="1" x14ac:dyDescent="0.4">
      <c r="A96" s="55">
        <v>83</v>
      </c>
      <c r="B96" s="27" t="str">
        <f>IF('（別紙2-1）12月25日～1月26日'!B96="","",'（別紙2-1）12月25日～1月26日'!B96)</f>
        <v/>
      </c>
      <c r="C96" s="432"/>
      <c r="D96" s="22"/>
      <c r="E96" s="23"/>
      <c r="F96" s="24"/>
      <c r="G96" s="23"/>
      <c r="H96" s="24"/>
      <c r="I96" s="25"/>
      <c r="J96" s="24"/>
      <c r="K96" s="25"/>
      <c r="L96" s="24"/>
      <c r="M96" s="25"/>
      <c r="N96" s="24"/>
      <c r="O96" s="25"/>
      <c r="P96" s="24"/>
      <c r="Q96" s="25"/>
      <c r="R96" s="24"/>
      <c r="S96" s="25"/>
      <c r="T96" s="24"/>
      <c r="U96" s="25"/>
      <c r="V96" s="24"/>
      <c r="W96" s="25"/>
      <c r="X96" s="147"/>
      <c r="Y96" s="143"/>
      <c r="Z96" s="147"/>
      <c r="AA96" s="143"/>
      <c r="AB96" s="147"/>
      <c r="AC96" s="143"/>
      <c r="AD96" s="147"/>
      <c r="AE96" s="143"/>
      <c r="AF96" s="147"/>
      <c r="AG96" s="153"/>
      <c r="AH96" s="56">
        <f>SUM('（別紙2-1）12月25日～1月26日'!D96:AJ96,'（別紙2-2）1月27日～2月28日'!D96:AJ96,'（別紙2-3）3月1日～3月31日'!D96:AH96,D96:AG96)</f>
        <v>0</v>
      </c>
      <c r="AI96" s="43" t="str">
        <f t="shared" si="3"/>
        <v/>
      </c>
      <c r="AJ96" s="41">
        <f t="shared" si="6"/>
        <v>0</v>
      </c>
      <c r="AK96" s="44"/>
      <c r="AM96" s="41" t="str">
        <f t="shared" si="7"/>
        <v/>
      </c>
    </row>
    <row r="97" spans="1:39" s="41" customFormat="1" ht="30" customHeight="1" x14ac:dyDescent="0.4">
      <c r="A97" s="55">
        <v>84</v>
      </c>
      <c r="B97" s="27" t="str">
        <f>IF('（別紙2-1）12月25日～1月26日'!B97="","",'（別紙2-1）12月25日～1月26日'!B97)</f>
        <v/>
      </c>
      <c r="C97" s="432"/>
      <c r="D97" s="22"/>
      <c r="E97" s="23"/>
      <c r="F97" s="24"/>
      <c r="G97" s="23"/>
      <c r="H97" s="24"/>
      <c r="I97" s="25"/>
      <c r="J97" s="24"/>
      <c r="K97" s="25"/>
      <c r="L97" s="24"/>
      <c r="M97" s="25"/>
      <c r="N97" s="24"/>
      <c r="O97" s="25"/>
      <c r="P97" s="24"/>
      <c r="Q97" s="25"/>
      <c r="R97" s="24"/>
      <c r="S97" s="25"/>
      <c r="T97" s="24"/>
      <c r="U97" s="25"/>
      <c r="V97" s="24"/>
      <c r="W97" s="25"/>
      <c r="X97" s="147"/>
      <c r="Y97" s="143"/>
      <c r="Z97" s="147"/>
      <c r="AA97" s="143"/>
      <c r="AB97" s="147"/>
      <c r="AC97" s="143"/>
      <c r="AD97" s="147"/>
      <c r="AE97" s="143"/>
      <c r="AF97" s="147"/>
      <c r="AG97" s="153"/>
      <c r="AH97" s="56">
        <f>SUM('（別紙2-1）12月25日～1月26日'!D97:AJ97,'（別紙2-2）1月27日～2月28日'!D97:AJ97,'（別紙2-3）3月1日～3月31日'!D97:AH97,D97:AG97)</f>
        <v>0</v>
      </c>
      <c r="AI97" s="43" t="str">
        <f t="shared" si="3"/>
        <v/>
      </c>
      <c r="AJ97" s="41">
        <f t="shared" si="6"/>
        <v>0</v>
      </c>
      <c r="AK97" s="44"/>
      <c r="AM97" s="41" t="str">
        <f t="shared" si="7"/>
        <v/>
      </c>
    </row>
    <row r="98" spans="1:39" s="41" customFormat="1" ht="30" customHeight="1" thickBot="1" x14ac:dyDescent="0.45">
      <c r="A98" s="57">
        <v>85</v>
      </c>
      <c r="B98" s="106" t="str">
        <f>IF('（別紙2-1）12月25日～1月26日'!B98="","",'（別紙2-1）12月25日～1月26日'!B98)</f>
        <v/>
      </c>
      <c r="C98" s="433"/>
      <c r="D98" s="11"/>
      <c r="E98" s="12"/>
      <c r="F98" s="13"/>
      <c r="G98" s="12"/>
      <c r="H98" s="13"/>
      <c r="I98" s="14"/>
      <c r="J98" s="13"/>
      <c r="K98" s="14"/>
      <c r="L98" s="13"/>
      <c r="M98" s="14"/>
      <c r="N98" s="13"/>
      <c r="O98" s="14"/>
      <c r="P98" s="13"/>
      <c r="Q98" s="14"/>
      <c r="R98" s="13"/>
      <c r="S98" s="14"/>
      <c r="T98" s="13"/>
      <c r="U98" s="14"/>
      <c r="V98" s="13"/>
      <c r="W98" s="14"/>
      <c r="X98" s="146"/>
      <c r="Y98" s="142"/>
      <c r="Z98" s="146"/>
      <c r="AA98" s="142"/>
      <c r="AB98" s="146"/>
      <c r="AC98" s="142"/>
      <c r="AD98" s="146"/>
      <c r="AE98" s="142"/>
      <c r="AF98" s="146"/>
      <c r="AG98" s="150"/>
      <c r="AH98" s="58">
        <f>SUM('（別紙2-1）12月25日～1月26日'!D98:AJ98,'（別紙2-2）1月27日～2月28日'!D98:AJ98,'（別紙2-3）3月1日～3月31日'!D98:AH98,D98:AG98)</f>
        <v>0</v>
      </c>
      <c r="AI98" s="43" t="str">
        <f t="shared" si="3"/>
        <v/>
      </c>
      <c r="AJ98" s="41">
        <f t="shared" si="6"/>
        <v>0</v>
      </c>
      <c r="AK98" s="44"/>
      <c r="AM98" s="41" t="str">
        <f t="shared" si="7"/>
        <v/>
      </c>
    </row>
    <row r="99" spans="1:39" s="41" customFormat="1" ht="30" customHeight="1" x14ac:dyDescent="0.4">
      <c r="A99" s="91">
        <v>86</v>
      </c>
      <c r="B99" s="136" t="str">
        <f>IF('（別紙2-1）12月25日～1月26日'!B99="","",'（別紙2-1）12月25日～1月26日'!B99)</f>
        <v/>
      </c>
      <c r="C99" s="431"/>
      <c r="D99" s="93"/>
      <c r="E99" s="94"/>
      <c r="F99" s="95"/>
      <c r="G99" s="94"/>
      <c r="H99" s="95"/>
      <c r="I99" s="96"/>
      <c r="J99" s="95"/>
      <c r="K99" s="96"/>
      <c r="L99" s="95"/>
      <c r="M99" s="96"/>
      <c r="N99" s="95"/>
      <c r="O99" s="96"/>
      <c r="P99" s="95"/>
      <c r="Q99" s="96"/>
      <c r="R99" s="95"/>
      <c r="S99" s="96"/>
      <c r="T99" s="95"/>
      <c r="U99" s="96"/>
      <c r="V99" s="95"/>
      <c r="W99" s="96"/>
      <c r="X99" s="149"/>
      <c r="Y99" s="145"/>
      <c r="Z99" s="149"/>
      <c r="AA99" s="145"/>
      <c r="AB99" s="149"/>
      <c r="AC99" s="145"/>
      <c r="AD99" s="149"/>
      <c r="AE99" s="145"/>
      <c r="AF99" s="149"/>
      <c r="AG99" s="155"/>
      <c r="AH99" s="98">
        <f>SUM('（別紙2-1）12月25日～1月26日'!D99:AJ99,'（別紙2-2）1月27日～2月28日'!D99:AJ99,'（別紙2-3）3月1日～3月31日'!D99:AH99,D99:AG99)</f>
        <v>0</v>
      </c>
      <c r="AI99" s="43" t="str">
        <f t="shared" si="3"/>
        <v/>
      </c>
      <c r="AJ99" s="41">
        <f t="shared" si="6"/>
        <v>0</v>
      </c>
      <c r="AK99" s="44"/>
      <c r="AM99" s="41" t="str">
        <f t="shared" si="7"/>
        <v/>
      </c>
    </row>
    <row r="100" spans="1:39" s="41" customFormat="1" ht="30" customHeight="1" x14ac:dyDescent="0.4">
      <c r="A100" s="55">
        <v>87</v>
      </c>
      <c r="B100" s="27" t="str">
        <f>IF('（別紙2-1）12月25日～1月26日'!B100="","",'（別紙2-1）12月25日～1月26日'!B100)</f>
        <v/>
      </c>
      <c r="C100" s="432"/>
      <c r="D100" s="22"/>
      <c r="E100" s="23"/>
      <c r="F100" s="24"/>
      <c r="G100" s="23"/>
      <c r="H100" s="24"/>
      <c r="I100" s="25"/>
      <c r="J100" s="24"/>
      <c r="K100" s="25"/>
      <c r="L100" s="24"/>
      <c r="M100" s="25"/>
      <c r="N100" s="24"/>
      <c r="O100" s="25"/>
      <c r="P100" s="24"/>
      <c r="Q100" s="25"/>
      <c r="R100" s="24"/>
      <c r="S100" s="25"/>
      <c r="T100" s="24"/>
      <c r="U100" s="25"/>
      <c r="V100" s="24"/>
      <c r="W100" s="25"/>
      <c r="X100" s="147"/>
      <c r="Y100" s="143"/>
      <c r="Z100" s="147"/>
      <c r="AA100" s="143"/>
      <c r="AB100" s="147"/>
      <c r="AC100" s="143"/>
      <c r="AD100" s="147"/>
      <c r="AE100" s="143"/>
      <c r="AF100" s="147"/>
      <c r="AG100" s="153"/>
      <c r="AH100" s="56">
        <f>SUM('（別紙2-1）12月25日～1月26日'!D100:AJ100,'（別紙2-2）1月27日～2月28日'!D100:AJ100,'（別紙2-3）3月1日～3月31日'!D100:AH100,D100:AG100)</f>
        <v>0</v>
      </c>
      <c r="AI100" s="43" t="str">
        <f t="shared" si="3"/>
        <v/>
      </c>
      <c r="AJ100" s="41">
        <f t="shared" si="6"/>
        <v>0</v>
      </c>
      <c r="AK100" s="44"/>
      <c r="AM100" s="41" t="str">
        <f t="shared" si="7"/>
        <v/>
      </c>
    </row>
    <row r="101" spans="1:39" s="41" customFormat="1" ht="30" customHeight="1" x14ac:dyDescent="0.4">
      <c r="A101" s="55">
        <v>88</v>
      </c>
      <c r="B101" s="27" t="str">
        <f>IF('（別紙2-1）12月25日～1月26日'!B101="","",'（別紙2-1）12月25日～1月26日'!B101)</f>
        <v/>
      </c>
      <c r="C101" s="432"/>
      <c r="D101" s="22"/>
      <c r="E101" s="23"/>
      <c r="F101" s="24"/>
      <c r="G101" s="23"/>
      <c r="H101" s="24"/>
      <c r="I101" s="25"/>
      <c r="J101" s="24"/>
      <c r="K101" s="25"/>
      <c r="L101" s="24"/>
      <c r="M101" s="25"/>
      <c r="N101" s="24"/>
      <c r="O101" s="25"/>
      <c r="P101" s="24"/>
      <c r="Q101" s="25"/>
      <c r="R101" s="24"/>
      <c r="S101" s="25"/>
      <c r="T101" s="24"/>
      <c r="U101" s="25"/>
      <c r="V101" s="24"/>
      <c r="W101" s="25"/>
      <c r="X101" s="147"/>
      <c r="Y101" s="143"/>
      <c r="Z101" s="147"/>
      <c r="AA101" s="143"/>
      <c r="AB101" s="147"/>
      <c r="AC101" s="143"/>
      <c r="AD101" s="147"/>
      <c r="AE101" s="143"/>
      <c r="AF101" s="147"/>
      <c r="AG101" s="153"/>
      <c r="AH101" s="56">
        <f>SUM('（別紙2-1）12月25日～1月26日'!D101:AJ101,'（別紙2-2）1月27日～2月28日'!D101:AJ101,'（別紙2-3）3月1日～3月31日'!D101:AH101,D101:AG101)</f>
        <v>0</v>
      </c>
      <c r="AI101" s="43" t="str">
        <f t="shared" si="3"/>
        <v/>
      </c>
      <c r="AJ101" s="41">
        <f t="shared" si="6"/>
        <v>0</v>
      </c>
      <c r="AK101" s="44"/>
      <c r="AM101" s="41" t="str">
        <f t="shared" si="7"/>
        <v/>
      </c>
    </row>
    <row r="102" spans="1:39" s="41" customFormat="1" ht="30" customHeight="1" x14ac:dyDescent="0.4">
      <c r="A102" s="55">
        <v>89</v>
      </c>
      <c r="B102" s="27" t="str">
        <f>IF('（別紙2-1）12月25日～1月26日'!B102="","",'（別紙2-1）12月25日～1月26日'!B102)</f>
        <v/>
      </c>
      <c r="C102" s="432"/>
      <c r="D102" s="22"/>
      <c r="E102" s="23"/>
      <c r="F102" s="24"/>
      <c r="G102" s="23"/>
      <c r="H102" s="24"/>
      <c r="I102" s="25"/>
      <c r="J102" s="24"/>
      <c r="K102" s="25"/>
      <c r="L102" s="24"/>
      <c r="M102" s="25"/>
      <c r="N102" s="24"/>
      <c r="O102" s="25"/>
      <c r="P102" s="24"/>
      <c r="Q102" s="25"/>
      <c r="R102" s="24"/>
      <c r="S102" s="25"/>
      <c r="T102" s="24"/>
      <c r="U102" s="25"/>
      <c r="V102" s="24"/>
      <c r="W102" s="25"/>
      <c r="X102" s="147"/>
      <c r="Y102" s="143"/>
      <c r="Z102" s="147"/>
      <c r="AA102" s="143"/>
      <c r="AB102" s="147"/>
      <c r="AC102" s="143"/>
      <c r="AD102" s="147"/>
      <c r="AE102" s="143"/>
      <c r="AF102" s="147"/>
      <c r="AG102" s="153"/>
      <c r="AH102" s="56">
        <f>SUM('（別紙2-1）12月25日～1月26日'!D102:AJ102,'（別紙2-2）1月27日～2月28日'!D102:AJ102,'（別紙2-3）3月1日～3月31日'!D102:AH102,D102:AG102)</f>
        <v>0</v>
      </c>
      <c r="AI102" s="43" t="str">
        <f t="shared" si="3"/>
        <v/>
      </c>
      <c r="AJ102" s="41">
        <f t="shared" si="6"/>
        <v>0</v>
      </c>
      <c r="AK102" s="44"/>
      <c r="AM102" s="41" t="str">
        <f t="shared" si="7"/>
        <v/>
      </c>
    </row>
    <row r="103" spans="1:39" s="41" customFormat="1" ht="30" customHeight="1" thickBot="1" x14ac:dyDescent="0.45">
      <c r="A103" s="55">
        <v>90</v>
      </c>
      <c r="B103" s="106" t="str">
        <f>IF('（別紙2-1）12月25日～1月26日'!B103="","",'（別紙2-1）12月25日～1月26日'!B103)</f>
        <v/>
      </c>
      <c r="C103" s="433"/>
      <c r="D103" s="22"/>
      <c r="E103" s="23"/>
      <c r="F103" s="24"/>
      <c r="G103" s="23"/>
      <c r="H103" s="24"/>
      <c r="I103" s="25"/>
      <c r="J103" s="24"/>
      <c r="K103" s="25"/>
      <c r="L103" s="24"/>
      <c r="M103" s="25"/>
      <c r="N103" s="24"/>
      <c r="O103" s="25"/>
      <c r="P103" s="24"/>
      <c r="Q103" s="25"/>
      <c r="R103" s="24"/>
      <c r="S103" s="25"/>
      <c r="T103" s="24"/>
      <c r="U103" s="25"/>
      <c r="V103" s="24"/>
      <c r="W103" s="25"/>
      <c r="X103" s="147"/>
      <c r="Y103" s="143"/>
      <c r="Z103" s="147"/>
      <c r="AA103" s="143"/>
      <c r="AB103" s="147"/>
      <c r="AC103" s="143"/>
      <c r="AD103" s="147"/>
      <c r="AE103" s="143"/>
      <c r="AF103" s="147"/>
      <c r="AG103" s="153"/>
      <c r="AH103" s="56">
        <f>SUM('（別紙2-1）12月25日～1月26日'!D103:AJ103,'（別紙2-2）1月27日～2月28日'!D103:AJ103,'（別紙2-3）3月1日～3月31日'!D103:AH103,D103:AG103)</f>
        <v>0</v>
      </c>
      <c r="AI103" s="43" t="str">
        <f t="shared" si="3"/>
        <v/>
      </c>
      <c r="AJ103" s="41">
        <f t="shared" si="6"/>
        <v>0</v>
      </c>
      <c r="AK103" s="44"/>
      <c r="AM103" s="41" t="str">
        <f t="shared" si="7"/>
        <v/>
      </c>
    </row>
    <row r="104" spans="1:39" s="41" customFormat="1" ht="30" customHeight="1" x14ac:dyDescent="0.4">
      <c r="A104" s="99">
        <v>91</v>
      </c>
      <c r="B104" s="136" t="str">
        <f>IF('（別紙2-1）12月25日～1月26日'!B104="","",'（別紙2-1）12月25日～1月26日'!B104)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48"/>
      <c r="Y104" s="144"/>
      <c r="Z104" s="148"/>
      <c r="AA104" s="144"/>
      <c r="AB104" s="148"/>
      <c r="AC104" s="144"/>
      <c r="AD104" s="148"/>
      <c r="AE104" s="144"/>
      <c r="AF104" s="148"/>
      <c r="AG104" s="154"/>
      <c r="AH104" s="81">
        <f>SUM('（別紙2-1）12月25日～1月26日'!D104:AJ104,'（別紙2-2）1月27日～2月28日'!D104:AJ104,'（別紙2-3）3月1日～3月31日'!D104:AH104,D104:AG104)</f>
        <v>0</v>
      </c>
      <c r="AI104" s="43" t="str">
        <f t="shared" si="3"/>
        <v/>
      </c>
      <c r="AJ104" s="41">
        <f t="shared" si="6"/>
        <v>0</v>
      </c>
      <c r="AK104" s="44"/>
      <c r="AM104" s="41" t="str">
        <f t="shared" si="7"/>
        <v/>
      </c>
    </row>
    <row r="105" spans="1:39" s="41" customFormat="1" ht="30" customHeight="1" x14ac:dyDescent="0.4">
      <c r="A105" s="55">
        <v>92</v>
      </c>
      <c r="B105" s="27" t="str">
        <f>IF('（別紙2-1）12月25日～1月26日'!B105="","",'（別紙2-1）12月25日～1月26日'!B105)</f>
        <v/>
      </c>
      <c r="C105" s="432"/>
      <c r="D105" s="22"/>
      <c r="E105" s="23"/>
      <c r="F105" s="24"/>
      <c r="G105" s="23"/>
      <c r="H105" s="24"/>
      <c r="I105" s="25"/>
      <c r="J105" s="24"/>
      <c r="K105" s="25"/>
      <c r="L105" s="24"/>
      <c r="M105" s="25"/>
      <c r="N105" s="24"/>
      <c r="O105" s="25"/>
      <c r="P105" s="24"/>
      <c r="Q105" s="25"/>
      <c r="R105" s="24"/>
      <c r="S105" s="25"/>
      <c r="T105" s="24"/>
      <c r="U105" s="25"/>
      <c r="V105" s="24"/>
      <c r="W105" s="25"/>
      <c r="X105" s="147"/>
      <c r="Y105" s="143"/>
      <c r="Z105" s="147"/>
      <c r="AA105" s="143"/>
      <c r="AB105" s="147"/>
      <c r="AC105" s="143"/>
      <c r="AD105" s="147"/>
      <c r="AE105" s="143"/>
      <c r="AF105" s="147"/>
      <c r="AG105" s="153"/>
      <c r="AH105" s="56">
        <f>SUM('（別紙2-1）12月25日～1月26日'!D105:AJ105,'（別紙2-2）1月27日～2月28日'!D105:AJ105,'（別紙2-3）3月1日～3月31日'!D105:AH105,D105:AG105)</f>
        <v>0</v>
      </c>
      <c r="AI105" s="43" t="str">
        <f t="shared" si="3"/>
        <v/>
      </c>
      <c r="AJ105" s="41">
        <f t="shared" si="6"/>
        <v>0</v>
      </c>
      <c r="AK105" s="44"/>
      <c r="AM105" s="41" t="str">
        <f t="shared" si="7"/>
        <v/>
      </c>
    </row>
    <row r="106" spans="1:39" s="41" customFormat="1" ht="30" customHeight="1" x14ac:dyDescent="0.4">
      <c r="A106" s="55">
        <v>93</v>
      </c>
      <c r="B106" s="27" t="str">
        <f>IF('（別紙2-1）12月25日～1月26日'!B106="","",'（別紙2-1）12月25日～1月26日'!B106)</f>
        <v/>
      </c>
      <c r="C106" s="432"/>
      <c r="D106" s="22"/>
      <c r="E106" s="23"/>
      <c r="F106" s="24"/>
      <c r="G106" s="23"/>
      <c r="H106" s="24"/>
      <c r="I106" s="25"/>
      <c r="J106" s="24"/>
      <c r="K106" s="25"/>
      <c r="L106" s="24"/>
      <c r="M106" s="25"/>
      <c r="N106" s="24"/>
      <c r="O106" s="25"/>
      <c r="P106" s="24"/>
      <c r="Q106" s="25"/>
      <c r="R106" s="24"/>
      <c r="S106" s="25"/>
      <c r="T106" s="24"/>
      <c r="U106" s="25"/>
      <c r="V106" s="24"/>
      <c r="W106" s="25"/>
      <c r="X106" s="147"/>
      <c r="Y106" s="143"/>
      <c r="Z106" s="147"/>
      <c r="AA106" s="143"/>
      <c r="AB106" s="147"/>
      <c r="AC106" s="143"/>
      <c r="AD106" s="147"/>
      <c r="AE106" s="143"/>
      <c r="AF106" s="147"/>
      <c r="AG106" s="153"/>
      <c r="AH106" s="56">
        <f>SUM('（別紙2-1）12月25日～1月26日'!D106:AJ106,'（別紙2-2）1月27日～2月28日'!D106:AJ106,'（別紙2-3）3月1日～3月31日'!D106:AH106,D106:AG106)</f>
        <v>0</v>
      </c>
      <c r="AI106" s="43" t="str">
        <f t="shared" si="3"/>
        <v/>
      </c>
      <c r="AJ106" s="41">
        <f t="shared" si="6"/>
        <v>0</v>
      </c>
      <c r="AK106" s="44"/>
      <c r="AM106" s="41" t="str">
        <f t="shared" si="7"/>
        <v/>
      </c>
    </row>
    <row r="107" spans="1:39" s="41" customFormat="1" ht="30" customHeight="1" x14ac:dyDescent="0.4">
      <c r="A107" s="55">
        <v>94</v>
      </c>
      <c r="B107" s="27" t="str">
        <f>IF('（別紙2-1）12月25日～1月26日'!B107="","",'（別紙2-1）12月25日～1月26日'!B107)</f>
        <v/>
      </c>
      <c r="C107" s="432"/>
      <c r="D107" s="22"/>
      <c r="E107" s="23"/>
      <c r="F107" s="24"/>
      <c r="G107" s="23"/>
      <c r="H107" s="24"/>
      <c r="I107" s="25"/>
      <c r="J107" s="24"/>
      <c r="K107" s="25"/>
      <c r="L107" s="24"/>
      <c r="M107" s="25"/>
      <c r="N107" s="24"/>
      <c r="O107" s="25"/>
      <c r="P107" s="24"/>
      <c r="Q107" s="25"/>
      <c r="R107" s="24"/>
      <c r="S107" s="25"/>
      <c r="T107" s="24"/>
      <c r="U107" s="25"/>
      <c r="V107" s="24"/>
      <c r="W107" s="25"/>
      <c r="X107" s="147"/>
      <c r="Y107" s="143"/>
      <c r="Z107" s="147"/>
      <c r="AA107" s="143"/>
      <c r="AB107" s="147"/>
      <c r="AC107" s="143"/>
      <c r="AD107" s="147"/>
      <c r="AE107" s="143"/>
      <c r="AF107" s="147"/>
      <c r="AG107" s="153"/>
      <c r="AH107" s="56">
        <f>SUM('（別紙2-1）12月25日～1月26日'!D107:AJ107,'（別紙2-2）1月27日～2月28日'!D107:AJ107,'（別紙2-3）3月1日～3月31日'!D107:AH107,D107:AG107)</f>
        <v>0</v>
      </c>
      <c r="AI107" s="43" t="str">
        <f t="shared" si="3"/>
        <v/>
      </c>
      <c r="AJ107" s="41">
        <f t="shared" si="6"/>
        <v>0</v>
      </c>
      <c r="AK107" s="44"/>
      <c r="AM107" s="41" t="str">
        <f t="shared" si="7"/>
        <v/>
      </c>
    </row>
    <row r="108" spans="1:39" s="41" customFormat="1" ht="30" customHeight="1" thickBot="1" x14ac:dyDescent="0.45">
      <c r="A108" s="57">
        <v>95</v>
      </c>
      <c r="B108" s="106" t="str">
        <f>IF('（別紙2-1）12月25日～1月26日'!B108="","",'（別紙2-1）12月25日～1月26日'!B108)</f>
        <v/>
      </c>
      <c r="C108" s="433"/>
      <c r="D108" s="11"/>
      <c r="E108" s="12"/>
      <c r="F108" s="13"/>
      <c r="G108" s="12"/>
      <c r="H108" s="13"/>
      <c r="I108" s="14"/>
      <c r="J108" s="13"/>
      <c r="K108" s="14"/>
      <c r="L108" s="13"/>
      <c r="M108" s="14"/>
      <c r="N108" s="13"/>
      <c r="O108" s="14"/>
      <c r="P108" s="13"/>
      <c r="Q108" s="14"/>
      <c r="R108" s="13"/>
      <c r="S108" s="14"/>
      <c r="T108" s="13"/>
      <c r="U108" s="14"/>
      <c r="V108" s="13"/>
      <c r="W108" s="14"/>
      <c r="X108" s="146"/>
      <c r="Y108" s="142"/>
      <c r="Z108" s="146"/>
      <c r="AA108" s="142"/>
      <c r="AB108" s="146"/>
      <c r="AC108" s="142"/>
      <c r="AD108" s="146"/>
      <c r="AE108" s="142"/>
      <c r="AF108" s="146"/>
      <c r="AG108" s="150"/>
      <c r="AH108" s="58">
        <f>SUM('（別紙2-1）12月25日～1月26日'!D108:AJ108,'（別紙2-2）1月27日～2月28日'!D108:AJ108,'（別紙2-3）3月1日～3月31日'!D108:AH108,D108:AG108)</f>
        <v>0</v>
      </c>
      <c r="AI108" s="43" t="str">
        <f t="shared" si="3"/>
        <v/>
      </c>
      <c r="AJ108" s="41">
        <f t="shared" si="6"/>
        <v>0</v>
      </c>
      <c r="AK108" s="44"/>
      <c r="AM108" s="41" t="str">
        <f t="shared" si="7"/>
        <v/>
      </c>
    </row>
    <row r="109" spans="1:39" s="41" customFormat="1" ht="30" customHeight="1" x14ac:dyDescent="0.4">
      <c r="A109" s="91">
        <v>96</v>
      </c>
      <c r="B109" s="136" t="str">
        <f>IF('（別紙2-1）12月25日～1月26日'!B109="","",'（別紙2-1）12月25日～1月26日'!B109)</f>
        <v/>
      </c>
      <c r="C109" s="431"/>
      <c r="D109" s="93"/>
      <c r="E109" s="94"/>
      <c r="F109" s="95"/>
      <c r="G109" s="94"/>
      <c r="H109" s="95"/>
      <c r="I109" s="96"/>
      <c r="J109" s="95"/>
      <c r="K109" s="96"/>
      <c r="L109" s="95"/>
      <c r="M109" s="96"/>
      <c r="N109" s="95"/>
      <c r="O109" s="96"/>
      <c r="P109" s="95"/>
      <c r="Q109" s="96"/>
      <c r="R109" s="95"/>
      <c r="S109" s="96"/>
      <c r="T109" s="95"/>
      <c r="U109" s="96"/>
      <c r="V109" s="95"/>
      <c r="W109" s="96"/>
      <c r="X109" s="149"/>
      <c r="Y109" s="145"/>
      <c r="Z109" s="149"/>
      <c r="AA109" s="145"/>
      <c r="AB109" s="149"/>
      <c r="AC109" s="145"/>
      <c r="AD109" s="149"/>
      <c r="AE109" s="145"/>
      <c r="AF109" s="149"/>
      <c r="AG109" s="155"/>
      <c r="AH109" s="98">
        <f>SUM('（別紙2-1）12月25日～1月26日'!D109:AJ109,'（別紙2-2）1月27日～2月28日'!D109:AJ109,'（別紙2-3）3月1日～3月31日'!D109:AH109,D109:AG109)</f>
        <v>0</v>
      </c>
      <c r="AI109" s="43" t="str">
        <f t="shared" si="3"/>
        <v/>
      </c>
      <c r="AJ109" s="41">
        <f t="shared" si="6"/>
        <v>0</v>
      </c>
      <c r="AK109" s="44"/>
      <c r="AM109" s="41" t="str">
        <f t="shared" si="7"/>
        <v/>
      </c>
    </row>
    <row r="110" spans="1:39" s="41" customFormat="1" ht="30" customHeight="1" x14ac:dyDescent="0.4">
      <c r="A110" s="55">
        <v>97</v>
      </c>
      <c r="B110" s="27" t="str">
        <f>IF('（別紙2-1）12月25日～1月26日'!B110="","",'（別紙2-1）12月25日～1月26日'!B110)</f>
        <v/>
      </c>
      <c r="C110" s="432"/>
      <c r="D110" s="22"/>
      <c r="E110" s="23"/>
      <c r="F110" s="24"/>
      <c r="G110" s="23"/>
      <c r="H110" s="24"/>
      <c r="I110" s="25"/>
      <c r="J110" s="24"/>
      <c r="K110" s="25"/>
      <c r="L110" s="24"/>
      <c r="M110" s="25"/>
      <c r="N110" s="24"/>
      <c r="O110" s="25"/>
      <c r="P110" s="24"/>
      <c r="Q110" s="25"/>
      <c r="R110" s="24"/>
      <c r="S110" s="25"/>
      <c r="T110" s="24"/>
      <c r="U110" s="25"/>
      <c r="V110" s="24"/>
      <c r="W110" s="25"/>
      <c r="X110" s="147"/>
      <c r="Y110" s="143"/>
      <c r="Z110" s="147"/>
      <c r="AA110" s="143"/>
      <c r="AB110" s="147"/>
      <c r="AC110" s="143"/>
      <c r="AD110" s="147"/>
      <c r="AE110" s="143"/>
      <c r="AF110" s="147"/>
      <c r="AG110" s="153"/>
      <c r="AH110" s="56">
        <f>SUM('（別紙2-1）12月25日～1月26日'!D110:AJ110,'（別紙2-2）1月27日～2月28日'!D110:AJ110,'（別紙2-3）3月1日～3月31日'!D110:AH110,D110:AG110)</f>
        <v>0</v>
      </c>
      <c r="AI110" s="43" t="str">
        <f t="shared" si="3"/>
        <v/>
      </c>
      <c r="AJ110" s="41">
        <f t="shared" ref="AJ110:AJ141" si="8">MIN(SUM(D110:AG110),15)</f>
        <v>0</v>
      </c>
      <c r="AK110" s="44"/>
      <c r="AM110" s="41" t="str">
        <f t="shared" ref="AM110:AM141" si="9">IF(AND(B110="",AH110&gt;0),1,"")</f>
        <v/>
      </c>
    </row>
    <row r="111" spans="1:39" s="41" customFormat="1" ht="30" customHeight="1" x14ac:dyDescent="0.4">
      <c r="A111" s="55">
        <v>98</v>
      </c>
      <c r="B111" s="27" t="str">
        <f>IF('（別紙2-1）12月25日～1月26日'!B111="","",'（別紙2-1）12月25日～1月26日'!B111)</f>
        <v/>
      </c>
      <c r="C111" s="432"/>
      <c r="D111" s="22"/>
      <c r="E111" s="23"/>
      <c r="F111" s="24"/>
      <c r="G111" s="23"/>
      <c r="H111" s="24"/>
      <c r="I111" s="25"/>
      <c r="J111" s="24"/>
      <c r="K111" s="25"/>
      <c r="L111" s="24"/>
      <c r="M111" s="25"/>
      <c r="N111" s="24"/>
      <c r="O111" s="25"/>
      <c r="P111" s="24"/>
      <c r="Q111" s="25"/>
      <c r="R111" s="24"/>
      <c r="S111" s="25"/>
      <c r="T111" s="24"/>
      <c r="U111" s="25"/>
      <c r="V111" s="24"/>
      <c r="W111" s="25"/>
      <c r="X111" s="147"/>
      <c r="Y111" s="143"/>
      <c r="Z111" s="147"/>
      <c r="AA111" s="143"/>
      <c r="AB111" s="147"/>
      <c r="AC111" s="143"/>
      <c r="AD111" s="147"/>
      <c r="AE111" s="143"/>
      <c r="AF111" s="147"/>
      <c r="AG111" s="153"/>
      <c r="AH111" s="56">
        <f>SUM('（別紙2-1）12月25日～1月26日'!D111:AJ111,'（別紙2-2）1月27日～2月28日'!D111:AJ111,'（別紙2-3）3月1日～3月31日'!D111:AH111,D111:AG111)</f>
        <v>0</v>
      </c>
      <c r="AI111" s="43" t="str">
        <f t="shared" si="3"/>
        <v/>
      </c>
      <c r="AJ111" s="41">
        <f t="shared" si="8"/>
        <v>0</v>
      </c>
      <c r="AK111" s="44"/>
      <c r="AM111" s="41" t="str">
        <f t="shared" si="9"/>
        <v/>
      </c>
    </row>
    <row r="112" spans="1:39" s="41" customFormat="1" ht="30" customHeight="1" x14ac:dyDescent="0.4">
      <c r="A112" s="55">
        <v>99</v>
      </c>
      <c r="B112" s="27" t="str">
        <f>IF('（別紙2-1）12月25日～1月26日'!B112="","",'（別紙2-1）12月25日～1月26日'!B112)</f>
        <v/>
      </c>
      <c r="C112" s="432"/>
      <c r="D112" s="22"/>
      <c r="E112" s="23"/>
      <c r="F112" s="24"/>
      <c r="G112" s="23"/>
      <c r="H112" s="24"/>
      <c r="I112" s="25"/>
      <c r="J112" s="24"/>
      <c r="K112" s="25"/>
      <c r="L112" s="24"/>
      <c r="M112" s="25"/>
      <c r="N112" s="24"/>
      <c r="O112" s="25"/>
      <c r="P112" s="24"/>
      <c r="Q112" s="25"/>
      <c r="R112" s="24"/>
      <c r="S112" s="25"/>
      <c r="T112" s="24"/>
      <c r="U112" s="25"/>
      <c r="V112" s="24"/>
      <c r="W112" s="25"/>
      <c r="X112" s="147"/>
      <c r="Y112" s="143"/>
      <c r="Z112" s="147"/>
      <c r="AA112" s="143"/>
      <c r="AB112" s="147"/>
      <c r="AC112" s="143"/>
      <c r="AD112" s="147"/>
      <c r="AE112" s="143"/>
      <c r="AF112" s="147"/>
      <c r="AG112" s="153"/>
      <c r="AH112" s="56">
        <f>SUM('（別紙2-1）12月25日～1月26日'!D112:AJ112,'（別紙2-2）1月27日～2月28日'!D112:AJ112,'（別紙2-3）3月1日～3月31日'!D112:AH112,D112:AG112)</f>
        <v>0</v>
      </c>
      <c r="AI112" s="43" t="str">
        <f t="shared" si="3"/>
        <v/>
      </c>
      <c r="AJ112" s="41">
        <f t="shared" si="8"/>
        <v>0</v>
      </c>
      <c r="AK112" s="44"/>
      <c r="AM112" s="41" t="str">
        <f t="shared" si="9"/>
        <v/>
      </c>
    </row>
    <row r="113" spans="1:39" s="41" customFormat="1" ht="30" customHeight="1" thickBot="1" x14ac:dyDescent="0.45">
      <c r="A113" s="55">
        <v>100</v>
      </c>
      <c r="B113" s="106" t="str">
        <f>IF('（別紙2-1）12月25日～1月26日'!B113="","",'（別紙2-1）12月25日～1月26日'!B113)</f>
        <v/>
      </c>
      <c r="C113" s="433"/>
      <c r="D113" s="22"/>
      <c r="E113" s="23"/>
      <c r="F113" s="24"/>
      <c r="G113" s="23"/>
      <c r="H113" s="24"/>
      <c r="I113" s="25"/>
      <c r="J113" s="24"/>
      <c r="K113" s="25"/>
      <c r="L113" s="24"/>
      <c r="M113" s="25"/>
      <c r="N113" s="24"/>
      <c r="O113" s="25"/>
      <c r="P113" s="24"/>
      <c r="Q113" s="25"/>
      <c r="R113" s="24"/>
      <c r="S113" s="25"/>
      <c r="T113" s="24"/>
      <c r="U113" s="25"/>
      <c r="V113" s="24"/>
      <c r="W113" s="25"/>
      <c r="X113" s="147"/>
      <c r="Y113" s="143"/>
      <c r="Z113" s="147"/>
      <c r="AA113" s="143"/>
      <c r="AB113" s="147"/>
      <c r="AC113" s="143"/>
      <c r="AD113" s="147"/>
      <c r="AE113" s="143"/>
      <c r="AF113" s="147"/>
      <c r="AG113" s="153"/>
      <c r="AH113" s="56">
        <f>SUM('（別紙2-1）12月25日～1月26日'!D113:AJ113,'（別紙2-2）1月27日～2月28日'!D113:AJ113,'（別紙2-3）3月1日～3月31日'!D113:AH113,D113:AG113)</f>
        <v>0</v>
      </c>
      <c r="AI113" s="43" t="str">
        <f t="shared" si="3"/>
        <v/>
      </c>
      <c r="AJ113" s="41">
        <f t="shared" si="8"/>
        <v>0</v>
      </c>
      <c r="AK113" s="44"/>
      <c r="AM113" s="41" t="str">
        <f t="shared" si="9"/>
        <v/>
      </c>
    </row>
    <row r="114" spans="1:39" s="41" customFormat="1" ht="30" customHeight="1" x14ac:dyDescent="0.4">
      <c r="A114" s="99">
        <v>101</v>
      </c>
      <c r="B114" s="136" t="str">
        <f>IF('（別紙2-1）12月25日～1月26日'!B114="","",'（別紙2-1）12月25日～1月26日'!B114)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48"/>
      <c r="Y114" s="144"/>
      <c r="Z114" s="148"/>
      <c r="AA114" s="144"/>
      <c r="AB114" s="148"/>
      <c r="AC114" s="144"/>
      <c r="AD114" s="148"/>
      <c r="AE114" s="144"/>
      <c r="AF114" s="148"/>
      <c r="AG114" s="154"/>
      <c r="AH114" s="81">
        <f>SUM('（別紙2-1）12月25日～1月26日'!D114:AJ114,'（別紙2-2）1月27日～2月28日'!D114:AJ114,'（別紙2-3）3月1日～3月31日'!D114:AH114,D114:AG114)</f>
        <v>0</v>
      </c>
      <c r="AI114" s="43" t="str">
        <f t="shared" si="3"/>
        <v/>
      </c>
      <c r="AJ114" s="41">
        <f t="shared" si="8"/>
        <v>0</v>
      </c>
      <c r="AK114" s="44"/>
      <c r="AM114" s="41" t="str">
        <f t="shared" si="9"/>
        <v/>
      </c>
    </row>
    <row r="115" spans="1:39" s="41" customFormat="1" ht="30" customHeight="1" x14ac:dyDescent="0.4">
      <c r="A115" s="55">
        <v>102</v>
      </c>
      <c r="B115" s="27" t="str">
        <f>IF('（別紙2-1）12月25日～1月26日'!B115="","",'（別紙2-1）12月25日～1月26日'!B115)</f>
        <v/>
      </c>
      <c r="C115" s="432"/>
      <c r="D115" s="22"/>
      <c r="E115" s="23"/>
      <c r="F115" s="24"/>
      <c r="G115" s="23"/>
      <c r="H115" s="24"/>
      <c r="I115" s="25"/>
      <c r="J115" s="24"/>
      <c r="K115" s="25"/>
      <c r="L115" s="24"/>
      <c r="M115" s="25"/>
      <c r="N115" s="24"/>
      <c r="O115" s="25"/>
      <c r="P115" s="24"/>
      <c r="Q115" s="25"/>
      <c r="R115" s="24"/>
      <c r="S115" s="25"/>
      <c r="T115" s="24"/>
      <c r="U115" s="25"/>
      <c r="V115" s="24"/>
      <c r="W115" s="25"/>
      <c r="X115" s="147"/>
      <c r="Y115" s="143"/>
      <c r="Z115" s="147"/>
      <c r="AA115" s="143"/>
      <c r="AB115" s="147"/>
      <c r="AC115" s="143"/>
      <c r="AD115" s="147"/>
      <c r="AE115" s="143"/>
      <c r="AF115" s="147"/>
      <c r="AG115" s="153"/>
      <c r="AH115" s="56">
        <f>SUM('（別紙2-1）12月25日～1月26日'!D115:AJ115,'（別紙2-2）1月27日～2月28日'!D115:AJ115,'（別紙2-3）3月1日～3月31日'!D115:AH115,D115:AG115)</f>
        <v>0</v>
      </c>
      <c r="AI115" s="43" t="str">
        <f t="shared" si="3"/>
        <v/>
      </c>
      <c r="AJ115" s="41">
        <f t="shared" si="8"/>
        <v>0</v>
      </c>
      <c r="AK115" s="44"/>
      <c r="AM115" s="41" t="str">
        <f t="shared" si="9"/>
        <v/>
      </c>
    </row>
    <row r="116" spans="1:39" s="41" customFormat="1" ht="30" customHeight="1" x14ac:dyDescent="0.4">
      <c r="A116" s="55">
        <v>103</v>
      </c>
      <c r="B116" s="27" t="str">
        <f>IF('（別紙2-1）12月25日～1月26日'!B116="","",'（別紙2-1）12月25日～1月26日'!B116)</f>
        <v/>
      </c>
      <c r="C116" s="432"/>
      <c r="D116" s="22"/>
      <c r="E116" s="23"/>
      <c r="F116" s="24"/>
      <c r="G116" s="23"/>
      <c r="H116" s="24"/>
      <c r="I116" s="25"/>
      <c r="J116" s="24"/>
      <c r="K116" s="25"/>
      <c r="L116" s="24"/>
      <c r="M116" s="25"/>
      <c r="N116" s="24"/>
      <c r="O116" s="25"/>
      <c r="P116" s="24"/>
      <c r="Q116" s="25"/>
      <c r="R116" s="24"/>
      <c r="S116" s="25"/>
      <c r="T116" s="24"/>
      <c r="U116" s="25"/>
      <c r="V116" s="24"/>
      <c r="W116" s="25"/>
      <c r="X116" s="147"/>
      <c r="Y116" s="143"/>
      <c r="Z116" s="147"/>
      <c r="AA116" s="143"/>
      <c r="AB116" s="147"/>
      <c r="AC116" s="143"/>
      <c r="AD116" s="147"/>
      <c r="AE116" s="143"/>
      <c r="AF116" s="147"/>
      <c r="AG116" s="153"/>
      <c r="AH116" s="56">
        <f>SUM('（別紙2-1）12月25日～1月26日'!D116:AJ116,'（別紙2-2）1月27日～2月28日'!D116:AJ116,'（別紙2-3）3月1日～3月31日'!D116:AH116,D116:AG116)</f>
        <v>0</v>
      </c>
      <c r="AI116" s="43" t="str">
        <f t="shared" si="3"/>
        <v/>
      </c>
      <c r="AJ116" s="41">
        <f t="shared" si="8"/>
        <v>0</v>
      </c>
      <c r="AK116" s="44"/>
      <c r="AM116" s="41" t="str">
        <f t="shared" si="9"/>
        <v/>
      </c>
    </row>
    <row r="117" spans="1:39" s="41" customFormat="1" ht="30" customHeight="1" x14ac:dyDescent="0.4">
      <c r="A117" s="55">
        <v>104</v>
      </c>
      <c r="B117" s="27" t="str">
        <f>IF('（別紙2-1）12月25日～1月26日'!B117="","",'（別紙2-1）12月25日～1月26日'!B117)</f>
        <v/>
      </c>
      <c r="C117" s="432"/>
      <c r="D117" s="22"/>
      <c r="E117" s="23"/>
      <c r="F117" s="24"/>
      <c r="G117" s="23"/>
      <c r="H117" s="24"/>
      <c r="I117" s="25"/>
      <c r="J117" s="24"/>
      <c r="K117" s="25"/>
      <c r="L117" s="24"/>
      <c r="M117" s="25"/>
      <c r="N117" s="24"/>
      <c r="O117" s="25"/>
      <c r="P117" s="24"/>
      <c r="Q117" s="25"/>
      <c r="R117" s="24"/>
      <c r="S117" s="25"/>
      <c r="T117" s="24"/>
      <c r="U117" s="25"/>
      <c r="V117" s="24"/>
      <c r="W117" s="25"/>
      <c r="X117" s="147"/>
      <c r="Y117" s="143"/>
      <c r="Z117" s="147"/>
      <c r="AA117" s="143"/>
      <c r="AB117" s="147"/>
      <c r="AC117" s="143"/>
      <c r="AD117" s="147"/>
      <c r="AE117" s="143"/>
      <c r="AF117" s="147"/>
      <c r="AG117" s="153"/>
      <c r="AH117" s="56">
        <f>SUM('（別紙2-1）12月25日～1月26日'!D117:AJ117,'（別紙2-2）1月27日～2月28日'!D117:AJ117,'（別紙2-3）3月1日～3月31日'!D117:AH117,D117:AG117)</f>
        <v>0</v>
      </c>
      <c r="AI117" s="43" t="str">
        <f t="shared" si="3"/>
        <v/>
      </c>
      <c r="AJ117" s="41">
        <f t="shared" si="8"/>
        <v>0</v>
      </c>
      <c r="AK117" s="44"/>
      <c r="AM117" s="41" t="str">
        <f t="shared" si="9"/>
        <v/>
      </c>
    </row>
    <row r="118" spans="1:39" s="41" customFormat="1" ht="30" customHeight="1" thickBot="1" x14ac:dyDescent="0.45">
      <c r="A118" s="57">
        <v>105</v>
      </c>
      <c r="B118" s="28" t="str">
        <f>IF('（別紙2-1）12月25日～1月26日'!B118="","",'（別紙2-1）12月25日～1月26日'!B118)</f>
        <v/>
      </c>
      <c r="C118" s="433"/>
      <c r="D118" s="11"/>
      <c r="E118" s="12"/>
      <c r="F118" s="13"/>
      <c r="G118" s="12"/>
      <c r="H118" s="13"/>
      <c r="I118" s="14"/>
      <c r="J118" s="13"/>
      <c r="K118" s="14"/>
      <c r="L118" s="13"/>
      <c r="M118" s="14"/>
      <c r="N118" s="13"/>
      <c r="O118" s="14"/>
      <c r="P118" s="13"/>
      <c r="Q118" s="14"/>
      <c r="R118" s="13"/>
      <c r="S118" s="14"/>
      <c r="T118" s="13"/>
      <c r="U118" s="14"/>
      <c r="V118" s="13"/>
      <c r="W118" s="14"/>
      <c r="X118" s="146"/>
      <c r="Y118" s="142"/>
      <c r="Z118" s="146"/>
      <c r="AA118" s="142"/>
      <c r="AB118" s="146"/>
      <c r="AC118" s="142"/>
      <c r="AD118" s="146"/>
      <c r="AE118" s="142"/>
      <c r="AF118" s="146"/>
      <c r="AG118" s="150"/>
      <c r="AH118" s="58">
        <f>SUM('（別紙2-1）12月25日～1月26日'!D118:AJ118,'（別紙2-2）1月27日～2月28日'!D118:AJ118,'（別紙2-3）3月1日～3月31日'!D118:AH118,D118:AG118)</f>
        <v>0</v>
      </c>
      <c r="AI118" s="43" t="str">
        <f t="shared" si="3"/>
        <v/>
      </c>
      <c r="AJ118" s="41">
        <f t="shared" si="8"/>
        <v>0</v>
      </c>
      <c r="AK118" s="44"/>
      <c r="AM118" s="41" t="str">
        <f t="shared" si="9"/>
        <v/>
      </c>
    </row>
    <row r="119" spans="1:39" s="41" customFormat="1" ht="30" customHeight="1" x14ac:dyDescent="0.4">
      <c r="A119" s="91">
        <v>106</v>
      </c>
      <c r="B119" s="27" t="str">
        <f>IF('（別紙2-1）12月25日～1月26日'!B119="","",'（別紙2-1）12月25日～1月26日'!B119)</f>
        <v/>
      </c>
      <c r="C119" s="431"/>
      <c r="D119" s="93"/>
      <c r="E119" s="94"/>
      <c r="F119" s="95"/>
      <c r="G119" s="94"/>
      <c r="H119" s="95"/>
      <c r="I119" s="96"/>
      <c r="J119" s="95"/>
      <c r="K119" s="96"/>
      <c r="L119" s="95"/>
      <c r="M119" s="96"/>
      <c r="N119" s="95"/>
      <c r="O119" s="96"/>
      <c r="P119" s="95"/>
      <c r="Q119" s="96"/>
      <c r="R119" s="95"/>
      <c r="S119" s="96"/>
      <c r="T119" s="95"/>
      <c r="U119" s="96"/>
      <c r="V119" s="95"/>
      <c r="W119" s="96"/>
      <c r="X119" s="149"/>
      <c r="Y119" s="145"/>
      <c r="Z119" s="149"/>
      <c r="AA119" s="145"/>
      <c r="AB119" s="149"/>
      <c r="AC119" s="145"/>
      <c r="AD119" s="149"/>
      <c r="AE119" s="145"/>
      <c r="AF119" s="149"/>
      <c r="AG119" s="155"/>
      <c r="AH119" s="98">
        <f>SUM('（別紙2-1）12月25日～1月26日'!D119:AJ119,'（別紙2-2）1月27日～2月28日'!D119:AJ119,'（別紙2-3）3月1日～3月31日'!D119:AH119,D119:AG119)</f>
        <v>0</v>
      </c>
      <c r="AI119" s="43" t="str">
        <f t="shared" si="3"/>
        <v/>
      </c>
      <c r="AJ119" s="41">
        <f t="shared" si="8"/>
        <v>0</v>
      </c>
      <c r="AK119" s="44"/>
      <c r="AM119" s="41" t="str">
        <f t="shared" si="9"/>
        <v/>
      </c>
    </row>
    <row r="120" spans="1:39" s="41" customFormat="1" ht="30" customHeight="1" x14ac:dyDescent="0.4">
      <c r="A120" s="55">
        <v>107</v>
      </c>
      <c r="B120" s="27" t="str">
        <f>IF('（別紙2-1）12月25日～1月26日'!B120="","",'（別紙2-1）12月25日～1月26日'!B120)</f>
        <v/>
      </c>
      <c r="C120" s="432"/>
      <c r="D120" s="22"/>
      <c r="E120" s="23"/>
      <c r="F120" s="24"/>
      <c r="G120" s="23"/>
      <c r="H120" s="24"/>
      <c r="I120" s="25"/>
      <c r="J120" s="24"/>
      <c r="K120" s="25"/>
      <c r="L120" s="24"/>
      <c r="M120" s="25"/>
      <c r="N120" s="24"/>
      <c r="O120" s="25"/>
      <c r="P120" s="24"/>
      <c r="Q120" s="25"/>
      <c r="R120" s="24"/>
      <c r="S120" s="25"/>
      <c r="T120" s="24"/>
      <c r="U120" s="25"/>
      <c r="V120" s="24"/>
      <c r="W120" s="25"/>
      <c r="X120" s="147"/>
      <c r="Y120" s="143"/>
      <c r="Z120" s="147"/>
      <c r="AA120" s="143"/>
      <c r="AB120" s="147"/>
      <c r="AC120" s="143"/>
      <c r="AD120" s="147"/>
      <c r="AE120" s="143"/>
      <c r="AF120" s="147"/>
      <c r="AG120" s="153"/>
      <c r="AH120" s="56">
        <f>SUM('（別紙2-1）12月25日～1月26日'!D120:AJ120,'（別紙2-2）1月27日～2月28日'!D120:AJ120,'（別紙2-3）3月1日～3月31日'!D120:AH120,D120:AG120)</f>
        <v>0</v>
      </c>
      <c r="AI120" s="43" t="str">
        <f t="shared" si="3"/>
        <v/>
      </c>
      <c r="AJ120" s="41">
        <f t="shared" si="8"/>
        <v>0</v>
      </c>
      <c r="AK120" s="44"/>
      <c r="AM120" s="41" t="str">
        <f t="shared" si="9"/>
        <v/>
      </c>
    </row>
    <row r="121" spans="1:39" s="41" customFormat="1" ht="30" customHeight="1" x14ac:dyDescent="0.4">
      <c r="A121" s="55">
        <v>108</v>
      </c>
      <c r="B121" s="27" t="str">
        <f>IF('（別紙2-1）12月25日～1月26日'!B121="","",'（別紙2-1）12月25日～1月26日'!B121)</f>
        <v/>
      </c>
      <c r="C121" s="432"/>
      <c r="D121" s="22"/>
      <c r="E121" s="23"/>
      <c r="F121" s="24"/>
      <c r="G121" s="23"/>
      <c r="H121" s="24"/>
      <c r="I121" s="25"/>
      <c r="J121" s="24"/>
      <c r="K121" s="25"/>
      <c r="L121" s="24"/>
      <c r="M121" s="25"/>
      <c r="N121" s="24"/>
      <c r="O121" s="25"/>
      <c r="P121" s="24"/>
      <c r="Q121" s="25"/>
      <c r="R121" s="24"/>
      <c r="S121" s="25"/>
      <c r="T121" s="24"/>
      <c r="U121" s="25"/>
      <c r="V121" s="24"/>
      <c r="W121" s="25"/>
      <c r="X121" s="147"/>
      <c r="Y121" s="143"/>
      <c r="Z121" s="147"/>
      <c r="AA121" s="143"/>
      <c r="AB121" s="147"/>
      <c r="AC121" s="143"/>
      <c r="AD121" s="147"/>
      <c r="AE121" s="143"/>
      <c r="AF121" s="147"/>
      <c r="AG121" s="153"/>
      <c r="AH121" s="56">
        <f>SUM('（別紙2-1）12月25日～1月26日'!D121:AJ121,'（別紙2-2）1月27日～2月28日'!D121:AJ121,'（別紙2-3）3月1日～3月31日'!D121:AH121,D121:AG121)</f>
        <v>0</v>
      </c>
      <c r="AI121" s="43" t="str">
        <f t="shared" si="3"/>
        <v/>
      </c>
      <c r="AJ121" s="41">
        <f t="shared" si="8"/>
        <v>0</v>
      </c>
      <c r="AK121" s="44"/>
      <c r="AM121" s="41" t="str">
        <f t="shared" si="9"/>
        <v/>
      </c>
    </row>
    <row r="122" spans="1:39" s="41" customFormat="1" ht="30" customHeight="1" x14ac:dyDescent="0.4">
      <c r="A122" s="55">
        <v>109</v>
      </c>
      <c r="B122" s="27" t="str">
        <f>IF('（別紙2-1）12月25日～1月26日'!B122="","",'（別紙2-1）12月25日～1月26日'!B122)</f>
        <v/>
      </c>
      <c r="C122" s="432"/>
      <c r="D122" s="22"/>
      <c r="E122" s="23"/>
      <c r="F122" s="24"/>
      <c r="G122" s="23"/>
      <c r="H122" s="24"/>
      <c r="I122" s="25"/>
      <c r="J122" s="24"/>
      <c r="K122" s="25"/>
      <c r="L122" s="24"/>
      <c r="M122" s="25"/>
      <c r="N122" s="24"/>
      <c r="O122" s="25"/>
      <c r="P122" s="24"/>
      <c r="Q122" s="25"/>
      <c r="R122" s="24"/>
      <c r="S122" s="25"/>
      <c r="T122" s="24"/>
      <c r="U122" s="25"/>
      <c r="V122" s="24"/>
      <c r="W122" s="25"/>
      <c r="X122" s="147"/>
      <c r="Y122" s="143"/>
      <c r="Z122" s="147"/>
      <c r="AA122" s="143"/>
      <c r="AB122" s="147"/>
      <c r="AC122" s="143"/>
      <c r="AD122" s="147"/>
      <c r="AE122" s="143"/>
      <c r="AF122" s="147"/>
      <c r="AG122" s="153"/>
      <c r="AH122" s="56">
        <f>SUM('（別紙2-1）12月25日～1月26日'!D122:AJ122,'（別紙2-2）1月27日～2月28日'!D122:AJ122,'（別紙2-3）3月1日～3月31日'!D122:AH122,D122:AG122)</f>
        <v>0</v>
      </c>
      <c r="AI122" s="43" t="str">
        <f t="shared" si="3"/>
        <v/>
      </c>
      <c r="AJ122" s="41">
        <f t="shared" si="8"/>
        <v>0</v>
      </c>
      <c r="AK122" s="44"/>
      <c r="AM122" s="41" t="str">
        <f t="shared" si="9"/>
        <v/>
      </c>
    </row>
    <row r="123" spans="1:39" s="41" customFormat="1" ht="30" customHeight="1" thickBot="1" x14ac:dyDescent="0.45">
      <c r="A123" s="55">
        <v>110</v>
      </c>
      <c r="B123" s="106" t="str">
        <f>IF('（別紙2-1）12月25日～1月26日'!B123="","",'（別紙2-1）12月25日～1月26日'!B123)</f>
        <v/>
      </c>
      <c r="C123" s="433"/>
      <c r="D123" s="22"/>
      <c r="E123" s="23"/>
      <c r="F123" s="24"/>
      <c r="G123" s="23"/>
      <c r="H123" s="24"/>
      <c r="I123" s="25"/>
      <c r="J123" s="24"/>
      <c r="K123" s="25"/>
      <c r="L123" s="24"/>
      <c r="M123" s="25"/>
      <c r="N123" s="24"/>
      <c r="O123" s="25"/>
      <c r="P123" s="24"/>
      <c r="Q123" s="25"/>
      <c r="R123" s="24"/>
      <c r="S123" s="25"/>
      <c r="T123" s="24"/>
      <c r="U123" s="25"/>
      <c r="V123" s="24"/>
      <c r="W123" s="25"/>
      <c r="X123" s="147"/>
      <c r="Y123" s="143"/>
      <c r="Z123" s="147"/>
      <c r="AA123" s="143"/>
      <c r="AB123" s="147"/>
      <c r="AC123" s="143"/>
      <c r="AD123" s="147"/>
      <c r="AE123" s="143"/>
      <c r="AF123" s="147"/>
      <c r="AG123" s="153"/>
      <c r="AH123" s="56">
        <f>SUM('（別紙2-1）12月25日～1月26日'!D123:AJ123,'（別紙2-2）1月27日～2月28日'!D123:AJ123,'（別紙2-3）3月1日～3月31日'!D123:AH123,D123:AG123)</f>
        <v>0</v>
      </c>
      <c r="AI123" s="43" t="str">
        <f t="shared" si="3"/>
        <v/>
      </c>
      <c r="AJ123" s="41">
        <f t="shared" si="8"/>
        <v>0</v>
      </c>
      <c r="AK123" s="44"/>
      <c r="AM123" s="41" t="str">
        <f t="shared" si="9"/>
        <v/>
      </c>
    </row>
    <row r="124" spans="1:39" s="41" customFormat="1" ht="30" customHeight="1" x14ac:dyDescent="0.4">
      <c r="A124" s="99">
        <v>111</v>
      </c>
      <c r="B124" s="136" t="str">
        <f>IF('（別紙2-1）12月25日～1月26日'!B124="","",'（別紙2-1）12月25日～1月26日'!B124)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48"/>
      <c r="Y124" s="144"/>
      <c r="Z124" s="148"/>
      <c r="AA124" s="144"/>
      <c r="AB124" s="148"/>
      <c r="AC124" s="144"/>
      <c r="AD124" s="148"/>
      <c r="AE124" s="144"/>
      <c r="AF124" s="148"/>
      <c r="AG124" s="154"/>
      <c r="AH124" s="81">
        <f>SUM('（別紙2-1）12月25日～1月26日'!D124:AJ124,'（別紙2-2）1月27日～2月28日'!D124:AJ124,'（別紙2-3）3月1日～3月31日'!D124:AH124,D124:AG124)</f>
        <v>0</v>
      </c>
      <c r="AI124" s="43" t="str">
        <f t="shared" si="3"/>
        <v/>
      </c>
      <c r="AJ124" s="41">
        <f t="shared" si="8"/>
        <v>0</v>
      </c>
      <c r="AK124" s="44"/>
      <c r="AM124" s="41" t="str">
        <f t="shared" si="9"/>
        <v/>
      </c>
    </row>
    <row r="125" spans="1:39" s="41" customFormat="1" ht="30" customHeight="1" x14ac:dyDescent="0.4">
      <c r="A125" s="55">
        <v>112</v>
      </c>
      <c r="B125" s="27" t="str">
        <f>IF('（別紙2-1）12月25日～1月26日'!B125="","",'（別紙2-1）12月25日～1月26日'!B125)</f>
        <v/>
      </c>
      <c r="C125" s="432"/>
      <c r="D125" s="22"/>
      <c r="E125" s="23"/>
      <c r="F125" s="24"/>
      <c r="G125" s="23"/>
      <c r="H125" s="24"/>
      <c r="I125" s="25"/>
      <c r="J125" s="24"/>
      <c r="K125" s="25"/>
      <c r="L125" s="24"/>
      <c r="M125" s="25"/>
      <c r="N125" s="24"/>
      <c r="O125" s="25"/>
      <c r="P125" s="24"/>
      <c r="Q125" s="25"/>
      <c r="R125" s="24"/>
      <c r="S125" s="25"/>
      <c r="T125" s="24"/>
      <c r="U125" s="25"/>
      <c r="V125" s="24"/>
      <c r="W125" s="25"/>
      <c r="X125" s="147"/>
      <c r="Y125" s="143"/>
      <c r="Z125" s="147"/>
      <c r="AA125" s="143"/>
      <c r="AB125" s="147"/>
      <c r="AC125" s="143"/>
      <c r="AD125" s="147"/>
      <c r="AE125" s="143"/>
      <c r="AF125" s="147"/>
      <c r="AG125" s="153"/>
      <c r="AH125" s="56">
        <f>SUM('（別紙2-1）12月25日～1月26日'!D125:AJ125,'（別紙2-2）1月27日～2月28日'!D125:AJ125,'（別紙2-3）3月1日～3月31日'!D125:AH125,D125:AG125)</f>
        <v>0</v>
      </c>
      <c r="AI125" s="43" t="str">
        <f t="shared" si="3"/>
        <v/>
      </c>
      <c r="AJ125" s="41">
        <f t="shared" si="8"/>
        <v>0</v>
      </c>
      <c r="AK125" s="44"/>
      <c r="AM125" s="41" t="str">
        <f t="shared" si="9"/>
        <v/>
      </c>
    </row>
    <row r="126" spans="1:39" s="41" customFormat="1" ht="30" customHeight="1" x14ac:dyDescent="0.4">
      <c r="A126" s="55">
        <v>113</v>
      </c>
      <c r="B126" s="27" t="str">
        <f>IF('（別紙2-1）12月25日～1月26日'!B126="","",'（別紙2-1）12月25日～1月26日'!B126)</f>
        <v/>
      </c>
      <c r="C126" s="432"/>
      <c r="D126" s="22"/>
      <c r="E126" s="23"/>
      <c r="F126" s="24"/>
      <c r="G126" s="23"/>
      <c r="H126" s="24"/>
      <c r="I126" s="25"/>
      <c r="J126" s="24"/>
      <c r="K126" s="25"/>
      <c r="L126" s="24"/>
      <c r="M126" s="25"/>
      <c r="N126" s="24"/>
      <c r="O126" s="25"/>
      <c r="P126" s="24"/>
      <c r="Q126" s="25"/>
      <c r="R126" s="24"/>
      <c r="S126" s="25"/>
      <c r="T126" s="24"/>
      <c r="U126" s="25"/>
      <c r="V126" s="24"/>
      <c r="W126" s="25"/>
      <c r="X126" s="147"/>
      <c r="Y126" s="143"/>
      <c r="Z126" s="147"/>
      <c r="AA126" s="143"/>
      <c r="AB126" s="147"/>
      <c r="AC126" s="143"/>
      <c r="AD126" s="147"/>
      <c r="AE126" s="143"/>
      <c r="AF126" s="147"/>
      <c r="AG126" s="153"/>
      <c r="AH126" s="56">
        <f>SUM('（別紙2-1）12月25日～1月26日'!D126:AJ126,'（別紙2-2）1月27日～2月28日'!D126:AJ126,'（別紙2-3）3月1日～3月31日'!D126:AH126,D126:AG126)</f>
        <v>0</v>
      </c>
      <c r="AI126" s="43" t="str">
        <f t="shared" si="3"/>
        <v/>
      </c>
      <c r="AJ126" s="41">
        <f t="shared" si="8"/>
        <v>0</v>
      </c>
      <c r="AK126" s="44"/>
      <c r="AM126" s="41" t="str">
        <f t="shared" si="9"/>
        <v/>
      </c>
    </row>
    <row r="127" spans="1:39" s="41" customFormat="1" ht="30" customHeight="1" x14ac:dyDescent="0.4">
      <c r="A127" s="55">
        <v>114</v>
      </c>
      <c r="B127" s="27" t="str">
        <f>IF('（別紙2-1）12月25日～1月26日'!B127="","",'（別紙2-1）12月25日～1月26日'!B127)</f>
        <v/>
      </c>
      <c r="C127" s="432"/>
      <c r="D127" s="22"/>
      <c r="E127" s="23"/>
      <c r="F127" s="24"/>
      <c r="G127" s="23"/>
      <c r="H127" s="24"/>
      <c r="I127" s="25"/>
      <c r="J127" s="24"/>
      <c r="K127" s="25"/>
      <c r="L127" s="24"/>
      <c r="M127" s="25"/>
      <c r="N127" s="24"/>
      <c r="O127" s="25"/>
      <c r="P127" s="24"/>
      <c r="Q127" s="25"/>
      <c r="R127" s="24"/>
      <c r="S127" s="25"/>
      <c r="T127" s="24"/>
      <c r="U127" s="25"/>
      <c r="V127" s="24"/>
      <c r="W127" s="25"/>
      <c r="X127" s="147"/>
      <c r="Y127" s="143"/>
      <c r="Z127" s="147"/>
      <c r="AA127" s="143"/>
      <c r="AB127" s="147"/>
      <c r="AC127" s="143"/>
      <c r="AD127" s="147"/>
      <c r="AE127" s="143"/>
      <c r="AF127" s="147"/>
      <c r="AG127" s="153"/>
      <c r="AH127" s="56">
        <f>SUM('（別紙2-1）12月25日～1月26日'!D127:AJ127,'（別紙2-2）1月27日～2月28日'!D127:AJ127,'（別紙2-3）3月1日～3月31日'!D127:AH127,D127:AG127)</f>
        <v>0</v>
      </c>
      <c r="AI127" s="43" t="str">
        <f t="shared" si="3"/>
        <v/>
      </c>
      <c r="AJ127" s="41">
        <f t="shared" si="8"/>
        <v>0</v>
      </c>
      <c r="AK127" s="44"/>
      <c r="AM127" s="41" t="str">
        <f t="shared" si="9"/>
        <v/>
      </c>
    </row>
    <row r="128" spans="1:39" s="41" customFormat="1" ht="30" customHeight="1" thickBot="1" x14ac:dyDescent="0.45">
      <c r="A128" s="57">
        <v>115</v>
      </c>
      <c r="B128" s="106" t="str">
        <f>IF('（別紙2-1）12月25日～1月26日'!B128="","",'（別紙2-1）12月25日～1月26日'!B128)</f>
        <v/>
      </c>
      <c r="C128" s="433"/>
      <c r="D128" s="11"/>
      <c r="E128" s="12"/>
      <c r="F128" s="13"/>
      <c r="G128" s="12"/>
      <c r="H128" s="13"/>
      <c r="I128" s="14"/>
      <c r="J128" s="13"/>
      <c r="K128" s="14"/>
      <c r="L128" s="13"/>
      <c r="M128" s="14"/>
      <c r="N128" s="13"/>
      <c r="O128" s="14"/>
      <c r="P128" s="13"/>
      <c r="Q128" s="14"/>
      <c r="R128" s="13"/>
      <c r="S128" s="14"/>
      <c r="T128" s="13"/>
      <c r="U128" s="14"/>
      <c r="V128" s="13"/>
      <c r="W128" s="14"/>
      <c r="X128" s="146"/>
      <c r="Y128" s="142"/>
      <c r="Z128" s="146"/>
      <c r="AA128" s="142"/>
      <c r="AB128" s="146"/>
      <c r="AC128" s="142"/>
      <c r="AD128" s="146"/>
      <c r="AE128" s="142"/>
      <c r="AF128" s="146"/>
      <c r="AG128" s="150"/>
      <c r="AH128" s="58">
        <f>SUM('（別紙2-1）12月25日～1月26日'!D128:AJ128,'（別紙2-2）1月27日～2月28日'!D128:AJ128,'（別紙2-3）3月1日～3月31日'!D128:AH128,D128:AG128)</f>
        <v>0</v>
      </c>
      <c r="AI128" s="43" t="str">
        <f t="shared" si="3"/>
        <v/>
      </c>
      <c r="AJ128" s="41">
        <f t="shared" si="8"/>
        <v>0</v>
      </c>
      <c r="AK128" s="44"/>
      <c r="AM128" s="41" t="str">
        <f t="shared" si="9"/>
        <v/>
      </c>
    </row>
    <row r="129" spans="1:39" s="41" customFormat="1" ht="30" customHeight="1" x14ac:dyDescent="0.4">
      <c r="A129" s="91">
        <v>116</v>
      </c>
      <c r="B129" s="136" t="str">
        <f>IF('（別紙2-1）12月25日～1月26日'!B129="","",'（別紙2-1）12月25日～1月26日'!B129)</f>
        <v/>
      </c>
      <c r="C129" s="431"/>
      <c r="D129" s="93"/>
      <c r="E129" s="94"/>
      <c r="F129" s="95"/>
      <c r="G129" s="94"/>
      <c r="H129" s="95"/>
      <c r="I129" s="96"/>
      <c r="J129" s="95"/>
      <c r="K129" s="96"/>
      <c r="L129" s="95"/>
      <c r="M129" s="96"/>
      <c r="N129" s="95"/>
      <c r="O129" s="96"/>
      <c r="P129" s="95"/>
      <c r="Q129" s="96"/>
      <c r="R129" s="95"/>
      <c r="S129" s="96"/>
      <c r="T129" s="95"/>
      <c r="U129" s="96"/>
      <c r="V129" s="95"/>
      <c r="W129" s="96"/>
      <c r="X129" s="149"/>
      <c r="Y129" s="145"/>
      <c r="Z129" s="149"/>
      <c r="AA129" s="145"/>
      <c r="AB129" s="149"/>
      <c r="AC129" s="145"/>
      <c r="AD129" s="149"/>
      <c r="AE129" s="145"/>
      <c r="AF129" s="149"/>
      <c r="AG129" s="155"/>
      <c r="AH129" s="98">
        <f>SUM('（別紙2-1）12月25日～1月26日'!D129:AJ129,'（別紙2-2）1月27日～2月28日'!D129:AJ129,'（別紙2-3）3月1日～3月31日'!D129:AH129,D129:AG129)</f>
        <v>0</v>
      </c>
      <c r="AI129" s="43" t="str">
        <f t="shared" si="3"/>
        <v/>
      </c>
      <c r="AJ129" s="41">
        <f t="shared" si="8"/>
        <v>0</v>
      </c>
      <c r="AK129" s="44"/>
      <c r="AM129" s="41" t="str">
        <f t="shared" si="9"/>
        <v/>
      </c>
    </row>
    <row r="130" spans="1:39" s="41" customFormat="1" ht="30" customHeight="1" x14ac:dyDescent="0.4">
      <c r="A130" s="55">
        <v>117</v>
      </c>
      <c r="B130" s="27" t="str">
        <f>IF('（別紙2-1）12月25日～1月26日'!B130="","",'（別紙2-1）12月25日～1月26日'!B130)</f>
        <v/>
      </c>
      <c r="C130" s="432"/>
      <c r="D130" s="22"/>
      <c r="E130" s="23"/>
      <c r="F130" s="24"/>
      <c r="G130" s="23"/>
      <c r="H130" s="24"/>
      <c r="I130" s="25"/>
      <c r="J130" s="24"/>
      <c r="K130" s="25"/>
      <c r="L130" s="24"/>
      <c r="M130" s="25"/>
      <c r="N130" s="24"/>
      <c r="O130" s="25"/>
      <c r="P130" s="24"/>
      <c r="Q130" s="25"/>
      <c r="R130" s="24"/>
      <c r="S130" s="25"/>
      <c r="T130" s="24"/>
      <c r="U130" s="25"/>
      <c r="V130" s="24"/>
      <c r="W130" s="25"/>
      <c r="X130" s="147"/>
      <c r="Y130" s="143"/>
      <c r="Z130" s="147"/>
      <c r="AA130" s="143"/>
      <c r="AB130" s="147"/>
      <c r="AC130" s="143"/>
      <c r="AD130" s="147"/>
      <c r="AE130" s="143"/>
      <c r="AF130" s="147"/>
      <c r="AG130" s="153"/>
      <c r="AH130" s="56">
        <f>SUM('（別紙2-1）12月25日～1月26日'!D130:AJ130,'（別紙2-2）1月27日～2月28日'!D130:AJ130,'（別紙2-3）3月1日～3月31日'!D130:AH130,D130:AG130)</f>
        <v>0</v>
      </c>
      <c r="AI130" s="43" t="str">
        <f t="shared" ref="AI130:AI163" si="10">IF(AH130&lt;=15,"","療養日数は15日以内になるようにしてください")</f>
        <v/>
      </c>
      <c r="AJ130" s="41">
        <f t="shared" si="8"/>
        <v>0</v>
      </c>
      <c r="AK130" s="44"/>
      <c r="AM130" s="41" t="str">
        <f t="shared" si="9"/>
        <v/>
      </c>
    </row>
    <row r="131" spans="1:39" s="41" customFormat="1" ht="30" customHeight="1" x14ac:dyDescent="0.4">
      <c r="A131" s="55">
        <v>118</v>
      </c>
      <c r="B131" s="27" t="str">
        <f>IF('（別紙2-1）12月25日～1月26日'!B131="","",'（別紙2-1）12月25日～1月26日'!B131)</f>
        <v/>
      </c>
      <c r="C131" s="432"/>
      <c r="D131" s="22"/>
      <c r="E131" s="23"/>
      <c r="F131" s="24"/>
      <c r="G131" s="23"/>
      <c r="H131" s="24"/>
      <c r="I131" s="25"/>
      <c r="J131" s="24"/>
      <c r="K131" s="25"/>
      <c r="L131" s="24"/>
      <c r="M131" s="25"/>
      <c r="N131" s="24"/>
      <c r="O131" s="25"/>
      <c r="P131" s="24"/>
      <c r="Q131" s="25"/>
      <c r="R131" s="24"/>
      <c r="S131" s="25"/>
      <c r="T131" s="24"/>
      <c r="U131" s="25"/>
      <c r="V131" s="24"/>
      <c r="W131" s="25"/>
      <c r="X131" s="147"/>
      <c r="Y131" s="143"/>
      <c r="Z131" s="147"/>
      <c r="AA131" s="143"/>
      <c r="AB131" s="147"/>
      <c r="AC131" s="143"/>
      <c r="AD131" s="147"/>
      <c r="AE131" s="143"/>
      <c r="AF131" s="147"/>
      <c r="AG131" s="153"/>
      <c r="AH131" s="56">
        <f>SUM('（別紙2-1）12月25日～1月26日'!D131:AJ131,'（別紙2-2）1月27日～2月28日'!D131:AJ131,'（別紙2-3）3月1日～3月31日'!D131:AH131,D131:AG131)</f>
        <v>0</v>
      </c>
      <c r="AI131" s="43" t="str">
        <f t="shared" si="10"/>
        <v/>
      </c>
      <c r="AJ131" s="41">
        <f t="shared" si="8"/>
        <v>0</v>
      </c>
      <c r="AK131" s="44"/>
      <c r="AM131" s="41" t="str">
        <f t="shared" si="9"/>
        <v/>
      </c>
    </row>
    <row r="132" spans="1:39" s="41" customFormat="1" ht="30" customHeight="1" x14ac:dyDescent="0.4">
      <c r="A132" s="55">
        <v>119</v>
      </c>
      <c r="B132" s="27" t="str">
        <f>IF('（別紙2-1）12月25日～1月26日'!B132="","",'（別紙2-1）12月25日～1月26日'!B132)</f>
        <v/>
      </c>
      <c r="C132" s="432"/>
      <c r="D132" s="22"/>
      <c r="E132" s="23"/>
      <c r="F132" s="24"/>
      <c r="G132" s="23"/>
      <c r="H132" s="24"/>
      <c r="I132" s="25"/>
      <c r="J132" s="24"/>
      <c r="K132" s="25"/>
      <c r="L132" s="24"/>
      <c r="M132" s="25"/>
      <c r="N132" s="24"/>
      <c r="O132" s="25"/>
      <c r="P132" s="24"/>
      <c r="Q132" s="25"/>
      <c r="R132" s="24"/>
      <c r="S132" s="25"/>
      <c r="T132" s="24"/>
      <c r="U132" s="25"/>
      <c r="V132" s="24"/>
      <c r="W132" s="25"/>
      <c r="X132" s="147"/>
      <c r="Y132" s="143"/>
      <c r="Z132" s="147"/>
      <c r="AA132" s="143"/>
      <c r="AB132" s="147"/>
      <c r="AC132" s="143"/>
      <c r="AD132" s="147"/>
      <c r="AE132" s="143"/>
      <c r="AF132" s="147"/>
      <c r="AG132" s="153"/>
      <c r="AH132" s="56">
        <f>SUM('（別紙2-1）12月25日～1月26日'!D132:AJ132,'（別紙2-2）1月27日～2月28日'!D132:AJ132,'（別紙2-3）3月1日～3月31日'!D132:AH132,D132:AG132)</f>
        <v>0</v>
      </c>
      <c r="AI132" s="43" t="str">
        <f t="shared" si="10"/>
        <v/>
      </c>
      <c r="AJ132" s="41">
        <f t="shared" si="8"/>
        <v>0</v>
      </c>
      <c r="AK132" s="44"/>
      <c r="AM132" s="41" t="str">
        <f t="shared" si="9"/>
        <v/>
      </c>
    </row>
    <row r="133" spans="1:39" s="41" customFormat="1" ht="30" customHeight="1" thickBot="1" x14ac:dyDescent="0.45">
      <c r="A133" s="55">
        <v>120</v>
      </c>
      <c r="B133" s="106" t="str">
        <f>IF('（別紙2-1）12月25日～1月26日'!B133="","",'（別紙2-1）12月25日～1月26日'!B133)</f>
        <v/>
      </c>
      <c r="C133" s="433"/>
      <c r="D133" s="22"/>
      <c r="E133" s="23"/>
      <c r="F133" s="24"/>
      <c r="G133" s="23"/>
      <c r="H133" s="24"/>
      <c r="I133" s="25"/>
      <c r="J133" s="24"/>
      <c r="K133" s="25"/>
      <c r="L133" s="24"/>
      <c r="M133" s="25"/>
      <c r="N133" s="24"/>
      <c r="O133" s="25"/>
      <c r="P133" s="24"/>
      <c r="Q133" s="25"/>
      <c r="R133" s="24"/>
      <c r="S133" s="25"/>
      <c r="T133" s="24"/>
      <c r="U133" s="25"/>
      <c r="V133" s="24"/>
      <c r="W133" s="25"/>
      <c r="X133" s="147"/>
      <c r="Y133" s="143"/>
      <c r="Z133" s="147"/>
      <c r="AA133" s="143"/>
      <c r="AB133" s="147"/>
      <c r="AC133" s="143"/>
      <c r="AD133" s="147"/>
      <c r="AE133" s="143"/>
      <c r="AF133" s="147"/>
      <c r="AG133" s="153"/>
      <c r="AH133" s="56">
        <f>SUM('（別紙2-1）12月25日～1月26日'!D133:AJ133,'（別紙2-2）1月27日～2月28日'!D133:AJ133,'（別紙2-3）3月1日～3月31日'!D133:AH133,D133:AG133)</f>
        <v>0</v>
      </c>
      <c r="AI133" s="43" t="str">
        <f t="shared" si="10"/>
        <v/>
      </c>
      <c r="AJ133" s="41">
        <f t="shared" si="8"/>
        <v>0</v>
      </c>
      <c r="AK133" s="44"/>
      <c r="AM133" s="41" t="str">
        <f t="shared" si="9"/>
        <v/>
      </c>
    </row>
    <row r="134" spans="1:39" s="41" customFormat="1" ht="30" customHeight="1" x14ac:dyDescent="0.4">
      <c r="A134" s="99">
        <v>121</v>
      </c>
      <c r="B134" s="136" t="str">
        <f>IF('（別紙2-1）12月25日～1月26日'!B134="","",'（別紙2-1）12月25日～1月26日'!B134)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48"/>
      <c r="Y134" s="144"/>
      <c r="Z134" s="148"/>
      <c r="AA134" s="144"/>
      <c r="AB134" s="148"/>
      <c r="AC134" s="144"/>
      <c r="AD134" s="148"/>
      <c r="AE134" s="144"/>
      <c r="AF134" s="148"/>
      <c r="AG134" s="154"/>
      <c r="AH134" s="81">
        <f>SUM('（別紙2-1）12月25日～1月26日'!D134:AJ134,'（別紙2-2）1月27日～2月28日'!D134:AJ134,'（別紙2-3）3月1日～3月31日'!D134:AH134,D134:AG134)</f>
        <v>0</v>
      </c>
      <c r="AI134" s="43" t="str">
        <f t="shared" si="10"/>
        <v/>
      </c>
      <c r="AJ134" s="41">
        <f t="shared" si="8"/>
        <v>0</v>
      </c>
      <c r="AK134" s="44"/>
      <c r="AM134" s="41" t="str">
        <f t="shared" si="9"/>
        <v/>
      </c>
    </row>
    <row r="135" spans="1:39" s="41" customFormat="1" ht="30" customHeight="1" x14ac:dyDescent="0.4">
      <c r="A135" s="55">
        <v>122</v>
      </c>
      <c r="B135" s="27" t="str">
        <f>IF('（別紙2-1）12月25日～1月26日'!B135="","",'（別紙2-1）12月25日～1月26日'!B135)</f>
        <v/>
      </c>
      <c r="C135" s="432"/>
      <c r="D135" s="22"/>
      <c r="E135" s="23"/>
      <c r="F135" s="24"/>
      <c r="G135" s="23"/>
      <c r="H135" s="24"/>
      <c r="I135" s="25"/>
      <c r="J135" s="24"/>
      <c r="K135" s="25"/>
      <c r="L135" s="24"/>
      <c r="M135" s="25"/>
      <c r="N135" s="24"/>
      <c r="O135" s="25"/>
      <c r="P135" s="24"/>
      <c r="Q135" s="25"/>
      <c r="R135" s="24"/>
      <c r="S135" s="25"/>
      <c r="T135" s="24"/>
      <c r="U135" s="25"/>
      <c r="V135" s="24"/>
      <c r="W135" s="25"/>
      <c r="X135" s="147"/>
      <c r="Y135" s="143"/>
      <c r="Z135" s="147"/>
      <c r="AA135" s="143"/>
      <c r="AB135" s="147"/>
      <c r="AC135" s="143"/>
      <c r="AD135" s="147"/>
      <c r="AE135" s="143"/>
      <c r="AF135" s="147"/>
      <c r="AG135" s="153"/>
      <c r="AH135" s="56">
        <f>SUM('（別紙2-1）12月25日～1月26日'!D135:AJ135,'（別紙2-2）1月27日～2月28日'!D135:AJ135,'（別紙2-3）3月1日～3月31日'!D135:AH135,D135:AG135)</f>
        <v>0</v>
      </c>
      <c r="AI135" s="43" t="str">
        <f t="shared" si="10"/>
        <v/>
      </c>
      <c r="AJ135" s="41">
        <f t="shared" si="8"/>
        <v>0</v>
      </c>
      <c r="AK135" s="44"/>
      <c r="AM135" s="41" t="str">
        <f t="shared" si="9"/>
        <v/>
      </c>
    </row>
    <row r="136" spans="1:39" s="41" customFormat="1" ht="30" customHeight="1" x14ac:dyDescent="0.4">
      <c r="A136" s="55">
        <v>123</v>
      </c>
      <c r="B136" s="27" t="str">
        <f>IF('（別紙2-1）12月25日～1月26日'!B136="","",'（別紙2-1）12月25日～1月26日'!B136)</f>
        <v/>
      </c>
      <c r="C136" s="432"/>
      <c r="D136" s="22"/>
      <c r="E136" s="23"/>
      <c r="F136" s="24"/>
      <c r="G136" s="23"/>
      <c r="H136" s="24"/>
      <c r="I136" s="25"/>
      <c r="J136" s="24"/>
      <c r="K136" s="25"/>
      <c r="L136" s="24"/>
      <c r="M136" s="25"/>
      <c r="N136" s="24"/>
      <c r="O136" s="25"/>
      <c r="P136" s="24"/>
      <c r="Q136" s="25"/>
      <c r="R136" s="24"/>
      <c r="S136" s="25"/>
      <c r="T136" s="24"/>
      <c r="U136" s="25"/>
      <c r="V136" s="24"/>
      <c r="W136" s="25"/>
      <c r="X136" s="147"/>
      <c r="Y136" s="143"/>
      <c r="Z136" s="147"/>
      <c r="AA136" s="143"/>
      <c r="AB136" s="147"/>
      <c r="AC136" s="143"/>
      <c r="AD136" s="147"/>
      <c r="AE136" s="143"/>
      <c r="AF136" s="147"/>
      <c r="AG136" s="153"/>
      <c r="AH136" s="56">
        <f>SUM('（別紙2-1）12月25日～1月26日'!D136:AJ136,'（別紙2-2）1月27日～2月28日'!D136:AJ136,'（別紙2-3）3月1日～3月31日'!D136:AH136,D136:AG136)</f>
        <v>0</v>
      </c>
      <c r="AI136" s="43" t="str">
        <f t="shared" si="10"/>
        <v/>
      </c>
      <c r="AJ136" s="41">
        <f t="shared" si="8"/>
        <v>0</v>
      </c>
      <c r="AK136" s="44"/>
      <c r="AM136" s="41" t="str">
        <f t="shared" si="9"/>
        <v/>
      </c>
    </row>
    <row r="137" spans="1:39" s="41" customFormat="1" ht="30" customHeight="1" x14ac:dyDescent="0.4">
      <c r="A137" s="55">
        <v>124</v>
      </c>
      <c r="B137" s="27" t="str">
        <f>IF('（別紙2-1）12月25日～1月26日'!B137="","",'（別紙2-1）12月25日～1月26日'!B137)</f>
        <v/>
      </c>
      <c r="C137" s="432"/>
      <c r="D137" s="22"/>
      <c r="E137" s="23"/>
      <c r="F137" s="24"/>
      <c r="G137" s="23"/>
      <c r="H137" s="24"/>
      <c r="I137" s="25"/>
      <c r="J137" s="24"/>
      <c r="K137" s="25"/>
      <c r="L137" s="24"/>
      <c r="M137" s="25"/>
      <c r="N137" s="24"/>
      <c r="O137" s="25"/>
      <c r="P137" s="24"/>
      <c r="Q137" s="25"/>
      <c r="R137" s="24"/>
      <c r="S137" s="25"/>
      <c r="T137" s="24"/>
      <c r="U137" s="25"/>
      <c r="V137" s="24"/>
      <c r="W137" s="25"/>
      <c r="X137" s="147"/>
      <c r="Y137" s="143"/>
      <c r="Z137" s="147"/>
      <c r="AA137" s="143"/>
      <c r="AB137" s="147"/>
      <c r="AC137" s="143"/>
      <c r="AD137" s="147"/>
      <c r="AE137" s="143"/>
      <c r="AF137" s="147"/>
      <c r="AG137" s="153"/>
      <c r="AH137" s="56">
        <f>SUM('（別紙2-1）12月25日～1月26日'!D137:AJ137,'（別紙2-2）1月27日～2月28日'!D137:AJ137,'（別紙2-3）3月1日～3月31日'!D137:AH137,D137:AG137)</f>
        <v>0</v>
      </c>
      <c r="AI137" s="43" t="str">
        <f t="shared" si="10"/>
        <v/>
      </c>
      <c r="AJ137" s="41">
        <f t="shared" si="8"/>
        <v>0</v>
      </c>
      <c r="AK137" s="44"/>
      <c r="AM137" s="41" t="str">
        <f t="shared" si="9"/>
        <v/>
      </c>
    </row>
    <row r="138" spans="1:39" s="41" customFormat="1" ht="30" customHeight="1" thickBot="1" x14ac:dyDescent="0.45">
      <c r="A138" s="57">
        <v>125</v>
      </c>
      <c r="B138" s="106" t="str">
        <f>IF('（別紙2-1）12月25日～1月26日'!B138="","",'（別紙2-1）12月25日～1月26日'!B138)</f>
        <v/>
      </c>
      <c r="C138" s="433"/>
      <c r="D138" s="11"/>
      <c r="E138" s="12"/>
      <c r="F138" s="13"/>
      <c r="G138" s="12"/>
      <c r="H138" s="13"/>
      <c r="I138" s="14"/>
      <c r="J138" s="13"/>
      <c r="K138" s="14"/>
      <c r="L138" s="13"/>
      <c r="M138" s="14"/>
      <c r="N138" s="13"/>
      <c r="O138" s="14"/>
      <c r="P138" s="13"/>
      <c r="Q138" s="14"/>
      <c r="R138" s="13"/>
      <c r="S138" s="14"/>
      <c r="T138" s="13"/>
      <c r="U138" s="14"/>
      <c r="V138" s="13"/>
      <c r="W138" s="14"/>
      <c r="X138" s="146"/>
      <c r="Y138" s="142"/>
      <c r="Z138" s="146"/>
      <c r="AA138" s="142"/>
      <c r="AB138" s="146"/>
      <c r="AC138" s="142"/>
      <c r="AD138" s="146"/>
      <c r="AE138" s="142"/>
      <c r="AF138" s="146"/>
      <c r="AG138" s="150"/>
      <c r="AH138" s="58">
        <f>SUM('（別紙2-1）12月25日～1月26日'!D138:AJ138,'（別紙2-2）1月27日～2月28日'!D138:AJ138,'（別紙2-3）3月1日～3月31日'!D138:AH138,D138:AG138)</f>
        <v>0</v>
      </c>
      <c r="AI138" s="43" t="str">
        <f t="shared" si="10"/>
        <v/>
      </c>
      <c r="AJ138" s="41">
        <f t="shared" si="8"/>
        <v>0</v>
      </c>
      <c r="AK138" s="44"/>
      <c r="AM138" s="41" t="str">
        <f t="shared" si="9"/>
        <v/>
      </c>
    </row>
    <row r="139" spans="1:39" s="41" customFormat="1" ht="30" customHeight="1" x14ac:dyDescent="0.4">
      <c r="A139" s="91">
        <v>126</v>
      </c>
      <c r="B139" s="136" t="str">
        <f>IF('（別紙2-1）12月25日～1月26日'!B139="","",'（別紙2-1）12月25日～1月26日'!B139)</f>
        <v/>
      </c>
      <c r="C139" s="431"/>
      <c r="D139" s="93"/>
      <c r="E139" s="94"/>
      <c r="F139" s="95"/>
      <c r="G139" s="94"/>
      <c r="H139" s="95"/>
      <c r="I139" s="96"/>
      <c r="J139" s="95"/>
      <c r="K139" s="96"/>
      <c r="L139" s="95"/>
      <c r="M139" s="96"/>
      <c r="N139" s="95"/>
      <c r="O139" s="96"/>
      <c r="P139" s="95"/>
      <c r="Q139" s="96"/>
      <c r="R139" s="95"/>
      <c r="S139" s="96"/>
      <c r="T139" s="95"/>
      <c r="U139" s="96"/>
      <c r="V139" s="95"/>
      <c r="W139" s="96"/>
      <c r="X139" s="149"/>
      <c r="Y139" s="145"/>
      <c r="Z139" s="149"/>
      <c r="AA139" s="145"/>
      <c r="AB139" s="149"/>
      <c r="AC139" s="145"/>
      <c r="AD139" s="149"/>
      <c r="AE139" s="145"/>
      <c r="AF139" s="149"/>
      <c r="AG139" s="155"/>
      <c r="AH139" s="98">
        <f>SUM('（別紙2-1）12月25日～1月26日'!D139:AJ139,'（別紙2-2）1月27日～2月28日'!D139:AJ139,'（別紙2-3）3月1日～3月31日'!D139:AH139,D139:AG139)</f>
        <v>0</v>
      </c>
      <c r="AI139" s="43" t="str">
        <f t="shared" si="10"/>
        <v/>
      </c>
      <c r="AJ139" s="41">
        <f t="shared" si="8"/>
        <v>0</v>
      </c>
      <c r="AK139" s="44"/>
      <c r="AM139" s="41" t="str">
        <f t="shared" si="9"/>
        <v/>
      </c>
    </row>
    <row r="140" spans="1:39" s="41" customFormat="1" ht="30" customHeight="1" x14ac:dyDescent="0.4">
      <c r="A140" s="55">
        <v>127</v>
      </c>
      <c r="B140" s="27" t="str">
        <f>IF('（別紙2-1）12月25日～1月26日'!B140="","",'（別紙2-1）12月25日～1月26日'!B140)</f>
        <v/>
      </c>
      <c r="C140" s="432"/>
      <c r="D140" s="22"/>
      <c r="E140" s="23"/>
      <c r="F140" s="24"/>
      <c r="G140" s="23"/>
      <c r="H140" s="24"/>
      <c r="I140" s="25"/>
      <c r="J140" s="24"/>
      <c r="K140" s="25"/>
      <c r="L140" s="24"/>
      <c r="M140" s="25"/>
      <c r="N140" s="24"/>
      <c r="O140" s="25"/>
      <c r="P140" s="24"/>
      <c r="Q140" s="25"/>
      <c r="R140" s="24"/>
      <c r="S140" s="25"/>
      <c r="T140" s="24"/>
      <c r="U140" s="25"/>
      <c r="V140" s="24"/>
      <c r="W140" s="25"/>
      <c r="X140" s="147"/>
      <c r="Y140" s="143"/>
      <c r="Z140" s="147"/>
      <c r="AA140" s="143"/>
      <c r="AB140" s="147"/>
      <c r="AC140" s="143"/>
      <c r="AD140" s="147"/>
      <c r="AE140" s="143"/>
      <c r="AF140" s="147"/>
      <c r="AG140" s="153"/>
      <c r="AH140" s="56">
        <f>SUM('（別紙2-1）12月25日～1月26日'!D140:AJ140,'（別紙2-2）1月27日～2月28日'!D140:AJ140,'（別紙2-3）3月1日～3月31日'!D140:AH140,D140:AG140)</f>
        <v>0</v>
      </c>
      <c r="AI140" s="43" t="str">
        <f t="shared" si="10"/>
        <v/>
      </c>
      <c r="AJ140" s="41">
        <f t="shared" si="8"/>
        <v>0</v>
      </c>
      <c r="AK140" s="44"/>
      <c r="AM140" s="41" t="str">
        <f t="shared" si="9"/>
        <v/>
      </c>
    </row>
    <row r="141" spans="1:39" s="41" customFormat="1" ht="30" customHeight="1" x14ac:dyDescent="0.4">
      <c r="A141" s="55">
        <v>128</v>
      </c>
      <c r="B141" s="27" t="str">
        <f>IF('（別紙2-1）12月25日～1月26日'!B141="","",'（別紙2-1）12月25日～1月26日'!B141)</f>
        <v/>
      </c>
      <c r="C141" s="432"/>
      <c r="D141" s="22"/>
      <c r="E141" s="23"/>
      <c r="F141" s="24"/>
      <c r="G141" s="23"/>
      <c r="H141" s="24"/>
      <c r="I141" s="25"/>
      <c r="J141" s="24"/>
      <c r="K141" s="25"/>
      <c r="L141" s="24"/>
      <c r="M141" s="25"/>
      <c r="N141" s="24"/>
      <c r="O141" s="25"/>
      <c r="P141" s="24"/>
      <c r="Q141" s="25"/>
      <c r="R141" s="24"/>
      <c r="S141" s="25"/>
      <c r="T141" s="24"/>
      <c r="U141" s="25"/>
      <c r="V141" s="24"/>
      <c r="W141" s="25"/>
      <c r="X141" s="147"/>
      <c r="Y141" s="143"/>
      <c r="Z141" s="147"/>
      <c r="AA141" s="143"/>
      <c r="AB141" s="147"/>
      <c r="AC141" s="143"/>
      <c r="AD141" s="147"/>
      <c r="AE141" s="143"/>
      <c r="AF141" s="147"/>
      <c r="AG141" s="153"/>
      <c r="AH141" s="56">
        <f>SUM('（別紙2-1）12月25日～1月26日'!D141:AJ141,'（別紙2-2）1月27日～2月28日'!D141:AJ141,'（別紙2-3）3月1日～3月31日'!D141:AH141,D141:AG141)</f>
        <v>0</v>
      </c>
      <c r="AI141" s="43" t="str">
        <f t="shared" si="10"/>
        <v/>
      </c>
      <c r="AJ141" s="41">
        <f t="shared" si="8"/>
        <v>0</v>
      </c>
      <c r="AK141" s="44"/>
      <c r="AM141" s="41" t="str">
        <f t="shared" si="9"/>
        <v/>
      </c>
    </row>
    <row r="142" spans="1:39" s="41" customFormat="1" ht="30" customHeight="1" x14ac:dyDescent="0.4">
      <c r="A142" s="55">
        <v>129</v>
      </c>
      <c r="B142" s="27" t="str">
        <f>IF('（別紙2-1）12月25日～1月26日'!B142="","",'（別紙2-1）12月25日～1月26日'!B142)</f>
        <v/>
      </c>
      <c r="C142" s="432"/>
      <c r="D142" s="22"/>
      <c r="E142" s="23"/>
      <c r="F142" s="24"/>
      <c r="G142" s="23"/>
      <c r="H142" s="24"/>
      <c r="I142" s="25"/>
      <c r="J142" s="24"/>
      <c r="K142" s="25"/>
      <c r="L142" s="24"/>
      <c r="M142" s="25"/>
      <c r="N142" s="24"/>
      <c r="O142" s="25"/>
      <c r="P142" s="24"/>
      <c r="Q142" s="25"/>
      <c r="R142" s="24"/>
      <c r="S142" s="25"/>
      <c r="T142" s="24"/>
      <c r="U142" s="25"/>
      <c r="V142" s="24"/>
      <c r="W142" s="25"/>
      <c r="X142" s="147"/>
      <c r="Y142" s="143"/>
      <c r="Z142" s="147"/>
      <c r="AA142" s="143"/>
      <c r="AB142" s="147"/>
      <c r="AC142" s="143"/>
      <c r="AD142" s="147"/>
      <c r="AE142" s="143"/>
      <c r="AF142" s="147"/>
      <c r="AG142" s="153"/>
      <c r="AH142" s="56">
        <f>SUM('（別紙2-1）12月25日～1月26日'!D142:AJ142,'（別紙2-2）1月27日～2月28日'!D142:AJ142,'（別紙2-3）3月1日～3月31日'!D142:AH142,D142:AG142)</f>
        <v>0</v>
      </c>
      <c r="AI142" s="43" t="str">
        <f t="shared" si="10"/>
        <v/>
      </c>
      <c r="AJ142" s="41">
        <f t="shared" ref="AJ142:AJ163" si="11">MIN(SUM(D142:AG142),15)</f>
        <v>0</v>
      </c>
      <c r="AK142" s="44"/>
      <c r="AM142" s="41" t="str">
        <f t="shared" ref="AM142:AM163" si="12">IF(AND(B142="",AH142&gt;0),1,"")</f>
        <v/>
      </c>
    </row>
    <row r="143" spans="1:39" s="41" customFormat="1" ht="30" customHeight="1" thickBot="1" x14ac:dyDescent="0.45">
      <c r="A143" s="55">
        <v>130</v>
      </c>
      <c r="B143" s="106" t="str">
        <f>IF('（別紙2-1）12月25日～1月26日'!B143="","",'（別紙2-1）12月25日～1月26日'!B143)</f>
        <v/>
      </c>
      <c r="C143" s="433"/>
      <c r="D143" s="22"/>
      <c r="E143" s="23"/>
      <c r="F143" s="24"/>
      <c r="G143" s="23"/>
      <c r="H143" s="24"/>
      <c r="I143" s="25"/>
      <c r="J143" s="24"/>
      <c r="K143" s="25"/>
      <c r="L143" s="24"/>
      <c r="M143" s="25"/>
      <c r="N143" s="24"/>
      <c r="O143" s="25"/>
      <c r="P143" s="24"/>
      <c r="Q143" s="25"/>
      <c r="R143" s="24"/>
      <c r="S143" s="25"/>
      <c r="T143" s="24"/>
      <c r="U143" s="25"/>
      <c r="V143" s="24"/>
      <c r="W143" s="25"/>
      <c r="X143" s="147"/>
      <c r="Y143" s="143"/>
      <c r="Z143" s="147"/>
      <c r="AA143" s="143"/>
      <c r="AB143" s="147"/>
      <c r="AC143" s="143"/>
      <c r="AD143" s="147"/>
      <c r="AE143" s="143"/>
      <c r="AF143" s="147"/>
      <c r="AG143" s="153"/>
      <c r="AH143" s="56">
        <f>SUM('（別紙2-1）12月25日～1月26日'!D143:AJ143,'（別紙2-2）1月27日～2月28日'!D143:AJ143,'（別紙2-3）3月1日～3月31日'!D143:AH143,D143:AG143)</f>
        <v>0</v>
      </c>
      <c r="AI143" s="43" t="str">
        <f t="shared" si="10"/>
        <v/>
      </c>
      <c r="AJ143" s="41">
        <f t="shared" si="11"/>
        <v>0</v>
      </c>
      <c r="AK143" s="44"/>
      <c r="AM143" s="41" t="str">
        <f t="shared" si="12"/>
        <v/>
      </c>
    </row>
    <row r="144" spans="1:39" s="41" customFormat="1" ht="30" customHeight="1" x14ac:dyDescent="0.4">
      <c r="A144" s="99">
        <v>131</v>
      </c>
      <c r="B144" s="136" t="str">
        <f>IF('（別紙2-1）12月25日～1月26日'!B144="","",'（別紙2-1）12月25日～1月26日'!B144)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48"/>
      <c r="Y144" s="144"/>
      <c r="Z144" s="148"/>
      <c r="AA144" s="144"/>
      <c r="AB144" s="148"/>
      <c r="AC144" s="144"/>
      <c r="AD144" s="148"/>
      <c r="AE144" s="144"/>
      <c r="AF144" s="148"/>
      <c r="AG144" s="154"/>
      <c r="AH144" s="81">
        <f>SUM('（別紙2-1）12月25日～1月26日'!D144:AJ144,'（別紙2-2）1月27日～2月28日'!D144:AJ144,'（別紙2-3）3月1日～3月31日'!D144:AH144,D144:AG144)</f>
        <v>0</v>
      </c>
      <c r="AI144" s="43" t="str">
        <f t="shared" si="10"/>
        <v/>
      </c>
      <c r="AJ144" s="41">
        <f t="shared" si="11"/>
        <v>0</v>
      </c>
      <c r="AK144" s="44"/>
      <c r="AM144" s="41" t="str">
        <f t="shared" si="12"/>
        <v/>
      </c>
    </row>
    <row r="145" spans="1:39" s="41" customFormat="1" ht="30" customHeight="1" x14ac:dyDescent="0.4">
      <c r="A145" s="55">
        <v>132</v>
      </c>
      <c r="B145" s="27" t="str">
        <f>IF('（別紙2-1）12月25日～1月26日'!B145="","",'（別紙2-1）12月25日～1月26日'!B145)</f>
        <v/>
      </c>
      <c r="C145" s="432"/>
      <c r="D145" s="22"/>
      <c r="E145" s="23"/>
      <c r="F145" s="24"/>
      <c r="G145" s="23"/>
      <c r="H145" s="24"/>
      <c r="I145" s="25"/>
      <c r="J145" s="24"/>
      <c r="K145" s="25"/>
      <c r="L145" s="24"/>
      <c r="M145" s="25"/>
      <c r="N145" s="24"/>
      <c r="O145" s="25"/>
      <c r="P145" s="24"/>
      <c r="Q145" s="25"/>
      <c r="R145" s="24"/>
      <c r="S145" s="25"/>
      <c r="T145" s="24"/>
      <c r="U145" s="25"/>
      <c r="V145" s="24"/>
      <c r="W145" s="25"/>
      <c r="X145" s="147"/>
      <c r="Y145" s="143"/>
      <c r="Z145" s="147"/>
      <c r="AA145" s="143"/>
      <c r="AB145" s="147"/>
      <c r="AC145" s="143"/>
      <c r="AD145" s="147"/>
      <c r="AE145" s="143"/>
      <c r="AF145" s="147"/>
      <c r="AG145" s="153"/>
      <c r="AH145" s="56">
        <f>SUM('（別紙2-1）12月25日～1月26日'!D145:AJ145,'（別紙2-2）1月27日～2月28日'!D145:AJ145,'（別紙2-3）3月1日～3月31日'!D145:AH145,D145:AG145)</f>
        <v>0</v>
      </c>
      <c r="AI145" s="43" t="str">
        <f t="shared" si="10"/>
        <v/>
      </c>
      <c r="AJ145" s="41">
        <f t="shared" si="11"/>
        <v>0</v>
      </c>
      <c r="AK145" s="44"/>
      <c r="AM145" s="41" t="str">
        <f t="shared" si="12"/>
        <v/>
      </c>
    </row>
    <row r="146" spans="1:39" s="41" customFormat="1" ht="30" customHeight="1" x14ac:dyDescent="0.4">
      <c r="A146" s="55">
        <v>133</v>
      </c>
      <c r="B146" s="27" t="str">
        <f>IF('（別紙2-1）12月25日～1月26日'!B146="","",'（別紙2-1）12月25日～1月26日'!B146)</f>
        <v/>
      </c>
      <c r="C146" s="432"/>
      <c r="D146" s="22"/>
      <c r="E146" s="23"/>
      <c r="F146" s="24"/>
      <c r="G146" s="23"/>
      <c r="H146" s="24"/>
      <c r="I146" s="25"/>
      <c r="J146" s="24"/>
      <c r="K146" s="25"/>
      <c r="L146" s="24"/>
      <c r="M146" s="25"/>
      <c r="N146" s="24"/>
      <c r="O146" s="25"/>
      <c r="P146" s="24"/>
      <c r="Q146" s="25"/>
      <c r="R146" s="24"/>
      <c r="S146" s="25"/>
      <c r="T146" s="24"/>
      <c r="U146" s="25"/>
      <c r="V146" s="24"/>
      <c r="W146" s="25"/>
      <c r="X146" s="147"/>
      <c r="Y146" s="143"/>
      <c r="Z146" s="147"/>
      <c r="AA146" s="143"/>
      <c r="AB146" s="147"/>
      <c r="AC146" s="143"/>
      <c r="AD146" s="147"/>
      <c r="AE146" s="143"/>
      <c r="AF146" s="147"/>
      <c r="AG146" s="153"/>
      <c r="AH146" s="56">
        <f>SUM('（別紙2-1）12月25日～1月26日'!D146:AJ146,'（別紙2-2）1月27日～2月28日'!D146:AJ146,'（別紙2-3）3月1日～3月31日'!D146:AH146,D146:AG146)</f>
        <v>0</v>
      </c>
      <c r="AI146" s="43" t="str">
        <f t="shared" si="10"/>
        <v/>
      </c>
      <c r="AJ146" s="41">
        <f t="shared" si="11"/>
        <v>0</v>
      </c>
      <c r="AK146" s="44"/>
      <c r="AM146" s="41" t="str">
        <f t="shared" si="12"/>
        <v/>
      </c>
    </row>
    <row r="147" spans="1:39" s="41" customFormat="1" ht="30" customHeight="1" x14ac:dyDescent="0.4">
      <c r="A147" s="55">
        <v>134</v>
      </c>
      <c r="B147" s="27" t="str">
        <f>IF('（別紙2-1）12月25日～1月26日'!B147="","",'（別紙2-1）12月25日～1月26日'!B147)</f>
        <v/>
      </c>
      <c r="C147" s="432"/>
      <c r="D147" s="22"/>
      <c r="E147" s="23"/>
      <c r="F147" s="24"/>
      <c r="G147" s="23"/>
      <c r="H147" s="24"/>
      <c r="I147" s="25"/>
      <c r="J147" s="24"/>
      <c r="K147" s="25"/>
      <c r="L147" s="24"/>
      <c r="M147" s="25"/>
      <c r="N147" s="24"/>
      <c r="O147" s="25"/>
      <c r="P147" s="24"/>
      <c r="Q147" s="25"/>
      <c r="R147" s="24"/>
      <c r="S147" s="25"/>
      <c r="T147" s="24"/>
      <c r="U147" s="25"/>
      <c r="V147" s="24"/>
      <c r="W147" s="25"/>
      <c r="X147" s="147"/>
      <c r="Y147" s="143"/>
      <c r="Z147" s="147"/>
      <c r="AA147" s="143"/>
      <c r="AB147" s="147"/>
      <c r="AC147" s="143"/>
      <c r="AD147" s="147"/>
      <c r="AE147" s="143"/>
      <c r="AF147" s="147"/>
      <c r="AG147" s="153"/>
      <c r="AH147" s="56">
        <f>SUM('（別紙2-1）12月25日～1月26日'!D147:AJ147,'（別紙2-2）1月27日～2月28日'!D147:AJ147,'（別紙2-3）3月1日～3月31日'!D147:AH147,D147:AG147)</f>
        <v>0</v>
      </c>
      <c r="AI147" s="43" t="str">
        <f t="shared" si="10"/>
        <v/>
      </c>
      <c r="AJ147" s="41">
        <f t="shared" si="11"/>
        <v>0</v>
      </c>
      <c r="AK147" s="44"/>
      <c r="AM147" s="41" t="str">
        <f t="shared" si="12"/>
        <v/>
      </c>
    </row>
    <row r="148" spans="1:39" s="41" customFormat="1" ht="30" customHeight="1" thickBot="1" x14ac:dyDescent="0.45">
      <c r="A148" s="57">
        <v>135</v>
      </c>
      <c r="B148" s="106" t="str">
        <f>IF('（別紙2-1）12月25日～1月26日'!B148="","",'（別紙2-1）12月25日～1月26日'!B148)</f>
        <v/>
      </c>
      <c r="C148" s="433"/>
      <c r="D148" s="11"/>
      <c r="E148" s="12"/>
      <c r="F148" s="13"/>
      <c r="G148" s="12"/>
      <c r="H148" s="13"/>
      <c r="I148" s="14"/>
      <c r="J148" s="13"/>
      <c r="K148" s="14"/>
      <c r="L148" s="13"/>
      <c r="M148" s="14"/>
      <c r="N148" s="13"/>
      <c r="O148" s="14"/>
      <c r="P148" s="13"/>
      <c r="Q148" s="14"/>
      <c r="R148" s="13"/>
      <c r="S148" s="14"/>
      <c r="T148" s="13"/>
      <c r="U148" s="14"/>
      <c r="V148" s="13"/>
      <c r="W148" s="14"/>
      <c r="X148" s="146"/>
      <c r="Y148" s="142"/>
      <c r="Z148" s="146"/>
      <c r="AA148" s="142"/>
      <c r="AB148" s="146"/>
      <c r="AC148" s="142"/>
      <c r="AD148" s="146"/>
      <c r="AE148" s="142"/>
      <c r="AF148" s="146"/>
      <c r="AG148" s="150"/>
      <c r="AH148" s="58">
        <f>SUM('（別紙2-1）12月25日～1月26日'!D148:AJ148,'（別紙2-2）1月27日～2月28日'!D148:AJ148,'（別紙2-3）3月1日～3月31日'!D148:AH148,D148:AG148)</f>
        <v>0</v>
      </c>
      <c r="AI148" s="43" t="str">
        <f t="shared" si="10"/>
        <v/>
      </c>
      <c r="AJ148" s="41">
        <f t="shared" si="11"/>
        <v>0</v>
      </c>
      <c r="AK148" s="44"/>
      <c r="AM148" s="41" t="str">
        <f t="shared" si="12"/>
        <v/>
      </c>
    </row>
    <row r="149" spans="1:39" s="41" customFormat="1" ht="30" customHeight="1" x14ac:dyDescent="0.4">
      <c r="A149" s="91">
        <v>136</v>
      </c>
      <c r="B149" s="136" t="str">
        <f>IF('（別紙2-1）12月25日～1月26日'!B149="","",'（別紙2-1）12月25日～1月26日'!B149)</f>
        <v/>
      </c>
      <c r="C149" s="431"/>
      <c r="D149" s="93"/>
      <c r="E149" s="94"/>
      <c r="F149" s="95"/>
      <c r="G149" s="94"/>
      <c r="H149" s="95"/>
      <c r="I149" s="96"/>
      <c r="J149" s="95"/>
      <c r="K149" s="96"/>
      <c r="L149" s="95"/>
      <c r="M149" s="96"/>
      <c r="N149" s="95"/>
      <c r="O149" s="96"/>
      <c r="P149" s="95"/>
      <c r="Q149" s="96"/>
      <c r="R149" s="95"/>
      <c r="S149" s="96"/>
      <c r="T149" s="95"/>
      <c r="U149" s="96"/>
      <c r="V149" s="95"/>
      <c r="W149" s="96"/>
      <c r="X149" s="149"/>
      <c r="Y149" s="145"/>
      <c r="Z149" s="149"/>
      <c r="AA149" s="145"/>
      <c r="AB149" s="149"/>
      <c r="AC149" s="145"/>
      <c r="AD149" s="149"/>
      <c r="AE149" s="145"/>
      <c r="AF149" s="149"/>
      <c r="AG149" s="155"/>
      <c r="AH149" s="98">
        <f>SUM('（別紙2-1）12月25日～1月26日'!D149:AJ149,'（別紙2-2）1月27日～2月28日'!D149:AJ149,'（別紙2-3）3月1日～3月31日'!D149:AH149,D149:AG149)</f>
        <v>0</v>
      </c>
      <c r="AI149" s="43" t="str">
        <f t="shared" si="10"/>
        <v/>
      </c>
      <c r="AJ149" s="41">
        <f t="shared" si="11"/>
        <v>0</v>
      </c>
      <c r="AK149" s="44"/>
      <c r="AM149" s="41" t="str">
        <f t="shared" si="12"/>
        <v/>
      </c>
    </row>
    <row r="150" spans="1:39" s="41" customFormat="1" ht="30" customHeight="1" x14ac:dyDescent="0.4">
      <c r="A150" s="55">
        <v>137</v>
      </c>
      <c r="B150" s="27" t="str">
        <f>IF('（別紙2-1）12月25日～1月26日'!B150="","",'（別紙2-1）12月25日～1月26日'!B150)</f>
        <v/>
      </c>
      <c r="C150" s="432"/>
      <c r="D150" s="22"/>
      <c r="E150" s="23"/>
      <c r="F150" s="24"/>
      <c r="G150" s="23"/>
      <c r="H150" s="24"/>
      <c r="I150" s="25"/>
      <c r="J150" s="24"/>
      <c r="K150" s="25"/>
      <c r="L150" s="24"/>
      <c r="M150" s="25"/>
      <c r="N150" s="24"/>
      <c r="O150" s="25"/>
      <c r="P150" s="24"/>
      <c r="Q150" s="25"/>
      <c r="R150" s="24"/>
      <c r="S150" s="25"/>
      <c r="T150" s="24"/>
      <c r="U150" s="25"/>
      <c r="V150" s="24"/>
      <c r="W150" s="25"/>
      <c r="X150" s="147"/>
      <c r="Y150" s="143"/>
      <c r="Z150" s="147"/>
      <c r="AA150" s="143"/>
      <c r="AB150" s="147"/>
      <c r="AC150" s="143"/>
      <c r="AD150" s="147"/>
      <c r="AE150" s="143"/>
      <c r="AF150" s="147"/>
      <c r="AG150" s="153"/>
      <c r="AH150" s="56">
        <f>SUM('（別紙2-1）12月25日～1月26日'!D150:AJ150,'（別紙2-2）1月27日～2月28日'!D150:AJ150,'（別紙2-3）3月1日～3月31日'!D150:AH150,D150:AG150)</f>
        <v>0</v>
      </c>
      <c r="AI150" s="43" t="str">
        <f t="shared" si="10"/>
        <v/>
      </c>
      <c r="AJ150" s="41">
        <f t="shared" si="11"/>
        <v>0</v>
      </c>
      <c r="AK150" s="44"/>
      <c r="AM150" s="41" t="str">
        <f t="shared" si="12"/>
        <v/>
      </c>
    </row>
    <row r="151" spans="1:39" s="41" customFormat="1" ht="30" customHeight="1" x14ac:dyDescent="0.4">
      <c r="A151" s="55">
        <v>138</v>
      </c>
      <c r="B151" s="27" t="str">
        <f>IF('（別紙2-1）12月25日～1月26日'!B151="","",'（別紙2-1）12月25日～1月26日'!B151)</f>
        <v/>
      </c>
      <c r="C151" s="432"/>
      <c r="D151" s="22"/>
      <c r="E151" s="23"/>
      <c r="F151" s="24"/>
      <c r="G151" s="23"/>
      <c r="H151" s="24"/>
      <c r="I151" s="25"/>
      <c r="J151" s="24"/>
      <c r="K151" s="25"/>
      <c r="L151" s="24"/>
      <c r="M151" s="25"/>
      <c r="N151" s="24"/>
      <c r="O151" s="25"/>
      <c r="P151" s="24"/>
      <c r="Q151" s="25"/>
      <c r="R151" s="24"/>
      <c r="S151" s="25"/>
      <c r="T151" s="24"/>
      <c r="U151" s="25"/>
      <c r="V151" s="24"/>
      <c r="W151" s="25"/>
      <c r="X151" s="147"/>
      <c r="Y151" s="143"/>
      <c r="Z151" s="147"/>
      <c r="AA151" s="143"/>
      <c r="AB151" s="147"/>
      <c r="AC151" s="143"/>
      <c r="AD151" s="147"/>
      <c r="AE151" s="143"/>
      <c r="AF151" s="147"/>
      <c r="AG151" s="153"/>
      <c r="AH151" s="56">
        <f>SUM('（別紙2-1）12月25日～1月26日'!D151:AJ151,'（別紙2-2）1月27日～2月28日'!D151:AJ151,'（別紙2-3）3月1日～3月31日'!D151:AH151,D151:AG151)</f>
        <v>0</v>
      </c>
      <c r="AI151" s="43" t="str">
        <f t="shared" si="10"/>
        <v/>
      </c>
      <c r="AJ151" s="41">
        <f t="shared" si="11"/>
        <v>0</v>
      </c>
      <c r="AK151" s="44"/>
      <c r="AM151" s="41" t="str">
        <f t="shared" si="12"/>
        <v/>
      </c>
    </row>
    <row r="152" spans="1:39" s="41" customFormat="1" ht="30" customHeight="1" x14ac:dyDescent="0.4">
      <c r="A152" s="55">
        <v>139</v>
      </c>
      <c r="B152" s="27" t="str">
        <f>IF('（別紙2-1）12月25日～1月26日'!B152="","",'（別紙2-1）12月25日～1月26日'!B152)</f>
        <v/>
      </c>
      <c r="C152" s="432"/>
      <c r="D152" s="22"/>
      <c r="E152" s="23"/>
      <c r="F152" s="24"/>
      <c r="G152" s="23"/>
      <c r="H152" s="24"/>
      <c r="I152" s="25"/>
      <c r="J152" s="24"/>
      <c r="K152" s="25"/>
      <c r="L152" s="24"/>
      <c r="M152" s="25"/>
      <c r="N152" s="24"/>
      <c r="O152" s="25"/>
      <c r="P152" s="24"/>
      <c r="Q152" s="25"/>
      <c r="R152" s="24"/>
      <c r="S152" s="25"/>
      <c r="T152" s="24"/>
      <c r="U152" s="25"/>
      <c r="V152" s="24"/>
      <c r="W152" s="25"/>
      <c r="X152" s="147"/>
      <c r="Y152" s="143"/>
      <c r="Z152" s="147"/>
      <c r="AA152" s="143"/>
      <c r="AB152" s="147"/>
      <c r="AC152" s="143"/>
      <c r="AD152" s="147"/>
      <c r="AE152" s="143"/>
      <c r="AF152" s="147"/>
      <c r="AG152" s="153"/>
      <c r="AH152" s="56">
        <f>SUM('（別紙2-1）12月25日～1月26日'!D152:AJ152,'（別紙2-2）1月27日～2月28日'!D152:AJ152,'（別紙2-3）3月1日～3月31日'!D152:AH152,D152:AG152)</f>
        <v>0</v>
      </c>
      <c r="AI152" s="43" t="str">
        <f t="shared" si="10"/>
        <v/>
      </c>
      <c r="AJ152" s="41">
        <f t="shared" si="11"/>
        <v>0</v>
      </c>
      <c r="AK152" s="44"/>
      <c r="AM152" s="41" t="str">
        <f t="shared" si="12"/>
        <v/>
      </c>
    </row>
    <row r="153" spans="1:39" s="41" customFormat="1" ht="30" customHeight="1" thickBot="1" x14ac:dyDescent="0.45">
      <c r="A153" s="55">
        <v>140</v>
      </c>
      <c r="B153" s="106" t="str">
        <f>IF('（別紙2-1）12月25日～1月26日'!B153="","",'（別紙2-1）12月25日～1月26日'!B153)</f>
        <v/>
      </c>
      <c r="C153" s="433"/>
      <c r="D153" s="22"/>
      <c r="E153" s="23"/>
      <c r="F153" s="24"/>
      <c r="G153" s="23"/>
      <c r="H153" s="24"/>
      <c r="I153" s="25"/>
      <c r="J153" s="24"/>
      <c r="K153" s="25"/>
      <c r="L153" s="24"/>
      <c r="M153" s="25"/>
      <c r="N153" s="24"/>
      <c r="O153" s="25"/>
      <c r="P153" s="24"/>
      <c r="Q153" s="25"/>
      <c r="R153" s="24"/>
      <c r="S153" s="25"/>
      <c r="T153" s="24"/>
      <c r="U153" s="25"/>
      <c r="V153" s="24"/>
      <c r="W153" s="25"/>
      <c r="X153" s="147"/>
      <c r="Y153" s="143"/>
      <c r="Z153" s="147"/>
      <c r="AA153" s="143"/>
      <c r="AB153" s="147"/>
      <c r="AC153" s="143"/>
      <c r="AD153" s="147"/>
      <c r="AE153" s="143"/>
      <c r="AF153" s="147"/>
      <c r="AG153" s="153"/>
      <c r="AH153" s="56">
        <f>SUM('（別紙2-1）12月25日～1月26日'!D153:AJ153,'（別紙2-2）1月27日～2月28日'!D153:AJ153,'（別紙2-3）3月1日～3月31日'!D153:AH153,D153:AG153)</f>
        <v>0</v>
      </c>
      <c r="AI153" s="43" t="str">
        <f t="shared" si="10"/>
        <v/>
      </c>
      <c r="AJ153" s="41">
        <f t="shared" si="11"/>
        <v>0</v>
      </c>
      <c r="AK153" s="44"/>
      <c r="AM153" s="41" t="str">
        <f t="shared" si="12"/>
        <v/>
      </c>
    </row>
    <row r="154" spans="1:39" s="41" customFormat="1" ht="30" customHeight="1" x14ac:dyDescent="0.4">
      <c r="A154" s="99">
        <v>141</v>
      </c>
      <c r="B154" s="136" t="str">
        <f>IF('（別紙2-1）12月25日～1月26日'!B154="","",'（別紙2-1）12月25日～1月26日'!B154)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48"/>
      <c r="Y154" s="144"/>
      <c r="Z154" s="148"/>
      <c r="AA154" s="144"/>
      <c r="AB154" s="148"/>
      <c r="AC154" s="144"/>
      <c r="AD154" s="148"/>
      <c r="AE154" s="144"/>
      <c r="AF154" s="148"/>
      <c r="AG154" s="154"/>
      <c r="AH154" s="81">
        <f>SUM('（別紙2-1）12月25日～1月26日'!D154:AJ154,'（別紙2-2）1月27日～2月28日'!D154:AJ154,'（別紙2-3）3月1日～3月31日'!D154:AH154,D154:AG154)</f>
        <v>0</v>
      </c>
      <c r="AI154" s="43" t="str">
        <f t="shared" si="10"/>
        <v/>
      </c>
      <c r="AJ154" s="41">
        <f t="shared" si="11"/>
        <v>0</v>
      </c>
      <c r="AK154" s="44"/>
      <c r="AM154" s="41" t="str">
        <f t="shared" si="12"/>
        <v/>
      </c>
    </row>
    <row r="155" spans="1:39" s="41" customFormat="1" ht="30" customHeight="1" x14ac:dyDescent="0.4">
      <c r="A155" s="55">
        <v>142</v>
      </c>
      <c r="B155" s="27" t="str">
        <f>IF('（別紙2-1）12月25日～1月26日'!B155="","",'（別紙2-1）12月25日～1月26日'!B155)</f>
        <v/>
      </c>
      <c r="C155" s="432"/>
      <c r="D155" s="22"/>
      <c r="E155" s="23"/>
      <c r="F155" s="24"/>
      <c r="G155" s="23"/>
      <c r="H155" s="24"/>
      <c r="I155" s="25"/>
      <c r="J155" s="24"/>
      <c r="K155" s="25"/>
      <c r="L155" s="24"/>
      <c r="M155" s="25"/>
      <c r="N155" s="24"/>
      <c r="O155" s="25"/>
      <c r="P155" s="24"/>
      <c r="Q155" s="25"/>
      <c r="R155" s="24"/>
      <c r="S155" s="25"/>
      <c r="T155" s="24"/>
      <c r="U155" s="25"/>
      <c r="V155" s="24"/>
      <c r="W155" s="25"/>
      <c r="X155" s="147"/>
      <c r="Y155" s="143"/>
      <c r="Z155" s="147"/>
      <c r="AA155" s="143"/>
      <c r="AB155" s="147"/>
      <c r="AC155" s="143"/>
      <c r="AD155" s="147"/>
      <c r="AE155" s="143"/>
      <c r="AF155" s="147"/>
      <c r="AG155" s="153"/>
      <c r="AH155" s="56">
        <f>SUM('（別紙2-1）12月25日～1月26日'!D155:AJ155,'（別紙2-2）1月27日～2月28日'!D155:AJ155,'（別紙2-3）3月1日～3月31日'!D155:AH155,D155:AG155)</f>
        <v>0</v>
      </c>
      <c r="AI155" s="43" t="str">
        <f t="shared" si="10"/>
        <v/>
      </c>
      <c r="AJ155" s="41">
        <f t="shared" si="11"/>
        <v>0</v>
      </c>
      <c r="AK155" s="44"/>
      <c r="AM155" s="41" t="str">
        <f t="shared" si="12"/>
        <v/>
      </c>
    </row>
    <row r="156" spans="1:39" s="41" customFormat="1" ht="30" customHeight="1" x14ac:dyDescent="0.4">
      <c r="A156" s="55">
        <v>143</v>
      </c>
      <c r="B156" s="27" t="str">
        <f>IF('（別紙2-1）12月25日～1月26日'!B156="","",'（別紙2-1）12月25日～1月26日'!B156)</f>
        <v/>
      </c>
      <c r="C156" s="432"/>
      <c r="D156" s="22"/>
      <c r="E156" s="23"/>
      <c r="F156" s="24"/>
      <c r="G156" s="23"/>
      <c r="H156" s="24"/>
      <c r="I156" s="25"/>
      <c r="J156" s="24"/>
      <c r="K156" s="25"/>
      <c r="L156" s="24"/>
      <c r="M156" s="25"/>
      <c r="N156" s="24"/>
      <c r="O156" s="25"/>
      <c r="P156" s="24"/>
      <c r="Q156" s="25"/>
      <c r="R156" s="24"/>
      <c r="S156" s="25"/>
      <c r="T156" s="24"/>
      <c r="U156" s="25"/>
      <c r="V156" s="24"/>
      <c r="W156" s="25"/>
      <c r="X156" s="147"/>
      <c r="Y156" s="143"/>
      <c r="Z156" s="147"/>
      <c r="AA156" s="143"/>
      <c r="AB156" s="147"/>
      <c r="AC156" s="143"/>
      <c r="AD156" s="147"/>
      <c r="AE156" s="143"/>
      <c r="AF156" s="147"/>
      <c r="AG156" s="153"/>
      <c r="AH156" s="56">
        <f>SUM('（別紙2-1）12月25日～1月26日'!D156:AJ156,'（別紙2-2）1月27日～2月28日'!D156:AJ156,'（別紙2-3）3月1日～3月31日'!D156:AH156,D156:AG156)</f>
        <v>0</v>
      </c>
      <c r="AI156" s="43" t="str">
        <f t="shared" si="10"/>
        <v/>
      </c>
      <c r="AJ156" s="41">
        <f t="shared" si="11"/>
        <v>0</v>
      </c>
      <c r="AK156" s="44"/>
      <c r="AM156" s="41" t="str">
        <f t="shared" si="12"/>
        <v/>
      </c>
    </row>
    <row r="157" spans="1:39" s="41" customFormat="1" ht="30" customHeight="1" x14ac:dyDescent="0.4">
      <c r="A157" s="55">
        <v>144</v>
      </c>
      <c r="B157" s="27" t="str">
        <f>IF('（別紙2-1）12月25日～1月26日'!B157="","",'（別紙2-1）12月25日～1月26日'!B157)</f>
        <v/>
      </c>
      <c r="C157" s="432"/>
      <c r="D157" s="22"/>
      <c r="E157" s="23"/>
      <c r="F157" s="24"/>
      <c r="G157" s="23"/>
      <c r="H157" s="24"/>
      <c r="I157" s="25"/>
      <c r="J157" s="24"/>
      <c r="K157" s="25"/>
      <c r="L157" s="24"/>
      <c r="M157" s="25"/>
      <c r="N157" s="24"/>
      <c r="O157" s="25"/>
      <c r="P157" s="24"/>
      <c r="Q157" s="25"/>
      <c r="R157" s="24"/>
      <c r="S157" s="25"/>
      <c r="T157" s="24"/>
      <c r="U157" s="25"/>
      <c r="V157" s="24"/>
      <c r="W157" s="25"/>
      <c r="X157" s="147"/>
      <c r="Y157" s="143"/>
      <c r="Z157" s="147"/>
      <c r="AA157" s="143"/>
      <c r="AB157" s="147"/>
      <c r="AC157" s="143"/>
      <c r="AD157" s="147"/>
      <c r="AE157" s="143"/>
      <c r="AF157" s="147"/>
      <c r="AG157" s="153"/>
      <c r="AH157" s="56">
        <f>SUM('（別紙2-1）12月25日～1月26日'!D157:AJ157,'（別紙2-2）1月27日～2月28日'!D157:AJ157,'（別紙2-3）3月1日～3月31日'!D157:AH157,D157:AG157)</f>
        <v>0</v>
      </c>
      <c r="AI157" s="43" t="str">
        <f t="shared" si="10"/>
        <v/>
      </c>
      <c r="AJ157" s="41">
        <f t="shared" si="11"/>
        <v>0</v>
      </c>
      <c r="AK157" s="44"/>
      <c r="AM157" s="41" t="str">
        <f t="shared" si="12"/>
        <v/>
      </c>
    </row>
    <row r="158" spans="1:39" s="41" customFormat="1" ht="30" customHeight="1" thickBot="1" x14ac:dyDescent="0.45">
      <c r="A158" s="57">
        <v>145</v>
      </c>
      <c r="B158" s="28" t="str">
        <f>IF('（別紙2-1）12月25日～1月26日'!B158="","",'（別紙2-1）12月25日～1月26日'!B158)</f>
        <v/>
      </c>
      <c r="C158" s="433"/>
      <c r="D158" s="11"/>
      <c r="E158" s="12"/>
      <c r="F158" s="13"/>
      <c r="G158" s="12"/>
      <c r="H158" s="13"/>
      <c r="I158" s="14"/>
      <c r="J158" s="13"/>
      <c r="K158" s="14"/>
      <c r="L158" s="13"/>
      <c r="M158" s="14"/>
      <c r="N158" s="13"/>
      <c r="O158" s="14"/>
      <c r="P158" s="13"/>
      <c r="Q158" s="14"/>
      <c r="R158" s="13"/>
      <c r="S158" s="14"/>
      <c r="T158" s="13"/>
      <c r="U158" s="14"/>
      <c r="V158" s="13"/>
      <c r="W158" s="14"/>
      <c r="X158" s="146"/>
      <c r="Y158" s="142"/>
      <c r="Z158" s="146"/>
      <c r="AA158" s="142"/>
      <c r="AB158" s="146"/>
      <c r="AC158" s="142"/>
      <c r="AD158" s="146"/>
      <c r="AE158" s="142"/>
      <c r="AF158" s="146"/>
      <c r="AG158" s="150"/>
      <c r="AH158" s="58">
        <f>SUM('（別紙2-1）12月25日～1月26日'!D158:AJ158,'（別紙2-2）1月27日～2月28日'!D158:AJ158,'（別紙2-3）3月1日～3月31日'!D158:AH158,D158:AG158)</f>
        <v>0</v>
      </c>
      <c r="AI158" s="43" t="str">
        <f t="shared" si="10"/>
        <v/>
      </c>
      <c r="AJ158" s="41">
        <f t="shared" si="11"/>
        <v>0</v>
      </c>
      <c r="AK158" s="44"/>
      <c r="AM158" s="41" t="str">
        <f t="shared" si="12"/>
        <v/>
      </c>
    </row>
    <row r="159" spans="1:39" s="41" customFormat="1" ht="30" customHeight="1" x14ac:dyDescent="0.4">
      <c r="A159" s="99">
        <v>146</v>
      </c>
      <c r="B159" s="136" t="str">
        <f>IF('（別紙2-1）12月25日～1月26日'!B159="","",'（別紙2-1）12月25日～1月26日'!B159)</f>
        <v/>
      </c>
      <c r="C159" s="431"/>
      <c r="D159" s="93"/>
      <c r="E159" s="94"/>
      <c r="F159" s="95"/>
      <c r="G159" s="94"/>
      <c r="H159" s="95"/>
      <c r="I159" s="96"/>
      <c r="J159" s="95"/>
      <c r="K159" s="96"/>
      <c r="L159" s="95"/>
      <c r="M159" s="96"/>
      <c r="N159" s="95"/>
      <c r="O159" s="96"/>
      <c r="P159" s="95"/>
      <c r="Q159" s="96"/>
      <c r="R159" s="95"/>
      <c r="S159" s="96"/>
      <c r="T159" s="95"/>
      <c r="U159" s="96"/>
      <c r="V159" s="95"/>
      <c r="W159" s="96"/>
      <c r="X159" s="149"/>
      <c r="Y159" s="145"/>
      <c r="Z159" s="149"/>
      <c r="AA159" s="145"/>
      <c r="AB159" s="149"/>
      <c r="AC159" s="145"/>
      <c r="AD159" s="149"/>
      <c r="AE159" s="145"/>
      <c r="AF159" s="149"/>
      <c r="AG159" s="155"/>
      <c r="AH159" s="98">
        <f>SUM('（別紙2-1）12月25日～1月26日'!D159:AJ159,'（別紙2-2）1月27日～2月28日'!D159:AJ159,'（別紙2-3）3月1日～3月31日'!D159:AH159,D159:AG159)</f>
        <v>0</v>
      </c>
      <c r="AI159" s="43" t="str">
        <f t="shared" si="10"/>
        <v/>
      </c>
      <c r="AJ159" s="41">
        <f t="shared" si="11"/>
        <v>0</v>
      </c>
      <c r="AK159" s="44"/>
      <c r="AM159" s="41" t="str">
        <f t="shared" si="12"/>
        <v/>
      </c>
    </row>
    <row r="160" spans="1:39" s="41" customFormat="1" ht="30" customHeight="1" x14ac:dyDescent="0.4">
      <c r="A160" s="55">
        <v>147</v>
      </c>
      <c r="B160" s="27" t="str">
        <f>IF('（別紙2-1）12月25日～1月26日'!B160="","",'（別紙2-1）12月25日～1月26日'!B160)</f>
        <v/>
      </c>
      <c r="C160" s="432"/>
      <c r="D160" s="22"/>
      <c r="E160" s="23"/>
      <c r="F160" s="24"/>
      <c r="G160" s="23"/>
      <c r="H160" s="24"/>
      <c r="I160" s="25"/>
      <c r="J160" s="24"/>
      <c r="K160" s="25"/>
      <c r="L160" s="24"/>
      <c r="M160" s="25"/>
      <c r="N160" s="24"/>
      <c r="O160" s="25"/>
      <c r="P160" s="24"/>
      <c r="Q160" s="25"/>
      <c r="R160" s="24"/>
      <c r="S160" s="25"/>
      <c r="T160" s="24"/>
      <c r="U160" s="25"/>
      <c r="V160" s="24"/>
      <c r="W160" s="25"/>
      <c r="X160" s="147"/>
      <c r="Y160" s="143"/>
      <c r="Z160" s="147"/>
      <c r="AA160" s="143"/>
      <c r="AB160" s="147"/>
      <c r="AC160" s="143"/>
      <c r="AD160" s="147"/>
      <c r="AE160" s="143"/>
      <c r="AF160" s="147"/>
      <c r="AG160" s="153"/>
      <c r="AH160" s="56">
        <f>SUM('（別紙2-1）12月25日～1月26日'!D160:AJ160,'（別紙2-2）1月27日～2月28日'!D160:AJ160,'（別紙2-3）3月1日～3月31日'!D160:AH160,D160:AG160)</f>
        <v>0</v>
      </c>
      <c r="AI160" s="43" t="str">
        <f t="shared" si="10"/>
        <v/>
      </c>
      <c r="AJ160" s="41">
        <f t="shared" si="11"/>
        <v>0</v>
      </c>
      <c r="AK160" s="44"/>
      <c r="AM160" s="41" t="str">
        <f t="shared" si="12"/>
        <v/>
      </c>
    </row>
    <row r="161" spans="1:39" s="41" customFormat="1" ht="30" customHeight="1" x14ac:dyDescent="0.4">
      <c r="A161" s="55">
        <v>148</v>
      </c>
      <c r="B161" s="27" t="str">
        <f>IF('（別紙2-1）12月25日～1月26日'!B161="","",'（別紙2-1）12月25日～1月26日'!B161)</f>
        <v/>
      </c>
      <c r="C161" s="432"/>
      <c r="D161" s="22"/>
      <c r="E161" s="23"/>
      <c r="F161" s="24"/>
      <c r="G161" s="23"/>
      <c r="H161" s="24"/>
      <c r="I161" s="25"/>
      <c r="J161" s="24"/>
      <c r="K161" s="25"/>
      <c r="L161" s="24"/>
      <c r="M161" s="25"/>
      <c r="N161" s="24"/>
      <c r="O161" s="25"/>
      <c r="P161" s="24"/>
      <c r="Q161" s="25"/>
      <c r="R161" s="24"/>
      <c r="S161" s="25"/>
      <c r="T161" s="24"/>
      <c r="U161" s="25"/>
      <c r="V161" s="24"/>
      <c r="W161" s="25"/>
      <c r="X161" s="147"/>
      <c r="Y161" s="143"/>
      <c r="Z161" s="147"/>
      <c r="AA161" s="143"/>
      <c r="AB161" s="147"/>
      <c r="AC161" s="143"/>
      <c r="AD161" s="147"/>
      <c r="AE161" s="143"/>
      <c r="AF161" s="147"/>
      <c r="AG161" s="153"/>
      <c r="AH161" s="56">
        <f>SUM('（別紙2-1）12月25日～1月26日'!D161:AJ161,'（別紙2-2）1月27日～2月28日'!D161:AJ161,'（別紙2-3）3月1日～3月31日'!D161:AH161,D161:AG161)</f>
        <v>0</v>
      </c>
      <c r="AI161" s="43" t="str">
        <f t="shared" si="10"/>
        <v/>
      </c>
      <c r="AJ161" s="41">
        <f t="shared" si="11"/>
        <v>0</v>
      </c>
      <c r="AK161" s="44"/>
      <c r="AM161" s="41" t="str">
        <f t="shared" si="12"/>
        <v/>
      </c>
    </row>
    <row r="162" spans="1:39" s="41" customFormat="1" ht="30" customHeight="1" x14ac:dyDescent="0.4">
      <c r="A162" s="55">
        <v>149</v>
      </c>
      <c r="B162" s="27" t="str">
        <f>IF('（別紙2-1）12月25日～1月26日'!B162="","",'（別紙2-1）12月25日～1月26日'!B162)</f>
        <v/>
      </c>
      <c r="C162" s="432"/>
      <c r="D162" s="22"/>
      <c r="E162" s="23"/>
      <c r="F162" s="24"/>
      <c r="G162" s="23"/>
      <c r="H162" s="24"/>
      <c r="I162" s="25"/>
      <c r="J162" s="24"/>
      <c r="K162" s="25"/>
      <c r="L162" s="24"/>
      <c r="M162" s="25"/>
      <c r="N162" s="24"/>
      <c r="O162" s="25"/>
      <c r="P162" s="24"/>
      <c r="Q162" s="25"/>
      <c r="R162" s="24"/>
      <c r="S162" s="25"/>
      <c r="T162" s="24"/>
      <c r="U162" s="25"/>
      <c r="V162" s="24"/>
      <c r="W162" s="25"/>
      <c r="X162" s="147"/>
      <c r="Y162" s="143"/>
      <c r="Z162" s="147"/>
      <c r="AA162" s="143"/>
      <c r="AB162" s="147"/>
      <c r="AC162" s="143"/>
      <c r="AD162" s="147"/>
      <c r="AE162" s="143"/>
      <c r="AF162" s="147"/>
      <c r="AG162" s="153"/>
      <c r="AH162" s="56">
        <f>SUM('（別紙2-1）12月25日～1月26日'!D162:AJ162,'（別紙2-2）1月27日～2月28日'!D162:AJ162,'（別紙2-3）3月1日～3月31日'!D162:AH162,D162:AG162)</f>
        <v>0</v>
      </c>
      <c r="AI162" s="43" t="str">
        <f t="shared" si="10"/>
        <v/>
      </c>
      <c r="AJ162" s="41">
        <f t="shared" si="11"/>
        <v>0</v>
      </c>
      <c r="AK162" s="44"/>
      <c r="AM162" s="41" t="str">
        <f t="shared" si="12"/>
        <v/>
      </c>
    </row>
    <row r="163" spans="1:39" s="41" customFormat="1" ht="30" customHeight="1" thickBot="1" x14ac:dyDescent="0.45">
      <c r="A163" s="57">
        <v>150</v>
      </c>
      <c r="B163" s="186" t="str">
        <f>IF('（別紙2-1）12月25日～1月26日'!B163="","",'（別紙2-1）12月25日～1月26日'!B163)</f>
        <v/>
      </c>
      <c r="C163" s="433"/>
      <c r="D163" s="11"/>
      <c r="E163" s="12"/>
      <c r="F163" s="13"/>
      <c r="G163" s="12"/>
      <c r="H163" s="13"/>
      <c r="I163" s="14"/>
      <c r="J163" s="13"/>
      <c r="K163" s="14"/>
      <c r="L163" s="13"/>
      <c r="M163" s="14"/>
      <c r="N163" s="13"/>
      <c r="O163" s="14"/>
      <c r="P163" s="13"/>
      <c r="Q163" s="14"/>
      <c r="R163" s="13"/>
      <c r="S163" s="14"/>
      <c r="T163" s="13"/>
      <c r="U163" s="14"/>
      <c r="V163" s="13"/>
      <c r="W163" s="14"/>
      <c r="X163" s="146"/>
      <c r="Y163" s="142"/>
      <c r="Z163" s="146"/>
      <c r="AA163" s="142"/>
      <c r="AB163" s="146"/>
      <c r="AC163" s="142"/>
      <c r="AD163" s="146"/>
      <c r="AE163" s="142"/>
      <c r="AF163" s="146"/>
      <c r="AG163" s="150"/>
      <c r="AH163" s="58">
        <f>SUM('（別紙2-1）12月25日～1月26日'!D163:AJ163,'（別紙2-2）1月27日～2月28日'!D163:AJ163,'（別紙2-3）3月1日～3月31日'!D163:AH163,D163:AG163)</f>
        <v>0</v>
      </c>
      <c r="AI163" s="43" t="str">
        <f t="shared" si="10"/>
        <v/>
      </c>
      <c r="AJ163" s="41">
        <f t="shared" si="11"/>
        <v>0</v>
      </c>
      <c r="AK163" s="44"/>
      <c r="AL163" s="41" t="s">
        <v>57</v>
      </c>
      <c r="AM163" s="41" t="str">
        <f t="shared" si="12"/>
        <v/>
      </c>
    </row>
    <row r="164" spans="1:39" ht="30" hidden="1" customHeight="1" thickBot="1" x14ac:dyDescent="0.3">
      <c r="A164" s="45"/>
      <c r="B164" s="45"/>
      <c r="C164" s="45"/>
      <c r="D164" s="45">
        <f t="shared" ref="D164:AG164" si="13">D13</f>
        <v>0</v>
      </c>
      <c r="E164" s="45">
        <f t="shared" si="13"/>
        <v>0</v>
      </c>
      <c r="F164" s="45">
        <f t="shared" si="13"/>
        <v>0</v>
      </c>
      <c r="G164" s="45">
        <f t="shared" si="13"/>
        <v>0</v>
      </c>
      <c r="H164" s="45">
        <f t="shared" si="13"/>
        <v>0</v>
      </c>
      <c r="I164" s="45">
        <f t="shared" si="13"/>
        <v>0</v>
      </c>
      <c r="J164" s="45">
        <f t="shared" si="13"/>
        <v>0</v>
      </c>
      <c r="K164" s="45">
        <f t="shared" si="13"/>
        <v>0</v>
      </c>
      <c r="L164" s="45">
        <f t="shared" si="13"/>
        <v>0</v>
      </c>
      <c r="M164" s="45">
        <f t="shared" si="13"/>
        <v>0</v>
      </c>
      <c r="N164" s="45">
        <f t="shared" si="13"/>
        <v>0</v>
      </c>
      <c r="O164" s="45">
        <f t="shared" si="13"/>
        <v>0</v>
      </c>
      <c r="P164" s="45">
        <f t="shared" si="13"/>
        <v>0</v>
      </c>
      <c r="Q164" s="45">
        <f t="shared" si="13"/>
        <v>0</v>
      </c>
      <c r="R164" s="45">
        <f t="shared" si="13"/>
        <v>0</v>
      </c>
      <c r="S164" s="45">
        <f t="shared" si="13"/>
        <v>0</v>
      </c>
      <c r="T164" s="45">
        <f t="shared" si="13"/>
        <v>0</v>
      </c>
      <c r="U164" s="45">
        <f t="shared" si="13"/>
        <v>0</v>
      </c>
      <c r="V164" s="45">
        <f t="shared" si="13"/>
        <v>0</v>
      </c>
      <c r="W164" s="45">
        <f t="shared" si="13"/>
        <v>0</v>
      </c>
      <c r="X164" s="45">
        <f t="shared" ref="X164:AF164" si="14">X13</f>
        <v>0</v>
      </c>
      <c r="Y164" s="45">
        <f t="shared" si="14"/>
        <v>0</v>
      </c>
      <c r="Z164" s="45">
        <f t="shared" si="14"/>
        <v>0</v>
      </c>
      <c r="AA164" s="45">
        <f t="shared" si="14"/>
        <v>0</v>
      </c>
      <c r="AB164" s="45">
        <f t="shared" si="14"/>
        <v>0</v>
      </c>
      <c r="AC164" s="45">
        <f t="shared" si="14"/>
        <v>0</v>
      </c>
      <c r="AD164" s="45">
        <f t="shared" si="14"/>
        <v>0</v>
      </c>
      <c r="AE164" s="45">
        <f t="shared" si="14"/>
        <v>0</v>
      </c>
      <c r="AF164" s="45">
        <f t="shared" si="14"/>
        <v>0</v>
      </c>
      <c r="AG164" s="45">
        <f t="shared" si="13"/>
        <v>0</v>
      </c>
      <c r="AH164" s="45"/>
      <c r="AJ164" s="46">
        <f>SUM(AJ14:AJ163)</f>
        <v>0</v>
      </c>
      <c r="AK164" s="46" t="str">
        <f>IF(H5=AJ4,AH165,IF(H5=AJ5,AH166,"規模を選択してください"))</f>
        <v>規模を選択してください</v>
      </c>
      <c r="AL164" s="46">
        <f>AH167</f>
        <v>0</v>
      </c>
      <c r="AM164" s="34">
        <f>SUM(AM14:AM163)</f>
        <v>0</v>
      </c>
    </row>
    <row r="165" spans="1:39" ht="30" hidden="1" customHeight="1" x14ac:dyDescent="0.25">
      <c r="B165" s="45" t="s">
        <v>4</v>
      </c>
      <c r="C165" s="45"/>
      <c r="D165" s="45">
        <f>IF(D164&gt;=5,D164,0)</f>
        <v>0</v>
      </c>
      <c r="E165" s="45">
        <f t="shared" ref="E165:AG165" si="15">IF(E164&gt;=5,E164,0)</f>
        <v>0</v>
      </c>
      <c r="F165" s="45">
        <f t="shared" si="15"/>
        <v>0</v>
      </c>
      <c r="G165" s="45">
        <f t="shared" si="15"/>
        <v>0</v>
      </c>
      <c r="H165" s="45">
        <f t="shared" si="15"/>
        <v>0</v>
      </c>
      <c r="I165" s="45">
        <f t="shared" si="15"/>
        <v>0</v>
      </c>
      <c r="J165" s="45">
        <f t="shared" si="15"/>
        <v>0</v>
      </c>
      <c r="K165" s="45">
        <f t="shared" si="15"/>
        <v>0</v>
      </c>
      <c r="L165" s="45">
        <f t="shared" si="15"/>
        <v>0</v>
      </c>
      <c r="M165" s="45">
        <f t="shared" si="15"/>
        <v>0</v>
      </c>
      <c r="N165" s="45">
        <f t="shared" si="15"/>
        <v>0</v>
      </c>
      <c r="O165" s="45">
        <f t="shared" si="15"/>
        <v>0</v>
      </c>
      <c r="P165" s="45">
        <f t="shared" si="15"/>
        <v>0</v>
      </c>
      <c r="Q165" s="45">
        <f t="shared" si="15"/>
        <v>0</v>
      </c>
      <c r="R165" s="45">
        <f t="shared" si="15"/>
        <v>0</v>
      </c>
      <c r="S165" s="45">
        <f t="shared" si="15"/>
        <v>0</v>
      </c>
      <c r="T165" s="45">
        <f t="shared" si="15"/>
        <v>0</v>
      </c>
      <c r="U165" s="45">
        <f t="shared" si="15"/>
        <v>0</v>
      </c>
      <c r="V165" s="45">
        <f t="shared" si="15"/>
        <v>0</v>
      </c>
      <c r="W165" s="45">
        <f t="shared" si="15"/>
        <v>0</v>
      </c>
      <c r="X165" s="45">
        <f t="shared" ref="X165:AF165" si="16">IF(X164&gt;=5,X164,0)</f>
        <v>0</v>
      </c>
      <c r="Y165" s="45">
        <f t="shared" si="16"/>
        <v>0</v>
      </c>
      <c r="Z165" s="45">
        <f t="shared" si="16"/>
        <v>0</v>
      </c>
      <c r="AA165" s="45">
        <f t="shared" si="16"/>
        <v>0</v>
      </c>
      <c r="AB165" s="45">
        <f t="shared" si="16"/>
        <v>0</v>
      </c>
      <c r="AC165" s="45">
        <f t="shared" si="16"/>
        <v>0</v>
      </c>
      <c r="AD165" s="45">
        <f t="shared" si="16"/>
        <v>0</v>
      </c>
      <c r="AE165" s="45">
        <f t="shared" si="16"/>
        <v>0</v>
      </c>
      <c r="AF165" s="45">
        <f t="shared" si="16"/>
        <v>0</v>
      </c>
      <c r="AG165" s="45">
        <f t="shared" si="15"/>
        <v>0</v>
      </c>
      <c r="AH165" s="45">
        <f>SUM(D165:AG165)</f>
        <v>0</v>
      </c>
      <c r="AJ165" s="48">
        <f>COUNTIF(AI14:AI163,"")</f>
        <v>150</v>
      </c>
      <c r="AL165" s="48"/>
    </row>
    <row r="166" spans="1:39" ht="30" hidden="1" customHeight="1" thickBot="1" x14ac:dyDescent="0.3">
      <c r="B166" s="45" t="s">
        <v>12</v>
      </c>
      <c r="C166" s="45"/>
      <c r="D166" s="45">
        <f>IF(D164&gt;=2,D164,0)</f>
        <v>0</v>
      </c>
      <c r="E166" s="45">
        <f t="shared" ref="E166:AG166" si="17">IF(E164&gt;=2,E164,0)</f>
        <v>0</v>
      </c>
      <c r="F166" s="45">
        <f t="shared" si="17"/>
        <v>0</v>
      </c>
      <c r="G166" s="45">
        <f t="shared" si="17"/>
        <v>0</v>
      </c>
      <c r="H166" s="45">
        <f t="shared" si="17"/>
        <v>0</v>
      </c>
      <c r="I166" s="45">
        <f t="shared" si="17"/>
        <v>0</v>
      </c>
      <c r="J166" s="45">
        <f t="shared" si="17"/>
        <v>0</v>
      </c>
      <c r="K166" s="45">
        <f t="shared" si="17"/>
        <v>0</v>
      </c>
      <c r="L166" s="45">
        <f t="shared" si="17"/>
        <v>0</v>
      </c>
      <c r="M166" s="45">
        <f t="shared" si="17"/>
        <v>0</v>
      </c>
      <c r="N166" s="45">
        <f t="shared" si="17"/>
        <v>0</v>
      </c>
      <c r="O166" s="45">
        <f t="shared" si="17"/>
        <v>0</v>
      </c>
      <c r="P166" s="45">
        <f t="shared" si="17"/>
        <v>0</v>
      </c>
      <c r="Q166" s="45">
        <f t="shared" si="17"/>
        <v>0</v>
      </c>
      <c r="R166" s="45">
        <f t="shared" si="17"/>
        <v>0</v>
      </c>
      <c r="S166" s="45">
        <f t="shared" si="17"/>
        <v>0</v>
      </c>
      <c r="T166" s="45">
        <f t="shared" si="17"/>
        <v>0</v>
      </c>
      <c r="U166" s="45">
        <f t="shared" si="17"/>
        <v>0</v>
      </c>
      <c r="V166" s="45">
        <f t="shared" si="17"/>
        <v>0</v>
      </c>
      <c r="W166" s="45">
        <f t="shared" si="17"/>
        <v>0</v>
      </c>
      <c r="X166" s="45">
        <f t="shared" ref="X166:AF166" si="18">IF(X164&gt;=2,X164,0)</f>
        <v>0</v>
      </c>
      <c r="Y166" s="45">
        <f t="shared" si="18"/>
        <v>0</v>
      </c>
      <c r="Z166" s="45">
        <f t="shared" si="18"/>
        <v>0</v>
      </c>
      <c r="AA166" s="45">
        <f t="shared" si="18"/>
        <v>0</v>
      </c>
      <c r="AB166" s="45">
        <f t="shared" si="18"/>
        <v>0</v>
      </c>
      <c r="AC166" s="45">
        <f t="shared" si="18"/>
        <v>0</v>
      </c>
      <c r="AD166" s="45">
        <f t="shared" si="18"/>
        <v>0</v>
      </c>
      <c r="AE166" s="45">
        <f t="shared" si="18"/>
        <v>0</v>
      </c>
      <c r="AF166" s="45">
        <f t="shared" si="18"/>
        <v>0</v>
      </c>
      <c r="AG166" s="45">
        <f t="shared" si="17"/>
        <v>0</v>
      </c>
      <c r="AH166" s="45">
        <f>SUM(D166:AG166)</f>
        <v>0</v>
      </c>
    </row>
    <row r="167" spans="1:39" ht="29.25" hidden="1" customHeight="1" x14ac:dyDescent="0.25">
      <c r="B167" s="135"/>
      <c r="D167" s="160">
        <f>IF('（別紙１）チェックリスト'!$B$28="〇",D164,0)</f>
        <v>0</v>
      </c>
      <c r="E167" s="160">
        <f>IF('（別紙１）チェックリスト'!$B$28="〇",E164,0)</f>
        <v>0</v>
      </c>
      <c r="F167" s="160">
        <f>IF('（別紙１）チェックリスト'!$B$28="〇",F164,0)</f>
        <v>0</v>
      </c>
      <c r="G167" s="160">
        <f>IF('（別紙１）チェックリスト'!$B$28="〇",G164,0)</f>
        <v>0</v>
      </c>
      <c r="H167" s="160">
        <f>IF('（別紙１）チェックリスト'!$B$28="〇",H164,0)</f>
        <v>0</v>
      </c>
      <c r="I167" s="160">
        <f>IF('（別紙１）チェックリスト'!$B$28="〇",I164,0)</f>
        <v>0</v>
      </c>
      <c r="J167" s="160">
        <f>IF('（別紙１）チェックリスト'!$B$28="〇",J164,0)</f>
        <v>0</v>
      </c>
      <c r="K167" s="160">
        <f>IF('（別紙１）チェックリスト'!$B$28="〇",K164,0)</f>
        <v>0</v>
      </c>
      <c r="L167" s="160">
        <f>IF('（別紙１）チェックリスト'!$B$28="〇",L164,0)</f>
        <v>0</v>
      </c>
      <c r="M167" s="160">
        <f>IF('（別紙１）チェックリスト'!$B$28="〇",M164,0)</f>
        <v>0</v>
      </c>
      <c r="N167" s="160">
        <f>IF('（別紙１）チェックリスト'!$B$28="〇",N164,0)</f>
        <v>0</v>
      </c>
      <c r="O167" s="160">
        <f>IF('（別紙１）チェックリスト'!$B$28="〇",O164,0)</f>
        <v>0</v>
      </c>
      <c r="P167" s="160">
        <f>IF('（別紙１）チェックリスト'!$B$28="〇",P164,0)</f>
        <v>0</v>
      </c>
      <c r="Q167" s="160">
        <f>IF('（別紙１）チェックリスト'!$B$28="〇",Q164,0)</f>
        <v>0</v>
      </c>
      <c r="R167" s="160">
        <f>IF('（別紙１）チェックリスト'!$B$28="〇",R164,0)</f>
        <v>0</v>
      </c>
      <c r="S167" s="160">
        <f>IF('（別紙１）チェックリスト'!$B$28="〇",S164,0)</f>
        <v>0</v>
      </c>
      <c r="T167" s="160">
        <f>IF('（別紙１）チェックリスト'!$B$28="〇",T164,0)</f>
        <v>0</v>
      </c>
      <c r="U167" s="160">
        <f>IF('（別紙１）チェックリスト'!$B$28="〇",U164,0)</f>
        <v>0</v>
      </c>
      <c r="V167" s="160">
        <f>IF('（別紙１）チェックリスト'!$B$28="〇",V164,0)</f>
        <v>0</v>
      </c>
      <c r="W167" s="160">
        <f>IF('（別紙１）チェックリスト'!$B$28="〇",W164,0)</f>
        <v>0</v>
      </c>
      <c r="X167" s="160">
        <f>IF('（別紙１）チェックリスト'!$B$28="〇",X164,0)</f>
        <v>0</v>
      </c>
      <c r="Y167" s="160">
        <f>IF('（別紙１）チェックリスト'!$B$28="〇",Y164,0)</f>
        <v>0</v>
      </c>
      <c r="Z167" s="160">
        <f>IF('（別紙１）チェックリスト'!$B$28="〇",Z164,0)</f>
        <v>0</v>
      </c>
      <c r="AA167" s="160">
        <f>IF('（別紙１）チェックリスト'!$B$28="〇",AA164,0)</f>
        <v>0</v>
      </c>
      <c r="AB167" s="160">
        <f>IF('（別紙１）チェックリスト'!$B$28="〇",AB164,0)</f>
        <v>0</v>
      </c>
      <c r="AC167" s="160">
        <f>IF('（別紙１）チェックリスト'!$B$28="〇",AC164,0)</f>
        <v>0</v>
      </c>
      <c r="AD167" s="160">
        <f>IF('（別紙１）チェックリスト'!$B$28="〇",AD164,0)</f>
        <v>0</v>
      </c>
      <c r="AE167" s="160">
        <f>IF('（別紙１）チェックリスト'!$B$28="〇",AE164,0)</f>
        <v>0</v>
      </c>
      <c r="AF167" s="160">
        <f>IF('（別紙１）チェックリスト'!$B$28="〇",AF164,0)</f>
        <v>0</v>
      </c>
      <c r="AG167" s="160">
        <f>IF('（別紙１）チェックリスト'!$B$28="〇",AG164,0)</f>
        <v>0</v>
      </c>
      <c r="AH167" s="161">
        <f>SUM(D167:AG167)</f>
        <v>0</v>
      </c>
    </row>
    <row r="168" spans="1:39" ht="29.25" customHeight="1" x14ac:dyDescent="0.25"/>
    <row r="169" spans="1:39" ht="29.25" customHeight="1" x14ac:dyDescent="0.25"/>
    <row r="170" spans="1:39" ht="29.25" customHeight="1" x14ac:dyDescent="0.25"/>
  </sheetData>
  <sheetProtection algorithmName="SHA-512" hashValue="ZPHMD8gw7ZV4J9DCDcoP3jdf4ustlKFvzUX5XImZrql6ZTZNjGq3hkGNarCEipIuWRzk2MYIWYyc7o/SlZvSWg==" saltValue="RrJVYgx8U1z/VzHM8mXOKA==" spinCount="100000" sheet="1" objects="1" scenarios="1"/>
  <mergeCells count="44">
    <mergeCell ref="Q7:R7"/>
    <mergeCell ref="C2:R2"/>
    <mergeCell ref="C3:R3"/>
    <mergeCell ref="C7:D7"/>
    <mergeCell ref="E7:G7"/>
    <mergeCell ref="H7:I7"/>
    <mergeCell ref="J7:K7"/>
    <mergeCell ref="L7:N7"/>
    <mergeCell ref="B5:G5"/>
    <mergeCell ref="H5:R5"/>
    <mergeCell ref="C49:C53"/>
    <mergeCell ref="A9:AH9"/>
    <mergeCell ref="AH10:AH11"/>
    <mergeCell ref="AK11:AL11"/>
    <mergeCell ref="A12:AH12"/>
    <mergeCell ref="C14:C18"/>
    <mergeCell ref="C19:C23"/>
    <mergeCell ref="C24:C28"/>
    <mergeCell ref="C29:C33"/>
    <mergeCell ref="C34:C38"/>
    <mergeCell ref="C39:C43"/>
    <mergeCell ref="C44:C48"/>
    <mergeCell ref="C109:C113"/>
    <mergeCell ref="C54:C58"/>
    <mergeCell ref="C59:C63"/>
    <mergeCell ref="C64:C68"/>
    <mergeCell ref="C69:C73"/>
    <mergeCell ref="C74:C78"/>
    <mergeCell ref="C79:C83"/>
    <mergeCell ref="C84:C88"/>
    <mergeCell ref="C89:C93"/>
    <mergeCell ref="C94:C98"/>
    <mergeCell ref="C99:C103"/>
    <mergeCell ref="C104:C108"/>
    <mergeCell ref="C144:C148"/>
    <mergeCell ref="C149:C153"/>
    <mergeCell ref="C154:C158"/>
    <mergeCell ref="C159:C163"/>
    <mergeCell ref="C114:C118"/>
    <mergeCell ref="C119:C123"/>
    <mergeCell ref="C124:C128"/>
    <mergeCell ref="C129:C133"/>
    <mergeCell ref="C134:C138"/>
    <mergeCell ref="C139:C143"/>
  </mergeCells>
  <phoneticPr fontId="1"/>
  <dataValidations count="3">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ageMargins left="0.7" right="0.7" top="0.75" bottom="0.75" header="0.3" footer="0.3"/>
  <pageSetup paperSize="9" scale="3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34.25" style="34" customWidth="1"/>
    <col min="37" max="37" width="9" style="34" hidden="1" customWidth="1"/>
    <col min="38" max="38" width="19.625" style="34" hidden="1" customWidth="1"/>
    <col min="39" max="39" width="11.125" style="34" hidden="1" customWidth="1"/>
    <col min="40" max="41" width="9" style="34" hidden="1" customWidth="1"/>
    <col min="42" max="16384" width="9" style="34"/>
  </cols>
  <sheetData>
    <row r="1" spans="1:41" ht="29.25" customHeight="1" thickBot="1" x14ac:dyDescent="0.3">
      <c r="AI1" s="35" t="s">
        <v>75</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34"/>
      <c r="AK5" s="34" t="s">
        <v>12</v>
      </c>
      <c r="AN5" s="34">
        <v>200</v>
      </c>
      <c r="AO5" s="34">
        <v>2</v>
      </c>
    </row>
    <row r="6" spans="1:41"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37"/>
      <c r="AI6" s="117"/>
    </row>
    <row r="7" spans="1:41"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37"/>
      <c r="W7" s="37"/>
      <c r="X7" s="37"/>
      <c r="Y7" s="37"/>
      <c r="Z7" s="37"/>
      <c r="AA7" s="37"/>
      <c r="AB7" s="37"/>
      <c r="AC7" s="37"/>
      <c r="AD7" s="37"/>
      <c r="AE7" s="37"/>
      <c r="AF7" s="37"/>
      <c r="AG7" s="37"/>
      <c r="AH7" s="37"/>
      <c r="AI7" s="117" t="str">
        <f>IF(AN164=0,"","申請内容にエラーがあります。利用者名は別紙2-1に入力してください。")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IF(AK165=150,"","申請内容にエラーがあります。療養日数は15日以内になるようにしてください。")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1" s="41" customFormat="1" ht="30" customHeight="1" x14ac:dyDescent="0.4">
      <c r="A10" s="62"/>
      <c r="B10" s="63"/>
      <c r="C10" s="64" t="s">
        <v>15</v>
      </c>
      <c r="D10" s="65">
        <v>5</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1" s="41" customFormat="1" ht="30" customHeight="1" thickBot="1" x14ac:dyDescent="0.45">
      <c r="A11" s="69"/>
      <c r="B11" s="70"/>
      <c r="C11" s="169"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443" t="s">
        <v>19</v>
      </c>
      <c r="AM11" s="443"/>
    </row>
    <row r="12" spans="1:41" s="41" customFormat="1" ht="30" customHeight="1" thickBot="1" x14ac:dyDescent="0.35">
      <c r="A12" s="436" t="s">
        <v>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1"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row>
    <row r="14" spans="1:41" s="41" customFormat="1" ht="30" customHeight="1" thickTop="1" x14ac:dyDescent="0.4">
      <c r="A14" s="82">
        <v>1</v>
      </c>
      <c r="B14" s="27" t="str">
        <f>IF('（別紙2-1）12月25日～1月26日'!B14="","",'（別紙2-1）12月25日～1月26日'!B14)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148"/>
      <c r="AG14" s="144"/>
      <c r="AH14" s="105"/>
      <c r="AI14" s="83">
        <f>SUM('（別紙2-1）12月25日～1月26日'!D14:AJ14,'（別紙2-2）1月27日～2月28日'!D14:AJ14,'（別紙2-3）3月1日～3月31日'!D14:AH14,'（別紙2-4）4月1日～4月30日'!D14:AG14,D14:AH14)</f>
        <v>0</v>
      </c>
      <c r="AJ14" s="43" t="str">
        <f>IF(AI14&lt;=15,"","療養日数は15日以内になるようにしてください")</f>
        <v/>
      </c>
      <c r="AK14" s="41">
        <f t="shared" ref="AK14:AK45" si="1">MIN(SUM(D14:AH14),15)</f>
        <v>0</v>
      </c>
      <c r="AM14" s="41" t="str">
        <f>IF(AND(B14="",AU14&gt;0),1,"")</f>
        <v/>
      </c>
      <c r="AN14" s="41" t="str">
        <f t="shared" ref="AN14:AN77" si="2">IF(AND(B14="",AI14&gt;0),1,"")</f>
        <v/>
      </c>
    </row>
    <row r="15" spans="1:41" s="41" customFormat="1" ht="30" customHeight="1" x14ac:dyDescent="0.4">
      <c r="A15" s="53">
        <v>2</v>
      </c>
      <c r="B15" s="27" t="str">
        <f>IF('（別紙2-1）12月25日～1月26日'!B15="","",'（別紙2-1）12月25日～1月26日'!B15)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147"/>
      <c r="AG15" s="143"/>
      <c r="AH15" s="26"/>
      <c r="AI15" s="54">
        <f>SUM('（別紙2-1）12月25日～1月26日'!D15:AJ15,'（別紙2-2）1月27日～2月28日'!D15:AJ15,'（別紙2-3）3月1日～3月31日'!D15:AH15,'（別紙2-4）4月1日～4月30日'!D15:AG15,D15:AH15)</f>
        <v>0</v>
      </c>
      <c r="AJ15" s="43" t="str">
        <f t="shared" ref="AJ15:AJ129" si="3">IF(AI15&lt;=15,"","療養日数は15日以内になるようにしてください")</f>
        <v/>
      </c>
      <c r="AK15" s="41">
        <f t="shared" si="1"/>
        <v>0</v>
      </c>
      <c r="AN15" s="41" t="str">
        <f t="shared" si="2"/>
        <v/>
      </c>
    </row>
    <row r="16" spans="1:41" s="41" customFormat="1" ht="30" customHeight="1" x14ac:dyDescent="0.4">
      <c r="A16" s="53">
        <v>3</v>
      </c>
      <c r="B16" s="27" t="str">
        <f>IF('（別紙2-1）12月25日～1月26日'!B16="","",'（別紙2-1）12月25日～1月26日'!B16)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147"/>
      <c r="AG16" s="143"/>
      <c r="AH16" s="26"/>
      <c r="AI16" s="54">
        <f>SUM('（別紙2-1）12月25日～1月26日'!D16:AJ16,'（別紙2-2）1月27日～2月28日'!D16:AJ16,'（別紙2-3）3月1日～3月31日'!D16:AH16,'（別紙2-4）4月1日～4月30日'!D16:AG16,D16:AH16)</f>
        <v>0</v>
      </c>
      <c r="AJ16" s="43" t="str">
        <f t="shared" si="3"/>
        <v/>
      </c>
      <c r="AK16" s="41">
        <f t="shared" si="1"/>
        <v>0</v>
      </c>
      <c r="AN16" s="41" t="str">
        <f t="shared" si="2"/>
        <v/>
      </c>
    </row>
    <row r="17" spans="1:40" s="41" customFormat="1" ht="30" customHeight="1" x14ac:dyDescent="0.4">
      <c r="A17" s="53">
        <v>4</v>
      </c>
      <c r="B17" s="27" t="str">
        <f>IF('（別紙2-1）12月25日～1月26日'!B17="","",'（別紙2-1）12月25日～1月26日'!B17)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147"/>
      <c r="AG17" s="143"/>
      <c r="AH17" s="26"/>
      <c r="AI17" s="54">
        <f>SUM('（別紙2-1）12月25日～1月26日'!D17:AJ17,'（別紙2-2）1月27日～2月28日'!D17:AJ17,'（別紙2-3）3月1日～3月31日'!D17:AH17,'（別紙2-4）4月1日～4月30日'!D17:AG17,D17:AH17)</f>
        <v>0</v>
      </c>
      <c r="AJ17" s="43" t="str">
        <f t="shared" si="3"/>
        <v/>
      </c>
      <c r="AK17" s="41">
        <f t="shared" si="1"/>
        <v>0</v>
      </c>
      <c r="AN17" s="41" t="str">
        <f t="shared" si="2"/>
        <v/>
      </c>
    </row>
    <row r="18" spans="1:40" s="41" customFormat="1" ht="30" customHeight="1" thickBot="1" x14ac:dyDescent="0.45">
      <c r="A18" s="57">
        <v>5</v>
      </c>
      <c r="B18" s="106" t="str">
        <f>IF('（別紙2-1）12月25日～1月26日'!B18="","",'（別紙2-1）12月25日～1月26日'!B18)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46"/>
      <c r="AG18" s="142"/>
      <c r="AH18" s="15"/>
      <c r="AI18" s="58">
        <f>SUM('（別紙2-1）12月25日～1月26日'!D18:AJ18,'（別紙2-2）1月27日～2月28日'!D18:AJ18,'（別紙2-3）3月1日～3月31日'!D18:AH18,'（別紙2-4）4月1日～4月30日'!D18:AG18,D18:AH18)</f>
        <v>0</v>
      </c>
      <c r="AJ18" s="43" t="str">
        <f t="shared" si="3"/>
        <v/>
      </c>
      <c r="AK18" s="41">
        <f t="shared" si="1"/>
        <v>0</v>
      </c>
      <c r="AN18" s="41" t="str">
        <f t="shared" si="2"/>
        <v/>
      </c>
    </row>
    <row r="19" spans="1:40" s="41" customFormat="1" ht="30" customHeight="1" x14ac:dyDescent="0.4">
      <c r="A19" s="82">
        <v>6</v>
      </c>
      <c r="B19" s="136" t="str">
        <f>IF('（別紙2-1）12月25日～1月26日'!B19="","",'（別紙2-1）12月25日～1月26日'!B19)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148"/>
      <c r="AG19" s="144"/>
      <c r="AH19" s="105"/>
      <c r="AI19" s="84">
        <f>SUM('（別紙2-1）12月25日～1月26日'!D19:AJ19,'（別紙2-2）1月27日～2月28日'!D19:AJ19,'（別紙2-3）3月1日～3月31日'!D19:AH19,'（別紙2-4）4月1日～4月30日'!D19:AG19,D19:AH19)</f>
        <v>0</v>
      </c>
      <c r="AJ19" s="43" t="str">
        <f t="shared" si="3"/>
        <v/>
      </c>
      <c r="AK19" s="41">
        <f t="shared" si="1"/>
        <v>0</v>
      </c>
      <c r="AN19" s="41" t="str">
        <f t="shared" si="2"/>
        <v/>
      </c>
    </row>
    <row r="20" spans="1:40" s="41" customFormat="1" ht="30" customHeight="1" x14ac:dyDescent="0.4">
      <c r="A20" s="53">
        <v>7</v>
      </c>
      <c r="B20" s="27" t="str">
        <f>IF('（別紙2-1）12月25日～1月26日'!B20="","",'（別紙2-1）12月25日～1月26日'!B20)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147"/>
      <c r="AG20" s="143"/>
      <c r="AH20" s="26"/>
      <c r="AI20" s="54">
        <f>SUM('（別紙2-1）12月25日～1月26日'!D20:AJ20,'（別紙2-2）1月27日～2月28日'!D20:AJ20,'（別紙2-3）3月1日～3月31日'!D20:AH20,'（別紙2-4）4月1日～4月30日'!D20:AG20,D20:AH20)</f>
        <v>0</v>
      </c>
      <c r="AJ20" s="43" t="str">
        <f t="shared" si="3"/>
        <v/>
      </c>
      <c r="AK20" s="41">
        <f t="shared" si="1"/>
        <v>0</v>
      </c>
      <c r="AN20" s="41" t="str">
        <f t="shared" si="2"/>
        <v/>
      </c>
    </row>
    <row r="21" spans="1:40" s="41" customFormat="1" ht="30" customHeight="1" x14ac:dyDescent="0.4">
      <c r="A21" s="53">
        <v>8</v>
      </c>
      <c r="B21" s="27" t="str">
        <f>IF('（別紙2-1）12月25日～1月26日'!B21="","",'（別紙2-1）12月25日～1月26日'!B21)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147"/>
      <c r="AG21" s="143"/>
      <c r="AH21" s="26"/>
      <c r="AI21" s="54">
        <f>SUM('（別紙2-1）12月25日～1月26日'!D21:AJ21,'（別紙2-2）1月27日～2月28日'!D21:AJ21,'（別紙2-3）3月1日～3月31日'!D21:AH21,'（別紙2-4）4月1日～4月30日'!D21:AG21,D21:AH21)</f>
        <v>0</v>
      </c>
      <c r="AJ21" s="43" t="str">
        <f t="shared" si="3"/>
        <v/>
      </c>
      <c r="AK21" s="41">
        <f t="shared" si="1"/>
        <v>0</v>
      </c>
      <c r="AN21" s="41" t="str">
        <f t="shared" si="2"/>
        <v/>
      </c>
    </row>
    <row r="22" spans="1:40" s="41" customFormat="1" ht="30" customHeight="1" x14ac:dyDescent="0.4">
      <c r="A22" s="53">
        <v>9</v>
      </c>
      <c r="B22" s="27" t="str">
        <f>IF('（別紙2-1）12月25日～1月26日'!B22="","",'（別紙2-1）12月25日～1月26日'!B22)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147"/>
      <c r="AG22" s="143"/>
      <c r="AH22" s="26"/>
      <c r="AI22" s="54">
        <f>SUM('（別紙2-1）12月25日～1月26日'!D22:AJ22,'（別紙2-2）1月27日～2月28日'!D22:AJ22,'（別紙2-3）3月1日～3月31日'!D22:AH22,'（別紙2-4）4月1日～4月30日'!D22:AG22,D22:AH22)</f>
        <v>0</v>
      </c>
      <c r="AJ22" s="43" t="str">
        <f t="shared" si="3"/>
        <v/>
      </c>
      <c r="AK22" s="41">
        <f t="shared" si="1"/>
        <v>0</v>
      </c>
      <c r="AN22" s="41" t="str">
        <f t="shared" si="2"/>
        <v/>
      </c>
    </row>
    <row r="23" spans="1:40" s="41" customFormat="1" ht="30" customHeight="1" thickBot="1" x14ac:dyDescent="0.45">
      <c r="A23" s="57">
        <v>10</v>
      </c>
      <c r="B23" s="106" t="str">
        <f>IF('（別紙2-1）12月25日～1月26日'!B23="","",'（別紙2-1）12月25日～1月26日'!B23)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46"/>
      <c r="AG23" s="142"/>
      <c r="AH23" s="15"/>
      <c r="AI23" s="58">
        <f>SUM('（別紙2-1）12月25日～1月26日'!D23:AJ23,'（別紙2-2）1月27日～2月28日'!D23:AJ23,'（別紙2-3）3月1日～3月31日'!D23:AH23,'（別紙2-4）4月1日～4月30日'!D23:AG23,D23:AH23)</f>
        <v>0</v>
      </c>
      <c r="AJ23" s="43" t="str">
        <f t="shared" si="3"/>
        <v/>
      </c>
      <c r="AK23" s="41">
        <f t="shared" si="1"/>
        <v>0</v>
      </c>
      <c r="AN23" s="41" t="str">
        <f t="shared" si="2"/>
        <v/>
      </c>
    </row>
    <row r="24" spans="1:40" s="41" customFormat="1" ht="30" customHeight="1" x14ac:dyDescent="0.4">
      <c r="A24" s="82">
        <v>11</v>
      </c>
      <c r="B24" s="136" t="str">
        <f>IF('（別紙2-1）12月25日～1月26日'!B24="","",'（別紙2-1）12月25日～1月26日'!B24)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148"/>
      <c r="AG24" s="144"/>
      <c r="AH24" s="105"/>
      <c r="AI24" s="84">
        <f>SUM('（別紙2-1）12月25日～1月26日'!D24:AJ24,'（別紙2-2）1月27日～2月28日'!D24:AJ24,'（別紙2-3）3月1日～3月31日'!D24:AH24,'（別紙2-4）4月1日～4月30日'!D24:AG24,D24:AH24)</f>
        <v>0</v>
      </c>
      <c r="AJ24" s="85" t="str">
        <f t="shared" si="3"/>
        <v/>
      </c>
      <c r="AK24" s="41">
        <f t="shared" si="1"/>
        <v>0</v>
      </c>
      <c r="AN24" s="41" t="str">
        <f t="shared" si="2"/>
        <v/>
      </c>
    </row>
    <row r="25" spans="1:40" s="41" customFormat="1" ht="30" customHeight="1" x14ac:dyDescent="0.4">
      <c r="A25" s="53">
        <v>12</v>
      </c>
      <c r="B25" s="27" t="str">
        <f>IF('（別紙2-1）12月25日～1月26日'!B25="","",'（別紙2-1）12月25日～1月26日'!B25)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147"/>
      <c r="AG25" s="143"/>
      <c r="AH25" s="26"/>
      <c r="AI25" s="54">
        <f>SUM('（別紙2-1）12月25日～1月26日'!D25:AJ25,'（別紙2-2）1月27日～2月28日'!D25:AJ25,'（別紙2-3）3月1日～3月31日'!D25:AH25,'（別紙2-4）4月1日～4月30日'!D25:AG25,D25:AH25)</f>
        <v>0</v>
      </c>
      <c r="AJ25" s="43" t="str">
        <f t="shared" si="3"/>
        <v/>
      </c>
      <c r="AK25" s="41">
        <f t="shared" si="1"/>
        <v>0</v>
      </c>
      <c r="AN25" s="41" t="str">
        <f t="shared" si="2"/>
        <v/>
      </c>
    </row>
    <row r="26" spans="1:40" s="41" customFormat="1" ht="30" customHeight="1" x14ac:dyDescent="0.4">
      <c r="A26" s="53">
        <v>13</v>
      </c>
      <c r="B26" s="27" t="str">
        <f>IF('（別紙2-1）12月25日～1月26日'!B26="","",'（別紙2-1）12月25日～1月26日'!B26)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147"/>
      <c r="AG26" s="143"/>
      <c r="AH26" s="26"/>
      <c r="AI26" s="54">
        <f>SUM('（別紙2-1）12月25日～1月26日'!D26:AJ26,'（別紙2-2）1月27日～2月28日'!D26:AJ26,'（別紙2-3）3月1日～3月31日'!D26:AH26,'（別紙2-4）4月1日～4月30日'!D26:AG26,D26:AH26)</f>
        <v>0</v>
      </c>
      <c r="AJ26" s="43" t="str">
        <f t="shared" si="3"/>
        <v/>
      </c>
      <c r="AK26" s="41">
        <f t="shared" si="1"/>
        <v>0</v>
      </c>
      <c r="AN26" s="41" t="str">
        <f t="shared" si="2"/>
        <v/>
      </c>
    </row>
    <row r="27" spans="1:40" s="41" customFormat="1" ht="30" customHeight="1" x14ac:dyDescent="0.4">
      <c r="A27" s="53">
        <v>14</v>
      </c>
      <c r="B27" s="27" t="str">
        <f>IF('（別紙2-1）12月25日～1月26日'!B27="","",'（別紙2-1）12月25日～1月26日'!B27)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147"/>
      <c r="AG27" s="143"/>
      <c r="AH27" s="26"/>
      <c r="AI27" s="54">
        <f>SUM('（別紙2-1）12月25日～1月26日'!D27:AJ27,'（別紙2-2）1月27日～2月28日'!D27:AJ27,'（別紙2-3）3月1日～3月31日'!D27:AH27,'（別紙2-4）4月1日～4月30日'!D27:AG27,D27:AH27)</f>
        <v>0</v>
      </c>
      <c r="AJ27" s="43" t="str">
        <f t="shared" si="3"/>
        <v/>
      </c>
      <c r="AK27" s="41">
        <f t="shared" si="1"/>
        <v>0</v>
      </c>
      <c r="AN27" s="41" t="str">
        <f t="shared" si="2"/>
        <v/>
      </c>
    </row>
    <row r="28" spans="1:40" s="41" customFormat="1" ht="30" customHeight="1" thickBot="1" x14ac:dyDescent="0.45">
      <c r="A28" s="57">
        <v>15</v>
      </c>
      <c r="B28" s="106" t="str">
        <f>IF('（別紙2-1）12月25日～1月26日'!B28="","",'（別紙2-1）12月25日～1月26日'!B28)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46"/>
      <c r="AG28" s="142"/>
      <c r="AH28" s="15"/>
      <c r="AI28" s="58">
        <f>SUM('（別紙2-1）12月25日～1月26日'!D28:AJ28,'（別紙2-2）1月27日～2月28日'!D28:AJ28,'（別紙2-3）3月1日～3月31日'!D28:AH28,'（別紙2-4）4月1日～4月30日'!D28:AG28,D28:AH28)</f>
        <v>0</v>
      </c>
      <c r="AJ28" s="43" t="str">
        <f t="shared" si="3"/>
        <v/>
      </c>
      <c r="AK28" s="41">
        <f t="shared" si="1"/>
        <v>0</v>
      </c>
      <c r="AN28" s="41" t="str">
        <f t="shared" si="2"/>
        <v/>
      </c>
    </row>
    <row r="29" spans="1:40" s="41" customFormat="1" ht="30" customHeight="1" x14ac:dyDescent="0.4">
      <c r="A29" s="82">
        <v>16</v>
      </c>
      <c r="B29" s="136" t="str">
        <f>IF('（別紙2-1）12月25日～1月26日'!B29="","",'（別紙2-1）12月25日～1月26日'!B29)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148"/>
      <c r="AG29" s="144"/>
      <c r="AH29" s="105"/>
      <c r="AI29" s="84">
        <f>SUM('（別紙2-1）12月25日～1月26日'!D29:AJ29,'（別紙2-2）1月27日～2月28日'!D29:AJ29,'（別紙2-3）3月1日～3月31日'!D29:AH29,'（別紙2-4）4月1日～4月30日'!D29:AG29,D29:AH29)</f>
        <v>0</v>
      </c>
      <c r="AJ29" s="43" t="str">
        <f t="shared" si="3"/>
        <v/>
      </c>
      <c r="AK29" s="41">
        <f t="shared" si="1"/>
        <v>0</v>
      </c>
      <c r="AN29" s="41" t="str">
        <f t="shared" si="2"/>
        <v/>
      </c>
    </row>
    <row r="30" spans="1:40" s="41" customFormat="1" ht="30" customHeight="1" x14ac:dyDescent="0.4">
      <c r="A30" s="53">
        <v>17</v>
      </c>
      <c r="B30" s="27" t="str">
        <f>IF('（別紙2-1）12月25日～1月26日'!B30="","",'（別紙2-1）12月25日～1月26日'!B30)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147"/>
      <c r="AG30" s="143"/>
      <c r="AH30" s="26"/>
      <c r="AI30" s="54">
        <f>SUM('（別紙2-1）12月25日～1月26日'!D30:AJ30,'（別紙2-2）1月27日～2月28日'!D30:AJ30,'（別紙2-3）3月1日～3月31日'!D30:AH30,'（別紙2-4）4月1日～4月30日'!D30:AG30,D30:AH30)</f>
        <v>0</v>
      </c>
      <c r="AJ30" s="43" t="str">
        <f t="shared" si="3"/>
        <v/>
      </c>
      <c r="AK30" s="41">
        <f t="shared" si="1"/>
        <v>0</v>
      </c>
      <c r="AN30" s="41" t="str">
        <f t="shared" si="2"/>
        <v/>
      </c>
    </row>
    <row r="31" spans="1:40" s="41" customFormat="1" ht="30" customHeight="1" x14ac:dyDescent="0.4">
      <c r="A31" s="53">
        <v>18</v>
      </c>
      <c r="B31" s="27" t="str">
        <f>IF('（別紙2-1）12月25日～1月26日'!B31="","",'（別紙2-1）12月25日～1月26日'!B31)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147"/>
      <c r="AG31" s="143"/>
      <c r="AH31" s="26"/>
      <c r="AI31" s="54">
        <f>SUM('（別紙2-1）12月25日～1月26日'!D31:AJ31,'（別紙2-2）1月27日～2月28日'!D31:AJ31,'（別紙2-3）3月1日～3月31日'!D31:AH31,'（別紙2-4）4月1日～4月30日'!D31:AG31,D31:AH31)</f>
        <v>0</v>
      </c>
      <c r="AJ31" s="43" t="str">
        <f t="shared" si="3"/>
        <v/>
      </c>
      <c r="AK31" s="41">
        <f t="shared" si="1"/>
        <v>0</v>
      </c>
      <c r="AN31" s="41" t="str">
        <f t="shared" si="2"/>
        <v/>
      </c>
    </row>
    <row r="32" spans="1:40" s="41" customFormat="1" ht="30" customHeight="1" x14ac:dyDescent="0.4">
      <c r="A32" s="53">
        <v>19</v>
      </c>
      <c r="B32" s="27" t="str">
        <f>IF('（別紙2-1）12月25日～1月26日'!B32="","",'（別紙2-1）12月25日～1月26日'!B32)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147"/>
      <c r="AG32" s="143"/>
      <c r="AH32" s="26"/>
      <c r="AI32" s="54">
        <f>SUM('（別紙2-1）12月25日～1月26日'!D32:AJ32,'（別紙2-2）1月27日～2月28日'!D32:AJ32,'（別紙2-3）3月1日～3月31日'!D32:AH32,'（別紙2-4）4月1日～4月30日'!D32:AG32,D32:AH32)</f>
        <v>0</v>
      </c>
      <c r="AJ32" s="43" t="str">
        <f t="shared" si="3"/>
        <v/>
      </c>
      <c r="AK32" s="41">
        <f t="shared" si="1"/>
        <v>0</v>
      </c>
      <c r="AN32" s="41" t="str">
        <f t="shared" si="2"/>
        <v/>
      </c>
    </row>
    <row r="33" spans="1:40" s="41" customFormat="1" ht="30" customHeight="1" thickBot="1" x14ac:dyDescent="0.45">
      <c r="A33" s="57">
        <v>20</v>
      </c>
      <c r="B33" s="106" t="str">
        <f>IF('（別紙2-1）12月25日～1月26日'!B33="","",'（別紙2-1）12月25日～1月26日'!B33)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46"/>
      <c r="AG33" s="142"/>
      <c r="AH33" s="15"/>
      <c r="AI33" s="58">
        <f>SUM('（別紙2-1）12月25日～1月26日'!D33:AJ33,'（別紙2-2）1月27日～2月28日'!D33:AJ33,'（別紙2-3）3月1日～3月31日'!D33:AH33,'（別紙2-4）4月1日～4月30日'!D33:AG33,D33:AH33)</f>
        <v>0</v>
      </c>
      <c r="AJ33" s="43" t="str">
        <f t="shared" si="3"/>
        <v/>
      </c>
      <c r="AK33" s="41">
        <f t="shared" si="1"/>
        <v>0</v>
      </c>
      <c r="AN33" s="41" t="str">
        <f t="shared" si="2"/>
        <v/>
      </c>
    </row>
    <row r="34" spans="1:40" s="41" customFormat="1" ht="30" customHeight="1" x14ac:dyDescent="0.4">
      <c r="A34" s="82">
        <v>21</v>
      </c>
      <c r="B34" s="136" t="str">
        <f>IF('（別紙2-1）12月25日～1月26日'!B34="","",'（別紙2-1）12月25日～1月26日'!B34)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148"/>
      <c r="AG34" s="144"/>
      <c r="AH34" s="105"/>
      <c r="AI34" s="84">
        <f>SUM('（別紙2-1）12月25日～1月26日'!D34:AJ34,'（別紙2-2）1月27日～2月28日'!D34:AJ34,'（別紙2-3）3月1日～3月31日'!D34:AH34,'（別紙2-4）4月1日～4月30日'!D34:AG34,D34:AH34)</f>
        <v>0</v>
      </c>
      <c r="AJ34" s="43" t="str">
        <f t="shared" si="3"/>
        <v/>
      </c>
      <c r="AK34" s="41">
        <f t="shared" si="1"/>
        <v>0</v>
      </c>
      <c r="AN34" s="41" t="str">
        <f t="shared" si="2"/>
        <v/>
      </c>
    </row>
    <row r="35" spans="1:40" s="41" customFormat="1" ht="30" customHeight="1" x14ac:dyDescent="0.4">
      <c r="A35" s="53">
        <v>22</v>
      </c>
      <c r="B35" s="27" t="str">
        <f>IF('（別紙2-1）12月25日～1月26日'!B35="","",'（別紙2-1）12月25日～1月26日'!B35)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147"/>
      <c r="AG35" s="143"/>
      <c r="AH35" s="26"/>
      <c r="AI35" s="54">
        <f>SUM('（別紙2-1）12月25日～1月26日'!D35:AJ35,'（別紙2-2）1月27日～2月28日'!D35:AJ35,'（別紙2-3）3月1日～3月31日'!D35:AH35,'（別紙2-4）4月1日～4月30日'!D35:AG35,D35:AH35)</f>
        <v>0</v>
      </c>
      <c r="AJ35" s="43" t="str">
        <f t="shared" si="3"/>
        <v/>
      </c>
      <c r="AK35" s="41">
        <f t="shared" si="1"/>
        <v>0</v>
      </c>
      <c r="AN35" s="41" t="str">
        <f t="shared" si="2"/>
        <v/>
      </c>
    </row>
    <row r="36" spans="1:40" s="41" customFormat="1" ht="30" customHeight="1" x14ac:dyDescent="0.4">
      <c r="A36" s="53">
        <v>23</v>
      </c>
      <c r="B36" s="27" t="str">
        <f>IF('（別紙2-1）12月25日～1月26日'!B36="","",'（別紙2-1）12月25日～1月26日'!B36)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147"/>
      <c r="AG36" s="143"/>
      <c r="AH36" s="26"/>
      <c r="AI36" s="54">
        <f>SUM('（別紙2-1）12月25日～1月26日'!D36:AJ36,'（別紙2-2）1月27日～2月28日'!D36:AJ36,'（別紙2-3）3月1日～3月31日'!D36:AH36,'（別紙2-4）4月1日～4月30日'!D36:AG36,D36:AH36)</f>
        <v>0</v>
      </c>
      <c r="AJ36" s="43" t="str">
        <f t="shared" si="3"/>
        <v/>
      </c>
      <c r="AK36" s="41">
        <f t="shared" si="1"/>
        <v>0</v>
      </c>
      <c r="AN36" s="41" t="str">
        <f t="shared" si="2"/>
        <v/>
      </c>
    </row>
    <row r="37" spans="1:40" s="41" customFormat="1" ht="30" customHeight="1" x14ac:dyDescent="0.4">
      <c r="A37" s="53">
        <v>24</v>
      </c>
      <c r="B37" s="27" t="str">
        <f>IF('（別紙2-1）12月25日～1月26日'!B37="","",'（別紙2-1）12月25日～1月26日'!B37)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147"/>
      <c r="AG37" s="143"/>
      <c r="AH37" s="26"/>
      <c r="AI37" s="54">
        <f>SUM('（別紙2-1）12月25日～1月26日'!D37:AJ37,'（別紙2-2）1月27日～2月28日'!D37:AJ37,'（別紙2-3）3月1日～3月31日'!D37:AH37,'（別紙2-4）4月1日～4月30日'!D37:AG37,D37:AH37)</f>
        <v>0</v>
      </c>
      <c r="AJ37" s="43" t="str">
        <f t="shared" si="3"/>
        <v/>
      </c>
      <c r="AK37" s="41">
        <f t="shared" si="1"/>
        <v>0</v>
      </c>
      <c r="AN37" s="41" t="str">
        <f t="shared" si="2"/>
        <v/>
      </c>
    </row>
    <row r="38" spans="1:40" ht="30" customHeight="1" thickBot="1" x14ac:dyDescent="0.3">
      <c r="A38" s="57">
        <v>25</v>
      </c>
      <c r="B38" s="106" t="str">
        <f>IF('（別紙2-1）12月25日～1月26日'!B38="","",'（別紙2-1）12月25日～1月26日'!B38)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46"/>
      <c r="AG38" s="142"/>
      <c r="AH38" s="15"/>
      <c r="AI38" s="58">
        <f>SUM('（別紙2-1）12月25日～1月26日'!D38:AJ38,'（別紙2-2）1月27日～2月28日'!D38:AJ38,'（別紙2-3）3月1日～3月31日'!D38:AH38,'（別紙2-4）4月1日～4月30日'!D38:AG38,D38:AH38)</f>
        <v>0</v>
      </c>
      <c r="AJ38" s="50" t="str">
        <f t="shared" si="3"/>
        <v/>
      </c>
      <c r="AK38" s="41">
        <f t="shared" si="1"/>
        <v>0</v>
      </c>
      <c r="AM38" s="41"/>
      <c r="AN38" s="34" t="str">
        <f t="shared" si="2"/>
        <v/>
      </c>
    </row>
    <row r="39" spans="1:40" ht="30" customHeight="1" x14ac:dyDescent="0.25">
      <c r="A39" s="51">
        <v>26</v>
      </c>
      <c r="B39" s="136" t="str">
        <f>IF('（別紙2-1）12月25日～1月26日'!B39="","",'（別紙2-1）12月25日～1月26日'!B39)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148"/>
      <c r="AG39" s="144"/>
      <c r="AH39" s="105"/>
      <c r="AI39" s="52">
        <f>SUM('（別紙2-1）12月25日～1月26日'!D39:AJ39,'（別紙2-2）1月27日～2月28日'!D39:AJ39,'（別紙2-3）3月1日～3月31日'!D39:AH39,'（別紙2-4）4月1日～4月30日'!D39:AG39,D39:AH39)</f>
        <v>0</v>
      </c>
      <c r="AJ39" s="50" t="str">
        <f t="shared" si="3"/>
        <v/>
      </c>
      <c r="AK39" s="41">
        <f t="shared" si="1"/>
        <v>0</v>
      </c>
      <c r="AM39" s="41"/>
      <c r="AN39" s="34" t="str">
        <f t="shared" si="2"/>
        <v/>
      </c>
    </row>
    <row r="40" spans="1:40" ht="30" customHeight="1" x14ac:dyDescent="0.25">
      <c r="A40" s="53">
        <v>27</v>
      </c>
      <c r="B40" s="27" t="str">
        <f>IF('（別紙2-1）12月25日～1月26日'!B40="","",'（別紙2-1）12月25日～1月26日'!B40)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147"/>
      <c r="AG40" s="143"/>
      <c r="AH40" s="26"/>
      <c r="AI40" s="54">
        <f>SUM('（別紙2-1）12月25日～1月26日'!D40:AJ40,'（別紙2-2）1月27日～2月28日'!D40:AJ40,'（別紙2-3）3月1日～3月31日'!D40:AH40,'（別紙2-4）4月1日～4月30日'!D40:AG40,D40:AH40)</f>
        <v>0</v>
      </c>
      <c r="AJ40" s="50" t="str">
        <f t="shared" si="3"/>
        <v/>
      </c>
      <c r="AK40" s="41">
        <f t="shared" si="1"/>
        <v>0</v>
      </c>
      <c r="AM40" s="41"/>
      <c r="AN40" s="34" t="str">
        <f t="shared" si="2"/>
        <v/>
      </c>
    </row>
    <row r="41" spans="1:40" ht="30" customHeight="1" x14ac:dyDescent="0.25">
      <c r="A41" s="53">
        <v>28</v>
      </c>
      <c r="B41" s="27" t="str">
        <f>IF('（別紙2-1）12月25日～1月26日'!B41="","",'（別紙2-1）12月25日～1月26日'!B41)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147"/>
      <c r="AG41" s="143"/>
      <c r="AH41" s="26"/>
      <c r="AI41" s="54">
        <f>SUM('（別紙2-1）12月25日～1月26日'!D41:AJ41,'（別紙2-2）1月27日～2月28日'!D41:AJ41,'（別紙2-3）3月1日～3月31日'!D41:AH41,'（別紙2-4）4月1日～4月30日'!D41:AG41,D41:AH41)</f>
        <v>0</v>
      </c>
      <c r="AJ41" s="50" t="str">
        <f t="shared" si="3"/>
        <v/>
      </c>
      <c r="AK41" s="41">
        <f t="shared" si="1"/>
        <v>0</v>
      </c>
      <c r="AM41" s="41"/>
      <c r="AN41" s="34" t="str">
        <f t="shared" si="2"/>
        <v/>
      </c>
    </row>
    <row r="42" spans="1:40" s="41" customFormat="1" ht="30" customHeight="1" x14ac:dyDescent="0.4">
      <c r="A42" s="53">
        <v>29</v>
      </c>
      <c r="B42" s="27" t="str">
        <f>IF('（別紙2-1）12月25日～1月26日'!B42="","",'（別紙2-1）12月25日～1月26日'!B42)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147"/>
      <c r="AG42" s="143"/>
      <c r="AH42" s="26"/>
      <c r="AI42" s="54">
        <f>SUM('（別紙2-1）12月25日～1月26日'!D42:AJ42,'（別紙2-2）1月27日～2月28日'!D42:AJ42,'（別紙2-3）3月1日～3月31日'!D42:AH42,'（別紙2-4）4月1日～4月30日'!D42:AG42,D42:AH42)</f>
        <v>0</v>
      </c>
      <c r="AJ42" s="43" t="str">
        <f t="shared" si="3"/>
        <v/>
      </c>
      <c r="AK42" s="41">
        <f t="shared" si="1"/>
        <v>0</v>
      </c>
      <c r="AL42" s="44"/>
      <c r="AN42" s="41" t="str">
        <f t="shared" si="2"/>
        <v/>
      </c>
    </row>
    <row r="43" spans="1:40" s="41" customFormat="1" ht="30" customHeight="1" thickBot="1" x14ac:dyDescent="0.45">
      <c r="A43" s="55">
        <v>30</v>
      </c>
      <c r="B43" s="106" t="str">
        <f>IF('（別紙2-1）12月25日～1月26日'!B43="","",'（別紙2-1）12月25日～1月26日'!B43)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146"/>
      <c r="AG43" s="142"/>
      <c r="AH43" s="15"/>
      <c r="AI43" s="56">
        <f>SUM('（別紙2-1）12月25日～1月26日'!D43:AJ43,'（別紙2-2）1月27日～2月28日'!D43:AJ43,'（別紙2-3）3月1日～3月31日'!D43:AH43,'（別紙2-4）4月1日～4月30日'!D43:AG43,D43:AH43)</f>
        <v>0</v>
      </c>
      <c r="AJ43" s="43" t="str">
        <f t="shared" si="3"/>
        <v/>
      </c>
      <c r="AK43" s="41">
        <f t="shared" si="1"/>
        <v>0</v>
      </c>
      <c r="AL43" s="44"/>
      <c r="AN43" s="41" t="str">
        <f t="shared" si="2"/>
        <v/>
      </c>
    </row>
    <row r="44" spans="1:40" s="41" customFormat="1" ht="30" customHeight="1" x14ac:dyDescent="0.4">
      <c r="A44" s="99">
        <v>31</v>
      </c>
      <c r="B44" s="136" t="str">
        <f>IF('（別紙2-1）12月25日～1月26日'!B44="","",'（別紙2-1）12月25日～1月26日'!B44)</f>
        <v/>
      </c>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48"/>
      <c r="AG44" s="144"/>
      <c r="AH44" s="105"/>
      <c r="AI44" s="81">
        <f>SUM('（別紙2-1）12月25日～1月26日'!D44:AJ44,'（別紙2-2）1月27日～2月28日'!D44:AJ44,'（別紙2-3）3月1日～3月31日'!D44:AH44,'（別紙2-4）4月1日～4月30日'!D44:AG44,D44:AH44)</f>
        <v>0</v>
      </c>
      <c r="AJ44" s="43" t="str">
        <f t="shared" si="3"/>
        <v/>
      </c>
      <c r="AK44" s="41">
        <f t="shared" si="1"/>
        <v>0</v>
      </c>
      <c r="AL44" s="44"/>
      <c r="AN44" s="41" t="str">
        <f t="shared" si="2"/>
        <v/>
      </c>
    </row>
    <row r="45" spans="1:40" s="41" customFormat="1" ht="30" customHeight="1" x14ac:dyDescent="0.4">
      <c r="A45" s="55">
        <v>32</v>
      </c>
      <c r="B45" s="27" t="str">
        <f>IF('（別紙2-1）12月25日～1月26日'!B45="","",'（別紙2-1）12月25日～1月26日'!B45)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147"/>
      <c r="AG45" s="143"/>
      <c r="AH45" s="26"/>
      <c r="AI45" s="56">
        <f>SUM('（別紙2-1）12月25日～1月26日'!D45:AJ45,'（別紙2-2）1月27日～2月28日'!D45:AJ45,'（別紙2-3）3月1日～3月31日'!D45:AH45,'（別紙2-4）4月1日～4月30日'!D45:AG45,D45:AH45)</f>
        <v>0</v>
      </c>
      <c r="AJ45" s="43" t="str">
        <f t="shared" si="3"/>
        <v/>
      </c>
      <c r="AK45" s="41">
        <f t="shared" si="1"/>
        <v>0</v>
      </c>
      <c r="AL45" s="44"/>
      <c r="AN45" s="41" t="str">
        <f t="shared" si="2"/>
        <v/>
      </c>
    </row>
    <row r="46" spans="1:40" s="41" customFormat="1" ht="30" customHeight="1" x14ac:dyDescent="0.4">
      <c r="A46" s="55">
        <v>33</v>
      </c>
      <c r="B46" s="27" t="str">
        <f>IF('（別紙2-1）12月25日～1月26日'!B46="","",'（別紙2-1）12月25日～1月26日'!B46)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147"/>
      <c r="AG46" s="143"/>
      <c r="AH46" s="26"/>
      <c r="AI46" s="56">
        <f>SUM('（別紙2-1）12月25日～1月26日'!D46:AJ46,'（別紙2-2）1月27日～2月28日'!D46:AJ46,'（別紙2-3）3月1日～3月31日'!D46:AH46,'（別紙2-4）4月1日～4月30日'!D46:AG46,D46:AH46)</f>
        <v>0</v>
      </c>
      <c r="AJ46" s="43" t="str">
        <f t="shared" si="3"/>
        <v/>
      </c>
      <c r="AK46" s="41">
        <f t="shared" ref="AK46:AK77" si="4">MIN(SUM(D46:AH46),15)</f>
        <v>0</v>
      </c>
      <c r="AL46" s="44"/>
      <c r="AN46" s="41" t="str">
        <f t="shared" si="2"/>
        <v/>
      </c>
    </row>
    <row r="47" spans="1:40" s="41" customFormat="1" ht="30" customHeight="1" x14ac:dyDescent="0.4">
      <c r="A47" s="55">
        <v>34</v>
      </c>
      <c r="B47" s="27" t="str">
        <f>IF('（別紙2-1）12月25日～1月26日'!B47="","",'（別紙2-1）12月25日～1月26日'!B47)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147"/>
      <c r="AG47" s="143"/>
      <c r="AH47" s="26"/>
      <c r="AI47" s="56">
        <f>SUM('（別紙2-1）12月25日～1月26日'!D47:AJ47,'（別紙2-2）1月27日～2月28日'!D47:AJ47,'（別紙2-3）3月1日～3月31日'!D47:AH47,'（別紙2-4）4月1日～4月30日'!D47:AG47,D47:AH47)</f>
        <v>0</v>
      </c>
      <c r="AJ47" s="43" t="str">
        <f t="shared" si="3"/>
        <v/>
      </c>
      <c r="AK47" s="41">
        <f t="shared" si="4"/>
        <v>0</v>
      </c>
      <c r="AL47" s="44"/>
      <c r="AN47" s="41" t="str">
        <f t="shared" si="2"/>
        <v/>
      </c>
    </row>
    <row r="48" spans="1:40" s="41" customFormat="1" ht="30" customHeight="1" thickBot="1" x14ac:dyDescent="0.45">
      <c r="A48" s="57">
        <v>35</v>
      </c>
      <c r="B48" s="106" t="str">
        <f>IF('（別紙2-1）12月25日～1月26日'!B48="","",'（別紙2-1）12月25日～1月26日'!B48)</f>
        <v/>
      </c>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46"/>
      <c r="AG48" s="142"/>
      <c r="AH48" s="15"/>
      <c r="AI48" s="58">
        <f>SUM('（別紙2-1）12月25日～1月26日'!D48:AJ48,'（別紙2-2）1月27日～2月28日'!D48:AJ48,'（別紙2-3）3月1日～3月31日'!D48:AH48,'（別紙2-4）4月1日～4月30日'!D48:AG48,D48:AH48)</f>
        <v>0</v>
      </c>
      <c r="AJ48" s="43" t="str">
        <f t="shared" si="3"/>
        <v/>
      </c>
      <c r="AK48" s="41">
        <f t="shared" si="4"/>
        <v>0</v>
      </c>
      <c r="AL48" s="44"/>
      <c r="AN48" s="41" t="str">
        <f t="shared" si="2"/>
        <v/>
      </c>
    </row>
    <row r="49" spans="1:40" s="41" customFormat="1" ht="30" customHeight="1" x14ac:dyDescent="0.4">
      <c r="A49" s="91">
        <v>36</v>
      </c>
      <c r="B49" s="136" t="str">
        <f>IF('（別紙2-1）12月25日～1月26日'!B49="","",'（別紙2-1）12月25日～1月26日'!B49)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149"/>
      <c r="AG49" s="145"/>
      <c r="AH49" s="97"/>
      <c r="AI49" s="98">
        <f>SUM('（別紙2-1）12月25日～1月26日'!D49:AJ49,'（別紙2-2）1月27日～2月28日'!D49:AJ49,'（別紙2-3）3月1日～3月31日'!D49:AH49,'（別紙2-4）4月1日～4月30日'!D49:AG49,D49:AH49)</f>
        <v>0</v>
      </c>
      <c r="AJ49" s="43" t="str">
        <f t="shared" si="3"/>
        <v/>
      </c>
      <c r="AK49" s="41">
        <f t="shared" si="4"/>
        <v>0</v>
      </c>
      <c r="AL49" s="44"/>
      <c r="AN49" s="41" t="str">
        <f t="shared" si="2"/>
        <v/>
      </c>
    </row>
    <row r="50" spans="1:40" s="41" customFormat="1" ht="30" customHeight="1" x14ac:dyDescent="0.4">
      <c r="A50" s="55">
        <v>37</v>
      </c>
      <c r="B50" s="27" t="str">
        <f>IF('（別紙2-1）12月25日～1月26日'!B50="","",'（別紙2-1）12月25日～1月26日'!B50)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147"/>
      <c r="AG50" s="143"/>
      <c r="AH50" s="26"/>
      <c r="AI50" s="56">
        <f>SUM('（別紙2-1）12月25日～1月26日'!D50:AJ50,'（別紙2-2）1月27日～2月28日'!D50:AJ50,'（別紙2-3）3月1日～3月31日'!D50:AH50,'（別紙2-4）4月1日～4月30日'!D50:AG50,D50:AH50)</f>
        <v>0</v>
      </c>
      <c r="AJ50" s="43" t="str">
        <f t="shared" si="3"/>
        <v/>
      </c>
      <c r="AK50" s="41">
        <f t="shared" si="4"/>
        <v>0</v>
      </c>
      <c r="AL50" s="44"/>
      <c r="AN50" s="41" t="str">
        <f t="shared" si="2"/>
        <v/>
      </c>
    </row>
    <row r="51" spans="1:40" s="41" customFormat="1" ht="30" customHeight="1" x14ac:dyDescent="0.4">
      <c r="A51" s="55">
        <v>38</v>
      </c>
      <c r="B51" s="27" t="str">
        <f>IF('（別紙2-1）12月25日～1月26日'!B51="","",'（別紙2-1）12月25日～1月26日'!B51)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147"/>
      <c r="AG51" s="143"/>
      <c r="AH51" s="26"/>
      <c r="AI51" s="56">
        <f>SUM('（別紙2-1）12月25日～1月26日'!D51:AJ51,'（別紙2-2）1月27日～2月28日'!D51:AJ51,'（別紙2-3）3月1日～3月31日'!D51:AH51,'（別紙2-4）4月1日～4月30日'!D51:AG51,D51:AH51)</f>
        <v>0</v>
      </c>
      <c r="AJ51" s="43" t="str">
        <f t="shared" si="3"/>
        <v/>
      </c>
      <c r="AK51" s="41">
        <f t="shared" si="4"/>
        <v>0</v>
      </c>
      <c r="AL51" s="44"/>
      <c r="AN51" s="41" t="str">
        <f t="shared" si="2"/>
        <v/>
      </c>
    </row>
    <row r="52" spans="1:40" s="41" customFormat="1" ht="30" customHeight="1" x14ac:dyDescent="0.4">
      <c r="A52" s="55">
        <v>39</v>
      </c>
      <c r="B52" s="27" t="str">
        <f>IF('（別紙2-1）12月25日～1月26日'!B52="","",'（別紙2-1）12月25日～1月26日'!B52)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147"/>
      <c r="AG52" s="143"/>
      <c r="AH52" s="26"/>
      <c r="AI52" s="56">
        <f>SUM('（別紙2-1）12月25日～1月26日'!D52:AJ52,'（別紙2-2）1月27日～2月28日'!D52:AJ52,'（別紙2-3）3月1日～3月31日'!D52:AH52,'（別紙2-4）4月1日～4月30日'!D52:AG52,D52:AH52)</f>
        <v>0</v>
      </c>
      <c r="AJ52" s="43" t="str">
        <f t="shared" si="3"/>
        <v/>
      </c>
      <c r="AK52" s="41">
        <f t="shared" si="4"/>
        <v>0</v>
      </c>
      <c r="AL52" s="44"/>
      <c r="AN52" s="41" t="str">
        <f t="shared" si="2"/>
        <v/>
      </c>
    </row>
    <row r="53" spans="1:40" s="41" customFormat="1" ht="30" customHeight="1" thickBot="1" x14ac:dyDescent="0.45">
      <c r="A53" s="55">
        <v>40</v>
      </c>
      <c r="B53" s="106" t="str">
        <f>IF('（別紙2-1）12月25日～1月26日'!B53="","",'（別紙2-1）12月25日～1月26日'!B53)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147"/>
      <c r="AG53" s="143"/>
      <c r="AH53" s="26"/>
      <c r="AI53" s="56">
        <f>SUM('（別紙2-1）12月25日～1月26日'!D53:AJ53,'（別紙2-2）1月27日～2月28日'!D53:AJ53,'（別紙2-3）3月1日～3月31日'!D53:AH53,'（別紙2-4）4月1日～4月30日'!D53:AG53,D53:AH53)</f>
        <v>0</v>
      </c>
      <c r="AJ53" s="43" t="str">
        <f t="shared" si="3"/>
        <v/>
      </c>
      <c r="AK53" s="41">
        <f t="shared" si="4"/>
        <v>0</v>
      </c>
      <c r="AL53" s="44"/>
      <c r="AN53" s="41" t="str">
        <f t="shared" si="2"/>
        <v/>
      </c>
    </row>
    <row r="54" spans="1:40" s="41" customFormat="1" ht="30" customHeight="1" x14ac:dyDescent="0.4">
      <c r="A54" s="99">
        <v>41</v>
      </c>
      <c r="B54" s="136" t="str">
        <f>IF('（別紙2-1）12月25日～1月26日'!B54="","",'（別紙2-1）12月25日～1月26日'!B54)</f>
        <v/>
      </c>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48"/>
      <c r="AG54" s="144"/>
      <c r="AH54" s="105"/>
      <c r="AI54" s="81">
        <f>SUM('（別紙2-1）12月25日～1月26日'!D54:AJ54,'（別紙2-2）1月27日～2月28日'!D54:AJ54,'（別紙2-3）3月1日～3月31日'!D54:AH54,'（別紙2-4）4月1日～4月30日'!D54:AG54,D54:AH54)</f>
        <v>0</v>
      </c>
      <c r="AJ54" s="43" t="str">
        <f t="shared" si="3"/>
        <v/>
      </c>
      <c r="AK54" s="41">
        <f t="shared" si="4"/>
        <v>0</v>
      </c>
      <c r="AL54" s="44"/>
      <c r="AN54" s="41" t="str">
        <f t="shared" si="2"/>
        <v/>
      </c>
    </row>
    <row r="55" spans="1:40" s="41" customFormat="1" ht="30" customHeight="1" x14ac:dyDescent="0.4">
      <c r="A55" s="55">
        <v>42</v>
      </c>
      <c r="B55" s="27" t="str">
        <f>IF('（別紙2-1）12月25日～1月26日'!B55="","",'（別紙2-1）12月25日～1月26日'!B55)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147"/>
      <c r="AG55" s="143"/>
      <c r="AH55" s="26"/>
      <c r="AI55" s="56">
        <f>SUM('（別紙2-1）12月25日～1月26日'!D55:AJ55,'（別紙2-2）1月27日～2月28日'!D55:AJ55,'（別紙2-3）3月1日～3月31日'!D55:AH55,'（別紙2-4）4月1日～4月30日'!D55:AG55,D55:AH55)</f>
        <v>0</v>
      </c>
      <c r="AJ55" s="43" t="str">
        <f t="shared" si="3"/>
        <v/>
      </c>
      <c r="AK55" s="41">
        <f t="shared" si="4"/>
        <v>0</v>
      </c>
      <c r="AL55" s="44"/>
      <c r="AN55" s="41" t="str">
        <f t="shared" si="2"/>
        <v/>
      </c>
    </row>
    <row r="56" spans="1:40" s="41" customFormat="1" ht="30" customHeight="1" x14ac:dyDescent="0.4">
      <c r="A56" s="55">
        <v>43</v>
      </c>
      <c r="B56" s="27" t="str">
        <f>IF('（別紙2-1）12月25日～1月26日'!B56="","",'（別紙2-1）12月25日～1月26日'!B56)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147"/>
      <c r="AG56" s="143"/>
      <c r="AH56" s="26"/>
      <c r="AI56" s="56">
        <f>SUM('（別紙2-1）12月25日～1月26日'!D56:AJ56,'（別紙2-2）1月27日～2月28日'!D56:AJ56,'（別紙2-3）3月1日～3月31日'!D56:AH56,'（別紙2-4）4月1日～4月30日'!D56:AG56,D56:AH56)</f>
        <v>0</v>
      </c>
      <c r="AJ56" s="43" t="str">
        <f t="shared" si="3"/>
        <v/>
      </c>
      <c r="AK56" s="41">
        <f t="shared" si="4"/>
        <v>0</v>
      </c>
      <c r="AL56" s="44"/>
      <c r="AN56" s="41" t="str">
        <f t="shared" si="2"/>
        <v/>
      </c>
    </row>
    <row r="57" spans="1:40" s="41" customFormat="1" ht="30" customHeight="1" x14ac:dyDescent="0.4">
      <c r="A57" s="55">
        <v>44</v>
      </c>
      <c r="B57" s="27" t="str">
        <f>IF('（別紙2-1）12月25日～1月26日'!B57="","",'（別紙2-1）12月25日～1月26日'!B57)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147"/>
      <c r="AG57" s="143"/>
      <c r="AH57" s="26"/>
      <c r="AI57" s="56">
        <f>SUM('（別紙2-1）12月25日～1月26日'!D57:AJ57,'（別紙2-2）1月27日～2月28日'!D57:AJ57,'（別紙2-3）3月1日～3月31日'!D57:AH57,'（別紙2-4）4月1日～4月30日'!D57:AG57,D57:AH57)</f>
        <v>0</v>
      </c>
      <c r="AJ57" s="43" t="str">
        <f t="shared" si="3"/>
        <v/>
      </c>
      <c r="AK57" s="41">
        <f t="shared" si="4"/>
        <v>0</v>
      </c>
      <c r="AL57" s="44"/>
      <c r="AN57" s="41" t="str">
        <f t="shared" si="2"/>
        <v/>
      </c>
    </row>
    <row r="58" spans="1:40" s="41" customFormat="1" ht="30" customHeight="1" thickBot="1" x14ac:dyDescent="0.45">
      <c r="A58" s="57">
        <v>45</v>
      </c>
      <c r="B58" s="106" t="str">
        <f>IF('（別紙2-1）12月25日～1月26日'!B58="","",'（別紙2-1）12月25日～1月26日'!B58)</f>
        <v/>
      </c>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46"/>
      <c r="AG58" s="142"/>
      <c r="AH58" s="15"/>
      <c r="AI58" s="58">
        <f>SUM('（別紙2-1）12月25日～1月26日'!D58:AJ58,'（別紙2-2）1月27日～2月28日'!D58:AJ58,'（別紙2-3）3月1日～3月31日'!D58:AH58,'（別紙2-4）4月1日～4月30日'!D58:AG58,D58:AH58)</f>
        <v>0</v>
      </c>
      <c r="AJ58" s="43" t="str">
        <f t="shared" si="3"/>
        <v/>
      </c>
      <c r="AK58" s="41">
        <f t="shared" si="4"/>
        <v>0</v>
      </c>
      <c r="AL58" s="44"/>
      <c r="AN58" s="41" t="str">
        <f t="shared" si="2"/>
        <v/>
      </c>
    </row>
    <row r="59" spans="1:40" s="41" customFormat="1" ht="30" customHeight="1" x14ac:dyDescent="0.4">
      <c r="A59" s="91">
        <v>46</v>
      </c>
      <c r="B59" s="136" t="str">
        <f>IF('（別紙2-1）12月25日～1月26日'!B59="","",'（別紙2-1）12月25日～1月26日'!B59)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149"/>
      <c r="AG59" s="145"/>
      <c r="AH59" s="97"/>
      <c r="AI59" s="98">
        <f>SUM('（別紙2-1）12月25日～1月26日'!D59:AJ59,'（別紙2-2）1月27日～2月28日'!D59:AJ59,'（別紙2-3）3月1日～3月31日'!D59:AH59,'（別紙2-4）4月1日～4月30日'!D59:AG59,D59:AH59)</f>
        <v>0</v>
      </c>
      <c r="AJ59" s="43" t="str">
        <f t="shared" si="3"/>
        <v/>
      </c>
      <c r="AK59" s="41">
        <f t="shared" si="4"/>
        <v>0</v>
      </c>
      <c r="AL59" s="44"/>
      <c r="AN59" s="41" t="str">
        <f t="shared" si="2"/>
        <v/>
      </c>
    </row>
    <row r="60" spans="1:40" s="41" customFormat="1" ht="30" customHeight="1" x14ac:dyDescent="0.4">
      <c r="A60" s="55">
        <v>47</v>
      </c>
      <c r="B60" s="27" t="str">
        <f>IF('（別紙2-1）12月25日～1月26日'!B60="","",'（別紙2-1）12月25日～1月26日'!B60)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147"/>
      <c r="AG60" s="143"/>
      <c r="AH60" s="26"/>
      <c r="AI60" s="56">
        <f>SUM('（別紙2-1）12月25日～1月26日'!D60:AJ60,'（別紙2-2）1月27日～2月28日'!D60:AJ60,'（別紙2-3）3月1日～3月31日'!D60:AH60,'（別紙2-4）4月1日～4月30日'!D60:AG60,D60:AH60)</f>
        <v>0</v>
      </c>
      <c r="AJ60" s="43" t="str">
        <f t="shared" si="3"/>
        <v/>
      </c>
      <c r="AK60" s="41">
        <f t="shared" si="4"/>
        <v>0</v>
      </c>
      <c r="AL60" s="44"/>
      <c r="AN60" s="41" t="str">
        <f t="shared" si="2"/>
        <v/>
      </c>
    </row>
    <row r="61" spans="1:40" s="41" customFormat="1" ht="30" customHeight="1" x14ac:dyDescent="0.4">
      <c r="A61" s="55">
        <v>48</v>
      </c>
      <c r="B61" s="27" t="str">
        <f>IF('（別紙2-1）12月25日～1月26日'!B61="","",'（別紙2-1）12月25日～1月26日'!B61)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147"/>
      <c r="AG61" s="143"/>
      <c r="AH61" s="26"/>
      <c r="AI61" s="56">
        <f>SUM('（別紙2-1）12月25日～1月26日'!D61:AJ61,'（別紙2-2）1月27日～2月28日'!D61:AJ61,'（別紙2-3）3月1日～3月31日'!D61:AH61,'（別紙2-4）4月1日～4月30日'!D61:AG61,D61:AH61)</f>
        <v>0</v>
      </c>
      <c r="AJ61" s="43" t="str">
        <f t="shared" si="3"/>
        <v/>
      </c>
      <c r="AK61" s="41">
        <f t="shared" si="4"/>
        <v>0</v>
      </c>
      <c r="AL61" s="44"/>
      <c r="AN61" s="41" t="str">
        <f t="shared" si="2"/>
        <v/>
      </c>
    </row>
    <row r="62" spans="1:40" s="41" customFormat="1" ht="30" customHeight="1" x14ac:dyDescent="0.4">
      <c r="A62" s="55">
        <v>49</v>
      </c>
      <c r="B62" s="27" t="str">
        <f>IF('（別紙2-1）12月25日～1月26日'!B62="","",'（別紙2-1）12月25日～1月26日'!B62)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147"/>
      <c r="AG62" s="143"/>
      <c r="AH62" s="26"/>
      <c r="AI62" s="56">
        <f>SUM('（別紙2-1）12月25日～1月26日'!D62:AJ62,'（別紙2-2）1月27日～2月28日'!D62:AJ62,'（別紙2-3）3月1日～3月31日'!D62:AH62,'（別紙2-4）4月1日～4月30日'!D62:AG62,D62:AH62)</f>
        <v>0</v>
      </c>
      <c r="AJ62" s="43" t="str">
        <f t="shared" si="3"/>
        <v/>
      </c>
      <c r="AK62" s="41">
        <f t="shared" si="4"/>
        <v>0</v>
      </c>
      <c r="AL62" s="44"/>
      <c r="AN62" s="41" t="str">
        <f t="shared" si="2"/>
        <v/>
      </c>
    </row>
    <row r="63" spans="1:40" s="41" customFormat="1" ht="30" customHeight="1" thickBot="1" x14ac:dyDescent="0.45">
      <c r="A63" s="55">
        <v>50</v>
      </c>
      <c r="B63" s="106" t="str">
        <f>IF('（別紙2-1）12月25日～1月26日'!B63="","",'（別紙2-1）12月25日～1月26日'!B63)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147"/>
      <c r="AG63" s="143"/>
      <c r="AH63" s="26"/>
      <c r="AI63" s="56">
        <f>SUM('（別紙2-1）12月25日～1月26日'!D63:AJ63,'（別紙2-2）1月27日～2月28日'!D63:AJ63,'（別紙2-3）3月1日～3月31日'!D63:AH63,'（別紙2-4）4月1日～4月30日'!D63:AG63,D63:AH63)</f>
        <v>0</v>
      </c>
      <c r="AJ63" s="43" t="str">
        <f t="shared" si="3"/>
        <v/>
      </c>
      <c r="AK63" s="41">
        <f t="shared" si="4"/>
        <v>0</v>
      </c>
      <c r="AL63" s="44"/>
      <c r="AN63" s="41" t="str">
        <f t="shared" si="2"/>
        <v/>
      </c>
    </row>
    <row r="64" spans="1:40" s="41" customFormat="1" ht="30" customHeight="1" x14ac:dyDescent="0.4">
      <c r="A64" s="99">
        <v>51</v>
      </c>
      <c r="B64" s="136" t="str">
        <f>IF('（別紙2-1）12月25日～1月26日'!B64="","",'（別紙2-1）12月25日～1月26日'!B64)</f>
        <v/>
      </c>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48"/>
      <c r="AG64" s="144"/>
      <c r="AH64" s="105"/>
      <c r="AI64" s="81">
        <f>SUM('（別紙2-1）12月25日～1月26日'!D64:AJ64,'（別紙2-2）1月27日～2月28日'!D64:AJ64,'（別紙2-3）3月1日～3月31日'!D64:AH64,'（別紙2-4）4月1日～4月30日'!D64:AG64,D64:AH64)</f>
        <v>0</v>
      </c>
      <c r="AJ64" s="43" t="str">
        <f t="shared" si="3"/>
        <v/>
      </c>
      <c r="AK64" s="41">
        <f t="shared" si="4"/>
        <v>0</v>
      </c>
      <c r="AL64" s="44"/>
      <c r="AN64" s="41" t="str">
        <f t="shared" si="2"/>
        <v/>
      </c>
    </row>
    <row r="65" spans="1:40" s="41" customFormat="1" ht="30" customHeight="1" x14ac:dyDescent="0.4">
      <c r="A65" s="55">
        <v>52</v>
      </c>
      <c r="B65" s="27" t="str">
        <f>IF('（別紙2-1）12月25日～1月26日'!B65="","",'（別紙2-1）12月25日～1月26日'!B65)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147"/>
      <c r="AG65" s="143"/>
      <c r="AH65" s="26"/>
      <c r="AI65" s="56">
        <f>SUM('（別紙2-1）12月25日～1月26日'!D65:AJ65,'（別紙2-2）1月27日～2月28日'!D65:AJ65,'（別紙2-3）3月1日～3月31日'!D65:AH65,'（別紙2-4）4月1日～4月30日'!D65:AG65,D65:AH65)</f>
        <v>0</v>
      </c>
      <c r="AJ65" s="43" t="str">
        <f t="shared" si="3"/>
        <v/>
      </c>
      <c r="AK65" s="41">
        <f t="shared" si="4"/>
        <v>0</v>
      </c>
      <c r="AL65" s="44"/>
      <c r="AN65" s="41" t="str">
        <f t="shared" si="2"/>
        <v/>
      </c>
    </row>
    <row r="66" spans="1:40" s="41" customFormat="1" ht="30" customHeight="1" x14ac:dyDescent="0.4">
      <c r="A66" s="55">
        <v>53</v>
      </c>
      <c r="B66" s="27" t="str">
        <f>IF('（別紙2-1）12月25日～1月26日'!B66="","",'（別紙2-1）12月25日～1月26日'!B66)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147"/>
      <c r="AG66" s="143"/>
      <c r="AH66" s="26"/>
      <c r="AI66" s="56">
        <f>SUM('（別紙2-1）12月25日～1月26日'!D66:AJ66,'（別紙2-2）1月27日～2月28日'!D66:AJ66,'（別紙2-3）3月1日～3月31日'!D66:AH66,'（別紙2-4）4月1日～4月30日'!D66:AG66,D66:AH66)</f>
        <v>0</v>
      </c>
      <c r="AJ66" s="43" t="str">
        <f t="shared" si="3"/>
        <v/>
      </c>
      <c r="AK66" s="41">
        <f t="shared" si="4"/>
        <v>0</v>
      </c>
      <c r="AL66" s="44"/>
      <c r="AN66" s="41" t="str">
        <f t="shared" si="2"/>
        <v/>
      </c>
    </row>
    <row r="67" spans="1:40" s="41" customFormat="1" ht="30" customHeight="1" x14ac:dyDescent="0.4">
      <c r="A67" s="55">
        <v>54</v>
      </c>
      <c r="B67" s="27" t="str">
        <f>IF('（別紙2-1）12月25日～1月26日'!B67="","",'（別紙2-1）12月25日～1月26日'!B67)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147"/>
      <c r="AG67" s="143"/>
      <c r="AH67" s="26"/>
      <c r="AI67" s="56">
        <f>SUM('（別紙2-1）12月25日～1月26日'!D67:AJ67,'（別紙2-2）1月27日～2月28日'!D67:AJ67,'（別紙2-3）3月1日～3月31日'!D67:AH67,'（別紙2-4）4月1日～4月30日'!D67:AG67,D67:AH67)</f>
        <v>0</v>
      </c>
      <c r="AJ67" s="43" t="str">
        <f t="shared" si="3"/>
        <v/>
      </c>
      <c r="AK67" s="41">
        <f t="shared" si="4"/>
        <v>0</v>
      </c>
      <c r="AL67" s="44"/>
      <c r="AN67" s="41" t="str">
        <f t="shared" si="2"/>
        <v/>
      </c>
    </row>
    <row r="68" spans="1:40" s="41" customFormat="1" ht="30" customHeight="1" thickBot="1" x14ac:dyDescent="0.45">
      <c r="A68" s="57">
        <v>55</v>
      </c>
      <c r="B68" s="106" t="str">
        <f>IF('（別紙2-1）12月25日～1月26日'!B68="","",'（別紙2-1）12月25日～1月26日'!B68)</f>
        <v/>
      </c>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46"/>
      <c r="AG68" s="142"/>
      <c r="AH68" s="15"/>
      <c r="AI68" s="58">
        <f>SUM('（別紙2-1）12月25日～1月26日'!D68:AJ68,'（別紙2-2）1月27日～2月28日'!D68:AJ68,'（別紙2-3）3月1日～3月31日'!D68:AH68,'（別紙2-4）4月1日～4月30日'!D68:AG68,D68:AH68)</f>
        <v>0</v>
      </c>
      <c r="AJ68" s="43" t="str">
        <f t="shared" si="3"/>
        <v/>
      </c>
      <c r="AK68" s="41">
        <f t="shared" si="4"/>
        <v>0</v>
      </c>
      <c r="AL68" s="44"/>
      <c r="AN68" s="41" t="str">
        <f t="shared" si="2"/>
        <v/>
      </c>
    </row>
    <row r="69" spans="1:40" s="41" customFormat="1" ht="30" customHeight="1" x14ac:dyDescent="0.4">
      <c r="A69" s="91">
        <v>56</v>
      </c>
      <c r="B69" s="136" t="str">
        <f>IF('（別紙2-1）12月25日～1月26日'!B69="","",'（別紙2-1）12月25日～1月26日'!B69)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149"/>
      <c r="AG69" s="145"/>
      <c r="AH69" s="97"/>
      <c r="AI69" s="98">
        <f>SUM('（別紙2-1）12月25日～1月26日'!D69:AJ69,'（別紙2-2）1月27日～2月28日'!D69:AJ69,'（別紙2-3）3月1日～3月31日'!D69:AH69,'（別紙2-4）4月1日～4月30日'!D69:AG69,D69:AH69)</f>
        <v>0</v>
      </c>
      <c r="AJ69" s="43" t="str">
        <f t="shared" si="3"/>
        <v/>
      </c>
      <c r="AK69" s="41">
        <f t="shared" si="4"/>
        <v>0</v>
      </c>
      <c r="AL69" s="44"/>
      <c r="AN69" s="41" t="str">
        <f t="shared" si="2"/>
        <v/>
      </c>
    </row>
    <row r="70" spans="1:40" s="41" customFormat="1" ht="30" customHeight="1" x14ac:dyDescent="0.4">
      <c r="A70" s="55">
        <v>57</v>
      </c>
      <c r="B70" s="27" t="str">
        <f>IF('（別紙2-1）12月25日～1月26日'!B70="","",'（別紙2-1）12月25日～1月26日'!B70)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147"/>
      <c r="AG70" s="143"/>
      <c r="AH70" s="26"/>
      <c r="AI70" s="56">
        <f>SUM('（別紙2-1）12月25日～1月26日'!D70:AJ70,'（別紙2-2）1月27日～2月28日'!D70:AJ70,'（別紙2-3）3月1日～3月31日'!D70:AH70,'（別紙2-4）4月1日～4月30日'!D70:AG70,D70:AH70)</f>
        <v>0</v>
      </c>
      <c r="AJ70" s="43" t="str">
        <f t="shared" si="3"/>
        <v/>
      </c>
      <c r="AK70" s="41">
        <f t="shared" si="4"/>
        <v>0</v>
      </c>
      <c r="AL70" s="44"/>
      <c r="AN70" s="41" t="str">
        <f t="shared" si="2"/>
        <v/>
      </c>
    </row>
    <row r="71" spans="1:40" s="41" customFormat="1" ht="30" customHeight="1" x14ac:dyDescent="0.4">
      <c r="A71" s="55">
        <v>58</v>
      </c>
      <c r="B71" s="27" t="str">
        <f>IF('（別紙2-1）12月25日～1月26日'!B71="","",'（別紙2-1）12月25日～1月26日'!B71)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147"/>
      <c r="AG71" s="143"/>
      <c r="AH71" s="26"/>
      <c r="AI71" s="56">
        <f>SUM('（別紙2-1）12月25日～1月26日'!D71:AJ71,'（別紙2-2）1月27日～2月28日'!D71:AJ71,'（別紙2-3）3月1日～3月31日'!D71:AH71,'（別紙2-4）4月1日～4月30日'!D71:AG71,D71:AH71)</f>
        <v>0</v>
      </c>
      <c r="AJ71" s="43" t="str">
        <f t="shared" si="3"/>
        <v/>
      </c>
      <c r="AK71" s="41">
        <f t="shared" si="4"/>
        <v>0</v>
      </c>
      <c r="AL71" s="44"/>
      <c r="AN71" s="41" t="str">
        <f t="shared" si="2"/>
        <v/>
      </c>
    </row>
    <row r="72" spans="1:40" s="41" customFormat="1" ht="30" customHeight="1" x14ac:dyDescent="0.4">
      <c r="A72" s="55">
        <v>59</v>
      </c>
      <c r="B72" s="27" t="str">
        <f>IF('（別紙2-1）12月25日～1月26日'!B72="","",'（別紙2-1）12月25日～1月26日'!B72)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147"/>
      <c r="AG72" s="143"/>
      <c r="AH72" s="26"/>
      <c r="AI72" s="56">
        <f>SUM('（別紙2-1）12月25日～1月26日'!D72:AJ72,'（別紙2-2）1月27日～2月28日'!D72:AJ72,'（別紙2-3）3月1日～3月31日'!D72:AH72,'（別紙2-4）4月1日～4月30日'!D72:AG72,D72:AH72)</f>
        <v>0</v>
      </c>
      <c r="AJ72" s="43" t="str">
        <f t="shared" si="3"/>
        <v/>
      </c>
      <c r="AK72" s="41">
        <f t="shared" si="4"/>
        <v>0</v>
      </c>
      <c r="AL72" s="44"/>
      <c r="AN72" s="41" t="str">
        <f t="shared" si="2"/>
        <v/>
      </c>
    </row>
    <row r="73" spans="1:40" s="41" customFormat="1" ht="30" customHeight="1" thickBot="1" x14ac:dyDescent="0.45">
      <c r="A73" s="55">
        <v>60</v>
      </c>
      <c r="B73" s="28" t="str">
        <f>IF('（別紙2-1）12月25日～1月26日'!B73="","",'（別紙2-1）12月25日～1月26日'!B73)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147"/>
      <c r="AG73" s="143"/>
      <c r="AH73" s="26"/>
      <c r="AI73" s="56">
        <f>SUM('（別紙2-1）12月25日～1月26日'!D73:AJ73,'（別紙2-2）1月27日～2月28日'!D73:AJ73,'（別紙2-3）3月1日～3月31日'!D73:AH73,'（別紙2-4）4月1日～4月30日'!D73:AG73,D73:AH73)</f>
        <v>0</v>
      </c>
      <c r="AJ73" s="43" t="str">
        <f t="shared" si="3"/>
        <v/>
      </c>
      <c r="AK73" s="41">
        <f t="shared" si="4"/>
        <v>0</v>
      </c>
      <c r="AL73" s="44"/>
      <c r="AN73" s="41" t="str">
        <f t="shared" si="2"/>
        <v/>
      </c>
    </row>
    <row r="74" spans="1:40" s="41" customFormat="1" ht="30" customHeight="1" x14ac:dyDescent="0.4">
      <c r="A74" s="99">
        <v>61</v>
      </c>
      <c r="B74" s="27" t="str">
        <f>IF('（別紙2-1）12月25日～1月26日'!B74="","",'（別紙2-1）12月25日～1月26日'!B74)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44"/>
      <c r="AH74" s="105"/>
      <c r="AI74" s="81">
        <f>SUM('（別紙2-1）12月25日～1月26日'!D74:AJ74,'（別紙2-2）1月27日～2月28日'!D74:AJ74,'（別紙2-3）3月1日～3月31日'!D74:AH74,'（別紙2-4）4月1日～4月30日'!D74:AG74,D74:AH74)</f>
        <v>0</v>
      </c>
      <c r="AJ74" s="43" t="str">
        <f t="shared" si="3"/>
        <v/>
      </c>
      <c r="AK74" s="41">
        <f t="shared" si="4"/>
        <v>0</v>
      </c>
      <c r="AL74" s="44"/>
      <c r="AN74" s="41" t="str">
        <f t="shared" si="2"/>
        <v/>
      </c>
    </row>
    <row r="75" spans="1:40" s="41" customFormat="1" ht="30" customHeight="1" x14ac:dyDescent="0.4">
      <c r="A75" s="55">
        <v>62</v>
      </c>
      <c r="B75" s="27" t="str">
        <f>IF('（別紙2-1）12月25日～1月26日'!B75="","",'（別紙2-1）12月25日～1月26日'!B75)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43"/>
      <c r="AH75" s="26"/>
      <c r="AI75" s="56">
        <f>SUM('（別紙2-1）12月25日～1月26日'!D75:AJ75,'（別紙2-2）1月27日～2月28日'!D75:AJ75,'（別紙2-3）3月1日～3月31日'!D75:AH75,'（別紙2-4）4月1日～4月30日'!D75:AG75,D75:AH75)</f>
        <v>0</v>
      </c>
      <c r="AJ75" s="43" t="str">
        <f t="shared" si="3"/>
        <v/>
      </c>
      <c r="AK75" s="41">
        <f t="shared" si="4"/>
        <v>0</v>
      </c>
      <c r="AL75" s="44"/>
      <c r="AN75" s="41" t="str">
        <f t="shared" si="2"/>
        <v/>
      </c>
    </row>
    <row r="76" spans="1:40" s="41" customFormat="1" ht="30" customHeight="1" x14ac:dyDescent="0.4">
      <c r="A76" s="55">
        <v>63</v>
      </c>
      <c r="B76" s="27" t="str">
        <f>IF('（別紙2-1）12月25日～1月26日'!B76="","",'（別紙2-1）12月25日～1月26日'!B76)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43"/>
      <c r="AH76" s="26"/>
      <c r="AI76" s="56">
        <f>SUM('（別紙2-1）12月25日～1月26日'!D76:AJ76,'（別紙2-2）1月27日～2月28日'!D76:AJ76,'（別紙2-3）3月1日～3月31日'!D76:AH76,'（別紙2-4）4月1日～4月30日'!D76:AG76,D76:AH76)</f>
        <v>0</v>
      </c>
      <c r="AJ76" s="43" t="str">
        <f t="shared" si="3"/>
        <v/>
      </c>
      <c r="AK76" s="41">
        <f t="shared" si="4"/>
        <v>0</v>
      </c>
      <c r="AL76" s="44"/>
      <c r="AN76" s="41" t="str">
        <f t="shared" si="2"/>
        <v/>
      </c>
    </row>
    <row r="77" spans="1:40" s="41" customFormat="1" ht="30" customHeight="1" x14ac:dyDescent="0.4">
      <c r="A77" s="55">
        <v>64</v>
      </c>
      <c r="B77" s="27" t="str">
        <f>IF('（別紙2-1）12月25日～1月26日'!B77="","",'（別紙2-1）12月25日～1月26日'!B77)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43"/>
      <c r="AH77" s="26"/>
      <c r="AI77" s="56">
        <f>SUM('（別紙2-1）12月25日～1月26日'!D77:AJ77,'（別紙2-2）1月27日～2月28日'!D77:AJ77,'（別紙2-3）3月1日～3月31日'!D77:AH77,'（別紙2-4）4月1日～4月30日'!D77:AG77,D77:AH77)</f>
        <v>0</v>
      </c>
      <c r="AJ77" s="43" t="str">
        <f t="shared" si="3"/>
        <v/>
      </c>
      <c r="AK77" s="41">
        <f t="shared" si="4"/>
        <v>0</v>
      </c>
      <c r="AL77" s="44"/>
      <c r="AN77" s="41" t="str">
        <f t="shared" si="2"/>
        <v/>
      </c>
    </row>
    <row r="78" spans="1:40" s="41" customFormat="1" ht="30" customHeight="1" thickBot="1" x14ac:dyDescent="0.45">
      <c r="A78" s="57">
        <v>65</v>
      </c>
      <c r="B78" s="106" t="str">
        <f>IF('（別紙2-1）12月25日～1月26日'!B78="","",'（別紙2-1）12月25日～1月26日'!B78)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42"/>
      <c r="AH78" s="15"/>
      <c r="AI78" s="58">
        <f>SUM('（別紙2-1）12月25日～1月26日'!D78:AJ78,'（別紙2-2）1月27日～2月28日'!D78:AJ78,'（別紙2-3）3月1日～3月31日'!D78:AH78,'（別紙2-4）4月1日～4月30日'!D78:AG78,D78:AH78)</f>
        <v>0</v>
      </c>
      <c r="AJ78" s="43" t="str">
        <f t="shared" si="3"/>
        <v/>
      </c>
      <c r="AK78" s="41">
        <f t="shared" ref="AK78:AK109" si="5">MIN(SUM(D78:AH78),15)</f>
        <v>0</v>
      </c>
      <c r="AL78" s="44"/>
      <c r="AN78" s="41" t="str">
        <f t="shared" ref="AN78:AN141" si="6">IF(AND(B78="",AI78&gt;0),1,"")</f>
        <v/>
      </c>
    </row>
    <row r="79" spans="1:40" s="41" customFormat="1" ht="30" customHeight="1" x14ac:dyDescent="0.4">
      <c r="A79" s="91">
        <v>66</v>
      </c>
      <c r="B79" s="136" t="str">
        <f>IF('（別紙2-1）12月25日～1月26日'!B79="","",'（別紙2-1）12月25日～1月26日'!B79)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45"/>
      <c r="AH79" s="97"/>
      <c r="AI79" s="98">
        <f>SUM('（別紙2-1）12月25日～1月26日'!D79:AJ79,'（別紙2-2）1月27日～2月28日'!D79:AJ79,'（別紙2-3）3月1日～3月31日'!D79:AH79,'（別紙2-4）4月1日～4月30日'!D79:AG79,D79:AH79)</f>
        <v>0</v>
      </c>
      <c r="AJ79" s="43" t="str">
        <f t="shared" si="3"/>
        <v/>
      </c>
      <c r="AK79" s="41">
        <f t="shared" si="5"/>
        <v>0</v>
      </c>
      <c r="AL79" s="44"/>
      <c r="AN79" s="41" t="str">
        <f t="shared" si="6"/>
        <v/>
      </c>
    </row>
    <row r="80" spans="1:40" s="41" customFormat="1" ht="30" customHeight="1" x14ac:dyDescent="0.4">
      <c r="A80" s="55">
        <v>67</v>
      </c>
      <c r="B80" s="27" t="str">
        <f>IF('（別紙2-1）12月25日～1月26日'!B80="","",'（別紙2-1）12月25日～1月26日'!B80)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43"/>
      <c r="AH80" s="26"/>
      <c r="AI80" s="56">
        <f>SUM('（別紙2-1）12月25日～1月26日'!D80:AJ80,'（別紙2-2）1月27日～2月28日'!D80:AJ80,'（別紙2-3）3月1日～3月31日'!D80:AH80,'（別紙2-4）4月1日～4月30日'!D80:AG80,D80:AH80)</f>
        <v>0</v>
      </c>
      <c r="AJ80" s="43" t="str">
        <f t="shared" si="3"/>
        <v/>
      </c>
      <c r="AK80" s="41">
        <f t="shared" si="5"/>
        <v>0</v>
      </c>
      <c r="AL80" s="44"/>
      <c r="AN80" s="41" t="str">
        <f t="shared" si="6"/>
        <v/>
      </c>
    </row>
    <row r="81" spans="1:40" s="41" customFormat="1" ht="30" customHeight="1" x14ac:dyDescent="0.4">
      <c r="A81" s="55">
        <v>68</v>
      </c>
      <c r="B81" s="27" t="str">
        <f>IF('（別紙2-1）12月25日～1月26日'!B81="","",'（別紙2-1）12月25日～1月26日'!B81)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43"/>
      <c r="AH81" s="26"/>
      <c r="AI81" s="56">
        <f>SUM('（別紙2-1）12月25日～1月26日'!D81:AJ81,'（別紙2-2）1月27日～2月28日'!D81:AJ81,'（別紙2-3）3月1日～3月31日'!D81:AH81,'（別紙2-4）4月1日～4月30日'!D81:AG81,D81:AH81)</f>
        <v>0</v>
      </c>
      <c r="AJ81" s="43" t="str">
        <f t="shared" si="3"/>
        <v/>
      </c>
      <c r="AK81" s="41">
        <f t="shared" si="5"/>
        <v>0</v>
      </c>
      <c r="AL81" s="44"/>
      <c r="AN81" s="41" t="str">
        <f t="shared" si="6"/>
        <v/>
      </c>
    </row>
    <row r="82" spans="1:40" s="41" customFormat="1" ht="30" customHeight="1" x14ac:dyDescent="0.4">
      <c r="A82" s="55">
        <v>69</v>
      </c>
      <c r="B82" s="27" t="str">
        <f>IF('（別紙2-1）12月25日～1月26日'!B82="","",'（別紙2-1）12月25日～1月26日'!B82)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43"/>
      <c r="AH82" s="26"/>
      <c r="AI82" s="56">
        <f>SUM('（別紙2-1）12月25日～1月26日'!D82:AJ82,'（別紙2-2）1月27日～2月28日'!D82:AJ82,'（別紙2-3）3月1日～3月31日'!D82:AH82,'（別紙2-4）4月1日～4月30日'!D82:AG82,D82:AH82)</f>
        <v>0</v>
      </c>
      <c r="AJ82" s="43" t="str">
        <f t="shared" si="3"/>
        <v/>
      </c>
      <c r="AK82" s="41">
        <f t="shared" si="5"/>
        <v>0</v>
      </c>
      <c r="AL82" s="44"/>
      <c r="AN82" s="41" t="str">
        <f t="shared" si="6"/>
        <v/>
      </c>
    </row>
    <row r="83" spans="1:40" s="41" customFormat="1" ht="30" customHeight="1" thickBot="1" x14ac:dyDescent="0.45">
      <c r="A83" s="55">
        <v>70</v>
      </c>
      <c r="B83" s="106" t="str">
        <f>IF('（別紙2-1）12月25日～1月26日'!B83="","",'（別紙2-1）12月25日～1月26日'!B83)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43"/>
      <c r="AH83" s="26"/>
      <c r="AI83" s="56">
        <f>SUM('（別紙2-1）12月25日～1月26日'!D83:AJ83,'（別紙2-2）1月27日～2月28日'!D83:AJ83,'（別紙2-3）3月1日～3月31日'!D83:AH83,'（別紙2-4）4月1日～4月30日'!D83:AG83,D83:AH83)</f>
        <v>0</v>
      </c>
      <c r="AJ83" s="43" t="str">
        <f t="shared" si="3"/>
        <v/>
      </c>
      <c r="AK83" s="41">
        <f t="shared" si="5"/>
        <v>0</v>
      </c>
      <c r="AL83" s="44"/>
      <c r="AN83" s="41" t="str">
        <f t="shared" si="6"/>
        <v/>
      </c>
    </row>
    <row r="84" spans="1:40" s="41" customFormat="1" ht="30" customHeight="1" x14ac:dyDescent="0.4">
      <c r="A84" s="99">
        <v>71</v>
      </c>
      <c r="B84" s="136" t="str">
        <f>IF('（別紙2-1）12月25日～1月26日'!B84="","",'（別紙2-1）12月25日～1月26日'!B84)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44"/>
      <c r="AH84" s="105"/>
      <c r="AI84" s="81">
        <f>SUM('（別紙2-1）12月25日～1月26日'!D84:AJ84,'（別紙2-2）1月27日～2月28日'!D84:AJ84,'（別紙2-3）3月1日～3月31日'!D84:AH84,'（別紙2-4）4月1日～4月30日'!D84:AG84,D84:AH84)</f>
        <v>0</v>
      </c>
      <c r="AJ84" s="43" t="str">
        <f t="shared" si="3"/>
        <v/>
      </c>
      <c r="AK84" s="41">
        <f t="shared" si="5"/>
        <v>0</v>
      </c>
      <c r="AL84" s="44"/>
      <c r="AN84" s="41" t="str">
        <f t="shared" si="6"/>
        <v/>
      </c>
    </row>
    <row r="85" spans="1:40" s="41" customFormat="1" ht="30" customHeight="1" x14ac:dyDescent="0.4">
      <c r="A85" s="55">
        <v>72</v>
      </c>
      <c r="B85" s="27" t="str">
        <f>IF('（別紙2-1）12月25日～1月26日'!B85="","",'（別紙2-1）12月25日～1月26日'!B85)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43"/>
      <c r="AH85" s="26"/>
      <c r="AI85" s="56">
        <f>SUM('（別紙2-1）12月25日～1月26日'!D85:AJ85,'（別紙2-2）1月27日～2月28日'!D85:AJ85,'（別紙2-3）3月1日～3月31日'!D85:AH85,'（別紙2-4）4月1日～4月30日'!D85:AG85,D85:AH85)</f>
        <v>0</v>
      </c>
      <c r="AJ85" s="43" t="str">
        <f t="shared" si="3"/>
        <v/>
      </c>
      <c r="AK85" s="41">
        <f t="shared" si="5"/>
        <v>0</v>
      </c>
      <c r="AL85" s="44"/>
      <c r="AN85" s="41" t="str">
        <f t="shared" si="6"/>
        <v/>
      </c>
    </row>
    <row r="86" spans="1:40" s="41" customFormat="1" ht="30" customHeight="1" x14ac:dyDescent="0.4">
      <c r="A86" s="55">
        <v>73</v>
      </c>
      <c r="B86" s="27" t="str">
        <f>IF('（別紙2-1）12月25日～1月26日'!B86="","",'（別紙2-1）12月25日～1月26日'!B86)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43"/>
      <c r="AH86" s="26"/>
      <c r="AI86" s="56">
        <f>SUM('（別紙2-1）12月25日～1月26日'!D86:AJ86,'（別紙2-2）1月27日～2月28日'!D86:AJ86,'（別紙2-3）3月1日～3月31日'!D86:AH86,'（別紙2-4）4月1日～4月30日'!D86:AG86,D86:AH86)</f>
        <v>0</v>
      </c>
      <c r="AJ86" s="43" t="str">
        <f t="shared" si="3"/>
        <v/>
      </c>
      <c r="AK86" s="41">
        <f t="shared" si="5"/>
        <v>0</v>
      </c>
      <c r="AL86" s="44"/>
      <c r="AN86" s="41" t="str">
        <f t="shared" si="6"/>
        <v/>
      </c>
    </row>
    <row r="87" spans="1:40" s="41" customFormat="1" ht="30" customHeight="1" x14ac:dyDescent="0.4">
      <c r="A87" s="55">
        <v>74</v>
      </c>
      <c r="B87" s="27" t="str">
        <f>IF('（別紙2-1）12月25日～1月26日'!B87="","",'（別紙2-1）12月25日～1月26日'!B87)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43"/>
      <c r="AH87" s="26"/>
      <c r="AI87" s="56">
        <f>SUM('（別紙2-1）12月25日～1月26日'!D87:AJ87,'（別紙2-2）1月27日～2月28日'!D87:AJ87,'（別紙2-3）3月1日～3月31日'!D87:AH87,'（別紙2-4）4月1日～4月30日'!D87:AG87,D87:AH87)</f>
        <v>0</v>
      </c>
      <c r="AJ87" s="43" t="str">
        <f t="shared" si="3"/>
        <v/>
      </c>
      <c r="AK87" s="41">
        <f t="shared" si="5"/>
        <v>0</v>
      </c>
      <c r="AL87" s="44"/>
      <c r="AN87" s="41" t="str">
        <f t="shared" si="6"/>
        <v/>
      </c>
    </row>
    <row r="88" spans="1:40" s="41" customFormat="1" ht="30" customHeight="1" thickBot="1" x14ac:dyDescent="0.45">
      <c r="A88" s="57">
        <v>75</v>
      </c>
      <c r="B88" s="106" t="str">
        <f>IF('（別紙2-1）12月25日～1月26日'!B88="","",'（別紙2-1）12月25日～1月26日'!B88)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42"/>
      <c r="AH88" s="15"/>
      <c r="AI88" s="58">
        <f>SUM('（別紙2-1）12月25日～1月26日'!D88:AJ88,'（別紙2-2）1月27日～2月28日'!D88:AJ88,'（別紙2-3）3月1日～3月31日'!D88:AH88,'（別紙2-4）4月1日～4月30日'!D88:AG88,D88:AH88)</f>
        <v>0</v>
      </c>
      <c r="AJ88" s="43" t="str">
        <f t="shared" si="3"/>
        <v/>
      </c>
      <c r="AK88" s="41">
        <f t="shared" si="5"/>
        <v>0</v>
      </c>
      <c r="AL88" s="44"/>
      <c r="AN88" s="41" t="str">
        <f t="shared" si="6"/>
        <v/>
      </c>
    </row>
    <row r="89" spans="1:40" s="41" customFormat="1" ht="30" customHeight="1" x14ac:dyDescent="0.4">
      <c r="A89" s="91">
        <v>76</v>
      </c>
      <c r="B89" s="136" t="str">
        <f>IF('（別紙2-1）12月25日～1月26日'!B89="","",'（別紙2-1）12月25日～1月26日'!B89)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45"/>
      <c r="AH89" s="97"/>
      <c r="AI89" s="98">
        <f>SUM('（別紙2-1）12月25日～1月26日'!D89:AJ89,'（別紙2-2）1月27日～2月28日'!D89:AJ89,'（別紙2-3）3月1日～3月31日'!D89:AH89,'（別紙2-4）4月1日～4月30日'!D89:AG89,D89:AH89)</f>
        <v>0</v>
      </c>
      <c r="AJ89" s="43" t="str">
        <f t="shared" si="3"/>
        <v/>
      </c>
      <c r="AK89" s="41">
        <f t="shared" si="5"/>
        <v>0</v>
      </c>
      <c r="AL89" s="44"/>
      <c r="AN89" s="41" t="str">
        <f t="shared" si="6"/>
        <v/>
      </c>
    </row>
    <row r="90" spans="1:40" s="41" customFormat="1" ht="30" customHeight="1" x14ac:dyDescent="0.4">
      <c r="A90" s="55">
        <v>77</v>
      </c>
      <c r="B90" s="27" t="str">
        <f>IF('（別紙2-1）12月25日～1月26日'!B90="","",'（別紙2-1）12月25日～1月26日'!B90)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43"/>
      <c r="AH90" s="26"/>
      <c r="AI90" s="56">
        <f>SUM('（別紙2-1）12月25日～1月26日'!D90:AJ90,'（別紙2-2）1月27日～2月28日'!D90:AJ90,'（別紙2-3）3月1日～3月31日'!D90:AH90,'（別紙2-4）4月1日～4月30日'!D90:AG90,D90:AH90)</f>
        <v>0</v>
      </c>
      <c r="AJ90" s="43" t="str">
        <f t="shared" si="3"/>
        <v/>
      </c>
      <c r="AK90" s="41">
        <f t="shared" si="5"/>
        <v>0</v>
      </c>
      <c r="AL90" s="44"/>
      <c r="AN90" s="41" t="str">
        <f t="shared" si="6"/>
        <v/>
      </c>
    </row>
    <row r="91" spans="1:40" s="41" customFormat="1" ht="30" customHeight="1" x14ac:dyDescent="0.4">
      <c r="A91" s="55">
        <v>78</v>
      </c>
      <c r="B91" s="27" t="str">
        <f>IF('（別紙2-1）12月25日～1月26日'!B91="","",'（別紙2-1）12月25日～1月26日'!B91)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43"/>
      <c r="AH91" s="26"/>
      <c r="AI91" s="56">
        <f>SUM('（別紙2-1）12月25日～1月26日'!D91:AJ91,'（別紙2-2）1月27日～2月28日'!D91:AJ91,'（別紙2-3）3月1日～3月31日'!D91:AH91,'（別紙2-4）4月1日～4月30日'!D91:AG91,D91:AH91)</f>
        <v>0</v>
      </c>
      <c r="AJ91" s="43" t="str">
        <f t="shared" si="3"/>
        <v/>
      </c>
      <c r="AK91" s="41">
        <f t="shared" si="5"/>
        <v>0</v>
      </c>
      <c r="AL91" s="44"/>
      <c r="AN91" s="41" t="str">
        <f t="shared" si="6"/>
        <v/>
      </c>
    </row>
    <row r="92" spans="1:40" s="41" customFormat="1" ht="30" customHeight="1" x14ac:dyDescent="0.4">
      <c r="A92" s="55">
        <v>79</v>
      </c>
      <c r="B92" s="27" t="str">
        <f>IF('（別紙2-1）12月25日～1月26日'!B92="","",'（別紙2-1）12月25日～1月26日'!B92)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43"/>
      <c r="AH92" s="26"/>
      <c r="AI92" s="56">
        <f>SUM('（別紙2-1）12月25日～1月26日'!D92:AJ92,'（別紙2-2）1月27日～2月28日'!D92:AJ92,'（別紙2-3）3月1日～3月31日'!D92:AH92,'（別紙2-4）4月1日～4月30日'!D92:AG92,D92:AH92)</f>
        <v>0</v>
      </c>
      <c r="AJ92" s="43" t="str">
        <f t="shared" si="3"/>
        <v/>
      </c>
      <c r="AK92" s="41">
        <f t="shared" si="5"/>
        <v>0</v>
      </c>
      <c r="AL92" s="44"/>
      <c r="AN92" s="41" t="str">
        <f t="shared" si="6"/>
        <v/>
      </c>
    </row>
    <row r="93" spans="1:40" s="41" customFormat="1" ht="30" customHeight="1" thickBot="1" x14ac:dyDescent="0.45">
      <c r="A93" s="55">
        <v>80</v>
      </c>
      <c r="B93" s="106" t="str">
        <f>IF('（別紙2-1）12月25日～1月26日'!B93="","",'（別紙2-1）12月25日～1月26日'!B93)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43"/>
      <c r="AH93" s="26"/>
      <c r="AI93" s="56">
        <f>SUM('（別紙2-1）12月25日～1月26日'!D93:AJ93,'（別紙2-2）1月27日～2月28日'!D93:AJ93,'（別紙2-3）3月1日～3月31日'!D93:AH93,'（別紙2-4）4月1日～4月30日'!D93:AG93,D93:AH93)</f>
        <v>0</v>
      </c>
      <c r="AJ93" s="43" t="str">
        <f t="shared" si="3"/>
        <v/>
      </c>
      <c r="AK93" s="41">
        <f t="shared" si="5"/>
        <v>0</v>
      </c>
      <c r="AL93" s="44"/>
      <c r="AN93" s="41" t="str">
        <f t="shared" si="6"/>
        <v/>
      </c>
    </row>
    <row r="94" spans="1:40" s="41" customFormat="1" ht="30" customHeight="1" x14ac:dyDescent="0.4">
      <c r="A94" s="99">
        <v>81</v>
      </c>
      <c r="B94" s="136" t="str">
        <f>IF('（別紙2-1）12月25日～1月26日'!B94="","",'（別紙2-1）12月25日～1月26日'!B94)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44"/>
      <c r="AH94" s="105"/>
      <c r="AI94" s="81">
        <f>SUM('（別紙2-1）12月25日～1月26日'!D94:AJ94,'（別紙2-2）1月27日～2月28日'!D94:AJ94,'（別紙2-3）3月1日～3月31日'!D94:AH94,'（別紙2-4）4月1日～4月30日'!D94:AG94,D94:AH94)</f>
        <v>0</v>
      </c>
      <c r="AJ94" s="43" t="str">
        <f t="shared" si="3"/>
        <v/>
      </c>
      <c r="AK94" s="41">
        <f t="shared" si="5"/>
        <v>0</v>
      </c>
      <c r="AL94" s="44"/>
      <c r="AN94" s="41" t="str">
        <f t="shared" si="6"/>
        <v/>
      </c>
    </row>
    <row r="95" spans="1:40" s="41" customFormat="1" ht="30" customHeight="1" x14ac:dyDescent="0.4">
      <c r="A95" s="55">
        <v>82</v>
      </c>
      <c r="B95" s="27" t="str">
        <f>IF('（別紙2-1）12月25日～1月26日'!B95="","",'（別紙2-1）12月25日～1月26日'!B95)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43"/>
      <c r="AH95" s="26"/>
      <c r="AI95" s="56">
        <f>SUM('（別紙2-1）12月25日～1月26日'!D95:AJ95,'（別紙2-2）1月27日～2月28日'!D95:AJ95,'（別紙2-3）3月1日～3月31日'!D95:AH95,'（別紙2-4）4月1日～4月30日'!D95:AG95,D95:AH95)</f>
        <v>0</v>
      </c>
      <c r="AJ95" s="43" t="str">
        <f t="shared" si="3"/>
        <v/>
      </c>
      <c r="AK95" s="41">
        <f t="shared" si="5"/>
        <v>0</v>
      </c>
      <c r="AL95" s="44"/>
      <c r="AN95" s="41" t="str">
        <f t="shared" si="6"/>
        <v/>
      </c>
    </row>
    <row r="96" spans="1:40" s="41" customFormat="1" ht="30" customHeight="1" x14ac:dyDescent="0.4">
      <c r="A96" s="55">
        <v>83</v>
      </c>
      <c r="B96" s="27" t="str">
        <f>IF('（別紙2-1）12月25日～1月26日'!B96="","",'（別紙2-1）12月25日～1月26日'!B96)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43"/>
      <c r="AH96" s="26"/>
      <c r="AI96" s="56">
        <f>SUM('（別紙2-1）12月25日～1月26日'!D96:AJ96,'（別紙2-2）1月27日～2月28日'!D96:AJ96,'（別紙2-3）3月1日～3月31日'!D96:AH96,'（別紙2-4）4月1日～4月30日'!D96:AG96,D96:AH96)</f>
        <v>0</v>
      </c>
      <c r="AJ96" s="43" t="str">
        <f t="shared" si="3"/>
        <v/>
      </c>
      <c r="AK96" s="41">
        <f t="shared" si="5"/>
        <v>0</v>
      </c>
      <c r="AL96" s="44"/>
      <c r="AN96" s="41" t="str">
        <f t="shared" si="6"/>
        <v/>
      </c>
    </row>
    <row r="97" spans="1:40" s="41" customFormat="1" ht="30" customHeight="1" x14ac:dyDescent="0.4">
      <c r="A97" s="55">
        <v>84</v>
      </c>
      <c r="B97" s="27" t="str">
        <f>IF('（別紙2-1）12月25日～1月26日'!B97="","",'（別紙2-1）12月25日～1月26日'!B97)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43"/>
      <c r="AH97" s="26"/>
      <c r="AI97" s="56">
        <f>SUM('（別紙2-1）12月25日～1月26日'!D97:AJ97,'（別紙2-2）1月27日～2月28日'!D97:AJ97,'（別紙2-3）3月1日～3月31日'!D97:AH97,'（別紙2-4）4月1日～4月30日'!D97:AG97,D97:AH97)</f>
        <v>0</v>
      </c>
      <c r="AJ97" s="43" t="str">
        <f t="shared" si="3"/>
        <v/>
      </c>
      <c r="AK97" s="41">
        <f t="shared" si="5"/>
        <v>0</v>
      </c>
      <c r="AL97" s="44"/>
      <c r="AN97" s="41" t="str">
        <f t="shared" si="6"/>
        <v/>
      </c>
    </row>
    <row r="98" spans="1:40" s="41" customFormat="1" ht="30" customHeight="1" thickBot="1" x14ac:dyDescent="0.45">
      <c r="A98" s="57">
        <v>85</v>
      </c>
      <c r="B98" s="106" t="str">
        <f>IF('（別紙2-1）12月25日～1月26日'!B98="","",'（別紙2-1）12月25日～1月26日'!B98)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42"/>
      <c r="AH98" s="15"/>
      <c r="AI98" s="58">
        <f>SUM('（別紙2-1）12月25日～1月26日'!D98:AJ98,'（別紙2-2）1月27日～2月28日'!D98:AJ98,'（別紙2-3）3月1日～3月31日'!D98:AH98,'（別紙2-4）4月1日～4月30日'!D98:AG98,D98:AH98)</f>
        <v>0</v>
      </c>
      <c r="AJ98" s="43" t="str">
        <f t="shared" si="3"/>
        <v/>
      </c>
      <c r="AK98" s="41">
        <f t="shared" si="5"/>
        <v>0</v>
      </c>
      <c r="AL98" s="44"/>
      <c r="AN98" s="41" t="str">
        <f t="shared" si="6"/>
        <v/>
      </c>
    </row>
    <row r="99" spans="1:40" s="41" customFormat="1" ht="30" customHeight="1" x14ac:dyDescent="0.4">
      <c r="A99" s="91">
        <v>86</v>
      </c>
      <c r="B99" s="136" t="str">
        <f>IF('（別紙2-1）12月25日～1月26日'!B99="","",'（別紙2-1）12月25日～1月26日'!B99)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45"/>
      <c r="AH99" s="97"/>
      <c r="AI99" s="98">
        <f>SUM('（別紙2-1）12月25日～1月26日'!D99:AJ99,'（別紙2-2）1月27日～2月28日'!D99:AJ99,'（別紙2-3）3月1日～3月31日'!D99:AH99,'（別紙2-4）4月1日～4月30日'!D99:AG99,D99:AH99)</f>
        <v>0</v>
      </c>
      <c r="AJ99" s="43" t="str">
        <f t="shared" si="3"/>
        <v/>
      </c>
      <c r="AK99" s="41">
        <f t="shared" si="5"/>
        <v>0</v>
      </c>
      <c r="AL99" s="44"/>
      <c r="AN99" s="41" t="str">
        <f t="shared" si="6"/>
        <v/>
      </c>
    </row>
    <row r="100" spans="1:40" s="41" customFormat="1" ht="30" customHeight="1" x14ac:dyDescent="0.4">
      <c r="A100" s="55">
        <v>87</v>
      </c>
      <c r="B100" s="27" t="str">
        <f>IF('（別紙2-1）12月25日～1月26日'!B100="","",'（別紙2-1）12月25日～1月26日'!B100)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43"/>
      <c r="AH100" s="26"/>
      <c r="AI100" s="56">
        <f>SUM('（別紙2-1）12月25日～1月26日'!D100:AJ100,'（別紙2-2）1月27日～2月28日'!D100:AJ100,'（別紙2-3）3月1日～3月31日'!D100:AH100,'（別紙2-4）4月1日～4月30日'!D100:AG100,D100:AH100)</f>
        <v>0</v>
      </c>
      <c r="AJ100" s="43" t="str">
        <f t="shared" si="3"/>
        <v/>
      </c>
      <c r="AK100" s="41">
        <f t="shared" si="5"/>
        <v>0</v>
      </c>
      <c r="AL100" s="44"/>
      <c r="AN100" s="41" t="str">
        <f t="shared" si="6"/>
        <v/>
      </c>
    </row>
    <row r="101" spans="1:40" s="41" customFormat="1" ht="30" customHeight="1" x14ac:dyDescent="0.4">
      <c r="A101" s="55">
        <v>88</v>
      </c>
      <c r="B101" s="27" t="str">
        <f>IF('（別紙2-1）12月25日～1月26日'!B101="","",'（別紙2-1）12月25日～1月26日'!B101)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43"/>
      <c r="AH101" s="26"/>
      <c r="AI101" s="56">
        <f>SUM('（別紙2-1）12月25日～1月26日'!D101:AJ101,'（別紙2-2）1月27日～2月28日'!D101:AJ101,'（別紙2-3）3月1日～3月31日'!D101:AH101,'（別紙2-4）4月1日～4月30日'!D101:AG101,D101:AH101)</f>
        <v>0</v>
      </c>
      <c r="AJ101" s="43" t="str">
        <f t="shared" si="3"/>
        <v/>
      </c>
      <c r="AK101" s="41">
        <f t="shared" si="5"/>
        <v>0</v>
      </c>
      <c r="AL101" s="44"/>
      <c r="AN101" s="41" t="str">
        <f t="shared" si="6"/>
        <v/>
      </c>
    </row>
    <row r="102" spans="1:40" s="41" customFormat="1" ht="30" customHeight="1" x14ac:dyDescent="0.4">
      <c r="A102" s="55">
        <v>89</v>
      </c>
      <c r="B102" s="27" t="str">
        <f>IF('（別紙2-1）12月25日～1月26日'!B102="","",'（別紙2-1）12月25日～1月26日'!B102)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43"/>
      <c r="AH102" s="26"/>
      <c r="AI102" s="56">
        <f>SUM('（別紙2-1）12月25日～1月26日'!D102:AJ102,'（別紙2-2）1月27日～2月28日'!D102:AJ102,'（別紙2-3）3月1日～3月31日'!D102:AH102,'（別紙2-4）4月1日～4月30日'!D102:AG102,D102:AH102)</f>
        <v>0</v>
      </c>
      <c r="AJ102" s="43" t="str">
        <f t="shared" si="3"/>
        <v/>
      </c>
      <c r="AK102" s="41">
        <f t="shared" si="5"/>
        <v>0</v>
      </c>
      <c r="AL102" s="44"/>
      <c r="AN102" s="41" t="str">
        <f t="shared" si="6"/>
        <v/>
      </c>
    </row>
    <row r="103" spans="1:40" s="41" customFormat="1" ht="30" customHeight="1" thickBot="1" x14ac:dyDescent="0.45">
      <c r="A103" s="55">
        <v>90</v>
      </c>
      <c r="B103" s="106" t="str">
        <f>IF('（別紙2-1）12月25日～1月26日'!B103="","",'（別紙2-1）12月25日～1月26日'!B103)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43"/>
      <c r="AH103" s="26"/>
      <c r="AI103" s="56">
        <f>SUM('（別紙2-1）12月25日～1月26日'!D103:AJ103,'（別紙2-2）1月27日～2月28日'!D103:AJ103,'（別紙2-3）3月1日～3月31日'!D103:AH103,'（別紙2-4）4月1日～4月30日'!D103:AG103,D103:AH103)</f>
        <v>0</v>
      </c>
      <c r="AJ103" s="43" t="str">
        <f t="shared" si="3"/>
        <v/>
      </c>
      <c r="AK103" s="41">
        <f t="shared" si="5"/>
        <v>0</v>
      </c>
      <c r="AL103" s="44"/>
      <c r="AN103" s="41" t="str">
        <f t="shared" si="6"/>
        <v/>
      </c>
    </row>
    <row r="104" spans="1:40" s="41" customFormat="1" ht="30" customHeight="1" x14ac:dyDescent="0.4">
      <c r="A104" s="99">
        <v>91</v>
      </c>
      <c r="B104" s="136" t="str">
        <f>IF('（別紙2-1）12月25日～1月26日'!B104="","",'（別紙2-1）12月25日～1月26日'!B104)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44"/>
      <c r="AH104" s="105"/>
      <c r="AI104" s="81">
        <f>SUM('（別紙2-1）12月25日～1月26日'!D104:AJ104,'（別紙2-2）1月27日～2月28日'!D104:AJ104,'（別紙2-3）3月1日～3月31日'!D104:AH104,'（別紙2-4）4月1日～4月30日'!D104:AG104,D104:AH104)</f>
        <v>0</v>
      </c>
      <c r="AJ104" s="43" t="str">
        <f t="shared" si="3"/>
        <v/>
      </c>
      <c r="AK104" s="41">
        <f t="shared" si="5"/>
        <v>0</v>
      </c>
      <c r="AL104" s="44"/>
      <c r="AN104" s="41" t="str">
        <f t="shared" si="6"/>
        <v/>
      </c>
    </row>
    <row r="105" spans="1:40" s="41" customFormat="1" ht="30" customHeight="1" x14ac:dyDescent="0.4">
      <c r="A105" s="55">
        <v>92</v>
      </c>
      <c r="B105" s="27" t="str">
        <f>IF('（別紙2-1）12月25日～1月26日'!B105="","",'（別紙2-1）12月25日～1月26日'!B105)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43"/>
      <c r="AH105" s="26"/>
      <c r="AI105" s="56">
        <f>SUM('（別紙2-1）12月25日～1月26日'!D105:AJ105,'（別紙2-2）1月27日～2月28日'!D105:AJ105,'（別紙2-3）3月1日～3月31日'!D105:AH105,'（別紙2-4）4月1日～4月30日'!D105:AG105,D105:AH105)</f>
        <v>0</v>
      </c>
      <c r="AJ105" s="43" t="str">
        <f t="shared" si="3"/>
        <v/>
      </c>
      <c r="AK105" s="41">
        <f t="shared" si="5"/>
        <v>0</v>
      </c>
      <c r="AL105" s="44"/>
      <c r="AN105" s="41" t="str">
        <f t="shared" si="6"/>
        <v/>
      </c>
    </row>
    <row r="106" spans="1:40" s="41" customFormat="1" ht="30" customHeight="1" x14ac:dyDescent="0.4">
      <c r="A106" s="55">
        <v>93</v>
      </c>
      <c r="B106" s="27" t="str">
        <f>IF('（別紙2-1）12月25日～1月26日'!B106="","",'（別紙2-1）12月25日～1月26日'!B106)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43"/>
      <c r="AH106" s="26"/>
      <c r="AI106" s="56">
        <f>SUM('（別紙2-1）12月25日～1月26日'!D106:AJ106,'（別紙2-2）1月27日～2月28日'!D106:AJ106,'（別紙2-3）3月1日～3月31日'!D106:AH106,'（別紙2-4）4月1日～4月30日'!D106:AG106,D106:AH106)</f>
        <v>0</v>
      </c>
      <c r="AJ106" s="43" t="str">
        <f t="shared" si="3"/>
        <v/>
      </c>
      <c r="AK106" s="41">
        <f t="shared" si="5"/>
        <v>0</v>
      </c>
      <c r="AL106" s="44"/>
      <c r="AN106" s="41" t="str">
        <f t="shared" si="6"/>
        <v/>
      </c>
    </row>
    <row r="107" spans="1:40" s="41" customFormat="1" ht="30" customHeight="1" x14ac:dyDescent="0.4">
      <c r="A107" s="55">
        <v>94</v>
      </c>
      <c r="B107" s="27" t="str">
        <f>IF('（別紙2-1）12月25日～1月26日'!B107="","",'（別紙2-1）12月25日～1月26日'!B107)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43"/>
      <c r="AH107" s="26"/>
      <c r="AI107" s="56">
        <f>SUM('（別紙2-1）12月25日～1月26日'!D107:AJ107,'（別紙2-2）1月27日～2月28日'!D107:AJ107,'（別紙2-3）3月1日～3月31日'!D107:AH107,'（別紙2-4）4月1日～4月30日'!D107:AG107,D107:AH107)</f>
        <v>0</v>
      </c>
      <c r="AJ107" s="43" t="str">
        <f t="shared" si="3"/>
        <v/>
      </c>
      <c r="AK107" s="41">
        <f t="shared" si="5"/>
        <v>0</v>
      </c>
      <c r="AL107" s="44"/>
      <c r="AN107" s="41" t="str">
        <f t="shared" si="6"/>
        <v/>
      </c>
    </row>
    <row r="108" spans="1:40" s="41" customFormat="1" ht="30" customHeight="1" thickBot="1" x14ac:dyDescent="0.45">
      <c r="A108" s="57">
        <v>95</v>
      </c>
      <c r="B108" s="106" t="str">
        <f>IF('（別紙2-1）12月25日～1月26日'!B108="","",'（別紙2-1）12月25日～1月26日'!B108)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42"/>
      <c r="AH108" s="15"/>
      <c r="AI108" s="58">
        <f>SUM('（別紙2-1）12月25日～1月26日'!D108:AJ108,'（別紙2-2）1月27日～2月28日'!D108:AJ108,'（別紙2-3）3月1日～3月31日'!D108:AH108,'（別紙2-4）4月1日～4月30日'!D108:AG108,D108:AH108)</f>
        <v>0</v>
      </c>
      <c r="AJ108" s="43" t="str">
        <f t="shared" si="3"/>
        <v/>
      </c>
      <c r="AK108" s="41">
        <f t="shared" si="5"/>
        <v>0</v>
      </c>
      <c r="AL108" s="44"/>
      <c r="AN108" s="41" t="str">
        <f t="shared" si="6"/>
        <v/>
      </c>
    </row>
    <row r="109" spans="1:40" s="41" customFormat="1" ht="30" customHeight="1" x14ac:dyDescent="0.4">
      <c r="A109" s="91">
        <v>96</v>
      </c>
      <c r="B109" s="136" t="str">
        <f>IF('（別紙2-1）12月25日～1月26日'!B109="","",'（別紙2-1）12月25日～1月26日'!B109)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45"/>
      <c r="AH109" s="97"/>
      <c r="AI109" s="98">
        <f>SUM('（別紙2-1）12月25日～1月26日'!D109:AJ109,'（別紙2-2）1月27日～2月28日'!D109:AJ109,'（別紙2-3）3月1日～3月31日'!D109:AH109,'（別紙2-4）4月1日～4月30日'!D109:AG109,D109:AH109)</f>
        <v>0</v>
      </c>
      <c r="AJ109" s="43" t="str">
        <f t="shared" si="3"/>
        <v/>
      </c>
      <c r="AK109" s="41">
        <f t="shared" si="5"/>
        <v>0</v>
      </c>
      <c r="AL109" s="44"/>
      <c r="AN109" s="41" t="str">
        <f t="shared" si="6"/>
        <v/>
      </c>
    </row>
    <row r="110" spans="1:40" s="41" customFormat="1" ht="30" customHeight="1" x14ac:dyDescent="0.4">
      <c r="A110" s="55">
        <v>97</v>
      </c>
      <c r="B110" s="27" t="str">
        <f>IF('（別紙2-1）12月25日～1月26日'!B110="","",'（別紙2-1）12月25日～1月26日'!B110)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43"/>
      <c r="AH110" s="26"/>
      <c r="AI110" s="56">
        <f>SUM('（別紙2-1）12月25日～1月26日'!D110:AJ110,'（別紙2-2）1月27日～2月28日'!D110:AJ110,'（別紙2-3）3月1日～3月31日'!D110:AH110,'（別紙2-4）4月1日～4月30日'!D110:AG110,D110:AH110)</f>
        <v>0</v>
      </c>
      <c r="AJ110" s="43" t="str">
        <f t="shared" si="3"/>
        <v/>
      </c>
      <c r="AK110" s="41">
        <f t="shared" ref="AK110:AK141" si="7">MIN(SUM(D110:AH110),15)</f>
        <v>0</v>
      </c>
      <c r="AL110" s="44"/>
      <c r="AN110" s="41" t="str">
        <f t="shared" si="6"/>
        <v/>
      </c>
    </row>
    <row r="111" spans="1:40" s="41" customFormat="1" ht="30" customHeight="1" x14ac:dyDescent="0.4">
      <c r="A111" s="55">
        <v>98</v>
      </c>
      <c r="B111" s="27" t="str">
        <f>IF('（別紙2-1）12月25日～1月26日'!B111="","",'（別紙2-1）12月25日～1月26日'!B111)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43"/>
      <c r="AH111" s="26"/>
      <c r="AI111" s="56">
        <f>SUM('（別紙2-1）12月25日～1月26日'!D111:AJ111,'（別紙2-2）1月27日～2月28日'!D111:AJ111,'（別紙2-3）3月1日～3月31日'!D111:AH111,'（別紙2-4）4月1日～4月30日'!D111:AG111,D111:AH111)</f>
        <v>0</v>
      </c>
      <c r="AJ111" s="43" t="str">
        <f t="shared" si="3"/>
        <v/>
      </c>
      <c r="AK111" s="41">
        <f t="shared" si="7"/>
        <v>0</v>
      </c>
      <c r="AL111" s="44"/>
      <c r="AN111" s="41" t="str">
        <f t="shared" si="6"/>
        <v/>
      </c>
    </row>
    <row r="112" spans="1:40" s="41" customFormat="1" ht="30" customHeight="1" x14ac:dyDescent="0.4">
      <c r="A112" s="55">
        <v>99</v>
      </c>
      <c r="B112" s="27" t="str">
        <f>IF('（別紙2-1）12月25日～1月26日'!B112="","",'（別紙2-1）12月25日～1月26日'!B112)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43"/>
      <c r="AH112" s="26"/>
      <c r="AI112" s="56">
        <f>SUM('（別紙2-1）12月25日～1月26日'!D112:AJ112,'（別紙2-2）1月27日～2月28日'!D112:AJ112,'（別紙2-3）3月1日～3月31日'!D112:AH112,'（別紙2-4）4月1日～4月30日'!D112:AG112,D112:AH112)</f>
        <v>0</v>
      </c>
      <c r="AJ112" s="43" t="str">
        <f t="shared" si="3"/>
        <v/>
      </c>
      <c r="AK112" s="41">
        <f t="shared" si="7"/>
        <v>0</v>
      </c>
      <c r="AL112" s="44"/>
      <c r="AN112" s="41" t="str">
        <f t="shared" si="6"/>
        <v/>
      </c>
    </row>
    <row r="113" spans="1:40" s="41" customFormat="1" ht="30" customHeight="1" thickBot="1" x14ac:dyDescent="0.45">
      <c r="A113" s="55">
        <v>100</v>
      </c>
      <c r="B113" s="106" t="str">
        <f>IF('（別紙2-1）12月25日～1月26日'!B113="","",'（別紙2-1）12月25日～1月26日'!B113)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43"/>
      <c r="AH113" s="26"/>
      <c r="AI113" s="56">
        <f>SUM('（別紙2-1）12月25日～1月26日'!D113:AJ113,'（別紙2-2）1月27日～2月28日'!D113:AJ113,'（別紙2-3）3月1日～3月31日'!D113:AH113,'（別紙2-4）4月1日～4月30日'!D113:AG113,D113:AH113)</f>
        <v>0</v>
      </c>
      <c r="AJ113" s="43" t="str">
        <f t="shared" si="3"/>
        <v/>
      </c>
      <c r="AK113" s="41">
        <f t="shared" si="7"/>
        <v>0</v>
      </c>
      <c r="AL113" s="44"/>
      <c r="AN113" s="41" t="str">
        <f t="shared" si="6"/>
        <v/>
      </c>
    </row>
    <row r="114" spans="1:40" s="41" customFormat="1" ht="30" customHeight="1" x14ac:dyDescent="0.4">
      <c r="A114" s="99">
        <v>101</v>
      </c>
      <c r="B114" s="136" t="str">
        <f>IF('（別紙2-1）12月25日～1月26日'!B114="","",'（別紙2-1）12月25日～1月26日'!B114)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44"/>
      <c r="AH114" s="105"/>
      <c r="AI114" s="81">
        <f>SUM('（別紙2-1）12月25日～1月26日'!D114:AJ114,'（別紙2-2）1月27日～2月28日'!D114:AJ114,'（別紙2-3）3月1日～3月31日'!D114:AH114,'（別紙2-4）4月1日～4月30日'!D114:AG114,D114:AH114)</f>
        <v>0</v>
      </c>
      <c r="AJ114" s="43" t="str">
        <f t="shared" si="3"/>
        <v/>
      </c>
      <c r="AK114" s="41">
        <f t="shared" si="7"/>
        <v>0</v>
      </c>
      <c r="AL114" s="44"/>
      <c r="AN114" s="41" t="str">
        <f t="shared" si="6"/>
        <v/>
      </c>
    </row>
    <row r="115" spans="1:40" s="41" customFormat="1" ht="30" customHeight="1" x14ac:dyDescent="0.4">
      <c r="A115" s="55">
        <v>102</v>
      </c>
      <c r="B115" s="27" t="str">
        <f>IF('（別紙2-1）12月25日～1月26日'!B115="","",'（別紙2-1）12月25日～1月26日'!B115)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43"/>
      <c r="AH115" s="26"/>
      <c r="AI115" s="56">
        <f>SUM('（別紙2-1）12月25日～1月26日'!D115:AJ115,'（別紙2-2）1月27日～2月28日'!D115:AJ115,'（別紙2-3）3月1日～3月31日'!D115:AH115,'（別紙2-4）4月1日～4月30日'!D115:AG115,D115:AH115)</f>
        <v>0</v>
      </c>
      <c r="AJ115" s="43" t="str">
        <f t="shared" si="3"/>
        <v/>
      </c>
      <c r="AK115" s="41">
        <f t="shared" si="7"/>
        <v>0</v>
      </c>
      <c r="AL115" s="44"/>
      <c r="AN115" s="41" t="str">
        <f t="shared" si="6"/>
        <v/>
      </c>
    </row>
    <row r="116" spans="1:40" s="41" customFormat="1" ht="30" customHeight="1" x14ac:dyDescent="0.4">
      <c r="A116" s="55">
        <v>103</v>
      </c>
      <c r="B116" s="27" t="str">
        <f>IF('（別紙2-1）12月25日～1月26日'!B116="","",'（別紙2-1）12月25日～1月26日'!B116)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43"/>
      <c r="AH116" s="26"/>
      <c r="AI116" s="56">
        <f>SUM('（別紙2-1）12月25日～1月26日'!D116:AJ116,'（別紙2-2）1月27日～2月28日'!D116:AJ116,'（別紙2-3）3月1日～3月31日'!D116:AH116,'（別紙2-4）4月1日～4月30日'!D116:AG116,D116:AH116)</f>
        <v>0</v>
      </c>
      <c r="AJ116" s="43" t="str">
        <f t="shared" si="3"/>
        <v/>
      </c>
      <c r="AK116" s="41">
        <f t="shared" si="7"/>
        <v>0</v>
      </c>
      <c r="AL116" s="44"/>
      <c r="AN116" s="41" t="str">
        <f t="shared" si="6"/>
        <v/>
      </c>
    </row>
    <row r="117" spans="1:40" s="41" customFormat="1" ht="30" customHeight="1" x14ac:dyDescent="0.4">
      <c r="A117" s="55">
        <v>104</v>
      </c>
      <c r="B117" s="27" t="str">
        <f>IF('（別紙2-1）12月25日～1月26日'!B117="","",'（別紙2-1）12月25日～1月26日'!B117)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43"/>
      <c r="AH117" s="26"/>
      <c r="AI117" s="56">
        <f>SUM('（別紙2-1）12月25日～1月26日'!D117:AJ117,'（別紙2-2）1月27日～2月28日'!D117:AJ117,'（別紙2-3）3月1日～3月31日'!D117:AH117,'（別紙2-4）4月1日～4月30日'!D117:AG117,D117:AH117)</f>
        <v>0</v>
      </c>
      <c r="AJ117" s="43" t="str">
        <f t="shared" si="3"/>
        <v/>
      </c>
      <c r="AK117" s="41">
        <f t="shared" si="7"/>
        <v>0</v>
      </c>
      <c r="AL117" s="44"/>
      <c r="AN117" s="41" t="str">
        <f t="shared" si="6"/>
        <v/>
      </c>
    </row>
    <row r="118" spans="1:40" s="41" customFormat="1" ht="30" customHeight="1" thickBot="1" x14ac:dyDescent="0.45">
      <c r="A118" s="57">
        <v>105</v>
      </c>
      <c r="B118" s="28" t="str">
        <f>IF('（別紙2-1）12月25日～1月26日'!B118="","",'（別紙2-1）12月25日～1月26日'!B118)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42"/>
      <c r="AH118" s="15"/>
      <c r="AI118" s="58">
        <f>SUM('（別紙2-1）12月25日～1月26日'!D118:AJ118,'（別紙2-2）1月27日～2月28日'!D118:AJ118,'（別紙2-3）3月1日～3月31日'!D118:AH118,'（別紙2-4）4月1日～4月30日'!D118:AG118,D118:AH118)</f>
        <v>0</v>
      </c>
      <c r="AJ118" s="43" t="str">
        <f t="shared" si="3"/>
        <v/>
      </c>
      <c r="AK118" s="41">
        <f t="shared" si="7"/>
        <v>0</v>
      </c>
      <c r="AL118" s="44"/>
      <c r="AN118" s="41" t="str">
        <f t="shared" si="6"/>
        <v/>
      </c>
    </row>
    <row r="119" spans="1:40" s="41" customFormat="1" ht="30" customHeight="1" x14ac:dyDescent="0.4">
      <c r="A119" s="91">
        <v>106</v>
      </c>
      <c r="B119" s="27" t="str">
        <f>IF('（別紙2-1）12月25日～1月26日'!B119="","",'（別紙2-1）12月25日～1月26日'!B119)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45"/>
      <c r="AH119" s="97"/>
      <c r="AI119" s="98">
        <f>SUM('（別紙2-1）12月25日～1月26日'!D119:AJ119,'（別紙2-2）1月27日～2月28日'!D119:AJ119,'（別紙2-3）3月1日～3月31日'!D119:AH119,'（別紙2-4）4月1日～4月30日'!D119:AG119,D119:AH119)</f>
        <v>0</v>
      </c>
      <c r="AJ119" s="43" t="str">
        <f t="shared" si="3"/>
        <v/>
      </c>
      <c r="AK119" s="41">
        <f t="shared" si="7"/>
        <v>0</v>
      </c>
      <c r="AL119" s="44"/>
      <c r="AN119" s="41" t="str">
        <f t="shared" si="6"/>
        <v/>
      </c>
    </row>
    <row r="120" spans="1:40" s="41" customFormat="1" ht="30" customHeight="1" x14ac:dyDescent="0.4">
      <c r="A120" s="55">
        <v>107</v>
      </c>
      <c r="B120" s="27" t="str">
        <f>IF('（別紙2-1）12月25日～1月26日'!B120="","",'（別紙2-1）12月25日～1月26日'!B120)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43"/>
      <c r="AH120" s="26"/>
      <c r="AI120" s="56">
        <f>SUM('（別紙2-1）12月25日～1月26日'!D120:AJ120,'（別紙2-2）1月27日～2月28日'!D120:AJ120,'（別紙2-3）3月1日～3月31日'!D120:AH120,'（別紙2-4）4月1日～4月30日'!D120:AG120,D120:AH120)</f>
        <v>0</v>
      </c>
      <c r="AJ120" s="43" t="str">
        <f t="shared" si="3"/>
        <v/>
      </c>
      <c r="AK120" s="41">
        <f t="shared" si="7"/>
        <v>0</v>
      </c>
      <c r="AL120" s="44"/>
      <c r="AN120" s="41" t="str">
        <f t="shared" si="6"/>
        <v/>
      </c>
    </row>
    <row r="121" spans="1:40" s="41" customFormat="1" ht="30" customHeight="1" x14ac:dyDescent="0.4">
      <c r="A121" s="55">
        <v>108</v>
      </c>
      <c r="B121" s="27" t="str">
        <f>IF('（別紙2-1）12月25日～1月26日'!B121="","",'（別紙2-1）12月25日～1月26日'!B121)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43"/>
      <c r="AH121" s="26"/>
      <c r="AI121" s="56">
        <f>SUM('（別紙2-1）12月25日～1月26日'!D121:AJ121,'（別紙2-2）1月27日～2月28日'!D121:AJ121,'（別紙2-3）3月1日～3月31日'!D121:AH121,'（別紙2-4）4月1日～4月30日'!D121:AG121,D121:AH121)</f>
        <v>0</v>
      </c>
      <c r="AJ121" s="43" t="str">
        <f t="shared" si="3"/>
        <v/>
      </c>
      <c r="AK121" s="41">
        <f t="shared" si="7"/>
        <v>0</v>
      </c>
      <c r="AL121" s="44"/>
      <c r="AN121" s="41" t="str">
        <f t="shared" si="6"/>
        <v/>
      </c>
    </row>
    <row r="122" spans="1:40" s="41" customFormat="1" ht="30" customHeight="1" x14ac:dyDescent="0.4">
      <c r="A122" s="55">
        <v>109</v>
      </c>
      <c r="B122" s="27" t="str">
        <f>IF('（別紙2-1）12月25日～1月26日'!B122="","",'（別紙2-1）12月25日～1月26日'!B122)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43"/>
      <c r="AH122" s="26"/>
      <c r="AI122" s="56">
        <f>SUM('（別紙2-1）12月25日～1月26日'!D122:AJ122,'（別紙2-2）1月27日～2月28日'!D122:AJ122,'（別紙2-3）3月1日～3月31日'!D122:AH122,'（別紙2-4）4月1日～4月30日'!D122:AG122,D122:AH122)</f>
        <v>0</v>
      </c>
      <c r="AJ122" s="43" t="str">
        <f t="shared" si="3"/>
        <v/>
      </c>
      <c r="AK122" s="41">
        <f t="shared" si="7"/>
        <v>0</v>
      </c>
      <c r="AL122" s="44"/>
      <c r="AN122" s="41" t="str">
        <f t="shared" si="6"/>
        <v/>
      </c>
    </row>
    <row r="123" spans="1:40" s="41" customFormat="1" ht="30" customHeight="1" thickBot="1" x14ac:dyDescent="0.45">
      <c r="A123" s="55">
        <v>110</v>
      </c>
      <c r="B123" s="106" t="str">
        <f>IF('（別紙2-1）12月25日～1月26日'!B123="","",'（別紙2-1）12月25日～1月26日'!B123)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43"/>
      <c r="AH123" s="26"/>
      <c r="AI123" s="56">
        <f>SUM('（別紙2-1）12月25日～1月26日'!D123:AJ123,'（別紙2-2）1月27日～2月28日'!D123:AJ123,'（別紙2-3）3月1日～3月31日'!D123:AH123,'（別紙2-4）4月1日～4月30日'!D123:AG123,D123:AH123)</f>
        <v>0</v>
      </c>
      <c r="AJ123" s="43" t="str">
        <f t="shared" si="3"/>
        <v/>
      </c>
      <c r="AK123" s="41">
        <f t="shared" si="7"/>
        <v>0</v>
      </c>
      <c r="AL123" s="44"/>
      <c r="AN123" s="41" t="str">
        <f t="shared" si="6"/>
        <v/>
      </c>
    </row>
    <row r="124" spans="1:40" s="41" customFormat="1" ht="30" customHeight="1" x14ac:dyDescent="0.4">
      <c r="A124" s="99">
        <v>111</v>
      </c>
      <c r="B124" s="136" t="str">
        <f>IF('（別紙2-1）12月25日～1月26日'!B124="","",'（別紙2-1）12月25日～1月26日'!B124)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44"/>
      <c r="AH124" s="105"/>
      <c r="AI124" s="81">
        <f>SUM('（別紙2-1）12月25日～1月26日'!D124:AJ124,'（別紙2-2）1月27日～2月28日'!D124:AJ124,'（別紙2-3）3月1日～3月31日'!D124:AH124,'（別紙2-4）4月1日～4月30日'!D124:AG124,D124:AH124)</f>
        <v>0</v>
      </c>
      <c r="AJ124" s="43" t="str">
        <f t="shared" si="3"/>
        <v/>
      </c>
      <c r="AK124" s="41">
        <f t="shared" si="7"/>
        <v>0</v>
      </c>
      <c r="AL124" s="44"/>
      <c r="AN124" s="41" t="str">
        <f t="shared" si="6"/>
        <v/>
      </c>
    </row>
    <row r="125" spans="1:40" s="41" customFormat="1" ht="30" customHeight="1" x14ac:dyDescent="0.4">
      <c r="A125" s="55">
        <v>112</v>
      </c>
      <c r="B125" s="27" t="str">
        <f>IF('（別紙2-1）12月25日～1月26日'!B125="","",'（別紙2-1）12月25日～1月26日'!B125)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43"/>
      <c r="AH125" s="26"/>
      <c r="AI125" s="56">
        <f>SUM('（別紙2-1）12月25日～1月26日'!D125:AJ125,'（別紙2-2）1月27日～2月28日'!D125:AJ125,'（別紙2-3）3月1日～3月31日'!D125:AH125,'（別紙2-4）4月1日～4月30日'!D125:AG125,D125:AH125)</f>
        <v>0</v>
      </c>
      <c r="AJ125" s="43" t="str">
        <f t="shared" si="3"/>
        <v/>
      </c>
      <c r="AK125" s="41">
        <f t="shared" si="7"/>
        <v>0</v>
      </c>
      <c r="AL125" s="44"/>
      <c r="AN125" s="41" t="str">
        <f t="shared" si="6"/>
        <v/>
      </c>
    </row>
    <row r="126" spans="1:40" s="41" customFormat="1" ht="30" customHeight="1" x14ac:dyDescent="0.4">
      <c r="A126" s="55">
        <v>113</v>
      </c>
      <c r="B126" s="27" t="str">
        <f>IF('（別紙2-1）12月25日～1月26日'!B126="","",'（別紙2-1）12月25日～1月26日'!B126)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43"/>
      <c r="AH126" s="26"/>
      <c r="AI126" s="56">
        <f>SUM('（別紙2-1）12月25日～1月26日'!D126:AJ126,'（別紙2-2）1月27日～2月28日'!D126:AJ126,'（別紙2-3）3月1日～3月31日'!D126:AH126,'（別紙2-4）4月1日～4月30日'!D126:AG126,D126:AH126)</f>
        <v>0</v>
      </c>
      <c r="AJ126" s="43" t="str">
        <f t="shared" si="3"/>
        <v/>
      </c>
      <c r="AK126" s="41">
        <f t="shared" si="7"/>
        <v>0</v>
      </c>
      <c r="AL126" s="44"/>
      <c r="AN126" s="41" t="str">
        <f t="shared" si="6"/>
        <v/>
      </c>
    </row>
    <row r="127" spans="1:40" s="41" customFormat="1" ht="30" customHeight="1" x14ac:dyDescent="0.4">
      <c r="A127" s="55">
        <v>114</v>
      </c>
      <c r="B127" s="27" t="str">
        <f>IF('（別紙2-1）12月25日～1月26日'!B127="","",'（別紙2-1）12月25日～1月26日'!B127)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43"/>
      <c r="AH127" s="26"/>
      <c r="AI127" s="56">
        <f>SUM('（別紙2-1）12月25日～1月26日'!D127:AJ127,'（別紙2-2）1月27日～2月28日'!D127:AJ127,'（別紙2-3）3月1日～3月31日'!D127:AH127,'（別紙2-4）4月1日～4月30日'!D127:AG127,D127:AH127)</f>
        <v>0</v>
      </c>
      <c r="AJ127" s="43" t="str">
        <f t="shared" si="3"/>
        <v/>
      </c>
      <c r="AK127" s="41">
        <f t="shared" si="7"/>
        <v>0</v>
      </c>
      <c r="AL127" s="44"/>
      <c r="AN127" s="41" t="str">
        <f t="shared" si="6"/>
        <v/>
      </c>
    </row>
    <row r="128" spans="1:40" s="41" customFormat="1" ht="30" customHeight="1" thickBot="1" x14ac:dyDescent="0.45">
      <c r="A128" s="57">
        <v>115</v>
      </c>
      <c r="B128" s="106" t="str">
        <f>IF('（別紙2-1）12月25日～1月26日'!B128="","",'（別紙2-1）12月25日～1月26日'!B128)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42"/>
      <c r="AH128" s="15"/>
      <c r="AI128" s="58">
        <f>SUM('（別紙2-1）12月25日～1月26日'!D128:AJ128,'（別紙2-2）1月27日～2月28日'!D128:AJ128,'（別紙2-3）3月1日～3月31日'!D128:AH128,'（別紙2-4）4月1日～4月30日'!D128:AG128,D128:AH128)</f>
        <v>0</v>
      </c>
      <c r="AJ128" s="43" t="str">
        <f t="shared" si="3"/>
        <v/>
      </c>
      <c r="AK128" s="41">
        <f t="shared" si="7"/>
        <v>0</v>
      </c>
      <c r="AL128" s="44"/>
      <c r="AN128" s="41" t="str">
        <f t="shared" si="6"/>
        <v/>
      </c>
    </row>
    <row r="129" spans="1:40" s="41" customFormat="1" ht="30" customHeight="1" x14ac:dyDescent="0.4">
      <c r="A129" s="91">
        <v>116</v>
      </c>
      <c r="B129" s="136" t="str">
        <f>IF('（別紙2-1）12月25日～1月26日'!B129="","",'（別紙2-1）12月25日～1月26日'!B129)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45"/>
      <c r="AH129" s="97"/>
      <c r="AI129" s="98">
        <f>SUM('（別紙2-1）12月25日～1月26日'!D129:AJ129,'（別紙2-2）1月27日～2月28日'!D129:AJ129,'（別紙2-3）3月1日～3月31日'!D129:AH129,'（別紙2-4）4月1日～4月30日'!D129:AG129,D129:AH129)</f>
        <v>0</v>
      </c>
      <c r="AJ129" s="43" t="str">
        <f t="shared" si="3"/>
        <v/>
      </c>
      <c r="AK129" s="41">
        <f t="shared" si="7"/>
        <v>0</v>
      </c>
      <c r="AL129" s="44"/>
      <c r="AN129" s="41" t="str">
        <f t="shared" si="6"/>
        <v/>
      </c>
    </row>
    <row r="130" spans="1:40" s="41" customFormat="1" ht="30" customHeight="1" x14ac:dyDescent="0.4">
      <c r="A130" s="55">
        <v>117</v>
      </c>
      <c r="B130" s="27" t="str">
        <f>IF('（別紙2-1）12月25日～1月26日'!B130="","",'（別紙2-1）12月25日～1月26日'!B130)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43"/>
      <c r="AH130" s="26"/>
      <c r="AI130" s="56">
        <f>SUM('（別紙2-1）12月25日～1月26日'!D130:AJ130,'（別紙2-2）1月27日～2月28日'!D130:AJ130,'（別紙2-3）3月1日～3月31日'!D130:AH130,'（別紙2-4）4月1日～4月30日'!D130:AG130,D130:AH130)</f>
        <v>0</v>
      </c>
      <c r="AJ130" s="43" t="str">
        <f t="shared" ref="AJ130:AJ163" si="8">IF(AI130&lt;=15,"","療養日数は15日以内になるようにしてください")</f>
        <v/>
      </c>
      <c r="AK130" s="41">
        <f t="shared" si="7"/>
        <v>0</v>
      </c>
      <c r="AL130" s="44"/>
      <c r="AN130" s="41" t="str">
        <f t="shared" si="6"/>
        <v/>
      </c>
    </row>
    <row r="131" spans="1:40" s="41" customFormat="1" ht="30" customHeight="1" x14ac:dyDescent="0.4">
      <c r="A131" s="55">
        <v>118</v>
      </c>
      <c r="B131" s="27" t="str">
        <f>IF('（別紙2-1）12月25日～1月26日'!B131="","",'（別紙2-1）12月25日～1月26日'!B131)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43"/>
      <c r="AH131" s="26"/>
      <c r="AI131" s="56">
        <f>SUM('（別紙2-1）12月25日～1月26日'!D131:AJ131,'（別紙2-2）1月27日～2月28日'!D131:AJ131,'（別紙2-3）3月1日～3月31日'!D131:AH131,'（別紙2-4）4月1日～4月30日'!D131:AG131,D131:AH131)</f>
        <v>0</v>
      </c>
      <c r="AJ131" s="43" t="str">
        <f t="shared" si="8"/>
        <v/>
      </c>
      <c r="AK131" s="41">
        <f t="shared" si="7"/>
        <v>0</v>
      </c>
      <c r="AL131" s="44"/>
      <c r="AN131" s="41" t="str">
        <f t="shared" si="6"/>
        <v/>
      </c>
    </row>
    <row r="132" spans="1:40" s="41" customFormat="1" ht="30" customHeight="1" x14ac:dyDescent="0.4">
      <c r="A132" s="55">
        <v>119</v>
      </c>
      <c r="B132" s="27" t="str">
        <f>IF('（別紙2-1）12月25日～1月26日'!B132="","",'（別紙2-1）12月25日～1月26日'!B132)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43"/>
      <c r="AH132" s="26"/>
      <c r="AI132" s="56">
        <f>SUM('（別紙2-1）12月25日～1月26日'!D132:AJ132,'（別紙2-2）1月27日～2月28日'!D132:AJ132,'（別紙2-3）3月1日～3月31日'!D132:AH132,'（別紙2-4）4月1日～4月30日'!D132:AG132,D132:AH132)</f>
        <v>0</v>
      </c>
      <c r="AJ132" s="43" t="str">
        <f t="shared" si="8"/>
        <v/>
      </c>
      <c r="AK132" s="41">
        <f t="shared" si="7"/>
        <v>0</v>
      </c>
      <c r="AL132" s="44"/>
      <c r="AN132" s="41" t="str">
        <f t="shared" si="6"/>
        <v/>
      </c>
    </row>
    <row r="133" spans="1:40" s="41" customFormat="1" ht="30" customHeight="1" thickBot="1" x14ac:dyDescent="0.45">
      <c r="A133" s="55">
        <v>120</v>
      </c>
      <c r="B133" s="106" t="str">
        <f>IF('（別紙2-1）12月25日～1月26日'!B133="","",'（別紙2-1）12月25日～1月26日'!B133)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43"/>
      <c r="AH133" s="26"/>
      <c r="AI133" s="56">
        <f>SUM('（別紙2-1）12月25日～1月26日'!D133:AJ133,'（別紙2-2）1月27日～2月28日'!D133:AJ133,'（別紙2-3）3月1日～3月31日'!D133:AH133,'（別紙2-4）4月1日～4月30日'!D133:AG133,D133:AH133)</f>
        <v>0</v>
      </c>
      <c r="AJ133" s="43" t="str">
        <f t="shared" si="8"/>
        <v/>
      </c>
      <c r="AK133" s="41">
        <f t="shared" si="7"/>
        <v>0</v>
      </c>
      <c r="AL133" s="44"/>
      <c r="AN133" s="41" t="str">
        <f t="shared" si="6"/>
        <v/>
      </c>
    </row>
    <row r="134" spans="1:40" s="41" customFormat="1" ht="30" customHeight="1" x14ac:dyDescent="0.4">
      <c r="A134" s="99">
        <v>121</v>
      </c>
      <c r="B134" s="136" t="str">
        <f>IF('（別紙2-1）12月25日～1月26日'!B134="","",'（別紙2-1）12月25日～1月26日'!B134)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44"/>
      <c r="AH134" s="105"/>
      <c r="AI134" s="81">
        <f>SUM('（別紙2-1）12月25日～1月26日'!D134:AJ134,'（別紙2-2）1月27日～2月28日'!D134:AJ134,'（別紙2-3）3月1日～3月31日'!D134:AH134,'（別紙2-4）4月1日～4月30日'!D134:AG134,D134:AH134)</f>
        <v>0</v>
      </c>
      <c r="AJ134" s="43" t="str">
        <f t="shared" si="8"/>
        <v/>
      </c>
      <c r="AK134" s="41">
        <f t="shared" si="7"/>
        <v>0</v>
      </c>
      <c r="AL134" s="44"/>
      <c r="AN134" s="41" t="str">
        <f t="shared" si="6"/>
        <v/>
      </c>
    </row>
    <row r="135" spans="1:40" s="41" customFormat="1" ht="30" customHeight="1" x14ac:dyDescent="0.4">
      <c r="A135" s="55">
        <v>122</v>
      </c>
      <c r="B135" s="27" t="str">
        <f>IF('（別紙2-1）12月25日～1月26日'!B135="","",'（別紙2-1）12月25日～1月26日'!B135)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43"/>
      <c r="AH135" s="26"/>
      <c r="AI135" s="56">
        <f>SUM('（別紙2-1）12月25日～1月26日'!D135:AJ135,'（別紙2-2）1月27日～2月28日'!D135:AJ135,'（別紙2-3）3月1日～3月31日'!D135:AH135,'（別紙2-4）4月1日～4月30日'!D135:AG135,D135:AH135)</f>
        <v>0</v>
      </c>
      <c r="AJ135" s="43" t="str">
        <f t="shared" si="8"/>
        <v/>
      </c>
      <c r="AK135" s="41">
        <f t="shared" si="7"/>
        <v>0</v>
      </c>
      <c r="AL135" s="44"/>
      <c r="AN135" s="41" t="str">
        <f t="shared" si="6"/>
        <v/>
      </c>
    </row>
    <row r="136" spans="1:40" s="41" customFormat="1" ht="30" customHeight="1" x14ac:dyDescent="0.4">
      <c r="A136" s="55">
        <v>123</v>
      </c>
      <c r="B136" s="27" t="str">
        <f>IF('（別紙2-1）12月25日～1月26日'!B136="","",'（別紙2-1）12月25日～1月26日'!B136)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43"/>
      <c r="AH136" s="26"/>
      <c r="AI136" s="56">
        <f>SUM('（別紙2-1）12月25日～1月26日'!D136:AJ136,'（別紙2-2）1月27日～2月28日'!D136:AJ136,'（別紙2-3）3月1日～3月31日'!D136:AH136,'（別紙2-4）4月1日～4月30日'!D136:AG136,D136:AH136)</f>
        <v>0</v>
      </c>
      <c r="AJ136" s="43" t="str">
        <f t="shared" si="8"/>
        <v/>
      </c>
      <c r="AK136" s="41">
        <f t="shared" si="7"/>
        <v>0</v>
      </c>
      <c r="AL136" s="44"/>
      <c r="AN136" s="41" t="str">
        <f t="shared" si="6"/>
        <v/>
      </c>
    </row>
    <row r="137" spans="1:40" s="41" customFormat="1" ht="30" customHeight="1" x14ac:dyDescent="0.4">
      <c r="A137" s="55">
        <v>124</v>
      </c>
      <c r="B137" s="27" t="str">
        <f>IF('（別紙2-1）12月25日～1月26日'!B137="","",'（別紙2-1）12月25日～1月26日'!B137)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43"/>
      <c r="AH137" s="26"/>
      <c r="AI137" s="56">
        <f>SUM('（別紙2-1）12月25日～1月26日'!D137:AJ137,'（別紙2-2）1月27日～2月28日'!D137:AJ137,'（別紙2-3）3月1日～3月31日'!D137:AH137,'（別紙2-4）4月1日～4月30日'!D137:AG137,D137:AH137)</f>
        <v>0</v>
      </c>
      <c r="AJ137" s="43" t="str">
        <f t="shared" si="8"/>
        <v/>
      </c>
      <c r="AK137" s="41">
        <f t="shared" si="7"/>
        <v>0</v>
      </c>
      <c r="AL137" s="44"/>
      <c r="AN137" s="41" t="str">
        <f t="shared" si="6"/>
        <v/>
      </c>
    </row>
    <row r="138" spans="1:40" s="41" customFormat="1" ht="30" customHeight="1" thickBot="1" x14ac:dyDescent="0.45">
      <c r="A138" s="57">
        <v>125</v>
      </c>
      <c r="B138" s="106" t="str">
        <f>IF('（別紙2-1）12月25日～1月26日'!B138="","",'（別紙2-1）12月25日～1月26日'!B138)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42"/>
      <c r="AH138" s="15"/>
      <c r="AI138" s="58">
        <f>SUM('（別紙2-1）12月25日～1月26日'!D138:AJ138,'（別紙2-2）1月27日～2月28日'!D138:AJ138,'（別紙2-3）3月1日～3月31日'!D138:AH138,'（別紙2-4）4月1日～4月30日'!D138:AG138,D138:AH138)</f>
        <v>0</v>
      </c>
      <c r="AJ138" s="43" t="str">
        <f t="shared" si="8"/>
        <v/>
      </c>
      <c r="AK138" s="41">
        <f t="shared" si="7"/>
        <v>0</v>
      </c>
      <c r="AL138" s="44"/>
      <c r="AN138" s="41" t="str">
        <f t="shared" si="6"/>
        <v/>
      </c>
    </row>
    <row r="139" spans="1:40" s="41" customFormat="1" ht="30" customHeight="1" x14ac:dyDescent="0.4">
      <c r="A139" s="91">
        <v>126</v>
      </c>
      <c r="B139" s="136" t="str">
        <f>IF('（別紙2-1）12月25日～1月26日'!B139="","",'（別紙2-1）12月25日～1月26日'!B139)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45"/>
      <c r="AH139" s="97"/>
      <c r="AI139" s="98">
        <f>SUM('（別紙2-1）12月25日～1月26日'!D139:AJ139,'（別紙2-2）1月27日～2月28日'!D139:AJ139,'（別紙2-3）3月1日～3月31日'!D139:AH139,'（別紙2-4）4月1日～4月30日'!D139:AG139,D139:AH139)</f>
        <v>0</v>
      </c>
      <c r="AJ139" s="43" t="str">
        <f t="shared" si="8"/>
        <v/>
      </c>
      <c r="AK139" s="41">
        <f t="shared" si="7"/>
        <v>0</v>
      </c>
      <c r="AL139" s="44"/>
      <c r="AN139" s="41" t="str">
        <f t="shared" si="6"/>
        <v/>
      </c>
    </row>
    <row r="140" spans="1:40" s="41" customFormat="1" ht="30" customHeight="1" x14ac:dyDescent="0.4">
      <c r="A140" s="55">
        <v>127</v>
      </c>
      <c r="B140" s="27" t="str">
        <f>IF('（別紙2-1）12月25日～1月26日'!B140="","",'（別紙2-1）12月25日～1月26日'!B140)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43"/>
      <c r="AH140" s="26"/>
      <c r="AI140" s="56">
        <f>SUM('（別紙2-1）12月25日～1月26日'!D140:AJ140,'（別紙2-2）1月27日～2月28日'!D140:AJ140,'（別紙2-3）3月1日～3月31日'!D140:AH140,'（別紙2-4）4月1日～4月30日'!D140:AG140,D140:AH140)</f>
        <v>0</v>
      </c>
      <c r="AJ140" s="43" t="str">
        <f t="shared" si="8"/>
        <v/>
      </c>
      <c r="AK140" s="41">
        <f t="shared" si="7"/>
        <v>0</v>
      </c>
      <c r="AL140" s="44"/>
      <c r="AN140" s="41" t="str">
        <f t="shared" si="6"/>
        <v/>
      </c>
    </row>
    <row r="141" spans="1:40" s="41" customFormat="1" ht="30" customHeight="1" x14ac:dyDescent="0.4">
      <c r="A141" s="55">
        <v>128</v>
      </c>
      <c r="B141" s="27" t="str">
        <f>IF('（別紙2-1）12月25日～1月26日'!B141="","",'（別紙2-1）12月25日～1月26日'!B141)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43"/>
      <c r="AH141" s="26"/>
      <c r="AI141" s="56">
        <f>SUM('（別紙2-1）12月25日～1月26日'!D141:AJ141,'（別紙2-2）1月27日～2月28日'!D141:AJ141,'（別紙2-3）3月1日～3月31日'!D141:AH141,'（別紙2-4）4月1日～4月30日'!D141:AG141,D141:AH141)</f>
        <v>0</v>
      </c>
      <c r="AJ141" s="43" t="str">
        <f t="shared" si="8"/>
        <v/>
      </c>
      <c r="AK141" s="41">
        <f t="shared" si="7"/>
        <v>0</v>
      </c>
      <c r="AL141" s="44"/>
      <c r="AN141" s="41" t="str">
        <f t="shared" si="6"/>
        <v/>
      </c>
    </row>
    <row r="142" spans="1:40" s="41" customFormat="1" ht="30" customHeight="1" x14ac:dyDescent="0.4">
      <c r="A142" s="55">
        <v>129</v>
      </c>
      <c r="B142" s="27" t="str">
        <f>IF('（別紙2-1）12月25日～1月26日'!B142="","",'（別紙2-1）12月25日～1月26日'!B142)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43"/>
      <c r="AH142" s="26"/>
      <c r="AI142" s="56">
        <f>SUM('（別紙2-1）12月25日～1月26日'!D142:AJ142,'（別紙2-2）1月27日～2月28日'!D142:AJ142,'（別紙2-3）3月1日～3月31日'!D142:AH142,'（別紙2-4）4月1日～4月30日'!D142:AG142,D142:AH142)</f>
        <v>0</v>
      </c>
      <c r="AJ142" s="43" t="str">
        <f t="shared" si="8"/>
        <v/>
      </c>
      <c r="AK142" s="41">
        <f t="shared" ref="AK142:AK163" si="9">MIN(SUM(D142:AH142),15)</f>
        <v>0</v>
      </c>
      <c r="AL142" s="44"/>
      <c r="AN142" s="41" t="str">
        <f t="shared" ref="AN142:AN163" si="10">IF(AND(B142="",AI142&gt;0),1,"")</f>
        <v/>
      </c>
    </row>
    <row r="143" spans="1:40" s="41" customFormat="1" ht="30" customHeight="1" thickBot="1" x14ac:dyDescent="0.45">
      <c r="A143" s="55">
        <v>130</v>
      </c>
      <c r="B143" s="106" t="str">
        <f>IF('（別紙2-1）12月25日～1月26日'!B143="","",'（別紙2-1）12月25日～1月26日'!B143)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43"/>
      <c r="AH143" s="26"/>
      <c r="AI143" s="56">
        <f>SUM('（別紙2-1）12月25日～1月26日'!D143:AJ143,'（別紙2-2）1月27日～2月28日'!D143:AJ143,'（別紙2-3）3月1日～3月31日'!D143:AH143,'（別紙2-4）4月1日～4月30日'!D143:AG143,D143:AH143)</f>
        <v>0</v>
      </c>
      <c r="AJ143" s="43" t="str">
        <f t="shared" si="8"/>
        <v/>
      </c>
      <c r="AK143" s="41">
        <f t="shared" si="9"/>
        <v>0</v>
      </c>
      <c r="AL143" s="44"/>
      <c r="AN143" s="41" t="str">
        <f t="shared" si="10"/>
        <v/>
      </c>
    </row>
    <row r="144" spans="1:40" s="41" customFormat="1" ht="30" customHeight="1" x14ac:dyDescent="0.4">
      <c r="A144" s="99">
        <v>131</v>
      </c>
      <c r="B144" s="136" t="str">
        <f>IF('（別紙2-1）12月25日～1月26日'!B144="","",'（別紙2-1）12月25日～1月26日'!B144)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44"/>
      <c r="AH144" s="105"/>
      <c r="AI144" s="81">
        <f>SUM('（別紙2-1）12月25日～1月26日'!D144:AJ144,'（別紙2-2）1月27日～2月28日'!D144:AJ144,'（別紙2-3）3月1日～3月31日'!D144:AH144,'（別紙2-4）4月1日～4月30日'!D144:AG144,D144:AH144)</f>
        <v>0</v>
      </c>
      <c r="AJ144" s="43" t="str">
        <f t="shared" si="8"/>
        <v/>
      </c>
      <c r="AK144" s="41">
        <f t="shared" si="9"/>
        <v>0</v>
      </c>
      <c r="AL144" s="44"/>
      <c r="AN144" s="41" t="str">
        <f t="shared" si="10"/>
        <v/>
      </c>
    </row>
    <row r="145" spans="1:40" s="41" customFormat="1" ht="30" customHeight="1" x14ac:dyDescent="0.4">
      <c r="A145" s="55">
        <v>132</v>
      </c>
      <c r="B145" s="27" t="str">
        <f>IF('（別紙2-1）12月25日～1月26日'!B145="","",'（別紙2-1）12月25日～1月26日'!B145)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43"/>
      <c r="AH145" s="26"/>
      <c r="AI145" s="56">
        <f>SUM('（別紙2-1）12月25日～1月26日'!D145:AJ145,'（別紙2-2）1月27日～2月28日'!D145:AJ145,'（別紙2-3）3月1日～3月31日'!D145:AH145,'（別紙2-4）4月1日～4月30日'!D145:AG145,D145:AH145)</f>
        <v>0</v>
      </c>
      <c r="AJ145" s="43" t="str">
        <f t="shared" si="8"/>
        <v/>
      </c>
      <c r="AK145" s="41">
        <f t="shared" si="9"/>
        <v>0</v>
      </c>
      <c r="AL145" s="44"/>
      <c r="AN145" s="41" t="str">
        <f t="shared" si="10"/>
        <v/>
      </c>
    </row>
    <row r="146" spans="1:40" s="41" customFormat="1" ht="30" customHeight="1" x14ac:dyDescent="0.4">
      <c r="A146" s="55">
        <v>133</v>
      </c>
      <c r="B146" s="27" t="str">
        <f>IF('（別紙2-1）12月25日～1月26日'!B146="","",'（別紙2-1）12月25日～1月26日'!B146)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43"/>
      <c r="AH146" s="26"/>
      <c r="AI146" s="56">
        <f>SUM('（別紙2-1）12月25日～1月26日'!D146:AJ146,'（別紙2-2）1月27日～2月28日'!D146:AJ146,'（別紙2-3）3月1日～3月31日'!D146:AH146,'（別紙2-4）4月1日～4月30日'!D146:AG146,D146:AH146)</f>
        <v>0</v>
      </c>
      <c r="AJ146" s="43" t="str">
        <f t="shared" si="8"/>
        <v/>
      </c>
      <c r="AK146" s="41">
        <f t="shared" si="9"/>
        <v>0</v>
      </c>
      <c r="AL146" s="44"/>
      <c r="AN146" s="41" t="str">
        <f t="shared" si="10"/>
        <v/>
      </c>
    </row>
    <row r="147" spans="1:40" s="41" customFormat="1" ht="30" customHeight="1" x14ac:dyDescent="0.4">
      <c r="A147" s="55">
        <v>134</v>
      </c>
      <c r="B147" s="27" t="str">
        <f>IF('（別紙2-1）12月25日～1月26日'!B147="","",'（別紙2-1）12月25日～1月26日'!B147)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43"/>
      <c r="AH147" s="26"/>
      <c r="AI147" s="56">
        <f>SUM('（別紙2-1）12月25日～1月26日'!D147:AJ147,'（別紙2-2）1月27日～2月28日'!D147:AJ147,'（別紙2-3）3月1日～3月31日'!D147:AH147,'（別紙2-4）4月1日～4月30日'!D147:AG147,D147:AH147)</f>
        <v>0</v>
      </c>
      <c r="AJ147" s="43" t="str">
        <f t="shared" si="8"/>
        <v/>
      </c>
      <c r="AK147" s="41">
        <f t="shared" si="9"/>
        <v>0</v>
      </c>
      <c r="AL147" s="44"/>
      <c r="AN147" s="41" t="str">
        <f t="shared" si="10"/>
        <v/>
      </c>
    </row>
    <row r="148" spans="1:40" s="41" customFormat="1" ht="30" customHeight="1" thickBot="1" x14ac:dyDescent="0.45">
      <c r="A148" s="57">
        <v>135</v>
      </c>
      <c r="B148" s="106" t="str">
        <f>IF('（別紙2-1）12月25日～1月26日'!B148="","",'（別紙2-1）12月25日～1月26日'!B148)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42"/>
      <c r="AH148" s="15"/>
      <c r="AI148" s="58">
        <f>SUM('（別紙2-1）12月25日～1月26日'!D148:AJ148,'（別紙2-2）1月27日～2月28日'!D148:AJ148,'（別紙2-3）3月1日～3月31日'!D148:AH148,'（別紙2-4）4月1日～4月30日'!D148:AG148,D148:AH148)</f>
        <v>0</v>
      </c>
      <c r="AJ148" s="43" t="str">
        <f t="shared" si="8"/>
        <v/>
      </c>
      <c r="AK148" s="41">
        <f t="shared" si="9"/>
        <v>0</v>
      </c>
      <c r="AL148" s="44"/>
      <c r="AN148" s="41" t="str">
        <f t="shared" si="10"/>
        <v/>
      </c>
    </row>
    <row r="149" spans="1:40" s="41" customFormat="1" ht="30" customHeight="1" x14ac:dyDescent="0.4">
      <c r="A149" s="91">
        <v>136</v>
      </c>
      <c r="B149" s="136" t="str">
        <f>IF('（別紙2-1）12月25日～1月26日'!B149="","",'（別紙2-1）12月25日～1月26日'!B149)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45"/>
      <c r="AH149" s="97"/>
      <c r="AI149" s="98">
        <f>SUM('（別紙2-1）12月25日～1月26日'!D149:AJ149,'（別紙2-2）1月27日～2月28日'!D149:AJ149,'（別紙2-3）3月1日～3月31日'!D149:AH149,'（別紙2-4）4月1日～4月30日'!D149:AG149,D149:AH149)</f>
        <v>0</v>
      </c>
      <c r="AJ149" s="43" t="str">
        <f t="shared" si="8"/>
        <v/>
      </c>
      <c r="AK149" s="41">
        <f t="shared" si="9"/>
        <v>0</v>
      </c>
      <c r="AL149" s="44"/>
      <c r="AN149" s="41" t="str">
        <f t="shared" si="10"/>
        <v/>
      </c>
    </row>
    <row r="150" spans="1:40" s="41" customFormat="1" ht="30" customHeight="1" x14ac:dyDescent="0.4">
      <c r="A150" s="55">
        <v>137</v>
      </c>
      <c r="B150" s="27" t="str">
        <f>IF('（別紙2-1）12月25日～1月26日'!B150="","",'（別紙2-1）12月25日～1月26日'!B150)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43"/>
      <c r="AH150" s="26"/>
      <c r="AI150" s="56">
        <f>SUM('（別紙2-1）12月25日～1月26日'!D150:AJ150,'（別紙2-2）1月27日～2月28日'!D150:AJ150,'（別紙2-3）3月1日～3月31日'!D150:AH150,'（別紙2-4）4月1日～4月30日'!D150:AG150,D150:AH150)</f>
        <v>0</v>
      </c>
      <c r="AJ150" s="43" t="str">
        <f t="shared" si="8"/>
        <v/>
      </c>
      <c r="AK150" s="41">
        <f t="shared" si="9"/>
        <v>0</v>
      </c>
      <c r="AL150" s="44"/>
      <c r="AN150" s="41" t="str">
        <f t="shared" si="10"/>
        <v/>
      </c>
    </row>
    <row r="151" spans="1:40" s="41" customFormat="1" ht="30" customHeight="1" x14ac:dyDescent="0.4">
      <c r="A151" s="55">
        <v>138</v>
      </c>
      <c r="B151" s="27" t="str">
        <f>IF('（別紙2-1）12月25日～1月26日'!B151="","",'（別紙2-1）12月25日～1月26日'!B151)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43"/>
      <c r="AH151" s="26"/>
      <c r="AI151" s="56">
        <f>SUM('（別紙2-1）12月25日～1月26日'!D151:AJ151,'（別紙2-2）1月27日～2月28日'!D151:AJ151,'（別紙2-3）3月1日～3月31日'!D151:AH151,'（別紙2-4）4月1日～4月30日'!D151:AG151,D151:AH151)</f>
        <v>0</v>
      </c>
      <c r="AJ151" s="43" t="str">
        <f t="shared" si="8"/>
        <v/>
      </c>
      <c r="AK151" s="41">
        <f t="shared" si="9"/>
        <v>0</v>
      </c>
      <c r="AL151" s="44"/>
      <c r="AN151" s="41" t="str">
        <f t="shared" si="10"/>
        <v/>
      </c>
    </row>
    <row r="152" spans="1:40" s="41" customFormat="1" ht="30" customHeight="1" x14ac:dyDescent="0.4">
      <c r="A152" s="55">
        <v>139</v>
      </c>
      <c r="B152" s="27" t="str">
        <f>IF('（別紙2-1）12月25日～1月26日'!B152="","",'（別紙2-1）12月25日～1月26日'!B152)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43"/>
      <c r="AH152" s="26"/>
      <c r="AI152" s="56">
        <f>SUM('（別紙2-1）12月25日～1月26日'!D152:AJ152,'（別紙2-2）1月27日～2月28日'!D152:AJ152,'（別紙2-3）3月1日～3月31日'!D152:AH152,'（別紙2-4）4月1日～4月30日'!D152:AG152,D152:AH152)</f>
        <v>0</v>
      </c>
      <c r="AJ152" s="43" t="str">
        <f t="shared" si="8"/>
        <v/>
      </c>
      <c r="AK152" s="41">
        <f t="shared" si="9"/>
        <v>0</v>
      </c>
      <c r="AL152" s="44"/>
      <c r="AN152" s="41" t="str">
        <f t="shared" si="10"/>
        <v/>
      </c>
    </row>
    <row r="153" spans="1:40" s="41" customFormat="1" ht="30" customHeight="1" thickBot="1" x14ac:dyDescent="0.45">
      <c r="A153" s="55">
        <v>140</v>
      </c>
      <c r="B153" s="106" t="str">
        <f>IF('（別紙2-1）12月25日～1月26日'!B153="","",'（別紙2-1）12月25日～1月26日'!B153)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43"/>
      <c r="AH153" s="26"/>
      <c r="AI153" s="56">
        <f>SUM('（別紙2-1）12月25日～1月26日'!D153:AJ153,'（別紙2-2）1月27日～2月28日'!D153:AJ153,'（別紙2-3）3月1日～3月31日'!D153:AH153,'（別紙2-4）4月1日～4月30日'!D153:AG153,D153:AH153)</f>
        <v>0</v>
      </c>
      <c r="AJ153" s="43" t="str">
        <f t="shared" si="8"/>
        <v/>
      </c>
      <c r="AK153" s="41">
        <f t="shared" si="9"/>
        <v>0</v>
      </c>
      <c r="AL153" s="44"/>
      <c r="AN153" s="41" t="str">
        <f t="shared" si="10"/>
        <v/>
      </c>
    </row>
    <row r="154" spans="1:40" s="41" customFormat="1" ht="30" customHeight="1" x14ac:dyDescent="0.4">
      <c r="A154" s="99">
        <v>141</v>
      </c>
      <c r="B154" s="136" t="str">
        <f>IF('（別紙2-1）12月25日～1月26日'!B154="","",'（別紙2-1）12月25日～1月26日'!B154)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44"/>
      <c r="AH154" s="105"/>
      <c r="AI154" s="81">
        <f>SUM('（別紙2-1）12月25日～1月26日'!D154:AJ154,'（別紙2-2）1月27日～2月28日'!D154:AJ154,'（別紙2-3）3月1日～3月31日'!D154:AH154,'（別紙2-4）4月1日～4月30日'!D154:AG154,D154:AH154)</f>
        <v>0</v>
      </c>
      <c r="AJ154" s="43" t="str">
        <f t="shared" si="8"/>
        <v/>
      </c>
      <c r="AK154" s="41">
        <f t="shared" si="9"/>
        <v>0</v>
      </c>
      <c r="AL154" s="44"/>
      <c r="AN154" s="41" t="str">
        <f t="shared" si="10"/>
        <v/>
      </c>
    </row>
    <row r="155" spans="1:40" s="41" customFormat="1" ht="30" customHeight="1" x14ac:dyDescent="0.4">
      <c r="A155" s="55">
        <v>142</v>
      </c>
      <c r="B155" s="27" t="str">
        <f>IF('（別紙2-1）12月25日～1月26日'!B155="","",'（別紙2-1）12月25日～1月26日'!B155)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43"/>
      <c r="AH155" s="26"/>
      <c r="AI155" s="56">
        <f>SUM('（別紙2-1）12月25日～1月26日'!D155:AJ155,'（別紙2-2）1月27日～2月28日'!D155:AJ155,'（別紙2-3）3月1日～3月31日'!D155:AH155,'（別紙2-4）4月1日～4月30日'!D155:AG155,D155:AH155)</f>
        <v>0</v>
      </c>
      <c r="AJ155" s="43" t="str">
        <f t="shared" si="8"/>
        <v/>
      </c>
      <c r="AK155" s="41">
        <f t="shared" si="9"/>
        <v>0</v>
      </c>
      <c r="AL155" s="44"/>
      <c r="AN155" s="41" t="str">
        <f t="shared" si="10"/>
        <v/>
      </c>
    </row>
    <row r="156" spans="1:40" s="41" customFormat="1" ht="30" customHeight="1" x14ac:dyDescent="0.4">
      <c r="A156" s="55">
        <v>143</v>
      </c>
      <c r="B156" s="27" t="str">
        <f>IF('（別紙2-1）12月25日～1月26日'!B156="","",'（別紙2-1）12月25日～1月26日'!B156)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43"/>
      <c r="AH156" s="26"/>
      <c r="AI156" s="56">
        <f>SUM('（別紙2-1）12月25日～1月26日'!D156:AJ156,'（別紙2-2）1月27日～2月28日'!D156:AJ156,'（別紙2-3）3月1日～3月31日'!D156:AH156,'（別紙2-4）4月1日～4月30日'!D156:AG156,D156:AH156)</f>
        <v>0</v>
      </c>
      <c r="AJ156" s="43" t="str">
        <f t="shared" si="8"/>
        <v/>
      </c>
      <c r="AK156" s="41">
        <f t="shared" si="9"/>
        <v>0</v>
      </c>
      <c r="AL156" s="44"/>
      <c r="AN156" s="41" t="str">
        <f t="shared" si="10"/>
        <v/>
      </c>
    </row>
    <row r="157" spans="1:40" s="41" customFormat="1" ht="30" customHeight="1" x14ac:dyDescent="0.4">
      <c r="A157" s="55">
        <v>144</v>
      </c>
      <c r="B157" s="27" t="str">
        <f>IF('（別紙2-1）12月25日～1月26日'!B157="","",'（別紙2-1）12月25日～1月26日'!B157)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43"/>
      <c r="AH157" s="26"/>
      <c r="AI157" s="56">
        <f>SUM('（別紙2-1）12月25日～1月26日'!D157:AJ157,'（別紙2-2）1月27日～2月28日'!D157:AJ157,'（別紙2-3）3月1日～3月31日'!D157:AH157,'（別紙2-4）4月1日～4月30日'!D157:AG157,D157:AH157)</f>
        <v>0</v>
      </c>
      <c r="AJ157" s="43" t="str">
        <f t="shared" si="8"/>
        <v/>
      </c>
      <c r="AK157" s="41">
        <f t="shared" si="9"/>
        <v>0</v>
      </c>
      <c r="AL157" s="44"/>
      <c r="AN157" s="41" t="str">
        <f t="shared" si="10"/>
        <v/>
      </c>
    </row>
    <row r="158" spans="1:40" s="41" customFormat="1" ht="30" customHeight="1" thickBot="1" x14ac:dyDescent="0.45">
      <c r="A158" s="57">
        <v>145</v>
      </c>
      <c r="B158" s="28" t="str">
        <f>IF('（別紙2-1）12月25日～1月26日'!B158="","",'（別紙2-1）12月25日～1月26日'!B158)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42"/>
      <c r="AH158" s="15"/>
      <c r="AI158" s="58">
        <f>SUM('（別紙2-1）12月25日～1月26日'!D158:AJ158,'（別紙2-2）1月27日～2月28日'!D158:AJ158,'（別紙2-3）3月1日～3月31日'!D158:AH158,'（別紙2-4）4月1日～4月30日'!D158:AG158,D158:AH158)</f>
        <v>0</v>
      </c>
      <c r="AJ158" s="43" t="str">
        <f t="shared" si="8"/>
        <v/>
      </c>
      <c r="AK158" s="41">
        <f t="shared" si="9"/>
        <v>0</v>
      </c>
      <c r="AL158" s="44"/>
      <c r="AN158" s="41" t="str">
        <f t="shared" si="10"/>
        <v/>
      </c>
    </row>
    <row r="159" spans="1:40" s="41" customFormat="1" ht="30" customHeight="1" x14ac:dyDescent="0.4">
      <c r="A159" s="99">
        <v>146</v>
      </c>
      <c r="B159" s="136" t="str">
        <f>IF('（別紙2-1）12月25日～1月26日'!B159="","",'（別紙2-1）12月25日～1月26日'!B159)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45"/>
      <c r="AH159" s="97"/>
      <c r="AI159" s="98">
        <f>SUM('（別紙2-1）12月25日～1月26日'!D159:AJ159,'（別紙2-2）1月27日～2月28日'!D159:AJ159,'（別紙2-3）3月1日～3月31日'!D159:AH159,'（別紙2-4）4月1日～4月30日'!D159:AG159,D159:AH159)</f>
        <v>0</v>
      </c>
      <c r="AJ159" s="43" t="str">
        <f t="shared" si="8"/>
        <v/>
      </c>
      <c r="AK159" s="41">
        <f t="shared" si="9"/>
        <v>0</v>
      </c>
      <c r="AL159" s="44"/>
      <c r="AN159" s="41" t="str">
        <f t="shared" si="10"/>
        <v/>
      </c>
    </row>
    <row r="160" spans="1:40" s="41" customFormat="1" ht="30" customHeight="1" x14ac:dyDescent="0.4">
      <c r="A160" s="55">
        <v>147</v>
      </c>
      <c r="B160" s="27" t="str">
        <f>IF('（別紙2-1）12月25日～1月26日'!B160="","",'（別紙2-1）12月25日～1月26日'!B160)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43"/>
      <c r="AH160" s="26"/>
      <c r="AI160" s="56">
        <f>SUM('（別紙2-1）12月25日～1月26日'!D160:AJ160,'（別紙2-2）1月27日～2月28日'!D160:AJ160,'（別紙2-3）3月1日～3月31日'!D160:AH160,'（別紙2-4）4月1日～4月30日'!D160:AG160,D160:AH160)</f>
        <v>0</v>
      </c>
      <c r="AJ160" s="43" t="str">
        <f t="shared" si="8"/>
        <v/>
      </c>
      <c r="AK160" s="41">
        <f t="shared" si="9"/>
        <v>0</v>
      </c>
      <c r="AL160" s="44"/>
      <c r="AN160" s="41" t="str">
        <f t="shared" si="10"/>
        <v/>
      </c>
    </row>
    <row r="161" spans="1:40" s="41" customFormat="1" ht="30" customHeight="1" x14ac:dyDescent="0.4">
      <c r="A161" s="55">
        <v>148</v>
      </c>
      <c r="B161" s="27" t="str">
        <f>IF('（別紙2-1）12月25日～1月26日'!B161="","",'（別紙2-1）12月25日～1月26日'!B161)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43"/>
      <c r="AH161" s="26"/>
      <c r="AI161" s="56">
        <f>SUM('（別紙2-1）12月25日～1月26日'!D161:AJ161,'（別紙2-2）1月27日～2月28日'!D161:AJ161,'（別紙2-3）3月1日～3月31日'!D161:AH161,'（別紙2-4）4月1日～4月30日'!D161:AG161,D161:AH161)</f>
        <v>0</v>
      </c>
      <c r="AJ161" s="43" t="str">
        <f t="shared" si="8"/>
        <v/>
      </c>
      <c r="AK161" s="41">
        <f t="shared" si="9"/>
        <v>0</v>
      </c>
      <c r="AL161" s="44"/>
      <c r="AN161" s="41" t="str">
        <f t="shared" si="10"/>
        <v/>
      </c>
    </row>
    <row r="162" spans="1:40" s="41" customFormat="1" ht="30" customHeight="1" x14ac:dyDescent="0.4">
      <c r="A162" s="55">
        <v>149</v>
      </c>
      <c r="B162" s="27" t="str">
        <f>IF('（別紙2-1）12月25日～1月26日'!B162="","",'（別紙2-1）12月25日～1月26日'!B162)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43"/>
      <c r="AH162" s="26"/>
      <c r="AI162" s="56">
        <f>SUM('（別紙2-1）12月25日～1月26日'!D162:AJ162,'（別紙2-2）1月27日～2月28日'!D162:AJ162,'（別紙2-3）3月1日～3月31日'!D162:AH162,'（別紙2-4）4月1日～4月30日'!D162:AG162,D162:AH162)</f>
        <v>0</v>
      </c>
      <c r="AJ162" s="43" t="str">
        <f t="shared" si="8"/>
        <v/>
      </c>
      <c r="AK162" s="41">
        <f t="shared" si="9"/>
        <v>0</v>
      </c>
      <c r="AL162" s="44"/>
      <c r="AN162" s="41" t="str">
        <f t="shared" si="10"/>
        <v/>
      </c>
    </row>
    <row r="163" spans="1:40" s="41" customFormat="1" ht="30" customHeight="1" thickBot="1" x14ac:dyDescent="0.45">
      <c r="A163" s="57">
        <v>150</v>
      </c>
      <c r="B163" s="186" t="str">
        <f>IF('（別紙2-1）12月25日～1月26日'!B163="","",'（別紙2-1）12月25日～1月26日'!B163)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42"/>
      <c r="AH163" s="15"/>
      <c r="AI163" s="58">
        <f>SUM('（別紙2-1）12月25日～1月26日'!D163:AJ163,'（別紙2-2）1月27日～2月28日'!D163:AJ163,'（別紙2-3）3月1日～3月31日'!D163:AH163,'（別紙2-4）4月1日～4月30日'!D163:AG163,D163:AH163)</f>
        <v>0</v>
      </c>
      <c r="AJ163" s="43" t="str">
        <f t="shared" si="8"/>
        <v/>
      </c>
      <c r="AK163" s="41">
        <f t="shared" si="9"/>
        <v>0</v>
      </c>
      <c r="AL163" s="44"/>
      <c r="AM163" s="41" t="s">
        <v>57</v>
      </c>
      <c r="AN163" s="41" t="str">
        <f t="shared" si="10"/>
        <v/>
      </c>
    </row>
    <row r="164" spans="1:40" ht="30" hidden="1" customHeight="1" thickBot="1" x14ac:dyDescent="0.3">
      <c r="A164" s="45"/>
      <c r="B164" s="45"/>
      <c r="C164" s="45"/>
      <c r="D164" s="45">
        <f t="shared" ref="D164:AH164" si="11">D13</f>
        <v>0</v>
      </c>
      <c r="E164" s="45">
        <f t="shared" si="11"/>
        <v>0</v>
      </c>
      <c r="F164" s="45">
        <f t="shared" si="11"/>
        <v>0</v>
      </c>
      <c r="G164" s="45">
        <f t="shared" si="11"/>
        <v>0</v>
      </c>
      <c r="H164" s="45">
        <f t="shared" si="11"/>
        <v>0</v>
      </c>
      <c r="I164" s="45">
        <f t="shared" si="11"/>
        <v>0</v>
      </c>
      <c r="J164" s="45">
        <f t="shared" si="11"/>
        <v>0</v>
      </c>
      <c r="K164" s="45">
        <f t="shared" si="11"/>
        <v>0</v>
      </c>
      <c r="L164" s="45">
        <f t="shared" si="11"/>
        <v>0</v>
      </c>
      <c r="M164" s="45">
        <f t="shared" si="11"/>
        <v>0</v>
      </c>
      <c r="N164" s="45">
        <f t="shared" si="11"/>
        <v>0</v>
      </c>
      <c r="O164" s="45">
        <f t="shared" si="11"/>
        <v>0</v>
      </c>
      <c r="P164" s="45">
        <f t="shared" si="11"/>
        <v>0</v>
      </c>
      <c r="Q164" s="45">
        <f t="shared" si="11"/>
        <v>0</v>
      </c>
      <c r="R164" s="45">
        <f t="shared" si="11"/>
        <v>0</v>
      </c>
      <c r="S164" s="45">
        <f t="shared" si="11"/>
        <v>0</v>
      </c>
      <c r="T164" s="45">
        <f t="shared" si="11"/>
        <v>0</v>
      </c>
      <c r="U164" s="45">
        <f t="shared" si="11"/>
        <v>0</v>
      </c>
      <c r="V164" s="45">
        <f t="shared" si="11"/>
        <v>0</v>
      </c>
      <c r="W164" s="45">
        <f t="shared" si="11"/>
        <v>0</v>
      </c>
      <c r="X164" s="45">
        <f t="shared" si="11"/>
        <v>0</v>
      </c>
      <c r="Y164" s="45">
        <f t="shared" si="11"/>
        <v>0</v>
      </c>
      <c r="Z164" s="45">
        <f t="shared" si="11"/>
        <v>0</v>
      </c>
      <c r="AA164" s="45">
        <f t="shared" si="11"/>
        <v>0</v>
      </c>
      <c r="AB164" s="45">
        <f t="shared" si="11"/>
        <v>0</v>
      </c>
      <c r="AC164" s="45">
        <f t="shared" si="11"/>
        <v>0</v>
      </c>
      <c r="AD164" s="45">
        <f t="shared" si="11"/>
        <v>0</v>
      </c>
      <c r="AE164" s="45">
        <f t="shared" si="11"/>
        <v>0</v>
      </c>
      <c r="AF164" s="45">
        <f t="shared" si="11"/>
        <v>0</v>
      </c>
      <c r="AG164" s="45">
        <f t="shared" si="11"/>
        <v>0</v>
      </c>
      <c r="AH164" s="45">
        <f t="shared" si="11"/>
        <v>0</v>
      </c>
      <c r="AI164" s="45"/>
      <c r="AK164" s="46">
        <f>SUM(AK14:AK163)</f>
        <v>0</v>
      </c>
      <c r="AL164" s="46" t="str">
        <f>IF(H5=AK4,AI165,IF(H5=AK5,AI166,"規模を選択してください"))</f>
        <v>規模を選択してください</v>
      </c>
      <c r="AM164" s="46">
        <f>AI167</f>
        <v>0</v>
      </c>
      <c r="AN164" s="34">
        <f>SUM(AN14:AN163)</f>
        <v>0</v>
      </c>
    </row>
    <row r="165" spans="1:40" ht="30" hidden="1" customHeight="1" x14ac:dyDescent="0.25">
      <c r="B165" s="45" t="s">
        <v>4</v>
      </c>
      <c r="C165" s="45"/>
      <c r="D165" s="45">
        <f>IF(D164&gt;=5,D164,0)</f>
        <v>0</v>
      </c>
      <c r="E165" s="45">
        <f t="shared" ref="E165:AH165" si="12">IF(E164&gt;=5,E164,0)</f>
        <v>0</v>
      </c>
      <c r="F165" s="45">
        <f t="shared" si="12"/>
        <v>0</v>
      </c>
      <c r="G165" s="45">
        <f t="shared" si="12"/>
        <v>0</v>
      </c>
      <c r="H165" s="45">
        <f t="shared" si="12"/>
        <v>0</v>
      </c>
      <c r="I165" s="45">
        <f t="shared" si="12"/>
        <v>0</v>
      </c>
      <c r="J165" s="45">
        <f t="shared" si="12"/>
        <v>0</v>
      </c>
      <c r="K165" s="45">
        <f t="shared" si="12"/>
        <v>0</v>
      </c>
      <c r="L165" s="45">
        <f t="shared" si="12"/>
        <v>0</v>
      </c>
      <c r="M165" s="45">
        <f t="shared" si="12"/>
        <v>0</v>
      </c>
      <c r="N165" s="45">
        <f t="shared" si="12"/>
        <v>0</v>
      </c>
      <c r="O165" s="45">
        <f t="shared" si="12"/>
        <v>0</v>
      </c>
      <c r="P165" s="45">
        <f t="shared" si="12"/>
        <v>0</v>
      </c>
      <c r="Q165" s="45">
        <f t="shared" si="12"/>
        <v>0</v>
      </c>
      <c r="R165" s="45">
        <f t="shared" si="12"/>
        <v>0</v>
      </c>
      <c r="S165" s="45">
        <f t="shared" si="12"/>
        <v>0</v>
      </c>
      <c r="T165" s="45">
        <f t="shared" si="12"/>
        <v>0</v>
      </c>
      <c r="U165" s="45">
        <f t="shared" si="12"/>
        <v>0</v>
      </c>
      <c r="V165" s="45">
        <f t="shared" si="12"/>
        <v>0</v>
      </c>
      <c r="W165" s="45">
        <f t="shared" si="12"/>
        <v>0</v>
      </c>
      <c r="X165" s="45">
        <f t="shared" si="12"/>
        <v>0</v>
      </c>
      <c r="Y165" s="45">
        <f t="shared" si="12"/>
        <v>0</v>
      </c>
      <c r="Z165" s="45">
        <f t="shared" si="12"/>
        <v>0</v>
      </c>
      <c r="AA165" s="45">
        <f t="shared" si="12"/>
        <v>0</v>
      </c>
      <c r="AB165" s="45">
        <f t="shared" si="12"/>
        <v>0</v>
      </c>
      <c r="AC165" s="45">
        <f t="shared" si="12"/>
        <v>0</v>
      </c>
      <c r="AD165" s="45">
        <f t="shared" si="12"/>
        <v>0</v>
      </c>
      <c r="AE165" s="45">
        <f t="shared" si="12"/>
        <v>0</v>
      </c>
      <c r="AF165" s="45">
        <f t="shared" si="12"/>
        <v>0</v>
      </c>
      <c r="AG165" s="45">
        <f t="shared" si="12"/>
        <v>0</v>
      </c>
      <c r="AH165" s="45">
        <f t="shared" si="12"/>
        <v>0</v>
      </c>
      <c r="AI165" s="45">
        <f>SUM(D165:AH165)</f>
        <v>0</v>
      </c>
      <c r="AK165" s="48">
        <f>COUNTIF(AJ14:AJ163,"")</f>
        <v>150</v>
      </c>
      <c r="AM165" s="48"/>
    </row>
    <row r="166" spans="1:40" ht="30" hidden="1" customHeight="1" thickBot="1" x14ac:dyDescent="0.3">
      <c r="B166" s="45" t="s">
        <v>12</v>
      </c>
      <c r="C166" s="45"/>
      <c r="D166" s="45">
        <f>IF(D164&gt;=2,D164,0)</f>
        <v>0</v>
      </c>
      <c r="E166" s="45">
        <f t="shared" ref="E166:AH166" si="13">IF(E164&gt;=2,E164,0)</f>
        <v>0</v>
      </c>
      <c r="F166" s="45">
        <f t="shared" si="13"/>
        <v>0</v>
      </c>
      <c r="G166" s="45">
        <f t="shared" si="13"/>
        <v>0</v>
      </c>
      <c r="H166" s="45">
        <f t="shared" si="13"/>
        <v>0</v>
      </c>
      <c r="I166" s="45">
        <f t="shared" si="13"/>
        <v>0</v>
      </c>
      <c r="J166" s="45">
        <f t="shared" si="13"/>
        <v>0</v>
      </c>
      <c r="K166" s="45">
        <f t="shared" si="13"/>
        <v>0</v>
      </c>
      <c r="L166" s="45">
        <f t="shared" si="13"/>
        <v>0</v>
      </c>
      <c r="M166" s="45">
        <f t="shared" si="13"/>
        <v>0</v>
      </c>
      <c r="N166" s="45">
        <f t="shared" si="13"/>
        <v>0</v>
      </c>
      <c r="O166" s="45">
        <f t="shared" si="13"/>
        <v>0</v>
      </c>
      <c r="P166" s="45">
        <f t="shared" si="13"/>
        <v>0</v>
      </c>
      <c r="Q166" s="45">
        <f t="shared" si="13"/>
        <v>0</v>
      </c>
      <c r="R166" s="45">
        <f t="shared" si="13"/>
        <v>0</v>
      </c>
      <c r="S166" s="45">
        <f t="shared" si="13"/>
        <v>0</v>
      </c>
      <c r="T166" s="45">
        <f t="shared" si="13"/>
        <v>0</v>
      </c>
      <c r="U166" s="45">
        <f t="shared" si="13"/>
        <v>0</v>
      </c>
      <c r="V166" s="45">
        <f t="shared" si="13"/>
        <v>0</v>
      </c>
      <c r="W166" s="45">
        <f t="shared" si="13"/>
        <v>0</v>
      </c>
      <c r="X166" s="45">
        <f t="shared" si="13"/>
        <v>0</v>
      </c>
      <c r="Y166" s="45">
        <f t="shared" si="13"/>
        <v>0</v>
      </c>
      <c r="Z166" s="45">
        <f t="shared" si="13"/>
        <v>0</v>
      </c>
      <c r="AA166" s="45">
        <f t="shared" si="13"/>
        <v>0</v>
      </c>
      <c r="AB166" s="45">
        <f t="shared" si="13"/>
        <v>0</v>
      </c>
      <c r="AC166" s="45">
        <f t="shared" si="13"/>
        <v>0</v>
      </c>
      <c r="AD166" s="45">
        <f t="shared" si="13"/>
        <v>0</v>
      </c>
      <c r="AE166" s="45">
        <f t="shared" si="13"/>
        <v>0</v>
      </c>
      <c r="AF166" s="45">
        <f t="shared" si="13"/>
        <v>0</v>
      </c>
      <c r="AG166" s="45">
        <f t="shared" si="13"/>
        <v>0</v>
      </c>
      <c r="AH166" s="45">
        <f t="shared" si="13"/>
        <v>0</v>
      </c>
      <c r="AI166" s="45">
        <f>SUM(D166:AH166)</f>
        <v>0</v>
      </c>
    </row>
    <row r="167" spans="1:40" ht="29.25" hidden="1" customHeight="1" x14ac:dyDescent="0.25">
      <c r="B167" s="135"/>
      <c r="D167" s="170">
        <f>IF('（別紙１）チェックリスト'!$B$28="〇",'（別紙2-5）5月1日～5月31日'!D164,0)</f>
        <v>0</v>
      </c>
      <c r="E167" s="170">
        <f>IF('（別紙１）チェックリスト'!$B$28="〇",'（別紙2-5）5月1日～5月31日'!E164,0)</f>
        <v>0</v>
      </c>
      <c r="F167" s="170">
        <f>IF('（別紙１）チェックリスト'!$B$28="〇",'（別紙2-5）5月1日～5月31日'!F164,0)</f>
        <v>0</v>
      </c>
      <c r="G167" s="170">
        <f>IF('（別紙１）チェックリスト'!$B$28="〇",'（別紙2-5）5月1日～5月31日'!G164,0)</f>
        <v>0</v>
      </c>
      <c r="H167" s="170">
        <f>IF('（別紙１）チェックリスト'!$B$28="〇",'（別紙2-5）5月1日～5月31日'!H164,0)</f>
        <v>0</v>
      </c>
      <c r="I167" s="170">
        <f>IF('（別紙１）チェックリスト'!$B$28="〇",'（別紙2-5）5月1日～5月31日'!I164,0)</f>
        <v>0</v>
      </c>
      <c r="J167" s="170">
        <f>IF('（別紙１）チェックリスト'!$B$28="〇",'（別紙2-5）5月1日～5月31日'!J164,0)</f>
        <v>0</v>
      </c>
      <c r="K167" s="170">
        <f>IF('（別紙１）チェックリスト'!$B$28="〇",'（別紙2-5）5月1日～5月31日'!K164,0)</f>
        <v>0</v>
      </c>
      <c r="L167" s="170">
        <f>IF('（別紙１）チェックリスト'!$B$28="〇",'（別紙2-5）5月1日～5月31日'!L164,0)</f>
        <v>0</v>
      </c>
      <c r="M167" s="170">
        <f>IF('（別紙１）チェックリスト'!$B$28="〇",'（別紙2-5）5月1日～5月31日'!M164,0)</f>
        <v>0</v>
      </c>
      <c r="N167" s="170">
        <f>IF('（別紙１）チェックリスト'!$B$28="〇",'（別紙2-5）5月1日～5月31日'!N164,0)</f>
        <v>0</v>
      </c>
      <c r="O167" s="170">
        <f>IF('（別紙１）チェックリスト'!$B$28="〇",'（別紙2-5）5月1日～5月31日'!O164,0)</f>
        <v>0</v>
      </c>
      <c r="P167" s="170">
        <f>IF('（別紙１）チェックリスト'!$B$28="〇",'（別紙2-5）5月1日～5月31日'!P164,0)</f>
        <v>0</v>
      </c>
      <c r="Q167" s="170">
        <f>IF('（別紙１）チェックリスト'!$B$28="〇",'（別紙2-5）5月1日～5月31日'!Q164,0)</f>
        <v>0</v>
      </c>
      <c r="R167" s="170">
        <f>IF('（別紙１）チェックリスト'!$B$28="〇",'（別紙2-5）5月1日～5月31日'!R164,0)</f>
        <v>0</v>
      </c>
      <c r="S167" s="170">
        <f>IF('（別紙１）チェックリスト'!$B$28="〇",'（別紙2-5）5月1日～5月31日'!S164,0)</f>
        <v>0</v>
      </c>
      <c r="T167" s="170">
        <f>IF('（別紙１）チェックリスト'!$B$28="〇",'（別紙2-5）5月1日～5月31日'!T164,0)</f>
        <v>0</v>
      </c>
      <c r="U167" s="170">
        <f>IF('（別紙１）チェックリスト'!$B$28="〇",'（別紙2-5）5月1日～5月31日'!U164,0)</f>
        <v>0</v>
      </c>
      <c r="V167" s="170">
        <f>IF('（別紙１）チェックリスト'!$B$28="〇",'（別紙2-5）5月1日～5月31日'!V164,0)</f>
        <v>0</v>
      </c>
      <c r="W167" s="170">
        <f>IF('（別紙１）チェックリスト'!$B$28="〇",'（別紙2-5）5月1日～5月31日'!W164,0)</f>
        <v>0</v>
      </c>
      <c r="X167" s="170">
        <f>IF('（別紙１）チェックリスト'!$B$28="〇",'（別紙2-5）5月1日～5月31日'!X164,0)</f>
        <v>0</v>
      </c>
      <c r="Y167" s="160">
        <f>IF('（別紙１）チェックリスト'!$B$28="〇",'（別紙2-5）5月1日～5月31日'!Y164,0)</f>
        <v>0</v>
      </c>
      <c r="Z167" s="160">
        <f>IF('（別紙１）チェックリスト'!$B$28="〇",'（別紙2-5）5月1日～5月31日'!Z164,0)</f>
        <v>0</v>
      </c>
      <c r="AA167" s="160">
        <f>IF('（別紙１）チェックリスト'!$B$28="〇",'（別紙2-5）5月1日～5月31日'!AA164,0)</f>
        <v>0</v>
      </c>
      <c r="AB167" s="160">
        <f>IF('（別紙１）チェックリスト'!$B$28="〇",'（別紙2-5）5月1日～5月31日'!AB164,0)</f>
        <v>0</v>
      </c>
      <c r="AC167" s="160">
        <f>IF('（別紙１）チェックリスト'!$B$28="〇",'（別紙2-5）5月1日～5月31日'!AC164,0)</f>
        <v>0</v>
      </c>
      <c r="AD167" s="160">
        <f>IF('（別紙１）チェックリスト'!$B$28="〇",'（別紙2-5）5月1日～5月31日'!AD164,0)</f>
        <v>0</v>
      </c>
      <c r="AE167" s="160">
        <f>IF('（別紙１）チェックリスト'!$B$28="〇",'（別紙2-5）5月1日～5月31日'!AE164,0)</f>
        <v>0</v>
      </c>
      <c r="AF167" s="160">
        <f>IF('（別紙１）チェックリスト'!$B$28="〇",'（別紙2-5）5月1日～5月31日'!AF164,0)</f>
        <v>0</v>
      </c>
      <c r="AG167" s="160">
        <f>IF('（別紙１）チェックリスト'!$B$28="〇",'（別紙2-5）5月1日～5月31日'!AG164,0)</f>
        <v>0</v>
      </c>
      <c r="AH167" s="160">
        <f>IF('（別紙１）チェックリスト'!$B$28="〇",'（別紙2-5）5月1日～5月31日'!AH164,0)</f>
        <v>0</v>
      </c>
      <c r="AI167" s="161">
        <f>SUM(D167:AH167)</f>
        <v>0</v>
      </c>
    </row>
    <row r="168" spans="1:40" ht="29.25" customHeight="1" x14ac:dyDescent="0.25"/>
    <row r="169" spans="1:40" ht="29.25" customHeight="1" x14ac:dyDescent="0.25"/>
    <row r="170" spans="1:40" ht="29.25" customHeight="1" x14ac:dyDescent="0.25"/>
  </sheetData>
  <sheetProtection algorithmName="SHA-512" hashValue="HrH22HZdtMI/Y5xPg1B5fVy58KP2G/zpgibVdoEUwti2EOnZs4eKpbuA27GILfdTHnje/5GjxiZt6MoTNCG1GA==" saltValue="w0eWVzj+drAHsNCFqhgUMQ==" spinCount="100000" sheet="1" objects="1" scenarios="1"/>
  <mergeCells count="44">
    <mergeCell ref="C144:C148"/>
    <mergeCell ref="C149:C153"/>
    <mergeCell ref="C154:C158"/>
    <mergeCell ref="C159:C163"/>
    <mergeCell ref="C114:C118"/>
    <mergeCell ref="C119:C123"/>
    <mergeCell ref="C124:C128"/>
    <mergeCell ref="C129:C133"/>
    <mergeCell ref="C134:C138"/>
    <mergeCell ref="C139:C143"/>
    <mergeCell ref="C109:C113"/>
    <mergeCell ref="C54:C58"/>
    <mergeCell ref="C59:C63"/>
    <mergeCell ref="C64:C68"/>
    <mergeCell ref="C69:C73"/>
    <mergeCell ref="C74:C78"/>
    <mergeCell ref="C79:C83"/>
    <mergeCell ref="C84:C88"/>
    <mergeCell ref="C89:C93"/>
    <mergeCell ref="C94:C98"/>
    <mergeCell ref="C99:C103"/>
    <mergeCell ref="C104:C108"/>
    <mergeCell ref="C49:C53"/>
    <mergeCell ref="A9:AI9"/>
    <mergeCell ref="AI10:AI11"/>
    <mergeCell ref="AL11:AM11"/>
    <mergeCell ref="A12:AI12"/>
    <mergeCell ref="C14:C18"/>
    <mergeCell ref="C19:C23"/>
    <mergeCell ref="C24:C28"/>
    <mergeCell ref="C29:C33"/>
    <mergeCell ref="C34:C38"/>
    <mergeCell ref="C39:C43"/>
    <mergeCell ref="C44:C48"/>
    <mergeCell ref="C2:R2"/>
    <mergeCell ref="C3:R3"/>
    <mergeCell ref="B5:G5"/>
    <mergeCell ref="H5:R5"/>
    <mergeCell ref="C7:D7"/>
    <mergeCell ref="E7:G7"/>
    <mergeCell ref="H7:I7"/>
    <mergeCell ref="J7:K7"/>
    <mergeCell ref="L7:N7"/>
    <mergeCell ref="Q7:R7"/>
  </mergeCells>
  <phoneticPr fontId="1"/>
  <dataValidations count="3">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6.25" style="33" customWidth="1"/>
    <col min="3" max="3" width="5" style="33" customWidth="1"/>
    <col min="4" max="33" width="5" style="34" customWidth="1"/>
    <col min="34" max="34" width="5" style="49" customWidth="1"/>
    <col min="35" max="35" width="34.25" style="34" customWidth="1"/>
    <col min="36" max="36" width="9" style="34" hidden="1" customWidth="1"/>
    <col min="37" max="37" width="19.625" style="34" hidden="1" customWidth="1"/>
    <col min="38" max="38" width="11.125" style="34" hidden="1" customWidth="1"/>
    <col min="39" max="40" width="9" style="34" hidden="1" customWidth="1"/>
    <col min="41" max="16384" width="9" style="34"/>
  </cols>
  <sheetData>
    <row r="1" spans="1:40" ht="29.25" customHeight="1" thickBot="1" x14ac:dyDescent="0.3">
      <c r="AH1" s="35" t="s">
        <v>76</v>
      </c>
    </row>
    <row r="2" spans="1:40"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row>
    <row r="3" spans="1:40"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450" t="s">
        <v>82</v>
      </c>
      <c r="AA3" s="451"/>
      <c r="AB3" s="451"/>
      <c r="AC3" s="451"/>
      <c r="AD3" s="451"/>
      <c r="AE3" s="451"/>
      <c r="AF3" s="451"/>
      <c r="AG3" s="451"/>
      <c r="AH3" s="452"/>
      <c r="AJ3" s="34" t="s">
        <v>2</v>
      </c>
    </row>
    <row r="4" spans="1:40"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129" t="s">
        <v>3</v>
      </c>
      <c r="AA4" s="448" t="s">
        <v>38</v>
      </c>
      <c r="AB4" s="449"/>
      <c r="AC4" s="449"/>
      <c r="AD4" s="449"/>
      <c r="AE4" s="453">
        <f>SUM('（別紙2-4）4月1日～4月30日'!$AJ$164,'（別紙2-5）5月1日～5月31日'!$AK$164,'（別紙2-6）6月1日～6月30日'!$AJ$164,'（別紙2-7）7月1日～7月31日'!$AK$164,'（別紙2-8）8月1日～8月31日'!$AK$164,'（別紙2-9）9月1日～9月30日'!$AJ$164,'（別紙2-10）10月1日～10月31日'!$AK$164,'（別紙2-11）11月1日～11月30日'!$AJ$164,'（別紙2-12）12月1日～12月31日'!$AK$164)*10000</f>
        <v>0</v>
      </c>
      <c r="AF4" s="453"/>
      <c r="AG4" s="453"/>
      <c r="AH4" s="140" t="s">
        <v>48</v>
      </c>
      <c r="AJ4" s="34" t="s">
        <v>4</v>
      </c>
      <c r="AM4" s="34">
        <v>500</v>
      </c>
      <c r="AN4" s="34">
        <v>5</v>
      </c>
    </row>
    <row r="5" spans="1:40"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131" t="s">
        <v>11</v>
      </c>
      <c r="AA5" s="441" t="s">
        <v>37</v>
      </c>
      <c r="AB5" s="442"/>
      <c r="AC5" s="442"/>
      <c r="AD5" s="442"/>
      <c r="AE5" s="446">
        <f>MIN(SUM('（別紙2-4）4月1日～4月30日'!$AK$164,'（別紙2-5）5月1日～5月31日'!$AL$164,'（別紙2-6）6月1日～6月30日'!$AK$164,'（別紙2-7）7月1日～7月31日'!$AL$164,'（別紙2-8）8月1日～8月31日'!$AL$164,'（別紙2-9）9月1日～9月30日'!$AK$164,'（別紙2-10）10月1日～10月31日'!$AL$164,'（別紙2-11）11月1日～11月30日'!$AK$164,'（別紙2-12）12月1日～12月31日'!$AL$164),$H$7)*10000</f>
        <v>0</v>
      </c>
      <c r="AF5" s="446"/>
      <c r="AG5" s="446"/>
      <c r="AH5" s="138" t="s">
        <v>48</v>
      </c>
      <c r="AJ5" s="34" t="s">
        <v>12</v>
      </c>
      <c r="AM5" s="34">
        <v>200</v>
      </c>
      <c r="AN5" s="34">
        <v>2</v>
      </c>
    </row>
    <row r="6" spans="1:40" ht="30" customHeight="1" thickBot="1" x14ac:dyDescent="0.3">
      <c r="A6" s="61"/>
      <c r="H6" s="59" t="str">
        <f>IF($H$7="","別紙1の施設規模を選択してください。","")</f>
        <v>別紙1の施設規模を選択してください。</v>
      </c>
      <c r="T6" s="37"/>
      <c r="U6" s="37"/>
      <c r="V6" s="37"/>
      <c r="W6" s="37"/>
      <c r="X6" s="37"/>
      <c r="Y6" s="37"/>
      <c r="Z6" s="132" t="s">
        <v>13</v>
      </c>
      <c r="AA6" s="444" t="s">
        <v>36</v>
      </c>
      <c r="AB6" s="445"/>
      <c r="AC6" s="445"/>
      <c r="AD6" s="445"/>
      <c r="AE6" s="447">
        <f>SUM('（別紙2-4）4月1日～4月30日'!$AL$164,'（別紙2-5）5月1日～5月31日'!$AM$164,'（別紙2-7）7月1日～7月31日'!$AM$164,'（別紙2-8）8月1日～8月31日'!$AM$164,'（別紙2-9）9月1日～9月30日'!$AL$164,'（別紙2-12）12月1日～12月31日'!AM164)*10000</f>
        <v>0</v>
      </c>
      <c r="AF6" s="447"/>
      <c r="AG6" s="447"/>
      <c r="AH6" s="139" t="s">
        <v>48</v>
      </c>
    </row>
    <row r="7" spans="1:40" ht="30" customHeight="1" thickTop="1" thickBot="1" x14ac:dyDescent="0.3">
      <c r="C7" s="464" t="s">
        <v>5</v>
      </c>
      <c r="D7" s="465"/>
      <c r="E7" s="466" t="s">
        <v>6</v>
      </c>
      <c r="F7" s="467"/>
      <c r="G7" s="467"/>
      <c r="H7" s="468" t="str">
        <f>IF(H5=AJ4,AM4,IF(H5=AJ5,AM5,""))</f>
        <v/>
      </c>
      <c r="I7" s="468"/>
      <c r="J7" s="469" t="s">
        <v>7</v>
      </c>
      <c r="K7" s="470"/>
      <c r="L7" s="471" t="s">
        <v>8</v>
      </c>
      <c r="M7" s="472"/>
      <c r="N7" s="472"/>
      <c r="O7" s="122" t="str">
        <f>IF(H5="大規模施設等（定員30人以上）",AN4,IF(H5="小規模施設等（定員29人以下）",AN5,""))</f>
        <v/>
      </c>
      <c r="P7" s="123" t="s">
        <v>9</v>
      </c>
      <c r="Q7" s="469" t="s">
        <v>10</v>
      </c>
      <c r="R7" s="470"/>
      <c r="T7" s="37"/>
      <c r="U7" s="37"/>
      <c r="V7" s="37"/>
      <c r="W7" s="37"/>
      <c r="X7" s="37"/>
      <c r="Y7" s="37"/>
      <c r="Z7" s="434" t="s">
        <v>14</v>
      </c>
      <c r="AA7" s="435"/>
      <c r="AB7" s="435"/>
      <c r="AC7" s="435"/>
      <c r="AD7" s="435"/>
      <c r="AE7" s="440">
        <f>SUM($AE$4:$AG$6)</f>
        <v>0</v>
      </c>
      <c r="AF7" s="440"/>
      <c r="AG7" s="440"/>
      <c r="AH7" s="137" t="s">
        <v>48</v>
      </c>
    </row>
    <row r="8" spans="1:40"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60"/>
      <c r="AH8" s="118" t="str">
        <f>IF(AJ165=150,"","申請内容にエラーがあります。療養日数は15日以内になるようにしてください。")</f>
        <v/>
      </c>
    </row>
    <row r="9" spans="1:40"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0" s="41" customFormat="1" ht="30" customHeight="1" x14ac:dyDescent="0.4">
      <c r="A10" s="62"/>
      <c r="B10" s="63"/>
      <c r="C10" s="64" t="s">
        <v>15</v>
      </c>
      <c r="D10" s="65">
        <v>6</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156"/>
      <c r="AH10" s="478" t="s">
        <v>16</v>
      </c>
    </row>
    <row r="11" spans="1:40" s="41" customFormat="1" ht="30" customHeight="1" thickBot="1" x14ac:dyDescent="0.45">
      <c r="A11" s="69"/>
      <c r="B11" s="70"/>
      <c r="C11" s="169"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157">
        <v>30</v>
      </c>
      <c r="AH11" s="479"/>
      <c r="AJ11" s="41" t="s">
        <v>18</v>
      </c>
      <c r="AK11" s="443" t="s">
        <v>19</v>
      </c>
      <c r="AL11" s="443"/>
    </row>
    <row r="12" spans="1:40" s="41" customFormat="1" ht="30" customHeight="1" thickBot="1" x14ac:dyDescent="0.35">
      <c r="A12" s="436" t="s">
        <v>89</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K12" s="42"/>
      <c r="AL12" s="42"/>
    </row>
    <row r="13" spans="1:40" ht="30" customHeight="1" thickBot="1" x14ac:dyDescent="0.3">
      <c r="A13" s="75" t="s">
        <v>16</v>
      </c>
      <c r="B13" s="76" t="s">
        <v>44</v>
      </c>
      <c r="C13" s="77"/>
      <c r="D13" s="78">
        <f t="shared" ref="D13:AF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141">
        <f t="shared" si="0"/>
        <v>0</v>
      </c>
      <c r="Y13" s="141">
        <f t="shared" si="0"/>
        <v>0</v>
      </c>
      <c r="Z13" s="141">
        <f t="shared" si="0"/>
        <v>0</v>
      </c>
      <c r="AA13" s="141">
        <f t="shared" si="0"/>
        <v>0</v>
      </c>
      <c r="AB13" s="141">
        <f t="shared" si="0"/>
        <v>0</v>
      </c>
      <c r="AC13" s="141">
        <f t="shared" si="0"/>
        <v>0</v>
      </c>
      <c r="AD13" s="141">
        <f t="shared" si="0"/>
        <v>0</v>
      </c>
      <c r="AE13" s="141">
        <f t="shared" si="0"/>
        <v>0</v>
      </c>
      <c r="AF13" s="141">
        <f t="shared" si="0"/>
        <v>0</v>
      </c>
      <c r="AG13" s="80">
        <f>SUM(AG14:AG163)</f>
        <v>0</v>
      </c>
      <c r="AH13" s="81">
        <f>SUM(D13:AG13)</f>
        <v>0</v>
      </c>
    </row>
    <row r="14" spans="1:40" s="41" customFormat="1" ht="30" customHeight="1" thickTop="1" x14ac:dyDescent="0.4">
      <c r="A14" s="82">
        <v>1</v>
      </c>
      <c r="B14" s="17"/>
      <c r="C14" s="432"/>
      <c r="D14" s="1"/>
      <c r="E14" s="2"/>
      <c r="F14" s="3"/>
      <c r="G14" s="2"/>
      <c r="H14" s="3"/>
      <c r="I14" s="4"/>
      <c r="J14" s="3"/>
      <c r="K14" s="4"/>
      <c r="L14" s="3"/>
      <c r="M14" s="4"/>
      <c r="N14" s="3"/>
      <c r="O14" s="4"/>
      <c r="P14" s="3"/>
      <c r="Q14" s="4"/>
      <c r="R14" s="3"/>
      <c r="S14" s="4"/>
      <c r="T14" s="3"/>
      <c r="U14" s="4"/>
      <c r="V14" s="3"/>
      <c r="W14" s="4"/>
      <c r="X14" s="148"/>
      <c r="Y14" s="144"/>
      <c r="Z14" s="148"/>
      <c r="AA14" s="144"/>
      <c r="AB14" s="148"/>
      <c r="AC14" s="144"/>
      <c r="AD14" s="148"/>
      <c r="AE14" s="144"/>
      <c r="AF14" s="148"/>
      <c r="AG14" s="154"/>
      <c r="AH14" s="83">
        <f>SUM(D14:AG14)</f>
        <v>0</v>
      </c>
      <c r="AI14" s="43" t="str">
        <f>IF(AH14&lt;=15,"","療養日数は15日以内になるようにしてください")</f>
        <v/>
      </c>
      <c r="AJ14" s="41">
        <f t="shared" ref="AJ14:AJ45" si="1">MIN(SUM(D14:AG14),15)</f>
        <v>0</v>
      </c>
      <c r="AL14" s="41" t="str">
        <f>IF(AND(B14="",AT14&gt;0),1,"")</f>
        <v/>
      </c>
      <c r="AM14" s="41" t="str">
        <f t="shared" ref="AM14:AM77" si="2">IF(AND(B14="",AH14&gt;0),1,"")</f>
        <v/>
      </c>
    </row>
    <row r="15" spans="1:40" s="41" customFormat="1" ht="30" customHeight="1" x14ac:dyDescent="0.4">
      <c r="A15" s="53">
        <v>2</v>
      </c>
      <c r="B15" s="17"/>
      <c r="C15" s="432"/>
      <c r="D15" s="6"/>
      <c r="E15" s="7"/>
      <c r="F15" s="8"/>
      <c r="G15" s="7"/>
      <c r="H15" s="8"/>
      <c r="I15" s="9"/>
      <c r="J15" s="8"/>
      <c r="K15" s="9"/>
      <c r="L15" s="8"/>
      <c r="M15" s="9"/>
      <c r="N15" s="8"/>
      <c r="O15" s="9"/>
      <c r="P15" s="8"/>
      <c r="Q15" s="9"/>
      <c r="R15" s="8"/>
      <c r="S15" s="9"/>
      <c r="T15" s="8"/>
      <c r="U15" s="9"/>
      <c r="V15" s="8"/>
      <c r="W15" s="9"/>
      <c r="X15" s="147"/>
      <c r="Y15" s="143"/>
      <c r="Z15" s="147"/>
      <c r="AA15" s="143"/>
      <c r="AB15" s="147"/>
      <c r="AC15" s="143"/>
      <c r="AD15" s="147"/>
      <c r="AE15" s="143"/>
      <c r="AF15" s="147"/>
      <c r="AG15" s="153"/>
      <c r="AH15" s="54">
        <f t="shared" ref="AH15:AH78" si="3">SUM(D15:AG15)</f>
        <v>0</v>
      </c>
      <c r="AI15" s="43" t="str">
        <f t="shared" ref="AI15:AI129" si="4">IF(AH15&lt;=15,"","療養日数は15日以内になるようにしてください")</f>
        <v/>
      </c>
      <c r="AJ15" s="41">
        <f t="shared" si="1"/>
        <v>0</v>
      </c>
      <c r="AM15" s="41" t="str">
        <f t="shared" si="2"/>
        <v/>
      </c>
    </row>
    <row r="16" spans="1:40" s="41" customFormat="1" ht="30" customHeight="1" x14ac:dyDescent="0.4">
      <c r="A16" s="53">
        <v>3</v>
      </c>
      <c r="B16" s="17"/>
      <c r="C16" s="432"/>
      <c r="D16" s="6"/>
      <c r="E16" s="7"/>
      <c r="F16" s="8"/>
      <c r="G16" s="7"/>
      <c r="H16" s="8"/>
      <c r="I16" s="9"/>
      <c r="J16" s="8"/>
      <c r="K16" s="9"/>
      <c r="L16" s="8"/>
      <c r="M16" s="9"/>
      <c r="N16" s="8"/>
      <c r="O16" s="9"/>
      <c r="P16" s="8"/>
      <c r="Q16" s="9"/>
      <c r="R16" s="8"/>
      <c r="S16" s="9"/>
      <c r="T16" s="8"/>
      <c r="U16" s="9"/>
      <c r="V16" s="8"/>
      <c r="W16" s="9"/>
      <c r="X16" s="147"/>
      <c r="Y16" s="143"/>
      <c r="Z16" s="147"/>
      <c r="AA16" s="143"/>
      <c r="AB16" s="147"/>
      <c r="AC16" s="143"/>
      <c r="AD16" s="147"/>
      <c r="AE16" s="143"/>
      <c r="AF16" s="147"/>
      <c r="AG16" s="153"/>
      <c r="AH16" s="54">
        <f t="shared" si="3"/>
        <v>0</v>
      </c>
      <c r="AI16" s="43" t="str">
        <f t="shared" si="4"/>
        <v/>
      </c>
      <c r="AJ16" s="41">
        <f t="shared" si="1"/>
        <v>0</v>
      </c>
      <c r="AM16" s="41" t="str">
        <f t="shared" si="2"/>
        <v/>
      </c>
    </row>
    <row r="17" spans="1:39" s="41" customFormat="1" ht="30" customHeight="1" x14ac:dyDescent="0.4">
      <c r="A17" s="53">
        <v>4</v>
      </c>
      <c r="B17" s="17"/>
      <c r="C17" s="432"/>
      <c r="D17" s="6"/>
      <c r="E17" s="7"/>
      <c r="F17" s="8"/>
      <c r="G17" s="7"/>
      <c r="H17" s="8"/>
      <c r="I17" s="9"/>
      <c r="J17" s="8"/>
      <c r="K17" s="9"/>
      <c r="L17" s="8"/>
      <c r="M17" s="9"/>
      <c r="N17" s="8"/>
      <c r="O17" s="9"/>
      <c r="P17" s="8"/>
      <c r="Q17" s="9"/>
      <c r="R17" s="8"/>
      <c r="S17" s="9"/>
      <c r="T17" s="8"/>
      <c r="U17" s="9"/>
      <c r="V17" s="8"/>
      <c r="W17" s="9"/>
      <c r="X17" s="147"/>
      <c r="Y17" s="143"/>
      <c r="Z17" s="147"/>
      <c r="AA17" s="143"/>
      <c r="AB17" s="147"/>
      <c r="AC17" s="143"/>
      <c r="AD17" s="147"/>
      <c r="AE17" s="143"/>
      <c r="AF17" s="147"/>
      <c r="AG17" s="153"/>
      <c r="AH17" s="54">
        <f t="shared" si="3"/>
        <v>0</v>
      </c>
      <c r="AI17" s="43" t="str">
        <f t="shared" si="4"/>
        <v/>
      </c>
      <c r="AJ17" s="41">
        <f t="shared" si="1"/>
        <v>0</v>
      </c>
      <c r="AM17" s="41" t="str">
        <f t="shared" si="2"/>
        <v/>
      </c>
    </row>
    <row r="18" spans="1:39" s="41" customFormat="1" ht="30" customHeight="1" thickBot="1" x14ac:dyDescent="0.45">
      <c r="A18" s="57">
        <v>5</v>
      </c>
      <c r="B18" s="92"/>
      <c r="C18" s="433"/>
      <c r="D18" s="11"/>
      <c r="E18" s="12"/>
      <c r="F18" s="13"/>
      <c r="G18" s="12"/>
      <c r="H18" s="13"/>
      <c r="I18" s="14"/>
      <c r="J18" s="13"/>
      <c r="K18" s="14"/>
      <c r="L18" s="13"/>
      <c r="M18" s="14"/>
      <c r="N18" s="13"/>
      <c r="O18" s="14"/>
      <c r="P18" s="13"/>
      <c r="Q18" s="14"/>
      <c r="R18" s="13"/>
      <c r="S18" s="14"/>
      <c r="T18" s="13"/>
      <c r="U18" s="14"/>
      <c r="V18" s="13"/>
      <c r="W18" s="14"/>
      <c r="X18" s="146"/>
      <c r="Y18" s="142"/>
      <c r="Z18" s="146"/>
      <c r="AA18" s="142"/>
      <c r="AB18" s="146"/>
      <c r="AC18" s="142"/>
      <c r="AD18" s="146"/>
      <c r="AE18" s="142"/>
      <c r="AF18" s="146"/>
      <c r="AG18" s="150"/>
      <c r="AH18" s="58">
        <f t="shared" si="3"/>
        <v>0</v>
      </c>
      <c r="AI18" s="43" t="str">
        <f t="shared" si="4"/>
        <v/>
      </c>
      <c r="AJ18" s="41">
        <f t="shared" si="1"/>
        <v>0</v>
      </c>
      <c r="AM18" s="41" t="str">
        <f t="shared" si="2"/>
        <v/>
      </c>
    </row>
    <row r="19" spans="1:39" s="41" customFormat="1" ht="30" customHeight="1" x14ac:dyDescent="0.4">
      <c r="A19" s="82">
        <v>6</v>
      </c>
      <c r="B19" s="189"/>
      <c r="C19" s="431"/>
      <c r="D19" s="1"/>
      <c r="E19" s="2"/>
      <c r="F19" s="3"/>
      <c r="G19" s="2"/>
      <c r="H19" s="3"/>
      <c r="I19" s="4"/>
      <c r="J19" s="3"/>
      <c r="K19" s="4"/>
      <c r="L19" s="3"/>
      <c r="M19" s="4"/>
      <c r="N19" s="3"/>
      <c r="O19" s="4"/>
      <c r="P19" s="3"/>
      <c r="Q19" s="4"/>
      <c r="R19" s="3"/>
      <c r="S19" s="4"/>
      <c r="T19" s="3"/>
      <c r="U19" s="4"/>
      <c r="V19" s="3"/>
      <c r="W19" s="4"/>
      <c r="X19" s="148"/>
      <c r="Y19" s="144"/>
      <c r="Z19" s="148"/>
      <c r="AA19" s="144"/>
      <c r="AB19" s="148"/>
      <c r="AC19" s="144"/>
      <c r="AD19" s="148"/>
      <c r="AE19" s="144"/>
      <c r="AF19" s="148"/>
      <c r="AG19" s="154"/>
      <c r="AH19" s="84">
        <f t="shared" si="3"/>
        <v>0</v>
      </c>
      <c r="AI19" s="43" t="str">
        <f t="shared" si="4"/>
        <v/>
      </c>
      <c r="AJ19" s="41">
        <f t="shared" si="1"/>
        <v>0</v>
      </c>
      <c r="AM19" s="41" t="str">
        <f t="shared" si="2"/>
        <v/>
      </c>
    </row>
    <row r="20" spans="1:39" s="41" customFormat="1" ht="30" customHeight="1" x14ac:dyDescent="0.4">
      <c r="A20" s="53">
        <v>7</v>
      </c>
      <c r="B20" s="17"/>
      <c r="C20" s="432"/>
      <c r="D20" s="6"/>
      <c r="E20" s="7"/>
      <c r="F20" s="8"/>
      <c r="G20" s="7"/>
      <c r="H20" s="8"/>
      <c r="I20" s="9"/>
      <c r="J20" s="8"/>
      <c r="K20" s="9"/>
      <c r="L20" s="8"/>
      <c r="M20" s="9"/>
      <c r="N20" s="8"/>
      <c r="O20" s="9"/>
      <c r="P20" s="8"/>
      <c r="Q20" s="9"/>
      <c r="R20" s="8"/>
      <c r="S20" s="9"/>
      <c r="T20" s="8"/>
      <c r="U20" s="9"/>
      <c r="V20" s="8"/>
      <c r="W20" s="9"/>
      <c r="X20" s="147"/>
      <c r="Y20" s="143"/>
      <c r="Z20" s="147"/>
      <c r="AA20" s="143"/>
      <c r="AB20" s="147"/>
      <c r="AC20" s="143"/>
      <c r="AD20" s="147"/>
      <c r="AE20" s="143"/>
      <c r="AF20" s="147"/>
      <c r="AG20" s="153"/>
      <c r="AH20" s="54">
        <f t="shared" si="3"/>
        <v>0</v>
      </c>
      <c r="AI20" s="43" t="str">
        <f t="shared" si="4"/>
        <v/>
      </c>
      <c r="AJ20" s="41">
        <f t="shared" si="1"/>
        <v>0</v>
      </c>
      <c r="AM20" s="41" t="str">
        <f t="shared" si="2"/>
        <v/>
      </c>
    </row>
    <row r="21" spans="1:39" s="41" customFormat="1" ht="30" customHeight="1" x14ac:dyDescent="0.4">
      <c r="A21" s="53">
        <v>8</v>
      </c>
      <c r="B21" s="17"/>
      <c r="C21" s="432"/>
      <c r="D21" s="6"/>
      <c r="E21" s="7"/>
      <c r="F21" s="8"/>
      <c r="G21" s="7"/>
      <c r="H21" s="8"/>
      <c r="I21" s="9"/>
      <c r="J21" s="8"/>
      <c r="K21" s="9"/>
      <c r="L21" s="8"/>
      <c r="M21" s="9"/>
      <c r="N21" s="8"/>
      <c r="O21" s="9"/>
      <c r="P21" s="8"/>
      <c r="Q21" s="9"/>
      <c r="R21" s="8"/>
      <c r="S21" s="9"/>
      <c r="T21" s="8"/>
      <c r="U21" s="9"/>
      <c r="V21" s="8"/>
      <c r="W21" s="9"/>
      <c r="X21" s="147"/>
      <c r="Y21" s="143"/>
      <c r="Z21" s="147"/>
      <c r="AA21" s="143"/>
      <c r="AB21" s="147"/>
      <c r="AC21" s="143"/>
      <c r="AD21" s="147"/>
      <c r="AE21" s="143"/>
      <c r="AF21" s="147"/>
      <c r="AG21" s="153"/>
      <c r="AH21" s="54">
        <f t="shared" si="3"/>
        <v>0</v>
      </c>
      <c r="AI21" s="43" t="str">
        <f t="shared" si="4"/>
        <v/>
      </c>
      <c r="AJ21" s="41">
        <f t="shared" si="1"/>
        <v>0</v>
      </c>
      <c r="AM21" s="41" t="str">
        <f t="shared" si="2"/>
        <v/>
      </c>
    </row>
    <row r="22" spans="1:39" s="41" customFormat="1" ht="30" customHeight="1" x14ac:dyDescent="0.4">
      <c r="A22" s="53">
        <v>9</v>
      </c>
      <c r="B22" s="17"/>
      <c r="C22" s="432"/>
      <c r="D22" s="6"/>
      <c r="E22" s="7"/>
      <c r="F22" s="8"/>
      <c r="G22" s="7"/>
      <c r="H22" s="8"/>
      <c r="I22" s="9"/>
      <c r="J22" s="8"/>
      <c r="K22" s="9"/>
      <c r="L22" s="8"/>
      <c r="M22" s="9"/>
      <c r="N22" s="8"/>
      <c r="O22" s="9"/>
      <c r="P22" s="8"/>
      <c r="Q22" s="9"/>
      <c r="R22" s="8"/>
      <c r="S22" s="9"/>
      <c r="T22" s="8"/>
      <c r="U22" s="9"/>
      <c r="V22" s="8"/>
      <c r="W22" s="9"/>
      <c r="X22" s="147"/>
      <c r="Y22" s="143"/>
      <c r="Z22" s="147"/>
      <c r="AA22" s="143"/>
      <c r="AB22" s="147"/>
      <c r="AC22" s="143"/>
      <c r="AD22" s="147"/>
      <c r="AE22" s="143"/>
      <c r="AF22" s="147"/>
      <c r="AG22" s="153"/>
      <c r="AH22" s="54">
        <f t="shared" si="3"/>
        <v>0</v>
      </c>
      <c r="AI22" s="43" t="str">
        <f t="shared" si="4"/>
        <v/>
      </c>
      <c r="AJ22" s="41">
        <f t="shared" si="1"/>
        <v>0</v>
      </c>
      <c r="AM22" s="41" t="str">
        <f t="shared" si="2"/>
        <v/>
      </c>
    </row>
    <row r="23" spans="1:39" s="41" customFormat="1" ht="30" customHeight="1" thickBot="1" x14ac:dyDescent="0.45">
      <c r="A23" s="57">
        <v>10</v>
      </c>
      <c r="B23" s="92"/>
      <c r="C23" s="433"/>
      <c r="D23" s="11"/>
      <c r="E23" s="12"/>
      <c r="F23" s="13"/>
      <c r="G23" s="12"/>
      <c r="H23" s="13"/>
      <c r="I23" s="14"/>
      <c r="J23" s="13"/>
      <c r="K23" s="14"/>
      <c r="L23" s="13"/>
      <c r="M23" s="14"/>
      <c r="N23" s="13"/>
      <c r="O23" s="14"/>
      <c r="P23" s="13"/>
      <c r="Q23" s="14"/>
      <c r="R23" s="13"/>
      <c r="S23" s="14"/>
      <c r="T23" s="13"/>
      <c r="U23" s="14"/>
      <c r="V23" s="13"/>
      <c r="W23" s="14"/>
      <c r="X23" s="146"/>
      <c r="Y23" s="142"/>
      <c r="Z23" s="146"/>
      <c r="AA23" s="142"/>
      <c r="AB23" s="146"/>
      <c r="AC23" s="142"/>
      <c r="AD23" s="146"/>
      <c r="AE23" s="142"/>
      <c r="AF23" s="146"/>
      <c r="AG23" s="150"/>
      <c r="AH23" s="58">
        <f t="shared" si="3"/>
        <v>0</v>
      </c>
      <c r="AI23" s="43" t="str">
        <f t="shared" si="4"/>
        <v/>
      </c>
      <c r="AJ23" s="41">
        <f t="shared" si="1"/>
        <v>0</v>
      </c>
      <c r="AM23" s="41" t="str">
        <f t="shared" si="2"/>
        <v/>
      </c>
    </row>
    <row r="24" spans="1:39" s="41" customFormat="1" ht="30" customHeight="1" x14ac:dyDescent="0.4">
      <c r="A24" s="82">
        <v>11</v>
      </c>
      <c r="B24" s="189"/>
      <c r="C24" s="431"/>
      <c r="D24" s="1"/>
      <c r="E24" s="2"/>
      <c r="F24" s="3"/>
      <c r="G24" s="2"/>
      <c r="H24" s="3"/>
      <c r="I24" s="4"/>
      <c r="J24" s="3"/>
      <c r="K24" s="4"/>
      <c r="L24" s="3"/>
      <c r="M24" s="4"/>
      <c r="N24" s="3"/>
      <c r="O24" s="4"/>
      <c r="P24" s="3"/>
      <c r="Q24" s="4"/>
      <c r="R24" s="3"/>
      <c r="S24" s="4"/>
      <c r="T24" s="3"/>
      <c r="U24" s="4"/>
      <c r="V24" s="3"/>
      <c r="W24" s="4"/>
      <c r="X24" s="148"/>
      <c r="Y24" s="144"/>
      <c r="Z24" s="148"/>
      <c r="AA24" s="144"/>
      <c r="AB24" s="148"/>
      <c r="AC24" s="144"/>
      <c r="AD24" s="148"/>
      <c r="AE24" s="144"/>
      <c r="AF24" s="148"/>
      <c r="AG24" s="154"/>
      <c r="AH24" s="84">
        <f t="shared" si="3"/>
        <v>0</v>
      </c>
      <c r="AI24" s="85" t="str">
        <f t="shared" si="4"/>
        <v/>
      </c>
      <c r="AJ24" s="41">
        <f t="shared" si="1"/>
        <v>0</v>
      </c>
      <c r="AM24" s="41" t="str">
        <f t="shared" si="2"/>
        <v/>
      </c>
    </row>
    <row r="25" spans="1:39" s="41" customFormat="1" ht="30" customHeight="1" x14ac:dyDescent="0.4">
      <c r="A25" s="53">
        <v>12</v>
      </c>
      <c r="B25" s="17"/>
      <c r="C25" s="432"/>
      <c r="D25" s="6"/>
      <c r="E25" s="7"/>
      <c r="F25" s="8"/>
      <c r="G25" s="7"/>
      <c r="H25" s="8"/>
      <c r="I25" s="9"/>
      <c r="J25" s="8"/>
      <c r="K25" s="9"/>
      <c r="L25" s="8"/>
      <c r="M25" s="9"/>
      <c r="N25" s="8"/>
      <c r="O25" s="9"/>
      <c r="P25" s="8"/>
      <c r="Q25" s="9"/>
      <c r="R25" s="8"/>
      <c r="S25" s="9"/>
      <c r="T25" s="8"/>
      <c r="U25" s="9"/>
      <c r="V25" s="8"/>
      <c r="W25" s="9"/>
      <c r="X25" s="147"/>
      <c r="Y25" s="143"/>
      <c r="Z25" s="147"/>
      <c r="AA25" s="143"/>
      <c r="AB25" s="147"/>
      <c r="AC25" s="143"/>
      <c r="AD25" s="147"/>
      <c r="AE25" s="143"/>
      <c r="AF25" s="147"/>
      <c r="AG25" s="153"/>
      <c r="AH25" s="54">
        <f t="shared" si="3"/>
        <v>0</v>
      </c>
      <c r="AI25" s="43" t="str">
        <f t="shared" si="4"/>
        <v/>
      </c>
      <c r="AJ25" s="41">
        <f t="shared" si="1"/>
        <v>0</v>
      </c>
      <c r="AM25" s="41" t="str">
        <f t="shared" si="2"/>
        <v/>
      </c>
    </row>
    <row r="26" spans="1:39" s="41" customFormat="1" ht="30" customHeight="1" x14ac:dyDescent="0.4">
      <c r="A26" s="53">
        <v>13</v>
      </c>
      <c r="B26" s="17"/>
      <c r="C26" s="432"/>
      <c r="D26" s="6"/>
      <c r="E26" s="7"/>
      <c r="F26" s="8"/>
      <c r="G26" s="7"/>
      <c r="H26" s="8"/>
      <c r="I26" s="9"/>
      <c r="J26" s="8"/>
      <c r="K26" s="9"/>
      <c r="L26" s="8"/>
      <c r="M26" s="9"/>
      <c r="N26" s="8"/>
      <c r="O26" s="9"/>
      <c r="P26" s="8"/>
      <c r="Q26" s="9"/>
      <c r="R26" s="8"/>
      <c r="S26" s="9"/>
      <c r="T26" s="8"/>
      <c r="U26" s="9"/>
      <c r="V26" s="8"/>
      <c r="W26" s="9"/>
      <c r="X26" s="147"/>
      <c r="Y26" s="143"/>
      <c r="Z26" s="147"/>
      <c r="AA26" s="143"/>
      <c r="AB26" s="147"/>
      <c r="AC26" s="143"/>
      <c r="AD26" s="147"/>
      <c r="AE26" s="143"/>
      <c r="AF26" s="147"/>
      <c r="AG26" s="153"/>
      <c r="AH26" s="54">
        <f t="shared" si="3"/>
        <v>0</v>
      </c>
      <c r="AI26" s="43" t="str">
        <f t="shared" si="4"/>
        <v/>
      </c>
      <c r="AJ26" s="41">
        <f t="shared" si="1"/>
        <v>0</v>
      </c>
      <c r="AM26" s="41" t="str">
        <f t="shared" si="2"/>
        <v/>
      </c>
    </row>
    <row r="27" spans="1:39" s="41" customFormat="1" ht="30" customHeight="1" x14ac:dyDescent="0.4">
      <c r="A27" s="53">
        <v>14</v>
      </c>
      <c r="B27" s="17"/>
      <c r="C27" s="432"/>
      <c r="D27" s="6"/>
      <c r="E27" s="7"/>
      <c r="F27" s="8"/>
      <c r="G27" s="7"/>
      <c r="H27" s="8"/>
      <c r="I27" s="9"/>
      <c r="J27" s="8"/>
      <c r="K27" s="9"/>
      <c r="L27" s="8"/>
      <c r="M27" s="9"/>
      <c r="N27" s="8"/>
      <c r="O27" s="9"/>
      <c r="P27" s="8"/>
      <c r="Q27" s="9"/>
      <c r="R27" s="8"/>
      <c r="S27" s="9"/>
      <c r="T27" s="8"/>
      <c r="U27" s="9"/>
      <c r="V27" s="8"/>
      <c r="W27" s="9"/>
      <c r="X27" s="147"/>
      <c r="Y27" s="143"/>
      <c r="Z27" s="147"/>
      <c r="AA27" s="143"/>
      <c r="AB27" s="147"/>
      <c r="AC27" s="143"/>
      <c r="AD27" s="147"/>
      <c r="AE27" s="143"/>
      <c r="AF27" s="147"/>
      <c r="AG27" s="153"/>
      <c r="AH27" s="54">
        <f t="shared" si="3"/>
        <v>0</v>
      </c>
      <c r="AI27" s="43" t="str">
        <f t="shared" si="4"/>
        <v/>
      </c>
      <c r="AJ27" s="41">
        <f t="shared" si="1"/>
        <v>0</v>
      </c>
      <c r="AM27" s="41" t="str">
        <f t="shared" si="2"/>
        <v/>
      </c>
    </row>
    <row r="28" spans="1:39" s="41" customFormat="1" ht="30" customHeight="1" thickBot="1" x14ac:dyDescent="0.45">
      <c r="A28" s="57">
        <v>15</v>
      </c>
      <c r="B28" s="92"/>
      <c r="C28" s="433"/>
      <c r="D28" s="11"/>
      <c r="E28" s="12"/>
      <c r="F28" s="13"/>
      <c r="G28" s="12"/>
      <c r="H28" s="13"/>
      <c r="I28" s="14"/>
      <c r="J28" s="13"/>
      <c r="K28" s="14"/>
      <c r="L28" s="13"/>
      <c r="M28" s="14"/>
      <c r="N28" s="13"/>
      <c r="O28" s="14"/>
      <c r="P28" s="13"/>
      <c r="Q28" s="14"/>
      <c r="R28" s="13"/>
      <c r="S28" s="14"/>
      <c r="T28" s="13"/>
      <c r="U28" s="14"/>
      <c r="V28" s="13"/>
      <c r="W28" s="14"/>
      <c r="X28" s="146"/>
      <c r="Y28" s="142"/>
      <c r="Z28" s="146"/>
      <c r="AA28" s="142"/>
      <c r="AB28" s="146"/>
      <c r="AC28" s="142"/>
      <c r="AD28" s="146"/>
      <c r="AE28" s="142"/>
      <c r="AF28" s="146"/>
      <c r="AG28" s="150"/>
      <c r="AH28" s="58">
        <f t="shared" si="3"/>
        <v>0</v>
      </c>
      <c r="AI28" s="43" t="str">
        <f t="shared" si="4"/>
        <v/>
      </c>
      <c r="AJ28" s="41">
        <f t="shared" si="1"/>
        <v>0</v>
      </c>
      <c r="AM28" s="41" t="str">
        <f t="shared" si="2"/>
        <v/>
      </c>
    </row>
    <row r="29" spans="1:39" s="41" customFormat="1" ht="30" customHeight="1" x14ac:dyDescent="0.4">
      <c r="A29" s="82">
        <v>16</v>
      </c>
      <c r="B29" s="189"/>
      <c r="C29" s="431"/>
      <c r="D29" s="1"/>
      <c r="E29" s="2"/>
      <c r="F29" s="3"/>
      <c r="G29" s="2"/>
      <c r="H29" s="3"/>
      <c r="I29" s="4"/>
      <c r="J29" s="3"/>
      <c r="K29" s="4"/>
      <c r="L29" s="3"/>
      <c r="M29" s="4"/>
      <c r="N29" s="3"/>
      <c r="O29" s="4"/>
      <c r="P29" s="3"/>
      <c r="Q29" s="4"/>
      <c r="R29" s="3"/>
      <c r="S29" s="4"/>
      <c r="T29" s="3"/>
      <c r="U29" s="4"/>
      <c r="V29" s="3"/>
      <c r="W29" s="4"/>
      <c r="X29" s="148"/>
      <c r="Y29" s="144"/>
      <c r="Z29" s="148"/>
      <c r="AA29" s="144"/>
      <c r="AB29" s="148"/>
      <c r="AC29" s="144"/>
      <c r="AD29" s="148"/>
      <c r="AE29" s="144"/>
      <c r="AF29" s="148"/>
      <c r="AG29" s="154"/>
      <c r="AH29" s="84">
        <f t="shared" si="3"/>
        <v>0</v>
      </c>
      <c r="AI29" s="43" t="str">
        <f t="shared" si="4"/>
        <v/>
      </c>
      <c r="AJ29" s="41">
        <f t="shared" si="1"/>
        <v>0</v>
      </c>
      <c r="AM29" s="41" t="str">
        <f t="shared" si="2"/>
        <v/>
      </c>
    </row>
    <row r="30" spans="1:39" s="41" customFormat="1" ht="30" customHeight="1" x14ac:dyDescent="0.4">
      <c r="A30" s="53">
        <v>17</v>
      </c>
      <c r="B30" s="17"/>
      <c r="C30" s="432"/>
      <c r="D30" s="6"/>
      <c r="E30" s="7"/>
      <c r="F30" s="8"/>
      <c r="G30" s="7"/>
      <c r="H30" s="8"/>
      <c r="I30" s="9"/>
      <c r="J30" s="8"/>
      <c r="K30" s="9"/>
      <c r="L30" s="8"/>
      <c r="M30" s="9"/>
      <c r="N30" s="8"/>
      <c r="O30" s="9"/>
      <c r="P30" s="8"/>
      <c r="Q30" s="9"/>
      <c r="R30" s="8"/>
      <c r="S30" s="9"/>
      <c r="T30" s="8"/>
      <c r="U30" s="9"/>
      <c r="V30" s="8"/>
      <c r="W30" s="9"/>
      <c r="X30" s="147"/>
      <c r="Y30" s="143"/>
      <c r="Z30" s="147"/>
      <c r="AA30" s="143"/>
      <c r="AB30" s="147"/>
      <c r="AC30" s="143"/>
      <c r="AD30" s="147"/>
      <c r="AE30" s="143"/>
      <c r="AF30" s="147"/>
      <c r="AG30" s="153"/>
      <c r="AH30" s="54">
        <f t="shared" si="3"/>
        <v>0</v>
      </c>
      <c r="AI30" s="43" t="str">
        <f t="shared" si="4"/>
        <v/>
      </c>
      <c r="AJ30" s="41">
        <f t="shared" si="1"/>
        <v>0</v>
      </c>
      <c r="AM30" s="41" t="str">
        <f t="shared" si="2"/>
        <v/>
      </c>
    </row>
    <row r="31" spans="1:39" s="41" customFormat="1" ht="30" customHeight="1" x14ac:dyDescent="0.4">
      <c r="A31" s="53">
        <v>18</v>
      </c>
      <c r="B31" s="17"/>
      <c r="C31" s="432"/>
      <c r="D31" s="6"/>
      <c r="E31" s="7"/>
      <c r="F31" s="8"/>
      <c r="G31" s="7"/>
      <c r="H31" s="8"/>
      <c r="I31" s="9"/>
      <c r="J31" s="8"/>
      <c r="K31" s="9"/>
      <c r="L31" s="8"/>
      <c r="M31" s="9"/>
      <c r="N31" s="8"/>
      <c r="O31" s="9"/>
      <c r="P31" s="8"/>
      <c r="Q31" s="9"/>
      <c r="R31" s="8"/>
      <c r="S31" s="9"/>
      <c r="T31" s="8"/>
      <c r="U31" s="9"/>
      <c r="V31" s="8"/>
      <c r="W31" s="9"/>
      <c r="X31" s="147"/>
      <c r="Y31" s="143"/>
      <c r="Z31" s="147"/>
      <c r="AA31" s="143"/>
      <c r="AB31" s="147"/>
      <c r="AC31" s="143"/>
      <c r="AD31" s="147"/>
      <c r="AE31" s="143"/>
      <c r="AF31" s="147"/>
      <c r="AG31" s="153"/>
      <c r="AH31" s="54">
        <f t="shared" si="3"/>
        <v>0</v>
      </c>
      <c r="AI31" s="43" t="str">
        <f t="shared" si="4"/>
        <v/>
      </c>
      <c r="AJ31" s="41">
        <f t="shared" si="1"/>
        <v>0</v>
      </c>
      <c r="AM31" s="41" t="str">
        <f t="shared" si="2"/>
        <v/>
      </c>
    </row>
    <row r="32" spans="1:39" s="41" customFormat="1" ht="30" customHeight="1" x14ac:dyDescent="0.4">
      <c r="A32" s="53">
        <v>19</v>
      </c>
      <c r="B32" s="17"/>
      <c r="C32" s="432"/>
      <c r="D32" s="6"/>
      <c r="E32" s="7"/>
      <c r="F32" s="8"/>
      <c r="G32" s="7"/>
      <c r="H32" s="8"/>
      <c r="I32" s="9"/>
      <c r="J32" s="8"/>
      <c r="K32" s="9"/>
      <c r="L32" s="8"/>
      <c r="M32" s="9"/>
      <c r="N32" s="8"/>
      <c r="O32" s="9"/>
      <c r="P32" s="8"/>
      <c r="Q32" s="9"/>
      <c r="R32" s="8"/>
      <c r="S32" s="9"/>
      <c r="T32" s="8"/>
      <c r="U32" s="9"/>
      <c r="V32" s="8"/>
      <c r="W32" s="9"/>
      <c r="X32" s="147"/>
      <c r="Y32" s="143"/>
      <c r="Z32" s="147"/>
      <c r="AA32" s="143"/>
      <c r="AB32" s="147"/>
      <c r="AC32" s="143"/>
      <c r="AD32" s="147"/>
      <c r="AE32" s="143"/>
      <c r="AF32" s="147"/>
      <c r="AG32" s="153"/>
      <c r="AH32" s="54">
        <f t="shared" si="3"/>
        <v>0</v>
      </c>
      <c r="AI32" s="43" t="str">
        <f t="shared" si="4"/>
        <v/>
      </c>
      <c r="AJ32" s="41">
        <f t="shared" si="1"/>
        <v>0</v>
      </c>
      <c r="AM32" s="41" t="str">
        <f t="shared" si="2"/>
        <v/>
      </c>
    </row>
    <row r="33" spans="1:39" s="41" customFormat="1" ht="30" customHeight="1" thickBot="1" x14ac:dyDescent="0.45">
      <c r="A33" s="57">
        <v>20</v>
      </c>
      <c r="B33" s="92"/>
      <c r="C33" s="433"/>
      <c r="D33" s="11"/>
      <c r="E33" s="12"/>
      <c r="F33" s="13"/>
      <c r="G33" s="12"/>
      <c r="H33" s="13"/>
      <c r="I33" s="14"/>
      <c r="J33" s="13"/>
      <c r="K33" s="14"/>
      <c r="L33" s="13"/>
      <c r="M33" s="14"/>
      <c r="N33" s="13"/>
      <c r="O33" s="14"/>
      <c r="P33" s="13"/>
      <c r="Q33" s="14"/>
      <c r="R33" s="13"/>
      <c r="S33" s="14"/>
      <c r="T33" s="13"/>
      <c r="U33" s="14"/>
      <c r="V33" s="13"/>
      <c r="W33" s="14"/>
      <c r="X33" s="146"/>
      <c r="Y33" s="142"/>
      <c r="Z33" s="146"/>
      <c r="AA33" s="142"/>
      <c r="AB33" s="146"/>
      <c r="AC33" s="142"/>
      <c r="AD33" s="146"/>
      <c r="AE33" s="142"/>
      <c r="AF33" s="146"/>
      <c r="AG33" s="150"/>
      <c r="AH33" s="58">
        <f t="shared" si="3"/>
        <v>0</v>
      </c>
      <c r="AI33" s="43" t="str">
        <f t="shared" si="4"/>
        <v/>
      </c>
      <c r="AJ33" s="41">
        <f t="shared" si="1"/>
        <v>0</v>
      </c>
      <c r="AM33" s="41" t="str">
        <f t="shared" si="2"/>
        <v/>
      </c>
    </row>
    <row r="34" spans="1:39" s="41" customFormat="1" ht="30" customHeight="1" x14ac:dyDescent="0.4">
      <c r="A34" s="82">
        <v>21</v>
      </c>
      <c r="B34" s="189"/>
      <c r="C34" s="431"/>
      <c r="D34" s="1"/>
      <c r="E34" s="2"/>
      <c r="F34" s="3"/>
      <c r="G34" s="2"/>
      <c r="H34" s="3"/>
      <c r="I34" s="4"/>
      <c r="J34" s="3"/>
      <c r="K34" s="4"/>
      <c r="L34" s="3"/>
      <c r="M34" s="4"/>
      <c r="N34" s="3"/>
      <c r="O34" s="4"/>
      <c r="P34" s="3"/>
      <c r="Q34" s="4"/>
      <c r="R34" s="3"/>
      <c r="S34" s="4"/>
      <c r="T34" s="3"/>
      <c r="U34" s="4"/>
      <c r="V34" s="3"/>
      <c r="W34" s="4"/>
      <c r="X34" s="148"/>
      <c r="Y34" s="144"/>
      <c r="Z34" s="148"/>
      <c r="AA34" s="144"/>
      <c r="AB34" s="148"/>
      <c r="AC34" s="144"/>
      <c r="AD34" s="148"/>
      <c r="AE34" s="144"/>
      <c r="AF34" s="148"/>
      <c r="AG34" s="154"/>
      <c r="AH34" s="84">
        <f t="shared" si="3"/>
        <v>0</v>
      </c>
      <c r="AI34" s="43" t="str">
        <f t="shared" si="4"/>
        <v/>
      </c>
      <c r="AJ34" s="41">
        <f t="shared" si="1"/>
        <v>0</v>
      </c>
      <c r="AM34" s="41" t="str">
        <f t="shared" si="2"/>
        <v/>
      </c>
    </row>
    <row r="35" spans="1:39" s="41" customFormat="1" ht="30" customHeight="1" x14ac:dyDescent="0.4">
      <c r="A35" s="53">
        <v>22</v>
      </c>
      <c r="B35" s="17"/>
      <c r="C35" s="432"/>
      <c r="D35" s="6"/>
      <c r="E35" s="7"/>
      <c r="F35" s="8"/>
      <c r="G35" s="7"/>
      <c r="H35" s="8"/>
      <c r="I35" s="9"/>
      <c r="J35" s="8"/>
      <c r="K35" s="9"/>
      <c r="L35" s="8"/>
      <c r="M35" s="9"/>
      <c r="N35" s="8"/>
      <c r="O35" s="9"/>
      <c r="P35" s="8"/>
      <c r="Q35" s="9"/>
      <c r="R35" s="8"/>
      <c r="S35" s="9"/>
      <c r="T35" s="8"/>
      <c r="U35" s="9"/>
      <c r="V35" s="8"/>
      <c r="W35" s="9"/>
      <c r="X35" s="147"/>
      <c r="Y35" s="143"/>
      <c r="Z35" s="147"/>
      <c r="AA35" s="143"/>
      <c r="AB35" s="147"/>
      <c r="AC35" s="143"/>
      <c r="AD35" s="147"/>
      <c r="AE35" s="143"/>
      <c r="AF35" s="147"/>
      <c r="AG35" s="153"/>
      <c r="AH35" s="54">
        <f t="shared" si="3"/>
        <v>0</v>
      </c>
      <c r="AI35" s="43" t="str">
        <f t="shared" si="4"/>
        <v/>
      </c>
      <c r="AJ35" s="41">
        <f t="shared" si="1"/>
        <v>0</v>
      </c>
      <c r="AM35" s="41" t="str">
        <f t="shared" si="2"/>
        <v/>
      </c>
    </row>
    <row r="36" spans="1:39" s="41" customFormat="1" ht="30" customHeight="1" x14ac:dyDescent="0.4">
      <c r="A36" s="53">
        <v>23</v>
      </c>
      <c r="B36" s="17"/>
      <c r="C36" s="432"/>
      <c r="D36" s="6"/>
      <c r="E36" s="7"/>
      <c r="F36" s="8"/>
      <c r="G36" s="7"/>
      <c r="H36" s="8"/>
      <c r="I36" s="9"/>
      <c r="J36" s="8"/>
      <c r="K36" s="9"/>
      <c r="L36" s="8"/>
      <c r="M36" s="9"/>
      <c r="N36" s="8"/>
      <c r="O36" s="9"/>
      <c r="P36" s="8"/>
      <c r="Q36" s="9"/>
      <c r="R36" s="8"/>
      <c r="S36" s="9"/>
      <c r="T36" s="8"/>
      <c r="U36" s="9"/>
      <c r="V36" s="8"/>
      <c r="W36" s="9"/>
      <c r="X36" s="147"/>
      <c r="Y36" s="143"/>
      <c r="Z36" s="147"/>
      <c r="AA36" s="143"/>
      <c r="AB36" s="147"/>
      <c r="AC36" s="143"/>
      <c r="AD36" s="147"/>
      <c r="AE36" s="143"/>
      <c r="AF36" s="147"/>
      <c r="AG36" s="153"/>
      <c r="AH36" s="54">
        <f t="shared" si="3"/>
        <v>0</v>
      </c>
      <c r="AI36" s="43" t="str">
        <f t="shared" si="4"/>
        <v/>
      </c>
      <c r="AJ36" s="41">
        <f t="shared" si="1"/>
        <v>0</v>
      </c>
      <c r="AM36" s="41" t="str">
        <f t="shared" si="2"/>
        <v/>
      </c>
    </row>
    <row r="37" spans="1:39" s="41" customFormat="1" ht="30" customHeight="1" x14ac:dyDescent="0.4">
      <c r="A37" s="53">
        <v>24</v>
      </c>
      <c r="B37" s="17"/>
      <c r="C37" s="432"/>
      <c r="D37" s="6"/>
      <c r="E37" s="7"/>
      <c r="F37" s="8"/>
      <c r="G37" s="7"/>
      <c r="H37" s="8"/>
      <c r="I37" s="9"/>
      <c r="J37" s="8"/>
      <c r="K37" s="9"/>
      <c r="L37" s="8"/>
      <c r="M37" s="9"/>
      <c r="N37" s="8"/>
      <c r="O37" s="9"/>
      <c r="P37" s="8"/>
      <c r="Q37" s="9"/>
      <c r="R37" s="8"/>
      <c r="S37" s="9"/>
      <c r="T37" s="8"/>
      <c r="U37" s="9"/>
      <c r="V37" s="8"/>
      <c r="W37" s="9"/>
      <c r="X37" s="147"/>
      <c r="Y37" s="143"/>
      <c r="Z37" s="147"/>
      <c r="AA37" s="143"/>
      <c r="AB37" s="147"/>
      <c r="AC37" s="143"/>
      <c r="AD37" s="147"/>
      <c r="AE37" s="143"/>
      <c r="AF37" s="147"/>
      <c r="AG37" s="153"/>
      <c r="AH37" s="54">
        <f t="shared" si="3"/>
        <v>0</v>
      </c>
      <c r="AI37" s="43" t="str">
        <f t="shared" si="4"/>
        <v/>
      </c>
      <c r="AJ37" s="41">
        <f t="shared" si="1"/>
        <v>0</v>
      </c>
      <c r="AM37" s="41" t="str">
        <f t="shared" si="2"/>
        <v/>
      </c>
    </row>
    <row r="38" spans="1:39" ht="30" customHeight="1" thickBot="1" x14ac:dyDescent="0.3">
      <c r="A38" s="57">
        <v>25</v>
      </c>
      <c r="B38" s="92"/>
      <c r="C38" s="433"/>
      <c r="D38" s="11"/>
      <c r="E38" s="12"/>
      <c r="F38" s="13"/>
      <c r="G38" s="12"/>
      <c r="H38" s="13"/>
      <c r="I38" s="14"/>
      <c r="J38" s="13"/>
      <c r="K38" s="14"/>
      <c r="L38" s="13"/>
      <c r="M38" s="14"/>
      <c r="N38" s="13"/>
      <c r="O38" s="14"/>
      <c r="P38" s="13"/>
      <c r="Q38" s="14"/>
      <c r="R38" s="13"/>
      <c r="S38" s="14"/>
      <c r="T38" s="13"/>
      <c r="U38" s="14"/>
      <c r="V38" s="13"/>
      <c r="W38" s="14"/>
      <c r="X38" s="146"/>
      <c r="Y38" s="142"/>
      <c r="Z38" s="146"/>
      <c r="AA38" s="142"/>
      <c r="AB38" s="146"/>
      <c r="AC38" s="142"/>
      <c r="AD38" s="146"/>
      <c r="AE38" s="142"/>
      <c r="AF38" s="146"/>
      <c r="AG38" s="150"/>
      <c r="AH38" s="58">
        <f t="shared" si="3"/>
        <v>0</v>
      </c>
      <c r="AI38" s="50" t="str">
        <f t="shared" si="4"/>
        <v/>
      </c>
      <c r="AJ38" s="41">
        <f t="shared" si="1"/>
        <v>0</v>
      </c>
      <c r="AL38" s="41"/>
      <c r="AM38" s="34" t="str">
        <f t="shared" si="2"/>
        <v/>
      </c>
    </row>
    <row r="39" spans="1:39" ht="30" customHeight="1" x14ac:dyDescent="0.25">
      <c r="A39" s="51">
        <v>26</v>
      </c>
      <c r="B39" s="189"/>
      <c r="C39" s="431"/>
      <c r="D39" s="29"/>
      <c r="E39" s="30"/>
      <c r="F39" s="31"/>
      <c r="G39" s="30"/>
      <c r="H39" s="31"/>
      <c r="I39" s="30"/>
      <c r="J39" s="31"/>
      <c r="K39" s="30"/>
      <c r="L39" s="31"/>
      <c r="M39" s="30"/>
      <c r="N39" s="31"/>
      <c r="O39" s="30"/>
      <c r="P39" s="31"/>
      <c r="Q39" s="30"/>
      <c r="R39" s="31"/>
      <c r="S39" s="30"/>
      <c r="T39" s="31"/>
      <c r="U39" s="30"/>
      <c r="V39" s="31"/>
      <c r="W39" s="30"/>
      <c r="X39" s="148"/>
      <c r="Y39" s="144"/>
      <c r="Z39" s="148"/>
      <c r="AA39" s="144"/>
      <c r="AB39" s="148"/>
      <c r="AC39" s="144"/>
      <c r="AD39" s="148"/>
      <c r="AE39" s="144"/>
      <c r="AF39" s="148"/>
      <c r="AG39" s="154"/>
      <c r="AH39" s="52">
        <f t="shared" si="3"/>
        <v>0</v>
      </c>
      <c r="AI39" s="50" t="str">
        <f t="shared" si="4"/>
        <v/>
      </c>
      <c r="AJ39" s="41">
        <f t="shared" si="1"/>
        <v>0</v>
      </c>
      <c r="AL39" s="41"/>
      <c r="AM39" s="34" t="str">
        <f t="shared" si="2"/>
        <v/>
      </c>
    </row>
    <row r="40" spans="1:39" ht="30" customHeight="1" x14ac:dyDescent="0.25">
      <c r="A40" s="53">
        <v>27</v>
      </c>
      <c r="B40" s="17"/>
      <c r="C40" s="432"/>
      <c r="D40" s="6"/>
      <c r="E40" s="7"/>
      <c r="F40" s="8"/>
      <c r="G40" s="7"/>
      <c r="H40" s="8"/>
      <c r="I40" s="9"/>
      <c r="J40" s="8"/>
      <c r="K40" s="9"/>
      <c r="L40" s="8"/>
      <c r="M40" s="9"/>
      <c r="N40" s="8"/>
      <c r="O40" s="9"/>
      <c r="P40" s="8"/>
      <c r="Q40" s="9"/>
      <c r="R40" s="8"/>
      <c r="S40" s="9"/>
      <c r="T40" s="8"/>
      <c r="U40" s="9"/>
      <c r="V40" s="8"/>
      <c r="W40" s="9"/>
      <c r="X40" s="147"/>
      <c r="Y40" s="143"/>
      <c r="Z40" s="147"/>
      <c r="AA40" s="143"/>
      <c r="AB40" s="147"/>
      <c r="AC40" s="143"/>
      <c r="AD40" s="147"/>
      <c r="AE40" s="143"/>
      <c r="AF40" s="147"/>
      <c r="AG40" s="153"/>
      <c r="AH40" s="54">
        <f t="shared" si="3"/>
        <v>0</v>
      </c>
      <c r="AI40" s="50" t="str">
        <f t="shared" si="4"/>
        <v/>
      </c>
      <c r="AJ40" s="41">
        <f t="shared" si="1"/>
        <v>0</v>
      </c>
      <c r="AL40" s="41"/>
      <c r="AM40" s="34" t="str">
        <f t="shared" si="2"/>
        <v/>
      </c>
    </row>
    <row r="41" spans="1:39" ht="30" customHeight="1" x14ac:dyDescent="0.25">
      <c r="A41" s="53">
        <v>28</v>
      </c>
      <c r="B41" s="17"/>
      <c r="C41" s="432"/>
      <c r="D41" s="6"/>
      <c r="E41" s="7"/>
      <c r="F41" s="8"/>
      <c r="G41" s="7"/>
      <c r="H41" s="8"/>
      <c r="I41" s="9"/>
      <c r="J41" s="8"/>
      <c r="K41" s="9"/>
      <c r="L41" s="8"/>
      <c r="M41" s="9"/>
      <c r="N41" s="8"/>
      <c r="O41" s="9"/>
      <c r="P41" s="8"/>
      <c r="Q41" s="9"/>
      <c r="R41" s="8"/>
      <c r="S41" s="9"/>
      <c r="T41" s="8"/>
      <c r="U41" s="9"/>
      <c r="V41" s="8"/>
      <c r="W41" s="9"/>
      <c r="X41" s="147"/>
      <c r="Y41" s="143"/>
      <c r="Z41" s="147"/>
      <c r="AA41" s="143"/>
      <c r="AB41" s="147"/>
      <c r="AC41" s="143"/>
      <c r="AD41" s="147"/>
      <c r="AE41" s="143"/>
      <c r="AF41" s="147"/>
      <c r="AG41" s="153"/>
      <c r="AH41" s="54">
        <f t="shared" si="3"/>
        <v>0</v>
      </c>
      <c r="AI41" s="50" t="str">
        <f t="shared" si="4"/>
        <v/>
      </c>
      <c r="AJ41" s="41">
        <f t="shared" si="1"/>
        <v>0</v>
      </c>
      <c r="AL41" s="41"/>
      <c r="AM41" s="34" t="str">
        <f t="shared" si="2"/>
        <v/>
      </c>
    </row>
    <row r="42" spans="1:39" s="41" customFormat="1" ht="30" customHeight="1" x14ac:dyDescent="0.4">
      <c r="A42" s="53">
        <v>29</v>
      </c>
      <c r="B42" s="17"/>
      <c r="C42" s="432"/>
      <c r="D42" s="6"/>
      <c r="E42" s="7"/>
      <c r="F42" s="8"/>
      <c r="G42" s="7"/>
      <c r="H42" s="8"/>
      <c r="I42" s="9"/>
      <c r="J42" s="8"/>
      <c r="K42" s="9"/>
      <c r="L42" s="8"/>
      <c r="M42" s="9"/>
      <c r="N42" s="8"/>
      <c r="O42" s="9"/>
      <c r="P42" s="8"/>
      <c r="Q42" s="9"/>
      <c r="R42" s="8"/>
      <c r="S42" s="9"/>
      <c r="T42" s="8"/>
      <c r="U42" s="9"/>
      <c r="V42" s="8"/>
      <c r="W42" s="9"/>
      <c r="X42" s="147"/>
      <c r="Y42" s="143"/>
      <c r="Z42" s="147"/>
      <c r="AA42" s="143"/>
      <c r="AB42" s="147"/>
      <c r="AC42" s="143"/>
      <c r="AD42" s="147"/>
      <c r="AE42" s="143"/>
      <c r="AF42" s="147"/>
      <c r="AG42" s="153"/>
      <c r="AH42" s="54">
        <f t="shared" si="3"/>
        <v>0</v>
      </c>
      <c r="AI42" s="43" t="str">
        <f t="shared" si="4"/>
        <v/>
      </c>
      <c r="AJ42" s="41">
        <f t="shared" si="1"/>
        <v>0</v>
      </c>
      <c r="AK42" s="44"/>
      <c r="AM42" s="41" t="str">
        <f t="shared" si="2"/>
        <v/>
      </c>
    </row>
    <row r="43" spans="1:39" s="41" customFormat="1" ht="30" customHeight="1" thickBot="1" x14ac:dyDescent="0.45">
      <c r="A43" s="55">
        <v>30</v>
      </c>
      <c r="B43" s="92"/>
      <c r="C43" s="433"/>
      <c r="D43" s="22"/>
      <c r="E43" s="23"/>
      <c r="F43" s="24"/>
      <c r="G43" s="23"/>
      <c r="H43" s="24"/>
      <c r="I43" s="25"/>
      <c r="J43" s="24"/>
      <c r="K43" s="25"/>
      <c r="L43" s="24"/>
      <c r="M43" s="25"/>
      <c r="N43" s="24"/>
      <c r="O43" s="25"/>
      <c r="P43" s="24"/>
      <c r="Q43" s="25"/>
      <c r="R43" s="24"/>
      <c r="S43" s="25"/>
      <c r="T43" s="24"/>
      <c r="U43" s="25"/>
      <c r="V43" s="24"/>
      <c r="W43" s="25"/>
      <c r="X43" s="146"/>
      <c r="Y43" s="142"/>
      <c r="Z43" s="146"/>
      <c r="AA43" s="142"/>
      <c r="AB43" s="146"/>
      <c r="AC43" s="142"/>
      <c r="AD43" s="146"/>
      <c r="AE43" s="142"/>
      <c r="AF43" s="146"/>
      <c r="AG43" s="150"/>
      <c r="AH43" s="56">
        <f t="shared" si="3"/>
        <v>0</v>
      </c>
      <c r="AI43" s="43" t="str">
        <f t="shared" si="4"/>
        <v/>
      </c>
      <c r="AJ43" s="41">
        <f t="shared" si="1"/>
        <v>0</v>
      </c>
      <c r="AK43" s="44"/>
      <c r="AM43" s="41" t="str">
        <f t="shared" si="2"/>
        <v/>
      </c>
    </row>
    <row r="44" spans="1:39" s="41" customFormat="1" ht="30" customHeight="1" x14ac:dyDescent="0.4">
      <c r="A44" s="99">
        <v>31</v>
      </c>
      <c r="B44" s="189"/>
      <c r="C44" s="431"/>
      <c r="D44" s="101"/>
      <c r="E44" s="102"/>
      <c r="F44" s="103"/>
      <c r="G44" s="102"/>
      <c r="H44" s="103"/>
      <c r="I44" s="104"/>
      <c r="J44" s="103"/>
      <c r="K44" s="104"/>
      <c r="L44" s="103"/>
      <c r="M44" s="104"/>
      <c r="N44" s="103"/>
      <c r="O44" s="104"/>
      <c r="P44" s="103"/>
      <c r="Q44" s="104"/>
      <c r="R44" s="103"/>
      <c r="S44" s="104"/>
      <c r="T44" s="103"/>
      <c r="U44" s="104"/>
      <c r="V44" s="103"/>
      <c r="W44" s="104"/>
      <c r="X44" s="148"/>
      <c r="Y44" s="144"/>
      <c r="Z44" s="148"/>
      <c r="AA44" s="144"/>
      <c r="AB44" s="148"/>
      <c r="AC44" s="144"/>
      <c r="AD44" s="148"/>
      <c r="AE44" s="144"/>
      <c r="AF44" s="148"/>
      <c r="AG44" s="154"/>
      <c r="AH44" s="81">
        <f t="shared" si="3"/>
        <v>0</v>
      </c>
      <c r="AI44" s="43" t="str">
        <f t="shared" si="4"/>
        <v/>
      </c>
      <c r="AJ44" s="41">
        <f t="shared" si="1"/>
        <v>0</v>
      </c>
      <c r="AK44" s="44"/>
      <c r="AM44" s="41" t="str">
        <f t="shared" si="2"/>
        <v/>
      </c>
    </row>
    <row r="45" spans="1:39" s="41" customFormat="1" ht="30" customHeight="1" x14ac:dyDescent="0.4">
      <c r="A45" s="55">
        <v>32</v>
      </c>
      <c r="B45" s="17"/>
      <c r="C45" s="432"/>
      <c r="D45" s="22"/>
      <c r="E45" s="23"/>
      <c r="F45" s="24"/>
      <c r="G45" s="23"/>
      <c r="H45" s="24"/>
      <c r="I45" s="25"/>
      <c r="J45" s="24"/>
      <c r="K45" s="25"/>
      <c r="L45" s="24"/>
      <c r="M45" s="25"/>
      <c r="N45" s="24"/>
      <c r="O45" s="25"/>
      <c r="P45" s="24"/>
      <c r="Q45" s="25"/>
      <c r="R45" s="24"/>
      <c r="S45" s="25"/>
      <c r="T45" s="24"/>
      <c r="U45" s="25"/>
      <c r="V45" s="24"/>
      <c r="W45" s="25"/>
      <c r="X45" s="147"/>
      <c r="Y45" s="143"/>
      <c r="Z45" s="147"/>
      <c r="AA45" s="143"/>
      <c r="AB45" s="147"/>
      <c r="AC45" s="143"/>
      <c r="AD45" s="147"/>
      <c r="AE45" s="143"/>
      <c r="AF45" s="147"/>
      <c r="AG45" s="153"/>
      <c r="AH45" s="56">
        <f t="shared" si="3"/>
        <v>0</v>
      </c>
      <c r="AI45" s="43" t="str">
        <f t="shared" si="4"/>
        <v/>
      </c>
      <c r="AJ45" s="41">
        <f t="shared" si="1"/>
        <v>0</v>
      </c>
      <c r="AK45" s="44"/>
      <c r="AM45" s="41" t="str">
        <f t="shared" si="2"/>
        <v/>
      </c>
    </row>
    <row r="46" spans="1:39" s="41" customFormat="1" ht="30" customHeight="1" x14ac:dyDescent="0.4">
      <c r="A46" s="55">
        <v>33</v>
      </c>
      <c r="B46" s="17"/>
      <c r="C46" s="432"/>
      <c r="D46" s="22"/>
      <c r="E46" s="23"/>
      <c r="F46" s="24"/>
      <c r="G46" s="23"/>
      <c r="H46" s="24"/>
      <c r="I46" s="25"/>
      <c r="J46" s="24"/>
      <c r="K46" s="25"/>
      <c r="L46" s="24"/>
      <c r="M46" s="25"/>
      <c r="N46" s="24"/>
      <c r="O46" s="25"/>
      <c r="P46" s="24"/>
      <c r="Q46" s="25"/>
      <c r="R46" s="24"/>
      <c r="S46" s="25"/>
      <c r="T46" s="24"/>
      <c r="U46" s="25"/>
      <c r="V46" s="24"/>
      <c r="W46" s="25"/>
      <c r="X46" s="147"/>
      <c r="Y46" s="143"/>
      <c r="Z46" s="147"/>
      <c r="AA46" s="143"/>
      <c r="AB46" s="147"/>
      <c r="AC46" s="143"/>
      <c r="AD46" s="147"/>
      <c r="AE46" s="143"/>
      <c r="AF46" s="147"/>
      <c r="AG46" s="153"/>
      <c r="AH46" s="56">
        <f t="shared" si="3"/>
        <v>0</v>
      </c>
      <c r="AI46" s="43" t="str">
        <f t="shared" si="4"/>
        <v/>
      </c>
      <c r="AJ46" s="41">
        <f t="shared" ref="AJ46:AJ77" si="5">MIN(SUM(D46:AG46),15)</f>
        <v>0</v>
      </c>
      <c r="AK46" s="44"/>
      <c r="AM46" s="41" t="str">
        <f t="shared" si="2"/>
        <v/>
      </c>
    </row>
    <row r="47" spans="1:39" s="41" customFormat="1" ht="30" customHeight="1" x14ac:dyDescent="0.4">
      <c r="A47" s="55">
        <v>34</v>
      </c>
      <c r="B47" s="17"/>
      <c r="C47" s="432"/>
      <c r="D47" s="22"/>
      <c r="E47" s="23"/>
      <c r="F47" s="24"/>
      <c r="G47" s="23"/>
      <c r="H47" s="24"/>
      <c r="I47" s="25"/>
      <c r="J47" s="24"/>
      <c r="K47" s="25"/>
      <c r="L47" s="24"/>
      <c r="M47" s="25"/>
      <c r="N47" s="24"/>
      <c r="O47" s="25"/>
      <c r="P47" s="24"/>
      <c r="Q47" s="25"/>
      <c r="R47" s="24"/>
      <c r="S47" s="25"/>
      <c r="T47" s="24"/>
      <c r="U47" s="25"/>
      <c r="V47" s="24"/>
      <c r="W47" s="25"/>
      <c r="X47" s="147"/>
      <c r="Y47" s="143"/>
      <c r="Z47" s="147"/>
      <c r="AA47" s="143"/>
      <c r="AB47" s="147"/>
      <c r="AC47" s="143"/>
      <c r="AD47" s="147"/>
      <c r="AE47" s="143"/>
      <c r="AF47" s="147"/>
      <c r="AG47" s="153"/>
      <c r="AH47" s="56">
        <f t="shared" si="3"/>
        <v>0</v>
      </c>
      <c r="AI47" s="43" t="str">
        <f t="shared" si="4"/>
        <v/>
      </c>
      <c r="AJ47" s="41">
        <f t="shared" si="5"/>
        <v>0</v>
      </c>
      <c r="AK47" s="44"/>
      <c r="AM47" s="41" t="str">
        <f t="shared" si="2"/>
        <v/>
      </c>
    </row>
    <row r="48" spans="1:39" s="41" customFormat="1" ht="30" customHeight="1" thickBot="1" x14ac:dyDescent="0.45">
      <c r="A48" s="57">
        <v>35</v>
      </c>
      <c r="B48" s="92"/>
      <c r="C48" s="433"/>
      <c r="D48" s="11"/>
      <c r="E48" s="12"/>
      <c r="F48" s="13"/>
      <c r="G48" s="12"/>
      <c r="H48" s="13"/>
      <c r="I48" s="14"/>
      <c r="J48" s="13"/>
      <c r="K48" s="14"/>
      <c r="L48" s="13"/>
      <c r="M48" s="14"/>
      <c r="N48" s="13"/>
      <c r="O48" s="14"/>
      <c r="P48" s="13"/>
      <c r="Q48" s="14"/>
      <c r="R48" s="13"/>
      <c r="S48" s="14"/>
      <c r="T48" s="13"/>
      <c r="U48" s="14"/>
      <c r="V48" s="13"/>
      <c r="W48" s="14"/>
      <c r="X48" s="146"/>
      <c r="Y48" s="142"/>
      <c r="Z48" s="146"/>
      <c r="AA48" s="142"/>
      <c r="AB48" s="146"/>
      <c r="AC48" s="142"/>
      <c r="AD48" s="146"/>
      <c r="AE48" s="142"/>
      <c r="AF48" s="146"/>
      <c r="AG48" s="150"/>
      <c r="AH48" s="58">
        <f t="shared" si="3"/>
        <v>0</v>
      </c>
      <c r="AI48" s="43" t="str">
        <f t="shared" si="4"/>
        <v/>
      </c>
      <c r="AJ48" s="41">
        <f t="shared" si="5"/>
        <v>0</v>
      </c>
      <c r="AK48" s="44"/>
      <c r="AM48" s="41" t="str">
        <f t="shared" si="2"/>
        <v/>
      </c>
    </row>
    <row r="49" spans="1:39" s="41" customFormat="1" ht="30" customHeight="1" x14ac:dyDescent="0.4">
      <c r="A49" s="91">
        <v>36</v>
      </c>
      <c r="B49" s="189"/>
      <c r="C49" s="431"/>
      <c r="D49" s="93"/>
      <c r="E49" s="94"/>
      <c r="F49" s="95"/>
      <c r="G49" s="94"/>
      <c r="H49" s="95"/>
      <c r="I49" s="96"/>
      <c r="J49" s="95"/>
      <c r="K49" s="96"/>
      <c r="L49" s="95"/>
      <c r="M49" s="96"/>
      <c r="N49" s="95"/>
      <c r="O49" s="96"/>
      <c r="P49" s="95"/>
      <c r="Q49" s="96"/>
      <c r="R49" s="95"/>
      <c r="S49" s="96"/>
      <c r="T49" s="95"/>
      <c r="U49" s="96"/>
      <c r="V49" s="95"/>
      <c r="W49" s="96"/>
      <c r="X49" s="149"/>
      <c r="Y49" s="145"/>
      <c r="Z49" s="149"/>
      <c r="AA49" s="145"/>
      <c r="AB49" s="149"/>
      <c r="AC49" s="145"/>
      <c r="AD49" s="149"/>
      <c r="AE49" s="145"/>
      <c r="AF49" s="149"/>
      <c r="AG49" s="155"/>
      <c r="AH49" s="98">
        <f t="shared" si="3"/>
        <v>0</v>
      </c>
      <c r="AI49" s="43" t="str">
        <f t="shared" si="4"/>
        <v/>
      </c>
      <c r="AJ49" s="41">
        <f t="shared" si="5"/>
        <v>0</v>
      </c>
      <c r="AK49" s="44"/>
      <c r="AM49" s="41" t="str">
        <f t="shared" si="2"/>
        <v/>
      </c>
    </row>
    <row r="50" spans="1:39" s="41" customFormat="1" ht="30" customHeight="1" x14ac:dyDescent="0.4">
      <c r="A50" s="55">
        <v>37</v>
      </c>
      <c r="B50" s="17"/>
      <c r="C50" s="432"/>
      <c r="D50" s="22"/>
      <c r="E50" s="23"/>
      <c r="F50" s="24"/>
      <c r="G50" s="23"/>
      <c r="H50" s="24"/>
      <c r="I50" s="25"/>
      <c r="J50" s="24"/>
      <c r="K50" s="25"/>
      <c r="L50" s="24"/>
      <c r="M50" s="25"/>
      <c r="N50" s="24"/>
      <c r="O50" s="25"/>
      <c r="P50" s="24"/>
      <c r="Q50" s="25"/>
      <c r="R50" s="24"/>
      <c r="S50" s="25"/>
      <c r="T50" s="24"/>
      <c r="U50" s="25"/>
      <c r="V50" s="24"/>
      <c r="W50" s="25"/>
      <c r="X50" s="147"/>
      <c r="Y50" s="143"/>
      <c r="Z50" s="147"/>
      <c r="AA50" s="143"/>
      <c r="AB50" s="147"/>
      <c r="AC50" s="143"/>
      <c r="AD50" s="147"/>
      <c r="AE50" s="143"/>
      <c r="AF50" s="147"/>
      <c r="AG50" s="153"/>
      <c r="AH50" s="56">
        <f t="shared" si="3"/>
        <v>0</v>
      </c>
      <c r="AI50" s="43" t="str">
        <f t="shared" si="4"/>
        <v/>
      </c>
      <c r="AJ50" s="41">
        <f t="shared" si="5"/>
        <v>0</v>
      </c>
      <c r="AK50" s="44"/>
      <c r="AM50" s="41" t="str">
        <f t="shared" si="2"/>
        <v/>
      </c>
    </row>
    <row r="51" spans="1:39" s="41" customFormat="1" ht="30" customHeight="1" x14ac:dyDescent="0.4">
      <c r="A51" s="55">
        <v>38</v>
      </c>
      <c r="B51" s="17"/>
      <c r="C51" s="432"/>
      <c r="D51" s="22"/>
      <c r="E51" s="23"/>
      <c r="F51" s="24"/>
      <c r="G51" s="23"/>
      <c r="H51" s="24"/>
      <c r="I51" s="25"/>
      <c r="J51" s="24"/>
      <c r="K51" s="25"/>
      <c r="L51" s="24"/>
      <c r="M51" s="25"/>
      <c r="N51" s="24"/>
      <c r="O51" s="25"/>
      <c r="P51" s="24"/>
      <c r="Q51" s="25"/>
      <c r="R51" s="24"/>
      <c r="S51" s="25"/>
      <c r="T51" s="24"/>
      <c r="U51" s="25"/>
      <c r="V51" s="24"/>
      <c r="W51" s="25"/>
      <c r="X51" s="147"/>
      <c r="Y51" s="143"/>
      <c r="Z51" s="147"/>
      <c r="AA51" s="143"/>
      <c r="AB51" s="147"/>
      <c r="AC51" s="143"/>
      <c r="AD51" s="147"/>
      <c r="AE51" s="143"/>
      <c r="AF51" s="147"/>
      <c r="AG51" s="153"/>
      <c r="AH51" s="56">
        <f t="shared" si="3"/>
        <v>0</v>
      </c>
      <c r="AI51" s="43" t="str">
        <f t="shared" si="4"/>
        <v/>
      </c>
      <c r="AJ51" s="41">
        <f t="shared" si="5"/>
        <v>0</v>
      </c>
      <c r="AK51" s="44"/>
      <c r="AM51" s="41" t="str">
        <f t="shared" si="2"/>
        <v/>
      </c>
    </row>
    <row r="52" spans="1:39" s="41" customFormat="1" ht="30" customHeight="1" x14ac:dyDescent="0.4">
      <c r="A52" s="55">
        <v>39</v>
      </c>
      <c r="B52" s="17"/>
      <c r="C52" s="432"/>
      <c r="D52" s="22"/>
      <c r="E52" s="23"/>
      <c r="F52" s="24"/>
      <c r="G52" s="23"/>
      <c r="H52" s="24"/>
      <c r="I52" s="25"/>
      <c r="J52" s="24"/>
      <c r="K52" s="25"/>
      <c r="L52" s="24"/>
      <c r="M52" s="25"/>
      <c r="N52" s="24"/>
      <c r="O52" s="25"/>
      <c r="P52" s="24"/>
      <c r="Q52" s="25"/>
      <c r="R52" s="24"/>
      <c r="S52" s="25"/>
      <c r="T52" s="24"/>
      <c r="U52" s="25"/>
      <c r="V52" s="24"/>
      <c r="W52" s="25"/>
      <c r="X52" s="147"/>
      <c r="Y52" s="143"/>
      <c r="Z52" s="147"/>
      <c r="AA52" s="143"/>
      <c r="AB52" s="147"/>
      <c r="AC52" s="143"/>
      <c r="AD52" s="147"/>
      <c r="AE52" s="143"/>
      <c r="AF52" s="147"/>
      <c r="AG52" s="153"/>
      <c r="AH52" s="56">
        <f t="shared" si="3"/>
        <v>0</v>
      </c>
      <c r="AI52" s="43" t="str">
        <f t="shared" si="4"/>
        <v/>
      </c>
      <c r="AJ52" s="41">
        <f t="shared" si="5"/>
        <v>0</v>
      </c>
      <c r="AK52" s="44"/>
      <c r="AM52" s="41" t="str">
        <f t="shared" si="2"/>
        <v/>
      </c>
    </row>
    <row r="53" spans="1:39" s="41" customFormat="1" ht="30" customHeight="1" thickBot="1" x14ac:dyDescent="0.45">
      <c r="A53" s="55">
        <v>40</v>
      </c>
      <c r="B53" s="92"/>
      <c r="C53" s="433"/>
      <c r="D53" s="22"/>
      <c r="E53" s="23"/>
      <c r="F53" s="24"/>
      <c r="G53" s="23"/>
      <c r="H53" s="24"/>
      <c r="I53" s="25"/>
      <c r="J53" s="24"/>
      <c r="K53" s="25"/>
      <c r="L53" s="24"/>
      <c r="M53" s="25"/>
      <c r="N53" s="24"/>
      <c r="O53" s="25"/>
      <c r="P53" s="24"/>
      <c r="Q53" s="25"/>
      <c r="R53" s="24"/>
      <c r="S53" s="25"/>
      <c r="T53" s="24"/>
      <c r="U53" s="25"/>
      <c r="V53" s="24"/>
      <c r="W53" s="25"/>
      <c r="X53" s="147"/>
      <c r="Y53" s="143"/>
      <c r="Z53" s="147"/>
      <c r="AA53" s="143"/>
      <c r="AB53" s="147"/>
      <c r="AC53" s="143"/>
      <c r="AD53" s="147"/>
      <c r="AE53" s="143"/>
      <c r="AF53" s="147"/>
      <c r="AG53" s="153"/>
      <c r="AH53" s="56">
        <f t="shared" si="3"/>
        <v>0</v>
      </c>
      <c r="AI53" s="43" t="str">
        <f t="shared" si="4"/>
        <v/>
      </c>
      <c r="AJ53" s="41">
        <f t="shared" si="5"/>
        <v>0</v>
      </c>
      <c r="AK53" s="44"/>
      <c r="AM53" s="41" t="str">
        <f t="shared" si="2"/>
        <v/>
      </c>
    </row>
    <row r="54" spans="1:39" s="41" customFormat="1" ht="30" customHeight="1" x14ac:dyDescent="0.4">
      <c r="A54" s="99">
        <v>41</v>
      </c>
      <c r="B54" s="189"/>
      <c r="C54" s="431"/>
      <c r="D54" s="101"/>
      <c r="E54" s="102"/>
      <c r="F54" s="103"/>
      <c r="G54" s="102"/>
      <c r="H54" s="103"/>
      <c r="I54" s="104"/>
      <c r="J54" s="103"/>
      <c r="K54" s="104"/>
      <c r="L54" s="103"/>
      <c r="M54" s="104"/>
      <c r="N54" s="103"/>
      <c r="O54" s="104"/>
      <c r="P54" s="103"/>
      <c r="Q54" s="104"/>
      <c r="R54" s="103"/>
      <c r="S54" s="104"/>
      <c r="T54" s="103"/>
      <c r="U54" s="104"/>
      <c r="V54" s="103"/>
      <c r="W54" s="104"/>
      <c r="X54" s="148"/>
      <c r="Y54" s="144"/>
      <c r="Z54" s="148"/>
      <c r="AA54" s="144"/>
      <c r="AB54" s="148"/>
      <c r="AC54" s="144"/>
      <c r="AD54" s="148"/>
      <c r="AE54" s="144"/>
      <c r="AF54" s="148"/>
      <c r="AG54" s="154"/>
      <c r="AH54" s="81">
        <f t="shared" si="3"/>
        <v>0</v>
      </c>
      <c r="AI54" s="43" t="str">
        <f t="shared" si="4"/>
        <v/>
      </c>
      <c r="AJ54" s="41">
        <f t="shared" si="5"/>
        <v>0</v>
      </c>
      <c r="AK54" s="44"/>
      <c r="AM54" s="41" t="str">
        <f t="shared" si="2"/>
        <v/>
      </c>
    </row>
    <row r="55" spans="1:39" s="41" customFormat="1" ht="30" customHeight="1" x14ac:dyDescent="0.4">
      <c r="A55" s="55">
        <v>42</v>
      </c>
      <c r="B55" s="17"/>
      <c r="C55" s="432"/>
      <c r="D55" s="22"/>
      <c r="E55" s="23"/>
      <c r="F55" s="24"/>
      <c r="G55" s="23"/>
      <c r="H55" s="24"/>
      <c r="I55" s="25"/>
      <c r="J55" s="24"/>
      <c r="K55" s="25"/>
      <c r="L55" s="24"/>
      <c r="M55" s="25"/>
      <c r="N55" s="24"/>
      <c r="O55" s="25"/>
      <c r="P55" s="24"/>
      <c r="Q55" s="25"/>
      <c r="R55" s="24"/>
      <c r="S55" s="25"/>
      <c r="T55" s="24"/>
      <c r="U55" s="25"/>
      <c r="V55" s="24"/>
      <c r="W55" s="25"/>
      <c r="X55" s="147"/>
      <c r="Y55" s="143"/>
      <c r="Z55" s="147"/>
      <c r="AA55" s="143"/>
      <c r="AB55" s="147"/>
      <c r="AC55" s="143"/>
      <c r="AD55" s="147"/>
      <c r="AE55" s="143"/>
      <c r="AF55" s="147"/>
      <c r="AG55" s="153"/>
      <c r="AH55" s="56">
        <f t="shared" si="3"/>
        <v>0</v>
      </c>
      <c r="AI55" s="43" t="str">
        <f t="shared" si="4"/>
        <v/>
      </c>
      <c r="AJ55" s="41">
        <f t="shared" si="5"/>
        <v>0</v>
      </c>
      <c r="AK55" s="44"/>
      <c r="AM55" s="41" t="str">
        <f t="shared" si="2"/>
        <v/>
      </c>
    </row>
    <row r="56" spans="1:39" s="41" customFormat="1" ht="30" customHeight="1" x14ac:dyDescent="0.4">
      <c r="A56" s="55">
        <v>43</v>
      </c>
      <c r="B56" s="17"/>
      <c r="C56" s="432"/>
      <c r="D56" s="22"/>
      <c r="E56" s="23"/>
      <c r="F56" s="24"/>
      <c r="G56" s="23"/>
      <c r="H56" s="24"/>
      <c r="I56" s="25"/>
      <c r="J56" s="24"/>
      <c r="K56" s="25"/>
      <c r="L56" s="24"/>
      <c r="M56" s="25"/>
      <c r="N56" s="24"/>
      <c r="O56" s="25"/>
      <c r="P56" s="24"/>
      <c r="Q56" s="25"/>
      <c r="R56" s="24"/>
      <c r="S56" s="25"/>
      <c r="T56" s="24"/>
      <c r="U56" s="25"/>
      <c r="V56" s="24"/>
      <c r="W56" s="25"/>
      <c r="X56" s="147"/>
      <c r="Y56" s="143"/>
      <c r="Z56" s="147"/>
      <c r="AA56" s="143"/>
      <c r="AB56" s="147"/>
      <c r="AC56" s="143"/>
      <c r="AD56" s="147"/>
      <c r="AE56" s="143"/>
      <c r="AF56" s="147"/>
      <c r="AG56" s="153"/>
      <c r="AH56" s="56">
        <f t="shared" si="3"/>
        <v>0</v>
      </c>
      <c r="AI56" s="43" t="str">
        <f t="shared" si="4"/>
        <v/>
      </c>
      <c r="AJ56" s="41">
        <f t="shared" si="5"/>
        <v>0</v>
      </c>
      <c r="AK56" s="44"/>
      <c r="AM56" s="41" t="str">
        <f t="shared" si="2"/>
        <v/>
      </c>
    </row>
    <row r="57" spans="1:39" s="41" customFormat="1" ht="30" customHeight="1" x14ac:dyDescent="0.4">
      <c r="A57" s="55">
        <v>44</v>
      </c>
      <c r="B57" s="17"/>
      <c r="C57" s="432"/>
      <c r="D57" s="22"/>
      <c r="E57" s="23"/>
      <c r="F57" s="24"/>
      <c r="G57" s="23"/>
      <c r="H57" s="24"/>
      <c r="I57" s="25"/>
      <c r="J57" s="24"/>
      <c r="K57" s="25"/>
      <c r="L57" s="24"/>
      <c r="M57" s="25"/>
      <c r="N57" s="24"/>
      <c r="O57" s="25"/>
      <c r="P57" s="24"/>
      <c r="Q57" s="25"/>
      <c r="R57" s="24"/>
      <c r="S57" s="25"/>
      <c r="T57" s="24"/>
      <c r="U57" s="25"/>
      <c r="V57" s="24"/>
      <c r="W57" s="25"/>
      <c r="X57" s="147"/>
      <c r="Y57" s="143"/>
      <c r="Z57" s="147"/>
      <c r="AA57" s="143"/>
      <c r="AB57" s="147"/>
      <c r="AC57" s="143"/>
      <c r="AD57" s="147"/>
      <c r="AE57" s="143"/>
      <c r="AF57" s="147"/>
      <c r="AG57" s="153"/>
      <c r="AH57" s="56">
        <f t="shared" si="3"/>
        <v>0</v>
      </c>
      <c r="AI57" s="43" t="str">
        <f t="shared" si="4"/>
        <v/>
      </c>
      <c r="AJ57" s="41">
        <f t="shared" si="5"/>
        <v>0</v>
      </c>
      <c r="AK57" s="44"/>
      <c r="AM57" s="41" t="str">
        <f t="shared" si="2"/>
        <v/>
      </c>
    </row>
    <row r="58" spans="1:39" s="41" customFormat="1" ht="30" customHeight="1" thickBot="1" x14ac:dyDescent="0.45">
      <c r="A58" s="57">
        <v>45</v>
      </c>
      <c r="B58" s="92"/>
      <c r="C58" s="433"/>
      <c r="D58" s="11"/>
      <c r="E58" s="12"/>
      <c r="F58" s="13"/>
      <c r="G58" s="12"/>
      <c r="H58" s="13"/>
      <c r="I58" s="14"/>
      <c r="J58" s="13"/>
      <c r="K58" s="14"/>
      <c r="L58" s="13"/>
      <c r="M58" s="14"/>
      <c r="N58" s="13"/>
      <c r="O58" s="14"/>
      <c r="P58" s="13"/>
      <c r="Q58" s="14"/>
      <c r="R58" s="13"/>
      <c r="S58" s="14"/>
      <c r="T58" s="13"/>
      <c r="U58" s="14"/>
      <c r="V58" s="13"/>
      <c r="W58" s="14"/>
      <c r="X58" s="146"/>
      <c r="Y58" s="142"/>
      <c r="Z58" s="146"/>
      <c r="AA58" s="142"/>
      <c r="AB58" s="146"/>
      <c r="AC58" s="142"/>
      <c r="AD58" s="146"/>
      <c r="AE58" s="142"/>
      <c r="AF58" s="146"/>
      <c r="AG58" s="150"/>
      <c r="AH58" s="58">
        <f t="shared" si="3"/>
        <v>0</v>
      </c>
      <c r="AI58" s="43" t="str">
        <f t="shared" si="4"/>
        <v/>
      </c>
      <c r="AJ58" s="41">
        <f t="shared" si="5"/>
        <v>0</v>
      </c>
      <c r="AK58" s="44"/>
      <c r="AM58" s="41" t="str">
        <f t="shared" si="2"/>
        <v/>
      </c>
    </row>
    <row r="59" spans="1:39" s="41" customFormat="1" ht="30" customHeight="1" x14ac:dyDescent="0.4">
      <c r="A59" s="91">
        <v>46</v>
      </c>
      <c r="B59" s="189"/>
      <c r="C59" s="431"/>
      <c r="D59" s="93"/>
      <c r="E59" s="94"/>
      <c r="F59" s="95"/>
      <c r="G59" s="94"/>
      <c r="H59" s="95"/>
      <c r="I59" s="96"/>
      <c r="J59" s="95"/>
      <c r="K59" s="96"/>
      <c r="L59" s="95"/>
      <c r="M59" s="96"/>
      <c r="N59" s="95"/>
      <c r="O59" s="96"/>
      <c r="P59" s="95"/>
      <c r="Q59" s="96"/>
      <c r="R59" s="95"/>
      <c r="S59" s="96"/>
      <c r="T59" s="95"/>
      <c r="U59" s="96"/>
      <c r="V59" s="95"/>
      <c r="W59" s="96"/>
      <c r="X59" s="149"/>
      <c r="Y59" s="145"/>
      <c r="Z59" s="149"/>
      <c r="AA59" s="145"/>
      <c r="AB59" s="149"/>
      <c r="AC59" s="145"/>
      <c r="AD59" s="149"/>
      <c r="AE59" s="145"/>
      <c r="AF59" s="149"/>
      <c r="AG59" s="155"/>
      <c r="AH59" s="98">
        <f t="shared" si="3"/>
        <v>0</v>
      </c>
      <c r="AI59" s="43" t="str">
        <f t="shared" si="4"/>
        <v/>
      </c>
      <c r="AJ59" s="41">
        <f t="shared" si="5"/>
        <v>0</v>
      </c>
      <c r="AK59" s="44"/>
      <c r="AM59" s="41" t="str">
        <f t="shared" si="2"/>
        <v/>
      </c>
    </row>
    <row r="60" spans="1:39" s="41" customFormat="1" ht="30" customHeight="1" x14ac:dyDescent="0.4">
      <c r="A60" s="55">
        <v>47</v>
      </c>
      <c r="B60" s="17"/>
      <c r="C60" s="432"/>
      <c r="D60" s="22"/>
      <c r="E60" s="23"/>
      <c r="F60" s="24"/>
      <c r="G60" s="23"/>
      <c r="H60" s="24"/>
      <c r="I60" s="25"/>
      <c r="J60" s="24"/>
      <c r="K60" s="25"/>
      <c r="L60" s="24"/>
      <c r="M60" s="25"/>
      <c r="N60" s="24"/>
      <c r="O60" s="25"/>
      <c r="P60" s="24"/>
      <c r="Q60" s="25"/>
      <c r="R60" s="24"/>
      <c r="S60" s="25"/>
      <c r="T60" s="24"/>
      <c r="U60" s="25"/>
      <c r="V60" s="24"/>
      <c r="W60" s="25"/>
      <c r="X60" s="147"/>
      <c r="Y60" s="143"/>
      <c r="Z60" s="147"/>
      <c r="AA60" s="143"/>
      <c r="AB60" s="147"/>
      <c r="AC60" s="143"/>
      <c r="AD60" s="147"/>
      <c r="AE60" s="143"/>
      <c r="AF60" s="147"/>
      <c r="AG60" s="153"/>
      <c r="AH60" s="56">
        <f t="shared" si="3"/>
        <v>0</v>
      </c>
      <c r="AI60" s="43" t="str">
        <f t="shared" si="4"/>
        <v/>
      </c>
      <c r="AJ60" s="41">
        <f t="shared" si="5"/>
        <v>0</v>
      </c>
      <c r="AK60" s="44"/>
      <c r="AM60" s="41" t="str">
        <f t="shared" si="2"/>
        <v/>
      </c>
    </row>
    <row r="61" spans="1:39" s="41" customFormat="1" ht="30" customHeight="1" x14ac:dyDescent="0.4">
      <c r="A61" s="55">
        <v>48</v>
      </c>
      <c r="B61" s="17"/>
      <c r="C61" s="432"/>
      <c r="D61" s="22"/>
      <c r="E61" s="23"/>
      <c r="F61" s="24"/>
      <c r="G61" s="23"/>
      <c r="H61" s="24"/>
      <c r="I61" s="25"/>
      <c r="J61" s="24"/>
      <c r="K61" s="25"/>
      <c r="L61" s="24"/>
      <c r="M61" s="25"/>
      <c r="N61" s="24"/>
      <c r="O61" s="25"/>
      <c r="P61" s="24"/>
      <c r="Q61" s="25"/>
      <c r="R61" s="24"/>
      <c r="S61" s="25"/>
      <c r="T61" s="24"/>
      <c r="U61" s="25"/>
      <c r="V61" s="24"/>
      <c r="W61" s="25"/>
      <c r="X61" s="147"/>
      <c r="Y61" s="143"/>
      <c r="Z61" s="147"/>
      <c r="AA61" s="143"/>
      <c r="AB61" s="147"/>
      <c r="AC61" s="143"/>
      <c r="AD61" s="147"/>
      <c r="AE61" s="143"/>
      <c r="AF61" s="147"/>
      <c r="AG61" s="153"/>
      <c r="AH61" s="56">
        <f t="shared" si="3"/>
        <v>0</v>
      </c>
      <c r="AI61" s="43" t="str">
        <f t="shared" si="4"/>
        <v/>
      </c>
      <c r="AJ61" s="41">
        <f t="shared" si="5"/>
        <v>0</v>
      </c>
      <c r="AK61" s="44"/>
      <c r="AM61" s="41" t="str">
        <f t="shared" si="2"/>
        <v/>
      </c>
    </row>
    <row r="62" spans="1:39" s="41" customFormat="1" ht="30" customHeight="1" x14ac:dyDescent="0.4">
      <c r="A62" s="55">
        <v>49</v>
      </c>
      <c r="B62" s="17"/>
      <c r="C62" s="432"/>
      <c r="D62" s="22"/>
      <c r="E62" s="23"/>
      <c r="F62" s="24"/>
      <c r="G62" s="23"/>
      <c r="H62" s="24"/>
      <c r="I62" s="25"/>
      <c r="J62" s="24"/>
      <c r="K62" s="25"/>
      <c r="L62" s="24"/>
      <c r="M62" s="25"/>
      <c r="N62" s="24"/>
      <c r="O62" s="25"/>
      <c r="P62" s="24"/>
      <c r="Q62" s="25"/>
      <c r="R62" s="24"/>
      <c r="S62" s="25"/>
      <c r="T62" s="24"/>
      <c r="U62" s="25"/>
      <c r="V62" s="24"/>
      <c r="W62" s="25"/>
      <c r="X62" s="147"/>
      <c r="Y62" s="143"/>
      <c r="Z62" s="147"/>
      <c r="AA62" s="143"/>
      <c r="AB62" s="147"/>
      <c r="AC62" s="143"/>
      <c r="AD62" s="147"/>
      <c r="AE62" s="143"/>
      <c r="AF62" s="147"/>
      <c r="AG62" s="153"/>
      <c r="AH62" s="56">
        <f t="shared" si="3"/>
        <v>0</v>
      </c>
      <c r="AI62" s="43" t="str">
        <f t="shared" si="4"/>
        <v/>
      </c>
      <c r="AJ62" s="41">
        <f t="shared" si="5"/>
        <v>0</v>
      </c>
      <c r="AK62" s="44"/>
      <c r="AM62" s="41" t="str">
        <f t="shared" si="2"/>
        <v/>
      </c>
    </row>
    <row r="63" spans="1:39" s="41" customFormat="1" ht="30" customHeight="1" thickBot="1" x14ac:dyDescent="0.45">
      <c r="A63" s="55">
        <v>50</v>
      </c>
      <c r="B63" s="92"/>
      <c r="C63" s="433"/>
      <c r="D63" s="22"/>
      <c r="E63" s="23"/>
      <c r="F63" s="24"/>
      <c r="G63" s="23"/>
      <c r="H63" s="24"/>
      <c r="I63" s="25"/>
      <c r="J63" s="24"/>
      <c r="K63" s="25"/>
      <c r="L63" s="24"/>
      <c r="M63" s="25"/>
      <c r="N63" s="24"/>
      <c r="O63" s="25"/>
      <c r="P63" s="24"/>
      <c r="Q63" s="25"/>
      <c r="R63" s="24"/>
      <c r="S63" s="25"/>
      <c r="T63" s="24"/>
      <c r="U63" s="25"/>
      <c r="V63" s="24"/>
      <c r="W63" s="25"/>
      <c r="X63" s="147"/>
      <c r="Y63" s="143"/>
      <c r="Z63" s="147"/>
      <c r="AA63" s="143"/>
      <c r="AB63" s="147"/>
      <c r="AC63" s="143"/>
      <c r="AD63" s="147"/>
      <c r="AE63" s="143"/>
      <c r="AF63" s="147"/>
      <c r="AG63" s="153"/>
      <c r="AH63" s="56">
        <f t="shared" si="3"/>
        <v>0</v>
      </c>
      <c r="AI63" s="43" t="str">
        <f t="shared" si="4"/>
        <v/>
      </c>
      <c r="AJ63" s="41">
        <f t="shared" si="5"/>
        <v>0</v>
      </c>
      <c r="AK63" s="44"/>
      <c r="AM63" s="41" t="str">
        <f t="shared" si="2"/>
        <v/>
      </c>
    </row>
    <row r="64" spans="1:39" s="41" customFormat="1" ht="30" customHeight="1" x14ac:dyDescent="0.4">
      <c r="A64" s="99">
        <v>51</v>
      </c>
      <c r="B64" s="189"/>
      <c r="C64" s="431"/>
      <c r="D64" s="101"/>
      <c r="E64" s="102"/>
      <c r="F64" s="103"/>
      <c r="G64" s="102"/>
      <c r="H64" s="103"/>
      <c r="I64" s="104"/>
      <c r="J64" s="103"/>
      <c r="K64" s="104"/>
      <c r="L64" s="103"/>
      <c r="M64" s="104"/>
      <c r="N64" s="103"/>
      <c r="O64" s="104"/>
      <c r="P64" s="103"/>
      <c r="Q64" s="104"/>
      <c r="R64" s="103"/>
      <c r="S64" s="104"/>
      <c r="T64" s="103"/>
      <c r="U64" s="104"/>
      <c r="V64" s="103"/>
      <c r="W64" s="104"/>
      <c r="X64" s="148"/>
      <c r="Y64" s="144"/>
      <c r="Z64" s="148"/>
      <c r="AA64" s="144"/>
      <c r="AB64" s="148"/>
      <c r="AC64" s="144"/>
      <c r="AD64" s="148"/>
      <c r="AE64" s="144"/>
      <c r="AF64" s="148"/>
      <c r="AG64" s="154"/>
      <c r="AH64" s="81">
        <f t="shared" si="3"/>
        <v>0</v>
      </c>
      <c r="AI64" s="43" t="str">
        <f t="shared" si="4"/>
        <v/>
      </c>
      <c r="AJ64" s="41">
        <f t="shared" si="5"/>
        <v>0</v>
      </c>
      <c r="AK64" s="44"/>
      <c r="AM64" s="41" t="str">
        <f t="shared" si="2"/>
        <v/>
      </c>
    </row>
    <row r="65" spans="1:39" s="41" customFormat="1" ht="30" customHeight="1" x14ac:dyDescent="0.4">
      <c r="A65" s="55">
        <v>52</v>
      </c>
      <c r="B65" s="17"/>
      <c r="C65" s="432"/>
      <c r="D65" s="22"/>
      <c r="E65" s="23"/>
      <c r="F65" s="24"/>
      <c r="G65" s="23"/>
      <c r="H65" s="24"/>
      <c r="I65" s="25"/>
      <c r="J65" s="24"/>
      <c r="K65" s="25"/>
      <c r="L65" s="24"/>
      <c r="M65" s="25"/>
      <c r="N65" s="24"/>
      <c r="O65" s="25"/>
      <c r="P65" s="24"/>
      <c r="Q65" s="25"/>
      <c r="R65" s="24"/>
      <c r="S65" s="25"/>
      <c r="T65" s="24"/>
      <c r="U65" s="25"/>
      <c r="V65" s="24"/>
      <c r="W65" s="25"/>
      <c r="X65" s="147"/>
      <c r="Y65" s="143"/>
      <c r="Z65" s="147"/>
      <c r="AA65" s="143"/>
      <c r="AB65" s="147"/>
      <c r="AC65" s="143"/>
      <c r="AD65" s="147"/>
      <c r="AE65" s="143"/>
      <c r="AF65" s="147"/>
      <c r="AG65" s="153"/>
      <c r="AH65" s="56">
        <f t="shared" si="3"/>
        <v>0</v>
      </c>
      <c r="AI65" s="43" t="str">
        <f t="shared" si="4"/>
        <v/>
      </c>
      <c r="AJ65" s="41">
        <f t="shared" si="5"/>
        <v>0</v>
      </c>
      <c r="AK65" s="44"/>
      <c r="AM65" s="41" t="str">
        <f t="shared" si="2"/>
        <v/>
      </c>
    </row>
    <row r="66" spans="1:39" s="41" customFormat="1" ht="30" customHeight="1" x14ac:dyDescent="0.4">
      <c r="A66" s="55">
        <v>53</v>
      </c>
      <c r="B66" s="17"/>
      <c r="C66" s="432"/>
      <c r="D66" s="22"/>
      <c r="E66" s="23"/>
      <c r="F66" s="24"/>
      <c r="G66" s="23"/>
      <c r="H66" s="24"/>
      <c r="I66" s="25"/>
      <c r="J66" s="24"/>
      <c r="K66" s="25"/>
      <c r="L66" s="24"/>
      <c r="M66" s="25"/>
      <c r="N66" s="24"/>
      <c r="O66" s="25"/>
      <c r="P66" s="24"/>
      <c r="Q66" s="25"/>
      <c r="R66" s="24"/>
      <c r="S66" s="25"/>
      <c r="T66" s="24"/>
      <c r="U66" s="25"/>
      <c r="V66" s="24"/>
      <c r="W66" s="25"/>
      <c r="X66" s="147"/>
      <c r="Y66" s="143"/>
      <c r="Z66" s="147"/>
      <c r="AA66" s="143"/>
      <c r="AB66" s="147"/>
      <c r="AC66" s="143"/>
      <c r="AD66" s="147"/>
      <c r="AE66" s="143"/>
      <c r="AF66" s="147"/>
      <c r="AG66" s="153"/>
      <c r="AH66" s="56">
        <f t="shared" si="3"/>
        <v>0</v>
      </c>
      <c r="AI66" s="43" t="str">
        <f t="shared" si="4"/>
        <v/>
      </c>
      <c r="AJ66" s="41">
        <f t="shared" si="5"/>
        <v>0</v>
      </c>
      <c r="AK66" s="44"/>
      <c r="AM66" s="41" t="str">
        <f t="shared" si="2"/>
        <v/>
      </c>
    </row>
    <row r="67" spans="1:39" s="41" customFormat="1" ht="30" customHeight="1" x14ac:dyDescent="0.4">
      <c r="A67" s="55">
        <v>54</v>
      </c>
      <c r="B67" s="17"/>
      <c r="C67" s="432"/>
      <c r="D67" s="22"/>
      <c r="E67" s="23"/>
      <c r="F67" s="24"/>
      <c r="G67" s="23"/>
      <c r="H67" s="24"/>
      <c r="I67" s="25"/>
      <c r="J67" s="24"/>
      <c r="K67" s="25"/>
      <c r="L67" s="24"/>
      <c r="M67" s="25"/>
      <c r="N67" s="24"/>
      <c r="O67" s="25"/>
      <c r="P67" s="24"/>
      <c r="Q67" s="25"/>
      <c r="R67" s="24"/>
      <c r="S67" s="25"/>
      <c r="T67" s="24"/>
      <c r="U67" s="25"/>
      <c r="V67" s="24"/>
      <c r="W67" s="25"/>
      <c r="X67" s="147"/>
      <c r="Y67" s="143"/>
      <c r="Z67" s="147"/>
      <c r="AA67" s="143"/>
      <c r="AB67" s="147"/>
      <c r="AC67" s="143"/>
      <c r="AD67" s="147"/>
      <c r="AE67" s="143"/>
      <c r="AF67" s="147"/>
      <c r="AG67" s="153"/>
      <c r="AH67" s="56">
        <f t="shared" si="3"/>
        <v>0</v>
      </c>
      <c r="AI67" s="43" t="str">
        <f t="shared" si="4"/>
        <v/>
      </c>
      <c r="AJ67" s="41">
        <f t="shared" si="5"/>
        <v>0</v>
      </c>
      <c r="AK67" s="44"/>
      <c r="AM67" s="41" t="str">
        <f t="shared" si="2"/>
        <v/>
      </c>
    </row>
    <row r="68" spans="1:39" s="41" customFormat="1" ht="30" customHeight="1" thickBot="1" x14ac:dyDescent="0.45">
      <c r="A68" s="57">
        <v>55</v>
      </c>
      <c r="B68" s="92"/>
      <c r="C68" s="433"/>
      <c r="D68" s="11"/>
      <c r="E68" s="12"/>
      <c r="F68" s="13"/>
      <c r="G68" s="12"/>
      <c r="H68" s="13"/>
      <c r="I68" s="14"/>
      <c r="J68" s="13"/>
      <c r="K68" s="14"/>
      <c r="L68" s="13"/>
      <c r="M68" s="14"/>
      <c r="N68" s="13"/>
      <c r="O68" s="14"/>
      <c r="P68" s="13"/>
      <c r="Q68" s="14"/>
      <c r="R68" s="13"/>
      <c r="S68" s="14"/>
      <c r="T68" s="13"/>
      <c r="U68" s="14"/>
      <c r="V68" s="13"/>
      <c r="W68" s="14"/>
      <c r="X68" s="146"/>
      <c r="Y68" s="142"/>
      <c r="Z68" s="146"/>
      <c r="AA68" s="142"/>
      <c r="AB68" s="146"/>
      <c r="AC68" s="142"/>
      <c r="AD68" s="146"/>
      <c r="AE68" s="142"/>
      <c r="AF68" s="146"/>
      <c r="AG68" s="150"/>
      <c r="AH68" s="58">
        <f t="shared" si="3"/>
        <v>0</v>
      </c>
      <c r="AI68" s="43" t="str">
        <f t="shared" si="4"/>
        <v/>
      </c>
      <c r="AJ68" s="41">
        <f t="shared" si="5"/>
        <v>0</v>
      </c>
      <c r="AK68" s="44"/>
      <c r="AM68" s="41" t="str">
        <f t="shared" si="2"/>
        <v/>
      </c>
    </row>
    <row r="69" spans="1:39" s="41" customFormat="1" ht="30" customHeight="1" x14ac:dyDescent="0.4">
      <c r="A69" s="91">
        <v>56</v>
      </c>
      <c r="B69" s="189"/>
      <c r="C69" s="431"/>
      <c r="D69" s="93"/>
      <c r="E69" s="94"/>
      <c r="F69" s="95"/>
      <c r="G69" s="94"/>
      <c r="H69" s="95"/>
      <c r="I69" s="96"/>
      <c r="J69" s="95"/>
      <c r="K69" s="96"/>
      <c r="L69" s="95"/>
      <c r="M69" s="96"/>
      <c r="N69" s="95"/>
      <c r="O69" s="96"/>
      <c r="P69" s="95"/>
      <c r="Q69" s="96"/>
      <c r="R69" s="95"/>
      <c r="S69" s="96"/>
      <c r="T69" s="95"/>
      <c r="U69" s="96"/>
      <c r="V69" s="95"/>
      <c r="W69" s="96"/>
      <c r="X69" s="149"/>
      <c r="Y69" s="145"/>
      <c r="Z69" s="149"/>
      <c r="AA69" s="145"/>
      <c r="AB69" s="149"/>
      <c r="AC69" s="145"/>
      <c r="AD69" s="149"/>
      <c r="AE69" s="145"/>
      <c r="AF69" s="149"/>
      <c r="AG69" s="155"/>
      <c r="AH69" s="98">
        <f t="shared" si="3"/>
        <v>0</v>
      </c>
      <c r="AI69" s="43" t="str">
        <f t="shared" si="4"/>
        <v/>
      </c>
      <c r="AJ69" s="41">
        <f t="shared" si="5"/>
        <v>0</v>
      </c>
      <c r="AK69" s="44"/>
      <c r="AM69" s="41" t="str">
        <f t="shared" si="2"/>
        <v/>
      </c>
    </row>
    <row r="70" spans="1:39" s="41" customFormat="1" ht="30" customHeight="1" x14ac:dyDescent="0.4">
      <c r="A70" s="55">
        <v>57</v>
      </c>
      <c r="B70" s="17"/>
      <c r="C70" s="432"/>
      <c r="D70" s="22"/>
      <c r="E70" s="23"/>
      <c r="F70" s="24"/>
      <c r="G70" s="23"/>
      <c r="H70" s="24"/>
      <c r="I70" s="25"/>
      <c r="J70" s="24"/>
      <c r="K70" s="25"/>
      <c r="L70" s="24"/>
      <c r="M70" s="25"/>
      <c r="N70" s="24"/>
      <c r="O70" s="25"/>
      <c r="P70" s="24"/>
      <c r="Q70" s="25"/>
      <c r="R70" s="24"/>
      <c r="S70" s="25"/>
      <c r="T70" s="24"/>
      <c r="U70" s="25"/>
      <c r="V70" s="24"/>
      <c r="W70" s="25"/>
      <c r="X70" s="147"/>
      <c r="Y70" s="143"/>
      <c r="Z70" s="147"/>
      <c r="AA70" s="143"/>
      <c r="AB70" s="147"/>
      <c r="AC70" s="143"/>
      <c r="AD70" s="147"/>
      <c r="AE70" s="143"/>
      <c r="AF70" s="147"/>
      <c r="AG70" s="153"/>
      <c r="AH70" s="56">
        <f t="shared" si="3"/>
        <v>0</v>
      </c>
      <c r="AI70" s="43" t="str">
        <f t="shared" si="4"/>
        <v/>
      </c>
      <c r="AJ70" s="41">
        <f t="shared" si="5"/>
        <v>0</v>
      </c>
      <c r="AK70" s="44"/>
      <c r="AM70" s="41" t="str">
        <f t="shared" si="2"/>
        <v/>
      </c>
    </row>
    <row r="71" spans="1:39" s="41" customFormat="1" ht="30" customHeight="1" x14ac:dyDescent="0.4">
      <c r="A71" s="55">
        <v>58</v>
      </c>
      <c r="B71" s="17"/>
      <c r="C71" s="432"/>
      <c r="D71" s="22"/>
      <c r="E71" s="23"/>
      <c r="F71" s="24"/>
      <c r="G71" s="23"/>
      <c r="H71" s="24"/>
      <c r="I71" s="25"/>
      <c r="J71" s="24"/>
      <c r="K71" s="25"/>
      <c r="L71" s="24"/>
      <c r="M71" s="25"/>
      <c r="N71" s="24"/>
      <c r="O71" s="25"/>
      <c r="P71" s="24"/>
      <c r="Q71" s="25"/>
      <c r="R71" s="24"/>
      <c r="S71" s="25"/>
      <c r="T71" s="24"/>
      <c r="U71" s="25"/>
      <c r="V71" s="24"/>
      <c r="W71" s="25"/>
      <c r="X71" s="147"/>
      <c r="Y71" s="143"/>
      <c r="Z71" s="147"/>
      <c r="AA71" s="143"/>
      <c r="AB71" s="147"/>
      <c r="AC71" s="143"/>
      <c r="AD71" s="147"/>
      <c r="AE71" s="143"/>
      <c r="AF71" s="147"/>
      <c r="AG71" s="153"/>
      <c r="AH71" s="56">
        <f t="shared" si="3"/>
        <v>0</v>
      </c>
      <c r="AI71" s="43" t="str">
        <f t="shared" si="4"/>
        <v/>
      </c>
      <c r="AJ71" s="41">
        <f t="shared" si="5"/>
        <v>0</v>
      </c>
      <c r="AK71" s="44"/>
      <c r="AM71" s="41" t="str">
        <f t="shared" si="2"/>
        <v/>
      </c>
    </row>
    <row r="72" spans="1:39" s="41" customFormat="1" ht="30" customHeight="1" x14ac:dyDescent="0.4">
      <c r="A72" s="55">
        <v>59</v>
      </c>
      <c r="B72" s="17"/>
      <c r="C72" s="432"/>
      <c r="D72" s="22"/>
      <c r="E72" s="23"/>
      <c r="F72" s="24"/>
      <c r="G72" s="23"/>
      <c r="H72" s="24"/>
      <c r="I72" s="25"/>
      <c r="J72" s="24"/>
      <c r="K72" s="25"/>
      <c r="L72" s="24"/>
      <c r="M72" s="25"/>
      <c r="N72" s="24"/>
      <c r="O72" s="25"/>
      <c r="P72" s="24"/>
      <c r="Q72" s="25"/>
      <c r="R72" s="24"/>
      <c r="S72" s="25"/>
      <c r="T72" s="24"/>
      <c r="U72" s="25"/>
      <c r="V72" s="24"/>
      <c r="W72" s="25"/>
      <c r="X72" s="147"/>
      <c r="Y72" s="143"/>
      <c r="Z72" s="147"/>
      <c r="AA72" s="143"/>
      <c r="AB72" s="147"/>
      <c r="AC72" s="143"/>
      <c r="AD72" s="147"/>
      <c r="AE72" s="143"/>
      <c r="AF72" s="147"/>
      <c r="AG72" s="153"/>
      <c r="AH72" s="56">
        <f t="shared" si="3"/>
        <v>0</v>
      </c>
      <c r="AI72" s="43" t="str">
        <f t="shared" si="4"/>
        <v/>
      </c>
      <c r="AJ72" s="41">
        <f t="shared" si="5"/>
        <v>0</v>
      </c>
      <c r="AK72" s="44"/>
      <c r="AM72" s="41" t="str">
        <f t="shared" si="2"/>
        <v/>
      </c>
    </row>
    <row r="73" spans="1:39" s="41" customFormat="1" ht="30" customHeight="1" thickBot="1" x14ac:dyDescent="0.45">
      <c r="A73" s="55">
        <v>60</v>
      </c>
      <c r="B73" s="19"/>
      <c r="C73" s="433"/>
      <c r="D73" s="22"/>
      <c r="E73" s="23"/>
      <c r="F73" s="24"/>
      <c r="G73" s="23"/>
      <c r="H73" s="24"/>
      <c r="I73" s="25"/>
      <c r="J73" s="24"/>
      <c r="K73" s="25"/>
      <c r="L73" s="24"/>
      <c r="M73" s="25"/>
      <c r="N73" s="24"/>
      <c r="O73" s="25"/>
      <c r="P73" s="24"/>
      <c r="Q73" s="25"/>
      <c r="R73" s="24"/>
      <c r="S73" s="25"/>
      <c r="T73" s="24"/>
      <c r="U73" s="25"/>
      <c r="V73" s="24"/>
      <c r="W73" s="25"/>
      <c r="X73" s="147"/>
      <c r="Y73" s="143"/>
      <c r="Z73" s="147"/>
      <c r="AA73" s="143"/>
      <c r="AB73" s="147"/>
      <c r="AC73" s="143"/>
      <c r="AD73" s="147"/>
      <c r="AE73" s="143"/>
      <c r="AF73" s="147"/>
      <c r="AG73" s="153"/>
      <c r="AH73" s="56">
        <f t="shared" si="3"/>
        <v>0</v>
      </c>
      <c r="AI73" s="43" t="str">
        <f t="shared" si="4"/>
        <v/>
      </c>
      <c r="AJ73" s="41">
        <f t="shared" si="5"/>
        <v>0</v>
      </c>
      <c r="AK73" s="44"/>
      <c r="AM73" s="41" t="str">
        <f t="shared" si="2"/>
        <v/>
      </c>
    </row>
    <row r="74" spans="1:39" s="41" customFormat="1" ht="30" customHeight="1" x14ac:dyDescent="0.4">
      <c r="A74" s="99">
        <v>61</v>
      </c>
      <c r="B74" s="17"/>
      <c r="C74" s="431"/>
      <c r="D74" s="101"/>
      <c r="E74" s="102"/>
      <c r="F74" s="103"/>
      <c r="G74" s="102"/>
      <c r="H74" s="103"/>
      <c r="I74" s="104"/>
      <c r="J74" s="103"/>
      <c r="K74" s="104"/>
      <c r="L74" s="103"/>
      <c r="M74" s="104"/>
      <c r="N74" s="103"/>
      <c r="O74" s="104"/>
      <c r="P74" s="103"/>
      <c r="Q74" s="104"/>
      <c r="R74" s="103"/>
      <c r="S74" s="104"/>
      <c r="T74" s="103"/>
      <c r="U74" s="104"/>
      <c r="V74" s="103"/>
      <c r="W74" s="104"/>
      <c r="X74" s="148"/>
      <c r="Y74" s="144"/>
      <c r="Z74" s="148"/>
      <c r="AA74" s="144"/>
      <c r="AB74" s="148"/>
      <c r="AC74" s="144"/>
      <c r="AD74" s="148"/>
      <c r="AE74" s="144"/>
      <c r="AF74" s="148"/>
      <c r="AG74" s="154"/>
      <c r="AH74" s="81">
        <f t="shared" si="3"/>
        <v>0</v>
      </c>
      <c r="AI74" s="43" t="str">
        <f t="shared" si="4"/>
        <v/>
      </c>
      <c r="AJ74" s="41">
        <f t="shared" si="5"/>
        <v>0</v>
      </c>
      <c r="AK74" s="44"/>
      <c r="AM74" s="41" t="str">
        <f t="shared" si="2"/>
        <v/>
      </c>
    </row>
    <row r="75" spans="1:39" s="41" customFormat="1" ht="30" customHeight="1" x14ac:dyDescent="0.4">
      <c r="A75" s="55">
        <v>62</v>
      </c>
      <c r="B75" s="17"/>
      <c r="C75" s="432"/>
      <c r="D75" s="22"/>
      <c r="E75" s="23"/>
      <c r="F75" s="24"/>
      <c r="G75" s="23"/>
      <c r="H75" s="24"/>
      <c r="I75" s="25"/>
      <c r="J75" s="24"/>
      <c r="K75" s="25"/>
      <c r="L75" s="24"/>
      <c r="M75" s="25"/>
      <c r="N75" s="24"/>
      <c r="O75" s="25"/>
      <c r="P75" s="24"/>
      <c r="Q75" s="25"/>
      <c r="R75" s="24"/>
      <c r="S75" s="25"/>
      <c r="T75" s="24"/>
      <c r="U75" s="25"/>
      <c r="V75" s="24"/>
      <c r="W75" s="25"/>
      <c r="X75" s="147"/>
      <c r="Y75" s="143"/>
      <c r="Z75" s="147"/>
      <c r="AA75" s="143"/>
      <c r="AB75" s="147"/>
      <c r="AC75" s="143"/>
      <c r="AD75" s="147"/>
      <c r="AE75" s="143"/>
      <c r="AF75" s="147"/>
      <c r="AG75" s="153"/>
      <c r="AH75" s="56">
        <f t="shared" si="3"/>
        <v>0</v>
      </c>
      <c r="AI75" s="43" t="str">
        <f t="shared" si="4"/>
        <v/>
      </c>
      <c r="AJ75" s="41">
        <f t="shared" si="5"/>
        <v>0</v>
      </c>
      <c r="AK75" s="44"/>
      <c r="AM75" s="41" t="str">
        <f t="shared" si="2"/>
        <v/>
      </c>
    </row>
    <row r="76" spans="1:39" s="41" customFormat="1" ht="30" customHeight="1" x14ac:dyDescent="0.4">
      <c r="A76" s="55">
        <v>63</v>
      </c>
      <c r="B76" s="17"/>
      <c r="C76" s="432"/>
      <c r="D76" s="22"/>
      <c r="E76" s="23"/>
      <c r="F76" s="24"/>
      <c r="G76" s="23"/>
      <c r="H76" s="24"/>
      <c r="I76" s="25"/>
      <c r="J76" s="24"/>
      <c r="K76" s="25"/>
      <c r="L76" s="24"/>
      <c r="M76" s="25"/>
      <c r="N76" s="24"/>
      <c r="O76" s="25"/>
      <c r="P76" s="24"/>
      <c r="Q76" s="25"/>
      <c r="R76" s="24"/>
      <c r="S76" s="25"/>
      <c r="T76" s="24"/>
      <c r="U76" s="25"/>
      <c r="V76" s="24"/>
      <c r="W76" s="25"/>
      <c r="X76" s="147"/>
      <c r="Y76" s="143"/>
      <c r="Z76" s="147"/>
      <c r="AA76" s="143"/>
      <c r="AB76" s="147"/>
      <c r="AC76" s="143"/>
      <c r="AD76" s="147"/>
      <c r="AE76" s="143"/>
      <c r="AF76" s="147"/>
      <c r="AG76" s="153"/>
      <c r="AH76" s="56">
        <f t="shared" si="3"/>
        <v>0</v>
      </c>
      <c r="AI76" s="43" t="str">
        <f t="shared" si="4"/>
        <v/>
      </c>
      <c r="AJ76" s="41">
        <f t="shared" si="5"/>
        <v>0</v>
      </c>
      <c r="AK76" s="44"/>
      <c r="AM76" s="41" t="str">
        <f t="shared" si="2"/>
        <v/>
      </c>
    </row>
    <row r="77" spans="1:39" s="41" customFormat="1" ht="30" customHeight="1" x14ac:dyDescent="0.4">
      <c r="A77" s="55">
        <v>64</v>
      </c>
      <c r="B77" s="17"/>
      <c r="C77" s="432"/>
      <c r="D77" s="22"/>
      <c r="E77" s="23"/>
      <c r="F77" s="24"/>
      <c r="G77" s="23"/>
      <c r="H77" s="24"/>
      <c r="I77" s="25"/>
      <c r="J77" s="24"/>
      <c r="K77" s="25"/>
      <c r="L77" s="24"/>
      <c r="M77" s="25"/>
      <c r="N77" s="24"/>
      <c r="O77" s="25"/>
      <c r="P77" s="24"/>
      <c r="Q77" s="25"/>
      <c r="R77" s="24"/>
      <c r="S77" s="25"/>
      <c r="T77" s="24"/>
      <c r="U77" s="25"/>
      <c r="V77" s="24"/>
      <c r="W77" s="25"/>
      <c r="X77" s="147"/>
      <c r="Y77" s="143"/>
      <c r="Z77" s="147"/>
      <c r="AA77" s="143"/>
      <c r="AB77" s="147"/>
      <c r="AC77" s="143"/>
      <c r="AD77" s="147"/>
      <c r="AE77" s="143"/>
      <c r="AF77" s="147"/>
      <c r="AG77" s="153"/>
      <c r="AH77" s="56">
        <f t="shared" si="3"/>
        <v>0</v>
      </c>
      <c r="AI77" s="43" t="str">
        <f t="shared" si="4"/>
        <v/>
      </c>
      <c r="AJ77" s="41">
        <f t="shared" si="5"/>
        <v>0</v>
      </c>
      <c r="AK77" s="44"/>
      <c r="AM77" s="41" t="str">
        <f t="shared" si="2"/>
        <v/>
      </c>
    </row>
    <row r="78" spans="1:39" s="41" customFormat="1" ht="30" customHeight="1" thickBot="1" x14ac:dyDescent="0.45">
      <c r="A78" s="57">
        <v>65</v>
      </c>
      <c r="B78" s="92"/>
      <c r="C78" s="433"/>
      <c r="D78" s="11"/>
      <c r="E78" s="12"/>
      <c r="F78" s="13"/>
      <c r="G78" s="12"/>
      <c r="H78" s="13"/>
      <c r="I78" s="14"/>
      <c r="J78" s="13"/>
      <c r="K78" s="14"/>
      <c r="L78" s="13"/>
      <c r="M78" s="14"/>
      <c r="N78" s="13"/>
      <c r="O78" s="14"/>
      <c r="P78" s="13"/>
      <c r="Q78" s="14"/>
      <c r="R78" s="13"/>
      <c r="S78" s="14"/>
      <c r="T78" s="13"/>
      <c r="U78" s="14"/>
      <c r="V78" s="13"/>
      <c r="W78" s="14"/>
      <c r="X78" s="146"/>
      <c r="Y78" s="142"/>
      <c r="Z78" s="146"/>
      <c r="AA78" s="142"/>
      <c r="AB78" s="146"/>
      <c r="AC78" s="142"/>
      <c r="AD78" s="146"/>
      <c r="AE78" s="142"/>
      <c r="AF78" s="146"/>
      <c r="AG78" s="150"/>
      <c r="AH78" s="58">
        <f t="shared" si="3"/>
        <v>0</v>
      </c>
      <c r="AI78" s="43" t="str">
        <f t="shared" si="4"/>
        <v/>
      </c>
      <c r="AJ78" s="41">
        <f t="shared" ref="AJ78:AJ109" si="6">MIN(SUM(D78:AG78),15)</f>
        <v>0</v>
      </c>
      <c r="AK78" s="44"/>
      <c r="AM78" s="41" t="str">
        <f t="shared" ref="AM78:AM141" si="7">IF(AND(B78="",AH78&gt;0),1,"")</f>
        <v/>
      </c>
    </row>
    <row r="79" spans="1:39" s="41" customFormat="1" ht="30" customHeight="1" x14ac:dyDescent="0.4">
      <c r="A79" s="91">
        <v>66</v>
      </c>
      <c r="B79" s="189"/>
      <c r="C79" s="431"/>
      <c r="D79" s="93"/>
      <c r="E79" s="94"/>
      <c r="F79" s="95"/>
      <c r="G79" s="94"/>
      <c r="H79" s="95"/>
      <c r="I79" s="96"/>
      <c r="J79" s="95"/>
      <c r="K79" s="96"/>
      <c r="L79" s="95"/>
      <c r="M79" s="96"/>
      <c r="N79" s="95"/>
      <c r="O79" s="96"/>
      <c r="P79" s="95"/>
      <c r="Q79" s="96"/>
      <c r="R79" s="95"/>
      <c r="S79" s="96"/>
      <c r="T79" s="95"/>
      <c r="U79" s="96"/>
      <c r="V79" s="95"/>
      <c r="W79" s="96"/>
      <c r="X79" s="149"/>
      <c r="Y79" s="145"/>
      <c r="Z79" s="149"/>
      <c r="AA79" s="145"/>
      <c r="AB79" s="149"/>
      <c r="AC79" s="145"/>
      <c r="AD79" s="149"/>
      <c r="AE79" s="145"/>
      <c r="AF79" s="149"/>
      <c r="AG79" s="155"/>
      <c r="AH79" s="98">
        <f t="shared" ref="AH79:AH142" si="8">SUM(D79:AG79)</f>
        <v>0</v>
      </c>
      <c r="AI79" s="43" t="str">
        <f t="shared" si="4"/>
        <v/>
      </c>
      <c r="AJ79" s="41">
        <f t="shared" si="6"/>
        <v>0</v>
      </c>
      <c r="AK79" s="44"/>
      <c r="AM79" s="41" t="str">
        <f t="shared" si="7"/>
        <v/>
      </c>
    </row>
    <row r="80" spans="1:39" s="41" customFormat="1" ht="30" customHeight="1" x14ac:dyDescent="0.4">
      <c r="A80" s="55">
        <v>67</v>
      </c>
      <c r="B80" s="17"/>
      <c r="C80" s="432"/>
      <c r="D80" s="22"/>
      <c r="E80" s="23"/>
      <c r="F80" s="24"/>
      <c r="G80" s="23"/>
      <c r="H80" s="24"/>
      <c r="I80" s="25"/>
      <c r="J80" s="24"/>
      <c r="K80" s="25"/>
      <c r="L80" s="24"/>
      <c r="M80" s="25"/>
      <c r="N80" s="24"/>
      <c r="O80" s="25"/>
      <c r="P80" s="24"/>
      <c r="Q80" s="25"/>
      <c r="R80" s="24"/>
      <c r="S80" s="25"/>
      <c r="T80" s="24"/>
      <c r="U80" s="25"/>
      <c r="V80" s="24"/>
      <c r="W80" s="25"/>
      <c r="X80" s="147"/>
      <c r="Y80" s="143"/>
      <c r="Z80" s="147"/>
      <c r="AA80" s="143"/>
      <c r="AB80" s="147"/>
      <c r="AC80" s="143"/>
      <c r="AD80" s="147"/>
      <c r="AE80" s="143"/>
      <c r="AF80" s="147"/>
      <c r="AG80" s="153"/>
      <c r="AH80" s="56">
        <f t="shared" si="8"/>
        <v>0</v>
      </c>
      <c r="AI80" s="43" t="str">
        <f t="shared" si="4"/>
        <v/>
      </c>
      <c r="AJ80" s="41">
        <f t="shared" si="6"/>
        <v>0</v>
      </c>
      <c r="AK80" s="44"/>
      <c r="AM80" s="41" t="str">
        <f t="shared" si="7"/>
        <v/>
      </c>
    </row>
    <row r="81" spans="1:39" s="41" customFormat="1" ht="30" customHeight="1" x14ac:dyDescent="0.4">
      <c r="A81" s="55">
        <v>68</v>
      </c>
      <c r="B81" s="17"/>
      <c r="C81" s="432"/>
      <c r="D81" s="22"/>
      <c r="E81" s="23"/>
      <c r="F81" s="24"/>
      <c r="G81" s="23"/>
      <c r="H81" s="24"/>
      <c r="I81" s="25"/>
      <c r="J81" s="24"/>
      <c r="K81" s="25"/>
      <c r="L81" s="24"/>
      <c r="M81" s="25"/>
      <c r="N81" s="24"/>
      <c r="O81" s="25"/>
      <c r="P81" s="24"/>
      <c r="Q81" s="25"/>
      <c r="R81" s="24"/>
      <c r="S81" s="25"/>
      <c r="T81" s="24"/>
      <c r="U81" s="25"/>
      <c r="V81" s="24"/>
      <c r="W81" s="25"/>
      <c r="X81" s="147"/>
      <c r="Y81" s="143"/>
      <c r="Z81" s="147"/>
      <c r="AA81" s="143"/>
      <c r="AB81" s="147"/>
      <c r="AC81" s="143"/>
      <c r="AD81" s="147"/>
      <c r="AE81" s="143"/>
      <c r="AF81" s="147"/>
      <c r="AG81" s="153"/>
      <c r="AH81" s="56">
        <f t="shared" si="8"/>
        <v>0</v>
      </c>
      <c r="AI81" s="43" t="str">
        <f t="shared" si="4"/>
        <v/>
      </c>
      <c r="AJ81" s="41">
        <f t="shared" si="6"/>
        <v>0</v>
      </c>
      <c r="AK81" s="44"/>
      <c r="AM81" s="41" t="str">
        <f t="shared" si="7"/>
        <v/>
      </c>
    </row>
    <row r="82" spans="1:39" s="41" customFormat="1" ht="30" customHeight="1" x14ac:dyDescent="0.4">
      <c r="A82" s="55">
        <v>69</v>
      </c>
      <c r="B82" s="17"/>
      <c r="C82" s="432"/>
      <c r="D82" s="22"/>
      <c r="E82" s="23"/>
      <c r="F82" s="24"/>
      <c r="G82" s="23"/>
      <c r="H82" s="24"/>
      <c r="I82" s="25"/>
      <c r="J82" s="24"/>
      <c r="K82" s="25"/>
      <c r="L82" s="24"/>
      <c r="M82" s="25"/>
      <c r="N82" s="24"/>
      <c r="O82" s="25"/>
      <c r="P82" s="24"/>
      <c r="Q82" s="25"/>
      <c r="R82" s="24"/>
      <c r="S82" s="25"/>
      <c r="T82" s="24"/>
      <c r="U82" s="25"/>
      <c r="V82" s="24"/>
      <c r="W82" s="25"/>
      <c r="X82" s="147"/>
      <c r="Y82" s="143"/>
      <c r="Z82" s="147"/>
      <c r="AA82" s="143"/>
      <c r="AB82" s="147"/>
      <c r="AC82" s="143"/>
      <c r="AD82" s="147"/>
      <c r="AE82" s="143"/>
      <c r="AF82" s="147"/>
      <c r="AG82" s="153"/>
      <c r="AH82" s="56">
        <f t="shared" si="8"/>
        <v>0</v>
      </c>
      <c r="AI82" s="43" t="str">
        <f t="shared" si="4"/>
        <v/>
      </c>
      <c r="AJ82" s="41">
        <f t="shared" si="6"/>
        <v>0</v>
      </c>
      <c r="AK82" s="44"/>
      <c r="AM82" s="41" t="str">
        <f t="shared" si="7"/>
        <v/>
      </c>
    </row>
    <row r="83" spans="1:39" s="41" customFormat="1" ht="30" customHeight="1" thickBot="1" x14ac:dyDescent="0.45">
      <c r="A83" s="55">
        <v>70</v>
      </c>
      <c r="B83" s="92"/>
      <c r="C83" s="433"/>
      <c r="D83" s="22"/>
      <c r="E83" s="23"/>
      <c r="F83" s="24"/>
      <c r="G83" s="23"/>
      <c r="H83" s="24"/>
      <c r="I83" s="25"/>
      <c r="J83" s="24"/>
      <c r="K83" s="25"/>
      <c r="L83" s="24"/>
      <c r="M83" s="25"/>
      <c r="N83" s="24"/>
      <c r="O83" s="25"/>
      <c r="P83" s="24"/>
      <c r="Q83" s="25"/>
      <c r="R83" s="24"/>
      <c r="S83" s="25"/>
      <c r="T83" s="24"/>
      <c r="U83" s="25"/>
      <c r="V83" s="24"/>
      <c r="W83" s="25"/>
      <c r="X83" s="147"/>
      <c r="Y83" s="143"/>
      <c r="Z83" s="147"/>
      <c r="AA83" s="143"/>
      <c r="AB83" s="147"/>
      <c r="AC83" s="143"/>
      <c r="AD83" s="147"/>
      <c r="AE83" s="143"/>
      <c r="AF83" s="147"/>
      <c r="AG83" s="153"/>
      <c r="AH83" s="56">
        <f t="shared" si="8"/>
        <v>0</v>
      </c>
      <c r="AI83" s="43" t="str">
        <f t="shared" si="4"/>
        <v/>
      </c>
      <c r="AJ83" s="41">
        <f t="shared" si="6"/>
        <v>0</v>
      </c>
      <c r="AK83" s="44"/>
      <c r="AM83" s="41" t="str">
        <f t="shared" si="7"/>
        <v/>
      </c>
    </row>
    <row r="84" spans="1:39" s="41" customFormat="1" ht="30" customHeight="1" x14ac:dyDescent="0.4">
      <c r="A84" s="99">
        <v>71</v>
      </c>
      <c r="B84" s="189"/>
      <c r="C84" s="431"/>
      <c r="D84" s="101"/>
      <c r="E84" s="102"/>
      <c r="F84" s="103"/>
      <c r="G84" s="102"/>
      <c r="H84" s="103"/>
      <c r="I84" s="104"/>
      <c r="J84" s="103"/>
      <c r="K84" s="104"/>
      <c r="L84" s="103"/>
      <c r="M84" s="104"/>
      <c r="N84" s="103"/>
      <c r="O84" s="104"/>
      <c r="P84" s="103"/>
      <c r="Q84" s="104"/>
      <c r="R84" s="103"/>
      <c r="S84" s="104"/>
      <c r="T84" s="103"/>
      <c r="U84" s="104"/>
      <c r="V84" s="103"/>
      <c r="W84" s="104"/>
      <c r="X84" s="148"/>
      <c r="Y84" s="144"/>
      <c r="Z84" s="148"/>
      <c r="AA84" s="144"/>
      <c r="AB84" s="148"/>
      <c r="AC84" s="144"/>
      <c r="AD84" s="148"/>
      <c r="AE84" s="144"/>
      <c r="AF84" s="148"/>
      <c r="AG84" s="154"/>
      <c r="AH84" s="81">
        <f t="shared" si="8"/>
        <v>0</v>
      </c>
      <c r="AI84" s="43" t="str">
        <f t="shared" si="4"/>
        <v/>
      </c>
      <c r="AJ84" s="41">
        <f t="shared" si="6"/>
        <v>0</v>
      </c>
      <c r="AK84" s="44"/>
      <c r="AM84" s="41" t="str">
        <f t="shared" si="7"/>
        <v/>
      </c>
    </row>
    <row r="85" spans="1:39" s="41" customFormat="1" ht="30" customHeight="1" x14ac:dyDescent="0.4">
      <c r="A85" s="55">
        <v>72</v>
      </c>
      <c r="B85" s="17"/>
      <c r="C85" s="432"/>
      <c r="D85" s="22"/>
      <c r="E85" s="23"/>
      <c r="F85" s="24"/>
      <c r="G85" s="23"/>
      <c r="H85" s="24"/>
      <c r="I85" s="25"/>
      <c r="J85" s="24"/>
      <c r="K85" s="25"/>
      <c r="L85" s="24"/>
      <c r="M85" s="25"/>
      <c r="N85" s="24"/>
      <c r="O85" s="25"/>
      <c r="P85" s="24"/>
      <c r="Q85" s="25"/>
      <c r="R85" s="24"/>
      <c r="S85" s="25"/>
      <c r="T85" s="24"/>
      <c r="U85" s="25"/>
      <c r="V85" s="24"/>
      <c r="W85" s="25"/>
      <c r="X85" s="147"/>
      <c r="Y85" s="143"/>
      <c r="Z85" s="147"/>
      <c r="AA85" s="143"/>
      <c r="AB85" s="147"/>
      <c r="AC85" s="143"/>
      <c r="AD85" s="147"/>
      <c r="AE85" s="143"/>
      <c r="AF85" s="147"/>
      <c r="AG85" s="153"/>
      <c r="AH85" s="56">
        <f t="shared" si="8"/>
        <v>0</v>
      </c>
      <c r="AI85" s="43" t="str">
        <f t="shared" si="4"/>
        <v/>
      </c>
      <c r="AJ85" s="41">
        <f t="shared" si="6"/>
        <v>0</v>
      </c>
      <c r="AK85" s="44"/>
      <c r="AM85" s="41" t="str">
        <f t="shared" si="7"/>
        <v/>
      </c>
    </row>
    <row r="86" spans="1:39" s="41" customFormat="1" ht="30" customHeight="1" x14ac:dyDescent="0.4">
      <c r="A86" s="55">
        <v>73</v>
      </c>
      <c r="B86" s="17"/>
      <c r="C86" s="432"/>
      <c r="D86" s="22"/>
      <c r="E86" s="23"/>
      <c r="F86" s="24"/>
      <c r="G86" s="23"/>
      <c r="H86" s="24"/>
      <c r="I86" s="25"/>
      <c r="J86" s="24"/>
      <c r="K86" s="25"/>
      <c r="L86" s="24"/>
      <c r="M86" s="25"/>
      <c r="N86" s="24"/>
      <c r="O86" s="25"/>
      <c r="P86" s="24"/>
      <c r="Q86" s="25"/>
      <c r="R86" s="24"/>
      <c r="S86" s="25"/>
      <c r="T86" s="24"/>
      <c r="U86" s="25"/>
      <c r="V86" s="24"/>
      <c r="W86" s="25"/>
      <c r="X86" s="147"/>
      <c r="Y86" s="143"/>
      <c r="Z86" s="147"/>
      <c r="AA86" s="143"/>
      <c r="AB86" s="147"/>
      <c r="AC86" s="143"/>
      <c r="AD86" s="147"/>
      <c r="AE86" s="143"/>
      <c r="AF86" s="147"/>
      <c r="AG86" s="153"/>
      <c r="AH86" s="56">
        <f t="shared" si="8"/>
        <v>0</v>
      </c>
      <c r="AI86" s="43" t="str">
        <f t="shared" si="4"/>
        <v/>
      </c>
      <c r="AJ86" s="41">
        <f t="shared" si="6"/>
        <v>0</v>
      </c>
      <c r="AK86" s="44"/>
      <c r="AM86" s="41" t="str">
        <f t="shared" si="7"/>
        <v/>
      </c>
    </row>
    <row r="87" spans="1:39" s="41" customFormat="1" ht="30" customHeight="1" x14ac:dyDescent="0.4">
      <c r="A87" s="55">
        <v>74</v>
      </c>
      <c r="B87" s="17"/>
      <c r="C87" s="432"/>
      <c r="D87" s="22"/>
      <c r="E87" s="23"/>
      <c r="F87" s="24"/>
      <c r="G87" s="23"/>
      <c r="H87" s="24"/>
      <c r="I87" s="25"/>
      <c r="J87" s="24"/>
      <c r="K87" s="25"/>
      <c r="L87" s="24"/>
      <c r="M87" s="25"/>
      <c r="N87" s="24"/>
      <c r="O87" s="25"/>
      <c r="P87" s="24"/>
      <c r="Q87" s="25"/>
      <c r="R87" s="24"/>
      <c r="S87" s="25"/>
      <c r="T87" s="24"/>
      <c r="U87" s="25"/>
      <c r="V87" s="24"/>
      <c r="W87" s="25"/>
      <c r="X87" s="147"/>
      <c r="Y87" s="143"/>
      <c r="Z87" s="147"/>
      <c r="AA87" s="143"/>
      <c r="AB87" s="147"/>
      <c r="AC87" s="143"/>
      <c r="AD87" s="147"/>
      <c r="AE87" s="143"/>
      <c r="AF87" s="147"/>
      <c r="AG87" s="153"/>
      <c r="AH87" s="56">
        <f t="shared" si="8"/>
        <v>0</v>
      </c>
      <c r="AI87" s="43" t="str">
        <f t="shared" si="4"/>
        <v/>
      </c>
      <c r="AJ87" s="41">
        <f t="shared" si="6"/>
        <v>0</v>
      </c>
      <c r="AK87" s="44"/>
      <c r="AM87" s="41" t="str">
        <f t="shared" si="7"/>
        <v/>
      </c>
    </row>
    <row r="88" spans="1:39" s="41" customFormat="1" ht="30" customHeight="1" thickBot="1" x14ac:dyDescent="0.45">
      <c r="A88" s="57">
        <v>75</v>
      </c>
      <c r="B88" s="92"/>
      <c r="C88" s="433"/>
      <c r="D88" s="11"/>
      <c r="E88" s="12"/>
      <c r="F88" s="13"/>
      <c r="G88" s="12"/>
      <c r="H88" s="13"/>
      <c r="I88" s="14"/>
      <c r="J88" s="13"/>
      <c r="K88" s="14"/>
      <c r="L88" s="13"/>
      <c r="M88" s="14"/>
      <c r="N88" s="13"/>
      <c r="O88" s="14"/>
      <c r="P88" s="13"/>
      <c r="Q88" s="14"/>
      <c r="R88" s="13"/>
      <c r="S88" s="14"/>
      <c r="T88" s="13"/>
      <c r="U88" s="14"/>
      <c r="V88" s="13"/>
      <c r="W88" s="14"/>
      <c r="X88" s="146"/>
      <c r="Y88" s="142"/>
      <c r="Z88" s="146"/>
      <c r="AA88" s="142"/>
      <c r="AB88" s="146"/>
      <c r="AC88" s="142"/>
      <c r="AD88" s="146"/>
      <c r="AE88" s="142"/>
      <c r="AF88" s="146"/>
      <c r="AG88" s="150"/>
      <c r="AH88" s="58">
        <f t="shared" si="8"/>
        <v>0</v>
      </c>
      <c r="AI88" s="43" t="str">
        <f t="shared" si="4"/>
        <v/>
      </c>
      <c r="AJ88" s="41">
        <f t="shared" si="6"/>
        <v>0</v>
      </c>
      <c r="AK88" s="44"/>
      <c r="AM88" s="41" t="str">
        <f t="shared" si="7"/>
        <v/>
      </c>
    </row>
    <row r="89" spans="1:39" s="41" customFormat="1" ht="30" customHeight="1" x14ac:dyDescent="0.4">
      <c r="A89" s="91">
        <v>76</v>
      </c>
      <c r="B89" s="189"/>
      <c r="C89" s="431"/>
      <c r="D89" s="93"/>
      <c r="E89" s="94"/>
      <c r="F89" s="95"/>
      <c r="G89" s="94"/>
      <c r="H89" s="95"/>
      <c r="I89" s="96"/>
      <c r="J89" s="95"/>
      <c r="K89" s="96"/>
      <c r="L89" s="95"/>
      <c r="M89" s="96"/>
      <c r="N89" s="95"/>
      <c r="O89" s="96"/>
      <c r="P89" s="95"/>
      <c r="Q89" s="96"/>
      <c r="R89" s="95"/>
      <c r="S89" s="96"/>
      <c r="T89" s="95"/>
      <c r="U89" s="96"/>
      <c r="V89" s="95"/>
      <c r="W89" s="96"/>
      <c r="X89" s="149"/>
      <c r="Y89" s="145"/>
      <c r="Z89" s="149"/>
      <c r="AA89" s="145"/>
      <c r="AB89" s="149"/>
      <c r="AC89" s="145"/>
      <c r="AD89" s="149"/>
      <c r="AE89" s="145"/>
      <c r="AF89" s="149"/>
      <c r="AG89" s="155"/>
      <c r="AH89" s="98">
        <f t="shared" si="8"/>
        <v>0</v>
      </c>
      <c r="AI89" s="43" t="str">
        <f t="shared" si="4"/>
        <v/>
      </c>
      <c r="AJ89" s="41">
        <f t="shared" si="6"/>
        <v>0</v>
      </c>
      <c r="AK89" s="44"/>
      <c r="AM89" s="41" t="str">
        <f t="shared" si="7"/>
        <v/>
      </c>
    </row>
    <row r="90" spans="1:39" s="41" customFormat="1" ht="30" customHeight="1" x14ac:dyDescent="0.4">
      <c r="A90" s="55">
        <v>77</v>
      </c>
      <c r="B90" s="17"/>
      <c r="C90" s="432"/>
      <c r="D90" s="22"/>
      <c r="E90" s="23"/>
      <c r="F90" s="24"/>
      <c r="G90" s="23"/>
      <c r="H90" s="24"/>
      <c r="I90" s="25"/>
      <c r="J90" s="24"/>
      <c r="K90" s="25"/>
      <c r="L90" s="24"/>
      <c r="M90" s="25"/>
      <c r="N90" s="24"/>
      <c r="O90" s="25"/>
      <c r="P90" s="24"/>
      <c r="Q90" s="25"/>
      <c r="R90" s="24"/>
      <c r="S90" s="25"/>
      <c r="T90" s="24"/>
      <c r="U90" s="25"/>
      <c r="V90" s="24"/>
      <c r="W90" s="25"/>
      <c r="X90" s="147"/>
      <c r="Y90" s="143"/>
      <c r="Z90" s="147"/>
      <c r="AA90" s="143"/>
      <c r="AB90" s="147"/>
      <c r="AC90" s="143"/>
      <c r="AD90" s="147"/>
      <c r="AE90" s="143"/>
      <c r="AF90" s="147"/>
      <c r="AG90" s="153"/>
      <c r="AH90" s="56">
        <f t="shared" si="8"/>
        <v>0</v>
      </c>
      <c r="AI90" s="43" t="str">
        <f t="shared" si="4"/>
        <v/>
      </c>
      <c r="AJ90" s="41">
        <f t="shared" si="6"/>
        <v>0</v>
      </c>
      <c r="AK90" s="44"/>
      <c r="AM90" s="41" t="str">
        <f t="shared" si="7"/>
        <v/>
      </c>
    </row>
    <row r="91" spans="1:39" s="41" customFormat="1" ht="30" customHeight="1" x14ac:dyDescent="0.4">
      <c r="A91" s="55">
        <v>78</v>
      </c>
      <c r="B91" s="17"/>
      <c r="C91" s="432"/>
      <c r="D91" s="22"/>
      <c r="E91" s="23"/>
      <c r="F91" s="24"/>
      <c r="G91" s="23"/>
      <c r="H91" s="24"/>
      <c r="I91" s="25"/>
      <c r="J91" s="24"/>
      <c r="K91" s="25"/>
      <c r="L91" s="24"/>
      <c r="M91" s="25"/>
      <c r="N91" s="24"/>
      <c r="O91" s="25"/>
      <c r="P91" s="24"/>
      <c r="Q91" s="25"/>
      <c r="R91" s="24"/>
      <c r="S91" s="25"/>
      <c r="T91" s="24"/>
      <c r="U91" s="25"/>
      <c r="V91" s="24"/>
      <c r="W91" s="25"/>
      <c r="X91" s="147"/>
      <c r="Y91" s="143"/>
      <c r="Z91" s="147"/>
      <c r="AA91" s="143"/>
      <c r="AB91" s="147"/>
      <c r="AC91" s="143"/>
      <c r="AD91" s="147"/>
      <c r="AE91" s="143"/>
      <c r="AF91" s="147"/>
      <c r="AG91" s="153"/>
      <c r="AH91" s="56">
        <f t="shared" si="8"/>
        <v>0</v>
      </c>
      <c r="AI91" s="43" t="str">
        <f t="shared" si="4"/>
        <v/>
      </c>
      <c r="AJ91" s="41">
        <f t="shared" si="6"/>
        <v>0</v>
      </c>
      <c r="AK91" s="44"/>
      <c r="AM91" s="41" t="str">
        <f t="shared" si="7"/>
        <v/>
      </c>
    </row>
    <row r="92" spans="1:39" s="41" customFormat="1" ht="30" customHeight="1" x14ac:dyDescent="0.4">
      <c r="A92" s="55">
        <v>79</v>
      </c>
      <c r="B92" s="17"/>
      <c r="C92" s="432"/>
      <c r="D92" s="22"/>
      <c r="E92" s="23"/>
      <c r="F92" s="24"/>
      <c r="G92" s="23"/>
      <c r="H92" s="24"/>
      <c r="I92" s="25"/>
      <c r="J92" s="24"/>
      <c r="K92" s="25"/>
      <c r="L92" s="24"/>
      <c r="M92" s="25"/>
      <c r="N92" s="24"/>
      <c r="O92" s="25"/>
      <c r="P92" s="24"/>
      <c r="Q92" s="25"/>
      <c r="R92" s="24"/>
      <c r="S92" s="25"/>
      <c r="T92" s="24"/>
      <c r="U92" s="25"/>
      <c r="V92" s="24"/>
      <c r="W92" s="25"/>
      <c r="X92" s="147"/>
      <c r="Y92" s="143"/>
      <c r="Z92" s="147"/>
      <c r="AA92" s="143"/>
      <c r="AB92" s="147"/>
      <c r="AC92" s="143"/>
      <c r="AD92" s="147"/>
      <c r="AE92" s="143"/>
      <c r="AF92" s="147"/>
      <c r="AG92" s="153"/>
      <c r="AH92" s="56">
        <f t="shared" si="8"/>
        <v>0</v>
      </c>
      <c r="AI92" s="43" t="str">
        <f t="shared" si="4"/>
        <v/>
      </c>
      <c r="AJ92" s="41">
        <f t="shared" si="6"/>
        <v>0</v>
      </c>
      <c r="AK92" s="44"/>
      <c r="AM92" s="41" t="str">
        <f t="shared" si="7"/>
        <v/>
      </c>
    </row>
    <row r="93" spans="1:39" s="41" customFormat="1" ht="30" customHeight="1" thickBot="1" x14ac:dyDescent="0.45">
      <c r="A93" s="55">
        <v>80</v>
      </c>
      <c r="B93" s="92"/>
      <c r="C93" s="433"/>
      <c r="D93" s="22"/>
      <c r="E93" s="23"/>
      <c r="F93" s="24"/>
      <c r="G93" s="23"/>
      <c r="H93" s="24"/>
      <c r="I93" s="25"/>
      <c r="J93" s="24"/>
      <c r="K93" s="25"/>
      <c r="L93" s="24"/>
      <c r="M93" s="25"/>
      <c r="N93" s="24"/>
      <c r="O93" s="25"/>
      <c r="P93" s="24"/>
      <c r="Q93" s="25"/>
      <c r="R93" s="24"/>
      <c r="S93" s="25"/>
      <c r="T93" s="24"/>
      <c r="U93" s="25"/>
      <c r="V93" s="24"/>
      <c r="W93" s="25"/>
      <c r="X93" s="147"/>
      <c r="Y93" s="143"/>
      <c r="Z93" s="147"/>
      <c r="AA93" s="143"/>
      <c r="AB93" s="147"/>
      <c r="AC93" s="143"/>
      <c r="AD93" s="147"/>
      <c r="AE93" s="143"/>
      <c r="AF93" s="147"/>
      <c r="AG93" s="153"/>
      <c r="AH93" s="56">
        <f t="shared" si="8"/>
        <v>0</v>
      </c>
      <c r="AI93" s="43" t="str">
        <f t="shared" si="4"/>
        <v/>
      </c>
      <c r="AJ93" s="41">
        <f t="shared" si="6"/>
        <v>0</v>
      </c>
      <c r="AK93" s="44"/>
      <c r="AM93" s="41" t="str">
        <f t="shared" si="7"/>
        <v/>
      </c>
    </row>
    <row r="94" spans="1:39" s="41" customFormat="1" ht="30" customHeight="1" x14ac:dyDescent="0.4">
      <c r="A94" s="99">
        <v>81</v>
      </c>
      <c r="B94" s="189"/>
      <c r="C94" s="431"/>
      <c r="D94" s="101"/>
      <c r="E94" s="102"/>
      <c r="F94" s="103"/>
      <c r="G94" s="102"/>
      <c r="H94" s="103"/>
      <c r="I94" s="104"/>
      <c r="J94" s="103"/>
      <c r="K94" s="104"/>
      <c r="L94" s="103"/>
      <c r="M94" s="104"/>
      <c r="N94" s="103"/>
      <c r="O94" s="104"/>
      <c r="P94" s="103"/>
      <c r="Q94" s="104"/>
      <c r="R94" s="103"/>
      <c r="S94" s="104"/>
      <c r="T94" s="103"/>
      <c r="U94" s="104"/>
      <c r="V94" s="103"/>
      <c r="W94" s="104"/>
      <c r="X94" s="148"/>
      <c r="Y94" s="144"/>
      <c r="Z94" s="148"/>
      <c r="AA94" s="144"/>
      <c r="AB94" s="148"/>
      <c r="AC94" s="144"/>
      <c r="AD94" s="148"/>
      <c r="AE94" s="144"/>
      <c r="AF94" s="148"/>
      <c r="AG94" s="154"/>
      <c r="AH94" s="81">
        <f t="shared" si="8"/>
        <v>0</v>
      </c>
      <c r="AI94" s="43" t="str">
        <f t="shared" si="4"/>
        <v/>
      </c>
      <c r="AJ94" s="41">
        <f t="shared" si="6"/>
        <v>0</v>
      </c>
      <c r="AK94" s="44"/>
      <c r="AM94" s="41" t="str">
        <f t="shared" si="7"/>
        <v/>
      </c>
    </row>
    <row r="95" spans="1:39" s="41" customFormat="1" ht="30" customHeight="1" x14ac:dyDescent="0.4">
      <c r="A95" s="55">
        <v>82</v>
      </c>
      <c r="B95" s="17"/>
      <c r="C95" s="432"/>
      <c r="D95" s="22"/>
      <c r="E95" s="23"/>
      <c r="F95" s="24"/>
      <c r="G95" s="23"/>
      <c r="H95" s="24"/>
      <c r="I95" s="25"/>
      <c r="J95" s="24"/>
      <c r="K95" s="25"/>
      <c r="L95" s="24"/>
      <c r="M95" s="25"/>
      <c r="N95" s="24"/>
      <c r="O95" s="25"/>
      <c r="P95" s="24"/>
      <c r="Q95" s="25"/>
      <c r="R95" s="24"/>
      <c r="S95" s="25"/>
      <c r="T95" s="24"/>
      <c r="U95" s="25"/>
      <c r="V95" s="24"/>
      <c r="W95" s="25"/>
      <c r="X95" s="147"/>
      <c r="Y95" s="143"/>
      <c r="Z95" s="147"/>
      <c r="AA95" s="143"/>
      <c r="AB95" s="147"/>
      <c r="AC95" s="143"/>
      <c r="AD95" s="147"/>
      <c r="AE95" s="143"/>
      <c r="AF95" s="147"/>
      <c r="AG95" s="153"/>
      <c r="AH95" s="56">
        <f t="shared" si="8"/>
        <v>0</v>
      </c>
      <c r="AI95" s="43" t="str">
        <f t="shared" si="4"/>
        <v/>
      </c>
      <c r="AJ95" s="41">
        <f t="shared" si="6"/>
        <v>0</v>
      </c>
      <c r="AK95" s="44"/>
      <c r="AM95" s="41" t="str">
        <f t="shared" si="7"/>
        <v/>
      </c>
    </row>
    <row r="96" spans="1:39" s="41" customFormat="1" ht="30" customHeight="1" x14ac:dyDescent="0.4">
      <c r="A96" s="55">
        <v>83</v>
      </c>
      <c r="B96" s="17"/>
      <c r="C96" s="432"/>
      <c r="D96" s="22"/>
      <c r="E96" s="23"/>
      <c r="F96" s="24"/>
      <c r="G96" s="23"/>
      <c r="H96" s="24"/>
      <c r="I96" s="25"/>
      <c r="J96" s="24"/>
      <c r="K96" s="25"/>
      <c r="L96" s="24"/>
      <c r="M96" s="25"/>
      <c r="N96" s="24"/>
      <c r="O96" s="25"/>
      <c r="P96" s="24"/>
      <c r="Q96" s="25"/>
      <c r="R96" s="24"/>
      <c r="S96" s="25"/>
      <c r="T96" s="24"/>
      <c r="U96" s="25"/>
      <c r="V96" s="24"/>
      <c r="W96" s="25"/>
      <c r="X96" s="147"/>
      <c r="Y96" s="143"/>
      <c r="Z96" s="147"/>
      <c r="AA96" s="143"/>
      <c r="AB96" s="147"/>
      <c r="AC96" s="143"/>
      <c r="AD96" s="147"/>
      <c r="AE96" s="143"/>
      <c r="AF96" s="147"/>
      <c r="AG96" s="153"/>
      <c r="AH96" s="56">
        <f t="shared" si="8"/>
        <v>0</v>
      </c>
      <c r="AI96" s="43" t="str">
        <f t="shared" si="4"/>
        <v/>
      </c>
      <c r="AJ96" s="41">
        <f t="shared" si="6"/>
        <v>0</v>
      </c>
      <c r="AK96" s="44"/>
      <c r="AM96" s="41" t="str">
        <f t="shared" si="7"/>
        <v/>
      </c>
    </row>
    <row r="97" spans="1:39" s="41" customFormat="1" ht="30" customHeight="1" x14ac:dyDescent="0.4">
      <c r="A97" s="55">
        <v>84</v>
      </c>
      <c r="B97" s="17"/>
      <c r="C97" s="432"/>
      <c r="D97" s="22"/>
      <c r="E97" s="23"/>
      <c r="F97" s="24"/>
      <c r="G97" s="23"/>
      <c r="H97" s="24"/>
      <c r="I97" s="25"/>
      <c r="J97" s="24"/>
      <c r="K97" s="25"/>
      <c r="L97" s="24"/>
      <c r="M97" s="25"/>
      <c r="N97" s="24"/>
      <c r="O97" s="25"/>
      <c r="P97" s="24"/>
      <c r="Q97" s="25"/>
      <c r="R97" s="24"/>
      <c r="S97" s="25"/>
      <c r="T97" s="24"/>
      <c r="U97" s="25"/>
      <c r="V97" s="24"/>
      <c r="W97" s="25"/>
      <c r="X97" s="147"/>
      <c r="Y97" s="143"/>
      <c r="Z97" s="147"/>
      <c r="AA97" s="143"/>
      <c r="AB97" s="147"/>
      <c r="AC97" s="143"/>
      <c r="AD97" s="147"/>
      <c r="AE97" s="143"/>
      <c r="AF97" s="147"/>
      <c r="AG97" s="153"/>
      <c r="AH97" s="56">
        <f t="shared" si="8"/>
        <v>0</v>
      </c>
      <c r="AI97" s="43" t="str">
        <f t="shared" si="4"/>
        <v/>
      </c>
      <c r="AJ97" s="41">
        <f t="shared" si="6"/>
        <v>0</v>
      </c>
      <c r="AK97" s="44"/>
      <c r="AM97" s="41" t="str">
        <f t="shared" si="7"/>
        <v/>
      </c>
    </row>
    <row r="98" spans="1:39" s="41" customFormat="1" ht="30" customHeight="1" thickBot="1" x14ac:dyDescent="0.45">
      <c r="A98" s="57">
        <v>85</v>
      </c>
      <c r="B98" s="92"/>
      <c r="C98" s="433"/>
      <c r="D98" s="11"/>
      <c r="E98" s="12"/>
      <c r="F98" s="13"/>
      <c r="G98" s="12"/>
      <c r="H98" s="13"/>
      <c r="I98" s="14"/>
      <c r="J98" s="13"/>
      <c r="K98" s="14"/>
      <c r="L98" s="13"/>
      <c r="M98" s="14"/>
      <c r="N98" s="13"/>
      <c r="O98" s="14"/>
      <c r="P98" s="13"/>
      <c r="Q98" s="14"/>
      <c r="R98" s="13"/>
      <c r="S98" s="14"/>
      <c r="T98" s="13"/>
      <c r="U98" s="14"/>
      <c r="V98" s="13"/>
      <c r="W98" s="14"/>
      <c r="X98" s="146"/>
      <c r="Y98" s="142"/>
      <c r="Z98" s="146"/>
      <c r="AA98" s="142"/>
      <c r="AB98" s="146"/>
      <c r="AC98" s="142"/>
      <c r="AD98" s="146"/>
      <c r="AE98" s="142"/>
      <c r="AF98" s="146"/>
      <c r="AG98" s="150"/>
      <c r="AH98" s="58">
        <f t="shared" si="8"/>
        <v>0</v>
      </c>
      <c r="AI98" s="43" t="str">
        <f t="shared" si="4"/>
        <v/>
      </c>
      <c r="AJ98" s="41">
        <f t="shared" si="6"/>
        <v>0</v>
      </c>
      <c r="AK98" s="44"/>
      <c r="AM98" s="41" t="str">
        <f t="shared" si="7"/>
        <v/>
      </c>
    </row>
    <row r="99" spans="1:39" s="41" customFormat="1" ht="30" customHeight="1" x14ac:dyDescent="0.4">
      <c r="A99" s="91">
        <v>86</v>
      </c>
      <c r="B99" s="189"/>
      <c r="C99" s="431"/>
      <c r="D99" s="93"/>
      <c r="E99" s="94"/>
      <c r="F99" s="95"/>
      <c r="G99" s="94"/>
      <c r="H99" s="95"/>
      <c r="I99" s="96"/>
      <c r="J99" s="95"/>
      <c r="K99" s="96"/>
      <c r="L99" s="95"/>
      <c r="M99" s="96"/>
      <c r="N99" s="95"/>
      <c r="O99" s="96"/>
      <c r="P99" s="95"/>
      <c r="Q99" s="96"/>
      <c r="R99" s="95"/>
      <c r="S99" s="96"/>
      <c r="T99" s="95"/>
      <c r="U99" s="96"/>
      <c r="V99" s="95"/>
      <c r="W99" s="96"/>
      <c r="X99" s="149"/>
      <c r="Y99" s="145"/>
      <c r="Z99" s="149"/>
      <c r="AA99" s="145"/>
      <c r="AB99" s="149"/>
      <c r="AC99" s="145"/>
      <c r="AD99" s="149"/>
      <c r="AE99" s="145"/>
      <c r="AF99" s="149"/>
      <c r="AG99" s="155"/>
      <c r="AH99" s="98">
        <f t="shared" si="8"/>
        <v>0</v>
      </c>
      <c r="AI99" s="43" t="str">
        <f t="shared" si="4"/>
        <v/>
      </c>
      <c r="AJ99" s="41">
        <f t="shared" si="6"/>
        <v>0</v>
      </c>
      <c r="AK99" s="44"/>
      <c r="AM99" s="41" t="str">
        <f t="shared" si="7"/>
        <v/>
      </c>
    </row>
    <row r="100" spans="1:39" s="41" customFormat="1" ht="30" customHeight="1" x14ac:dyDescent="0.4">
      <c r="A100" s="55">
        <v>87</v>
      </c>
      <c r="B100" s="17"/>
      <c r="C100" s="432"/>
      <c r="D100" s="22"/>
      <c r="E100" s="23"/>
      <c r="F100" s="24"/>
      <c r="G100" s="23"/>
      <c r="H100" s="24"/>
      <c r="I100" s="25"/>
      <c r="J100" s="24"/>
      <c r="K100" s="25"/>
      <c r="L100" s="24"/>
      <c r="M100" s="25"/>
      <c r="N100" s="24"/>
      <c r="O100" s="25"/>
      <c r="P100" s="24"/>
      <c r="Q100" s="25"/>
      <c r="R100" s="24"/>
      <c r="S100" s="25"/>
      <c r="T100" s="24"/>
      <c r="U100" s="25"/>
      <c r="V100" s="24"/>
      <c r="W100" s="25"/>
      <c r="X100" s="147"/>
      <c r="Y100" s="143"/>
      <c r="Z100" s="147"/>
      <c r="AA100" s="143"/>
      <c r="AB100" s="147"/>
      <c r="AC100" s="143"/>
      <c r="AD100" s="147"/>
      <c r="AE100" s="143"/>
      <c r="AF100" s="147"/>
      <c r="AG100" s="153"/>
      <c r="AH100" s="56">
        <f t="shared" si="8"/>
        <v>0</v>
      </c>
      <c r="AI100" s="43" t="str">
        <f t="shared" si="4"/>
        <v/>
      </c>
      <c r="AJ100" s="41">
        <f t="shared" si="6"/>
        <v>0</v>
      </c>
      <c r="AK100" s="44"/>
      <c r="AM100" s="41" t="str">
        <f t="shared" si="7"/>
        <v/>
      </c>
    </row>
    <row r="101" spans="1:39" s="41" customFormat="1" ht="30" customHeight="1" x14ac:dyDescent="0.4">
      <c r="A101" s="55">
        <v>88</v>
      </c>
      <c r="B101" s="17"/>
      <c r="C101" s="432"/>
      <c r="D101" s="22"/>
      <c r="E101" s="23"/>
      <c r="F101" s="24"/>
      <c r="G101" s="23"/>
      <c r="H101" s="24"/>
      <c r="I101" s="25"/>
      <c r="J101" s="24"/>
      <c r="K101" s="25"/>
      <c r="L101" s="24"/>
      <c r="M101" s="25"/>
      <c r="N101" s="24"/>
      <c r="O101" s="25"/>
      <c r="P101" s="24"/>
      <c r="Q101" s="25"/>
      <c r="R101" s="24"/>
      <c r="S101" s="25"/>
      <c r="T101" s="24"/>
      <c r="U101" s="25"/>
      <c r="V101" s="24"/>
      <c r="W101" s="25"/>
      <c r="X101" s="147"/>
      <c r="Y101" s="143"/>
      <c r="Z101" s="147"/>
      <c r="AA101" s="143"/>
      <c r="AB101" s="147"/>
      <c r="AC101" s="143"/>
      <c r="AD101" s="147"/>
      <c r="AE101" s="143"/>
      <c r="AF101" s="147"/>
      <c r="AG101" s="153"/>
      <c r="AH101" s="56">
        <f t="shared" si="8"/>
        <v>0</v>
      </c>
      <c r="AI101" s="43" t="str">
        <f t="shared" si="4"/>
        <v/>
      </c>
      <c r="AJ101" s="41">
        <f t="shared" si="6"/>
        <v>0</v>
      </c>
      <c r="AK101" s="44"/>
      <c r="AM101" s="41" t="str">
        <f t="shared" si="7"/>
        <v/>
      </c>
    </row>
    <row r="102" spans="1:39" s="41" customFormat="1" ht="30" customHeight="1" x14ac:dyDescent="0.4">
      <c r="A102" s="55">
        <v>89</v>
      </c>
      <c r="B102" s="17"/>
      <c r="C102" s="432"/>
      <c r="D102" s="22"/>
      <c r="E102" s="23"/>
      <c r="F102" s="24"/>
      <c r="G102" s="23"/>
      <c r="H102" s="24"/>
      <c r="I102" s="25"/>
      <c r="J102" s="24"/>
      <c r="K102" s="25"/>
      <c r="L102" s="24"/>
      <c r="M102" s="25"/>
      <c r="N102" s="24"/>
      <c r="O102" s="25"/>
      <c r="P102" s="24"/>
      <c r="Q102" s="25"/>
      <c r="R102" s="24"/>
      <c r="S102" s="25"/>
      <c r="T102" s="24"/>
      <c r="U102" s="25"/>
      <c r="V102" s="24"/>
      <c r="W102" s="25"/>
      <c r="X102" s="147"/>
      <c r="Y102" s="143"/>
      <c r="Z102" s="147"/>
      <c r="AA102" s="143"/>
      <c r="AB102" s="147"/>
      <c r="AC102" s="143"/>
      <c r="AD102" s="147"/>
      <c r="AE102" s="143"/>
      <c r="AF102" s="147"/>
      <c r="AG102" s="153"/>
      <c r="AH102" s="56">
        <f t="shared" si="8"/>
        <v>0</v>
      </c>
      <c r="AI102" s="43" t="str">
        <f t="shared" si="4"/>
        <v/>
      </c>
      <c r="AJ102" s="41">
        <f t="shared" si="6"/>
        <v>0</v>
      </c>
      <c r="AK102" s="44"/>
      <c r="AM102" s="41" t="str">
        <f t="shared" si="7"/>
        <v/>
      </c>
    </row>
    <row r="103" spans="1:39" s="41" customFormat="1" ht="30" customHeight="1" thickBot="1" x14ac:dyDescent="0.45">
      <c r="A103" s="55">
        <v>90</v>
      </c>
      <c r="B103" s="92"/>
      <c r="C103" s="433"/>
      <c r="D103" s="22"/>
      <c r="E103" s="23"/>
      <c r="F103" s="24"/>
      <c r="G103" s="23"/>
      <c r="H103" s="24"/>
      <c r="I103" s="25"/>
      <c r="J103" s="24"/>
      <c r="K103" s="25"/>
      <c r="L103" s="24"/>
      <c r="M103" s="25"/>
      <c r="N103" s="24"/>
      <c r="O103" s="25"/>
      <c r="P103" s="24"/>
      <c r="Q103" s="25"/>
      <c r="R103" s="24"/>
      <c r="S103" s="25"/>
      <c r="T103" s="24"/>
      <c r="U103" s="25"/>
      <c r="V103" s="24"/>
      <c r="W103" s="25"/>
      <c r="X103" s="147"/>
      <c r="Y103" s="143"/>
      <c r="Z103" s="147"/>
      <c r="AA103" s="143"/>
      <c r="AB103" s="147"/>
      <c r="AC103" s="143"/>
      <c r="AD103" s="147"/>
      <c r="AE103" s="143"/>
      <c r="AF103" s="147"/>
      <c r="AG103" s="153"/>
      <c r="AH103" s="56">
        <f t="shared" si="8"/>
        <v>0</v>
      </c>
      <c r="AI103" s="43" t="str">
        <f t="shared" si="4"/>
        <v/>
      </c>
      <c r="AJ103" s="41">
        <f t="shared" si="6"/>
        <v>0</v>
      </c>
      <c r="AK103" s="44"/>
      <c r="AM103" s="41" t="str">
        <f t="shared" si="7"/>
        <v/>
      </c>
    </row>
    <row r="104" spans="1:39" s="41" customFormat="1" ht="30" customHeight="1" x14ac:dyDescent="0.4">
      <c r="A104" s="99">
        <v>91</v>
      </c>
      <c r="B104" s="189"/>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48"/>
      <c r="Y104" s="144"/>
      <c r="Z104" s="148"/>
      <c r="AA104" s="144"/>
      <c r="AB104" s="148"/>
      <c r="AC104" s="144"/>
      <c r="AD104" s="148"/>
      <c r="AE104" s="144"/>
      <c r="AF104" s="148"/>
      <c r="AG104" s="154"/>
      <c r="AH104" s="81">
        <f t="shared" si="8"/>
        <v>0</v>
      </c>
      <c r="AI104" s="43" t="str">
        <f t="shared" si="4"/>
        <v/>
      </c>
      <c r="AJ104" s="41">
        <f t="shared" si="6"/>
        <v>0</v>
      </c>
      <c r="AK104" s="44"/>
      <c r="AM104" s="41" t="str">
        <f t="shared" si="7"/>
        <v/>
      </c>
    </row>
    <row r="105" spans="1:39" s="41" customFormat="1" ht="30" customHeight="1" x14ac:dyDescent="0.4">
      <c r="A105" s="55">
        <v>92</v>
      </c>
      <c r="B105" s="17"/>
      <c r="C105" s="432"/>
      <c r="D105" s="22"/>
      <c r="E105" s="23"/>
      <c r="F105" s="24"/>
      <c r="G105" s="23"/>
      <c r="H105" s="24"/>
      <c r="I105" s="25"/>
      <c r="J105" s="24"/>
      <c r="K105" s="25"/>
      <c r="L105" s="24"/>
      <c r="M105" s="25"/>
      <c r="N105" s="24"/>
      <c r="O105" s="25"/>
      <c r="P105" s="24"/>
      <c r="Q105" s="25"/>
      <c r="R105" s="24"/>
      <c r="S105" s="25"/>
      <c r="T105" s="24"/>
      <c r="U105" s="25"/>
      <c r="V105" s="24"/>
      <c r="W105" s="25"/>
      <c r="X105" s="147"/>
      <c r="Y105" s="143"/>
      <c r="Z105" s="147"/>
      <c r="AA105" s="143"/>
      <c r="AB105" s="147"/>
      <c r="AC105" s="143"/>
      <c r="AD105" s="147"/>
      <c r="AE105" s="143"/>
      <c r="AF105" s="147"/>
      <c r="AG105" s="153"/>
      <c r="AH105" s="56">
        <f t="shared" si="8"/>
        <v>0</v>
      </c>
      <c r="AI105" s="43" t="str">
        <f t="shared" si="4"/>
        <v/>
      </c>
      <c r="AJ105" s="41">
        <f t="shared" si="6"/>
        <v>0</v>
      </c>
      <c r="AK105" s="44"/>
      <c r="AM105" s="41" t="str">
        <f t="shared" si="7"/>
        <v/>
      </c>
    </row>
    <row r="106" spans="1:39" s="41" customFormat="1" ht="30" customHeight="1" x14ac:dyDescent="0.4">
      <c r="A106" s="55">
        <v>93</v>
      </c>
      <c r="B106" s="17"/>
      <c r="C106" s="432"/>
      <c r="D106" s="22"/>
      <c r="E106" s="23"/>
      <c r="F106" s="24"/>
      <c r="G106" s="23"/>
      <c r="H106" s="24"/>
      <c r="I106" s="25"/>
      <c r="J106" s="24"/>
      <c r="K106" s="25"/>
      <c r="L106" s="24"/>
      <c r="M106" s="25"/>
      <c r="N106" s="24"/>
      <c r="O106" s="25"/>
      <c r="P106" s="24"/>
      <c r="Q106" s="25"/>
      <c r="R106" s="24"/>
      <c r="S106" s="25"/>
      <c r="T106" s="24"/>
      <c r="U106" s="25"/>
      <c r="V106" s="24"/>
      <c r="W106" s="25"/>
      <c r="X106" s="147"/>
      <c r="Y106" s="143"/>
      <c r="Z106" s="147"/>
      <c r="AA106" s="143"/>
      <c r="AB106" s="147"/>
      <c r="AC106" s="143"/>
      <c r="AD106" s="147"/>
      <c r="AE106" s="143"/>
      <c r="AF106" s="147"/>
      <c r="AG106" s="153"/>
      <c r="AH106" s="56">
        <f t="shared" si="8"/>
        <v>0</v>
      </c>
      <c r="AI106" s="43" t="str">
        <f t="shared" si="4"/>
        <v/>
      </c>
      <c r="AJ106" s="41">
        <f t="shared" si="6"/>
        <v>0</v>
      </c>
      <c r="AK106" s="44"/>
      <c r="AM106" s="41" t="str">
        <f t="shared" si="7"/>
        <v/>
      </c>
    </row>
    <row r="107" spans="1:39" s="41" customFormat="1" ht="30" customHeight="1" x14ac:dyDescent="0.4">
      <c r="A107" s="55">
        <v>94</v>
      </c>
      <c r="B107" s="17"/>
      <c r="C107" s="432"/>
      <c r="D107" s="22"/>
      <c r="E107" s="23"/>
      <c r="F107" s="24"/>
      <c r="G107" s="23"/>
      <c r="H107" s="24"/>
      <c r="I107" s="25"/>
      <c r="J107" s="24"/>
      <c r="K107" s="25"/>
      <c r="L107" s="24"/>
      <c r="M107" s="25"/>
      <c r="N107" s="24"/>
      <c r="O107" s="25"/>
      <c r="P107" s="24"/>
      <c r="Q107" s="25"/>
      <c r="R107" s="24"/>
      <c r="S107" s="25"/>
      <c r="T107" s="24"/>
      <c r="U107" s="25"/>
      <c r="V107" s="24"/>
      <c r="W107" s="25"/>
      <c r="X107" s="147"/>
      <c r="Y107" s="143"/>
      <c r="Z107" s="147"/>
      <c r="AA107" s="143"/>
      <c r="AB107" s="147"/>
      <c r="AC107" s="143"/>
      <c r="AD107" s="147"/>
      <c r="AE107" s="143"/>
      <c r="AF107" s="147"/>
      <c r="AG107" s="153"/>
      <c r="AH107" s="56">
        <f t="shared" si="8"/>
        <v>0</v>
      </c>
      <c r="AI107" s="43" t="str">
        <f t="shared" si="4"/>
        <v/>
      </c>
      <c r="AJ107" s="41">
        <f t="shared" si="6"/>
        <v>0</v>
      </c>
      <c r="AK107" s="44"/>
      <c r="AM107" s="41" t="str">
        <f t="shared" si="7"/>
        <v/>
      </c>
    </row>
    <row r="108" spans="1:39" s="41" customFormat="1" ht="30" customHeight="1" thickBot="1" x14ac:dyDescent="0.45">
      <c r="A108" s="57">
        <v>95</v>
      </c>
      <c r="B108" s="92"/>
      <c r="C108" s="433"/>
      <c r="D108" s="11"/>
      <c r="E108" s="12"/>
      <c r="F108" s="13"/>
      <c r="G108" s="12"/>
      <c r="H108" s="13"/>
      <c r="I108" s="14"/>
      <c r="J108" s="13"/>
      <c r="K108" s="14"/>
      <c r="L108" s="13"/>
      <c r="M108" s="14"/>
      <c r="N108" s="13"/>
      <c r="O108" s="14"/>
      <c r="P108" s="13"/>
      <c r="Q108" s="14"/>
      <c r="R108" s="13"/>
      <c r="S108" s="14"/>
      <c r="T108" s="13"/>
      <c r="U108" s="14"/>
      <c r="V108" s="13"/>
      <c r="W108" s="14"/>
      <c r="X108" s="146"/>
      <c r="Y108" s="142"/>
      <c r="Z108" s="146"/>
      <c r="AA108" s="142"/>
      <c r="AB108" s="146"/>
      <c r="AC108" s="142"/>
      <c r="AD108" s="146"/>
      <c r="AE108" s="142"/>
      <c r="AF108" s="146"/>
      <c r="AG108" s="150"/>
      <c r="AH108" s="58">
        <f t="shared" si="8"/>
        <v>0</v>
      </c>
      <c r="AI108" s="43" t="str">
        <f t="shared" si="4"/>
        <v/>
      </c>
      <c r="AJ108" s="41">
        <f t="shared" si="6"/>
        <v>0</v>
      </c>
      <c r="AK108" s="44"/>
      <c r="AM108" s="41" t="str">
        <f t="shared" si="7"/>
        <v/>
      </c>
    </row>
    <row r="109" spans="1:39" s="41" customFormat="1" ht="30" customHeight="1" x14ac:dyDescent="0.4">
      <c r="A109" s="91">
        <v>96</v>
      </c>
      <c r="B109" s="189"/>
      <c r="C109" s="431"/>
      <c r="D109" s="93"/>
      <c r="E109" s="94"/>
      <c r="F109" s="95"/>
      <c r="G109" s="94"/>
      <c r="H109" s="95"/>
      <c r="I109" s="96"/>
      <c r="J109" s="95"/>
      <c r="K109" s="96"/>
      <c r="L109" s="95"/>
      <c r="M109" s="96"/>
      <c r="N109" s="95"/>
      <c r="O109" s="96"/>
      <c r="P109" s="95"/>
      <c r="Q109" s="96"/>
      <c r="R109" s="95"/>
      <c r="S109" s="96"/>
      <c r="T109" s="95"/>
      <c r="U109" s="96"/>
      <c r="V109" s="95"/>
      <c r="W109" s="96"/>
      <c r="X109" s="149"/>
      <c r="Y109" s="145"/>
      <c r="Z109" s="149"/>
      <c r="AA109" s="145"/>
      <c r="AB109" s="149"/>
      <c r="AC109" s="145"/>
      <c r="AD109" s="149"/>
      <c r="AE109" s="145"/>
      <c r="AF109" s="149"/>
      <c r="AG109" s="155"/>
      <c r="AH109" s="98">
        <f t="shared" si="8"/>
        <v>0</v>
      </c>
      <c r="AI109" s="43" t="str">
        <f t="shared" si="4"/>
        <v/>
      </c>
      <c r="AJ109" s="41">
        <f t="shared" si="6"/>
        <v>0</v>
      </c>
      <c r="AK109" s="44"/>
      <c r="AM109" s="41" t="str">
        <f t="shared" si="7"/>
        <v/>
      </c>
    </row>
    <row r="110" spans="1:39" s="41" customFormat="1" ht="30" customHeight="1" x14ac:dyDescent="0.4">
      <c r="A110" s="55">
        <v>97</v>
      </c>
      <c r="B110" s="17"/>
      <c r="C110" s="432"/>
      <c r="D110" s="22"/>
      <c r="E110" s="23"/>
      <c r="F110" s="24"/>
      <c r="G110" s="23"/>
      <c r="H110" s="24"/>
      <c r="I110" s="25"/>
      <c r="J110" s="24"/>
      <c r="K110" s="25"/>
      <c r="L110" s="24"/>
      <c r="M110" s="25"/>
      <c r="N110" s="24"/>
      <c r="O110" s="25"/>
      <c r="P110" s="24"/>
      <c r="Q110" s="25"/>
      <c r="R110" s="24"/>
      <c r="S110" s="25"/>
      <c r="T110" s="24"/>
      <c r="U110" s="25"/>
      <c r="V110" s="24"/>
      <c r="W110" s="25"/>
      <c r="X110" s="147"/>
      <c r="Y110" s="143"/>
      <c r="Z110" s="147"/>
      <c r="AA110" s="143"/>
      <c r="AB110" s="147"/>
      <c r="AC110" s="143"/>
      <c r="AD110" s="147"/>
      <c r="AE110" s="143"/>
      <c r="AF110" s="147"/>
      <c r="AG110" s="153"/>
      <c r="AH110" s="56">
        <f t="shared" si="8"/>
        <v>0</v>
      </c>
      <c r="AI110" s="43" t="str">
        <f t="shared" si="4"/>
        <v/>
      </c>
      <c r="AJ110" s="41">
        <f t="shared" ref="AJ110:AJ141" si="9">MIN(SUM(D110:AG110),15)</f>
        <v>0</v>
      </c>
      <c r="AK110" s="44"/>
      <c r="AM110" s="41" t="str">
        <f t="shared" si="7"/>
        <v/>
      </c>
    </row>
    <row r="111" spans="1:39" s="41" customFormat="1" ht="30" customHeight="1" x14ac:dyDescent="0.4">
      <c r="A111" s="55">
        <v>98</v>
      </c>
      <c r="B111" s="17"/>
      <c r="C111" s="432"/>
      <c r="D111" s="22"/>
      <c r="E111" s="23"/>
      <c r="F111" s="24"/>
      <c r="G111" s="23"/>
      <c r="H111" s="24"/>
      <c r="I111" s="25"/>
      <c r="J111" s="24"/>
      <c r="K111" s="25"/>
      <c r="L111" s="24"/>
      <c r="M111" s="25"/>
      <c r="N111" s="24"/>
      <c r="O111" s="25"/>
      <c r="P111" s="24"/>
      <c r="Q111" s="25"/>
      <c r="R111" s="24"/>
      <c r="S111" s="25"/>
      <c r="T111" s="24"/>
      <c r="U111" s="25"/>
      <c r="V111" s="24"/>
      <c r="W111" s="25"/>
      <c r="X111" s="147"/>
      <c r="Y111" s="143"/>
      <c r="Z111" s="147"/>
      <c r="AA111" s="143"/>
      <c r="AB111" s="147"/>
      <c r="AC111" s="143"/>
      <c r="AD111" s="147"/>
      <c r="AE111" s="143"/>
      <c r="AF111" s="147"/>
      <c r="AG111" s="153"/>
      <c r="AH111" s="56">
        <f t="shared" si="8"/>
        <v>0</v>
      </c>
      <c r="AI111" s="43" t="str">
        <f t="shared" si="4"/>
        <v/>
      </c>
      <c r="AJ111" s="41">
        <f t="shared" si="9"/>
        <v>0</v>
      </c>
      <c r="AK111" s="44"/>
      <c r="AM111" s="41" t="str">
        <f t="shared" si="7"/>
        <v/>
      </c>
    </row>
    <row r="112" spans="1:39" s="41" customFormat="1" ht="30" customHeight="1" x14ac:dyDescent="0.4">
      <c r="A112" s="55">
        <v>99</v>
      </c>
      <c r="B112" s="17"/>
      <c r="C112" s="432"/>
      <c r="D112" s="22"/>
      <c r="E112" s="23"/>
      <c r="F112" s="24"/>
      <c r="G112" s="23"/>
      <c r="H112" s="24"/>
      <c r="I112" s="25"/>
      <c r="J112" s="24"/>
      <c r="K112" s="25"/>
      <c r="L112" s="24"/>
      <c r="M112" s="25"/>
      <c r="N112" s="24"/>
      <c r="O112" s="25"/>
      <c r="P112" s="24"/>
      <c r="Q112" s="25"/>
      <c r="R112" s="24"/>
      <c r="S112" s="25"/>
      <c r="T112" s="24"/>
      <c r="U112" s="25"/>
      <c r="V112" s="24"/>
      <c r="W112" s="25"/>
      <c r="X112" s="147"/>
      <c r="Y112" s="143"/>
      <c r="Z112" s="147"/>
      <c r="AA112" s="143"/>
      <c r="AB112" s="147"/>
      <c r="AC112" s="143"/>
      <c r="AD112" s="147"/>
      <c r="AE112" s="143"/>
      <c r="AF112" s="147"/>
      <c r="AG112" s="153"/>
      <c r="AH112" s="56">
        <f t="shared" si="8"/>
        <v>0</v>
      </c>
      <c r="AI112" s="43" t="str">
        <f t="shared" si="4"/>
        <v/>
      </c>
      <c r="AJ112" s="41">
        <f t="shared" si="9"/>
        <v>0</v>
      </c>
      <c r="AK112" s="44"/>
      <c r="AM112" s="41" t="str">
        <f t="shared" si="7"/>
        <v/>
      </c>
    </row>
    <row r="113" spans="1:39" s="41" customFormat="1" ht="30" customHeight="1" thickBot="1" x14ac:dyDescent="0.45">
      <c r="A113" s="55">
        <v>100</v>
      </c>
      <c r="B113" s="92"/>
      <c r="C113" s="433"/>
      <c r="D113" s="22"/>
      <c r="E113" s="23"/>
      <c r="F113" s="24"/>
      <c r="G113" s="23"/>
      <c r="H113" s="24"/>
      <c r="I113" s="25"/>
      <c r="J113" s="24"/>
      <c r="K113" s="25"/>
      <c r="L113" s="24"/>
      <c r="M113" s="25"/>
      <c r="N113" s="24"/>
      <c r="O113" s="25"/>
      <c r="P113" s="24"/>
      <c r="Q113" s="25"/>
      <c r="R113" s="24"/>
      <c r="S113" s="25"/>
      <c r="T113" s="24"/>
      <c r="U113" s="25"/>
      <c r="V113" s="24"/>
      <c r="W113" s="25"/>
      <c r="X113" s="147"/>
      <c r="Y113" s="143"/>
      <c r="Z113" s="147"/>
      <c r="AA113" s="143"/>
      <c r="AB113" s="147"/>
      <c r="AC113" s="143"/>
      <c r="AD113" s="147"/>
      <c r="AE113" s="143"/>
      <c r="AF113" s="147"/>
      <c r="AG113" s="153"/>
      <c r="AH113" s="56">
        <f t="shared" si="8"/>
        <v>0</v>
      </c>
      <c r="AI113" s="43" t="str">
        <f t="shared" si="4"/>
        <v/>
      </c>
      <c r="AJ113" s="41">
        <f t="shared" si="9"/>
        <v>0</v>
      </c>
      <c r="AK113" s="44"/>
      <c r="AM113" s="41" t="str">
        <f t="shared" si="7"/>
        <v/>
      </c>
    </row>
    <row r="114" spans="1:39" s="41" customFormat="1" ht="30" customHeight="1" x14ac:dyDescent="0.4">
      <c r="A114" s="99">
        <v>101</v>
      </c>
      <c r="B114" s="189"/>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48"/>
      <c r="Y114" s="144"/>
      <c r="Z114" s="148"/>
      <c r="AA114" s="144"/>
      <c r="AB114" s="148"/>
      <c r="AC114" s="144"/>
      <c r="AD114" s="148"/>
      <c r="AE114" s="144"/>
      <c r="AF114" s="148"/>
      <c r="AG114" s="154"/>
      <c r="AH114" s="81">
        <f t="shared" si="8"/>
        <v>0</v>
      </c>
      <c r="AI114" s="43" t="str">
        <f t="shared" si="4"/>
        <v/>
      </c>
      <c r="AJ114" s="41">
        <f t="shared" si="9"/>
        <v>0</v>
      </c>
      <c r="AK114" s="44"/>
      <c r="AM114" s="41" t="str">
        <f t="shared" si="7"/>
        <v/>
      </c>
    </row>
    <row r="115" spans="1:39" s="41" customFormat="1" ht="30" customHeight="1" x14ac:dyDescent="0.4">
      <c r="A115" s="55">
        <v>102</v>
      </c>
      <c r="B115" s="17"/>
      <c r="C115" s="432"/>
      <c r="D115" s="22"/>
      <c r="E115" s="23"/>
      <c r="F115" s="24"/>
      <c r="G115" s="23"/>
      <c r="H115" s="24"/>
      <c r="I115" s="25"/>
      <c r="J115" s="24"/>
      <c r="K115" s="25"/>
      <c r="L115" s="24"/>
      <c r="M115" s="25"/>
      <c r="N115" s="24"/>
      <c r="O115" s="25"/>
      <c r="P115" s="24"/>
      <c r="Q115" s="25"/>
      <c r="R115" s="24"/>
      <c r="S115" s="25"/>
      <c r="T115" s="24"/>
      <c r="U115" s="25"/>
      <c r="V115" s="24"/>
      <c r="W115" s="25"/>
      <c r="X115" s="147"/>
      <c r="Y115" s="143"/>
      <c r="Z115" s="147"/>
      <c r="AA115" s="143"/>
      <c r="AB115" s="147"/>
      <c r="AC115" s="143"/>
      <c r="AD115" s="147"/>
      <c r="AE115" s="143"/>
      <c r="AF115" s="147"/>
      <c r="AG115" s="153"/>
      <c r="AH115" s="56">
        <f t="shared" si="8"/>
        <v>0</v>
      </c>
      <c r="AI115" s="43" t="str">
        <f t="shared" si="4"/>
        <v/>
      </c>
      <c r="AJ115" s="41">
        <f t="shared" si="9"/>
        <v>0</v>
      </c>
      <c r="AK115" s="44"/>
      <c r="AM115" s="41" t="str">
        <f t="shared" si="7"/>
        <v/>
      </c>
    </row>
    <row r="116" spans="1:39" s="41" customFormat="1" ht="30" customHeight="1" x14ac:dyDescent="0.4">
      <c r="A116" s="55">
        <v>103</v>
      </c>
      <c r="B116" s="17"/>
      <c r="C116" s="432"/>
      <c r="D116" s="22"/>
      <c r="E116" s="23"/>
      <c r="F116" s="24"/>
      <c r="G116" s="23"/>
      <c r="H116" s="24"/>
      <c r="I116" s="25"/>
      <c r="J116" s="24"/>
      <c r="K116" s="25"/>
      <c r="L116" s="24"/>
      <c r="M116" s="25"/>
      <c r="N116" s="24"/>
      <c r="O116" s="25"/>
      <c r="P116" s="24"/>
      <c r="Q116" s="25"/>
      <c r="R116" s="24"/>
      <c r="S116" s="25"/>
      <c r="T116" s="24"/>
      <c r="U116" s="25"/>
      <c r="V116" s="24"/>
      <c r="W116" s="25"/>
      <c r="X116" s="147"/>
      <c r="Y116" s="143"/>
      <c r="Z116" s="147"/>
      <c r="AA116" s="143"/>
      <c r="AB116" s="147"/>
      <c r="AC116" s="143"/>
      <c r="AD116" s="147"/>
      <c r="AE116" s="143"/>
      <c r="AF116" s="147"/>
      <c r="AG116" s="153"/>
      <c r="AH116" s="56">
        <f t="shared" si="8"/>
        <v>0</v>
      </c>
      <c r="AI116" s="43" t="str">
        <f t="shared" si="4"/>
        <v/>
      </c>
      <c r="AJ116" s="41">
        <f t="shared" si="9"/>
        <v>0</v>
      </c>
      <c r="AK116" s="44"/>
      <c r="AM116" s="41" t="str">
        <f t="shared" si="7"/>
        <v/>
      </c>
    </row>
    <row r="117" spans="1:39" s="41" customFormat="1" ht="30" customHeight="1" x14ac:dyDescent="0.4">
      <c r="A117" s="55">
        <v>104</v>
      </c>
      <c r="B117" s="17"/>
      <c r="C117" s="432"/>
      <c r="D117" s="22"/>
      <c r="E117" s="23"/>
      <c r="F117" s="24"/>
      <c r="G117" s="23"/>
      <c r="H117" s="24"/>
      <c r="I117" s="25"/>
      <c r="J117" s="24"/>
      <c r="K117" s="25"/>
      <c r="L117" s="24"/>
      <c r="M117" s="25"/>
      <c r="N117" s="24"/>
      <c r="O117" s="25"/>
      <c r="P117" s="24"/>
      <c r="Q117" s="25"/>
      <c r="R117" s="24"/>
      <c r="S117" s="25"/>
      <c r="T117" s="24"/>
      <c r="U117" s="25"/>
      <c r="V117" s="24"/>
      <c r="W117" s="25"/>
      <c r="X117" s="147"/>
      <c r="Y117" s="143"/>
      <c r="Z117" s="147"/>
      <c r="AA117" s="143"/>
      <c r="AB117" s="147"/>
      <c r="AC117" s="143"/>
      <c r="AD117" s="147"/>
      <c r="AE117" s="143"/>
      <c r="AF117" s="147"/>
      <c r="AG117" s="153"/>
      <c r="AH117" s="56">
        <f t="shared" si="8"/>
        <v>0</v>
      </c>
      <c r="AI117" s="43" t="str">
        <f t="shared" si="4"/>
        <v/>
      </c>
      <c r="AJ117" s="41">
        <f t="shared" si="9"/>
        <v>0</v>
      </c>
      <c r="AK117" s="44"/>
      <c r="AM117" s="41" t="str">
        <f t="shared" si="7"/>
        <v/>
      </c>
    </row>
    <row r="118" spans="1:39" s="41" customFormat="1" ht="30" customHeight="1" thickBot="1" x14ac:dyDescent="0.45">
      <c r="A118" s="57">
        <v>105</v>
      </c>
      <c r="B118" s="19"/>
      <c r="C118" s="433"/>
      <c r="D118" s="11"/>
      <c r="E118" s="12"/>
      <c r="F118" s="13"/>
      <c r="G118" s="12"/>
      <c r="H118" s="13"/>
      <c r="I118" s="14"/>
      <c r="J118" s="13"/>
      <c r="K118" s="14"/>
      <c r="L118" s="13"/>
      <c r="M118" s="14"/>
      <c r="N118" s="13"/>
      <c r="O118" s="14"/>
      <c r="P118" s="13"/>
      <c r="Q118" s="14"/>
      <c r="R118" s="13"/>
      <c r="S118" s="14"/>
      <c r="T118" s="13"/>
      <c r="U118" s="14"/>
      <c r="V118" s="13"/>
      <c r="W118" s="14"/>
      <c r="X118" s="146"/>
      <c r="Y118" s="142"/>
      <c r="Z118" s="146"/>
      <c r="AA118" s="142"/>
      <c r="AB118" s="146"/>
      <c r="AC118" s="142"/>
      <c r="AD118" s="146"/>
      <c r="AE118" s="142"/>
      <c r="AF118" s="146"/>
      <c r="AG118" s="150"/>
      <c r="AH118" s="58">
        <f t="shared" si="8"/>
        <v>0</v>
      </c>
      <c r="AI118" s="43" t="str">
        <f t="shared" si="4"/>
        <v/>
      </c>
      <c r="AJ118" s="41">
        <f t="shared" si="9"/>
        <v>0</v>
      </c>
      <c r="AK118" s="44"/>
      <c r="AM118" s="41" t="str">
        <f t="shared" si="7"/>
        <v/>
      </c>
    </row>
    <row r="119" spans="1:39" s="41" customFormat="1" ht="30" customHeight="1" x14ac:dyDescent="0.4">
      <c r="A119" s="91">
        <v>106</v>
      </c>
      <c r="B119" s="17"/>
      <c r="C119" s="431"/>
      <c r="D119" s="93"/>
      <c r="E119" s="94"/>
      <c r="F119" s="95"/>
      <c r="G119" s="94"/>
      <c r="H119" s="95"/>
      <c r="I119" s="96"/>
      <c r="J119" s="95"/>
      <c r="K119" s="96"/>
      <c r="L119" s="95"/>
      <c r="M119" s="96"/>
      <c r="N119" s="95"/>
      <c r="O119" s="96"/>
      <c r="P119" s="95"/>
      <c r="Q119" s="96"/>
      <c r="R119" s="95"/>
      <c r="S119" s="96"/>
      <c r="T119" s="95"/>
      <c r="U119" s="96"/>
      <c r="V119" s="95"/>
      <c r="W119" s="96"/>
      <c r="X119" s="149"/>
      <c r="Y119" s="145"/>
      <c r="Z119" s="149"/>
      <c r="AA119" s="145"/>
      <c r="AB119" s="149"/>
      <c r="AC119" s="145"/>
      <c r="AD119" s="149"/>
      <c r="AE119" s="145"/>
      <c r="AF119" s="149"/>
      <c r="AG119" s="155"/>
      <c r="AH119" s="98">
        <f t="shared" si="8"/>
        <v>0</v>
      </c>
      <c r="AI119" s="43" t="str">
        <f t="shared" si="4"/>
        <v/>
      </c>
      <c r="AJ119" s="41">
        <f t="shared" si="9"/>
        <v>0</v>
      </c>
      <c r="AK119" s="44"/>
      <c r="AM119" s="41" t="str">
        <f t="shared" si="7"/>
        <v/>
      </c>
    </row>
    <row r="120" spans="1:39" s="41" customFormat="1" ht="30" customHeight="1" x14ac:dyDescent="0.4">
      <c r="A120" s="55">
        <v>107</v>
      </c>
      <c r="B120" s="17"/>
      <c r="C120" s="432"/>
      <c r="D120" s="22"/>
      <c r="E120" s="23"/>
      <c r="F120" s="24"/>
      <c r="G120" s="23"/>
      <c r="H120" s="24"/>
      <c r="I120" s="25"/>
      <c r="J120" s="24"/>
      <c r="K120" s="25"/>
      <c r="L120" s="24"/>
      <c r="M120" s="25"/>
      <c r="N120" s="24"/>
      <c r="O120" s="25"/>
      <c r="P120" s="24"/>
      <c r="Q120" s="25"/>
      <c r="R120" s="24"/>
      <c r="S120" s="25"/>
      <c r="T120" s="24"/>
      <c r="U120" s="25"/>
      <c r="V120" s="24"/>
      <c r="W120" s="25"/>
      <c r="X120" s="147"/>
      <c r="Y120" s="143"/>
      <c r="Z120" s="147"/>
      <c r="AA120" s="143"/>
      <c r="AB120" s="147"/>
      <c r="AC120" s="143"/>
      <c r="AD120" s="147"/>
      <c r="AE120" s="143"/>
      <c r="AF120" s="147"/>
      <c r="AG120" s="153"/>
      <c r="AH120" s="56">
        <f t="shared" si="8"/>
        <v>0</v>
      </c>
      <c r="AI120" s="43" t="str">
        <f t="shared" si="4"/>
        <v/>
      </c>
      <c r="AJ120" s="41">
        <f t="shared" si="9"/>
        <v>0</v>
      </c>
      <c r="AK120" s="44"/>
      <c r="AM120" s="41" t="str">
        <f t="shared" si="7"/>
        <v/>
      </c>
    </row>
    <row r="121" spans="1:39" s="41" customFormat="1" ht="30" customHeight="1" x14ac:dyDescent="0.4">
      <c r="A121" s="55">
        <v>108</v>
      </c>
      <c r="B121" s="17"/>
      <c r="C121" s="432"/>
      <c r="D121" s="22"/>
      <c r="E121" s="23"/>
      <c r="F121" s="24"/>
      <c r="G121" s="23"/>
      <c r="H121" s="24"/>
      <c r="I121" s="25"/>
      <c r="J121" s="24"/>
      <c r="K121" s="25"/>
      <c r="L121" s="24"/>
      <c r="M121" s="25"/>
      <c r="N121" s="24"/>
      <c r="O121" s="25"/>
      <c r="P121" s="24"/>
      <c r="Q121" s="25"/>
      <c r="R121" s="24"/>
      <c r="S121" s="25"/>
      <c r="T121" s="24"/>
      <c r="U121" s="25"/>
      <c r="V121" s="24"/>
      <c r="W121" s="25"/>
      <c r="X121" s="147"/>
      <c r="Y121" s="143"/>
      <c r="Z121" s="147"/>
      <c r="AA121" s="143"/>
      <c r="AB121" s="147"/>
      <c r="AC121" s="143"/>
      <c r="AD121" s="147"/>
      <c r="AE121" s="143"/>
      <c r="AF121" s="147"/>
      <c r="AG121" s="153"/>
      <c r="AH121" s="56">
        <f t="shared" si="8"/>
        <v>0</v>
      </c>
      <c r="AI121" s="43" t="str">
        <f t="shared" si="4"/>
        <v/>
      </c>
      <c r="AJ121" s="41">
        <f t="shared" si="9"/>
        <v>0</v>
      </c>
      <c r="AK121" s="44"/>
      <c r="AM121" s="41" t="str">
        <f t="shared" si="7"/>
        <v/>
      </c>
    </row>
    <row r="122" spans="1:39" s="41" customFormat="1" ht="30" customHeight="1" x14ac:dyDescent="0.4">
      <c r="A122" s="55">
        <v>109</v>
      </c>
      <c r="B122" s="17"/>
      <c r="C122" s="432"/>
      <c r="D122" s="22"/>
      <c r="E122" s="23"/>
      <c r="F122" s="24"/>
      <c r="G122" s="23"/>
      <c r="H122" s="24"/>
      <c r="I122" s="25"/>
      <c r="J122" s="24"/>
      <c r="K122" s="25"/>
      <c r="L122" s="24"/>
      <c r="M122" s="25"/>
      <c r="N122" s="24"/>
      <c r="O122" s="25"/>
      <c r="P122" s="24"/>
      <c r="Q122" s="25"/>
      <c r="R122" s="24"/>
      <c r="S122" s="25"/>
      <c r="T122" s="24"/>
      <c r="U122" s="25"/>
      <c r="V122" s="24"/>
      <c r="W122" s="25"/>
      <c r="X122" s="147"/>
      <c r="Y122" s="143"/>
      <c r="Z122" s="147"/>
      <c r="AA122" s="143"/>
      <c r="AB122" s="147"/>
      <c r="AC122" s="143"/>
      <c r="AD122" s="147"/>
      <c r="AE122" s="143"/>
      <c r="AF122" s="147"/>
      <c r="AG122" s="153"/>
      <c r="AH122" s="56">
        <f t="shared" si="8"/>
        <v>0</v>
      </c>
      <c r="AI122" s="43" t="str">
        <f t="shared" si="4"/>
        <v/>
      </c>
      <c r="AJ122" s="41">
        <f t="shared" si="9"/>
        <v>0</v>
      </c>
      <c r="AK122" s="44"/>
      <c r="AM122" s="41" t="str">
        <f t="shared" si="7"/>
        <v/>
      </c>
    </row>
    <row r="123" spans="1:39" s="41" customFormat="1" ht="30" customHeight="1" thickBot="1" x14ac:dyDescent="0.45">
      <c r="A123" s="55">
        <v>110</v>
      </c>
      <c r="B123" s="92"/>
      <c r="C123" s="433"/>
      <c r="D123" s="22"/>
      <c r="E123" s="23"/>
      <c r="F123" s="24"/>
      <c r="G123" s="23"/>
      <c r="H123" s="24"/>
      <c r="I123" s="25"/>
      <c r="J123" s="24"/>
      <c r="K123" s="25"/>
      <c r="L123" s="24"/>
      <c r="M123" s="25"/>
      <c r="N123" s="24"/>
      <c r="O123" s="25"/>
      <c r="P123" s="24"/>
      <c r="Q123" s="25"/>
      <c r="R123" s="24"/>
      <c r="S123" s="25"/>
      <c r="T123" s="24"/>
      <c r="U123" s="25"/>
      <c r="V123" s="24"/>
      <c r="W123" s="25"/>
      <c r="X123" s="147"/>
      <c r="Y123" s="143"/>
      <c r="Z123" s="147"/>
      <c r="AA123" s="143"/>
      <c r="AB123" s="147"/>
      <c r="AC123" s="143"/>
      <c r="AD123" s="147"/>
      <c r="AE123" s="143"/>
      <c r="AF123" s="147"/>
      <c r="AG123" s="153"/>
      <c r="AH123" s="56">
        <f t="shared" si="8"/>
        <v>0</v>
      </c>
      <c r="AI123" s="43" t="str">
        <f t="shared" si="4"/>
        <v/>
      </c>
      <c r="AJ123" s="41">
        <f t="shared" si="9"/>
        <v>0</v>
      </c>
      <c r="AK123" s="44"/>
      <c r="AM123" s="41" t="str">
        <f t="shared" si="7"/>
        <v/>
      </c>
    </row>
    <row r="124" spans="1:39" s="41" customFormat="1" ht="30" customHeight="1" x14ac:dyDescent="0.4">
      <c r="A124" s="99">
        <v>111</v>
      </c>
      <c r="B124" s="189"/>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48"/>
      <c r="Y124" s="144"/>
      <c r="Z124" s="148"/>
      <c r="AA124" s="144"/>
      <c r="AB124" s="148"/>
      <c r="AC124" s="144"/>
      <c r="AD124" s="148"/>
      <c r="AE124" s="144"/>
      <c r="AF124" s="148"/>
      <c r="AG124" s="154"/>
      <c r="AH124" s="81">
        <f t="shared" si="8"/>
        <v>0</v>
      </c>
      <c r="AI124" s="43" t="str">
        <f t="shared" si="4"/>
        <v/>
      </c>
      <c r="AJ124" s="41">
        <f t="shared" si="9"/>
        <v>0</v>
      </c>
      <c r="AK124" s="44"/>
      <c r="AM124" s="41" t="str">
        <f t="shared" si="7"/>
        <v/>
      </c>
    </row>
    <row r="125" spans="1:39" s="41" customFormat="1" ht="30" customHeight="1" x14ac:dyDescent="0.4">
      <c r="A125" s="55">
        <v>112</v>
      </c>
      <c r="B125" s="17"/>
      <c r="C125" s="432"/>
      <c r="D125" s="22"/>
      <c r="E125" s="23"/>
      <c r="F125" s="24"/>
      <c r="G125" s="23"/>
      <c r="H125" s="24"/>
      <c r="I125" s="25"/>
      <c r="J125" s="24"/>
      <c r="K125" s="25"/>
      <c r="L125" s="24"/>
      <c r="M125" s="25"/>
      <c r="N125" s="24"/>
      <c r="O125" s="25"/>
      <c r="P125" s="24"/>
      <c r="Q125" s="25"/>
      <c r="R125" s="24"/>
      <c r="S125" s="25"/>
      <c r="T125" s="24"/>
      <c r="U125" s="25"/>
      <c r="V125" s="24"/>
      <c r="W125" s="25"/>
      <c r="X125" s="147"/>
      <c r="Y125" s="143"/>
      <c r="Z125" s="147"/>
      <c r="AA125" s="143"/>
      <c r="AB125" s="147"/>
      <c r="AC125" s="143"/>
      <c r="AD125" s="147"/>
      <c r="AE125" s="143"/>
      <c r="AF125" s="147"/>
      <c r="AG125" s="153"/>
      <c r="AH125" s="56">
        <f t="shared" si="8"/>
        <v>0</v>
      </c>
      <c r="AI125" s="43" t="str">
        <f t="shared" si="4"/>
        <v/>
      </c>
      <c r="AJ125" s="41">
        <f t="shared" si="9"/>
        <v>0</v>
      </c>
      <c r="AK125" s="44"/>
      <c r="AM125" s="41" t="str">
        <f t="shared" si="7"/>
        <v/>
      </c>
    </row>
    <row r="126" spans="1:39" s="41" customFormat="1" ht="30" customHeight="1" x14ac:dyDescent="0.4">
      <c r="A126" s="55">
        <v>113</v>
      </c>
      <c r="B126" s="17"/>
      <c r="C126" s="432"/>
      <c r="D126" s="22"/>
      <c r="E126" s="23"/>
      <c r="F126" s="24"/>
      <c r="G126" s="23"/>
      <c r="H126" s="24"/>
      <c r="I126" s="25"/>
      <c r="J126" s="24"/>
      <c r="K126" s="25"/>
      <c r="L126" s="24"/>
      <c r="M126" s="25"/>
      <c r="N126" s="24"/>
      <c r="O126" s="25"/>
      <c r="P126" s="24"/>
      <c r="Q126" s="25"/>
      <c r="R126" s="24"/>
      <c r="S126" s="25"/>
      <c r="T126" s="24"/>
      <c r="U126" s="25"/>
      <c r="V126" s="24"/>
      <c r="W126" s="25"/>
      <c r="X126" s="147"/>
      <c r="Y126" s="143"/>
      <c r="Z126" s="147"/>
      <c r="AA126" s="143"/>
      <c r="AB126" s="147"/>
      <c r="AC126" s="143"/>
      <c r="AD126" s="147"/>
      <c r="AE126" s="143"/>
      <c r="AF126" s="147"/>
      <c r="AG126" s="153"/>
      <c r="AH126" s="56">
        <f t="shared" si="8"/>
        <v>0</v>
      </c>
      <c r="AI126" s="43" t="str">
        <f t="shared" si="4"/>
        <v/>
      </c>
      <c r="AJ126" s="41">
        <f t="shared" si="9"/>
        <v>0</v>
      </c>
      <c r="AK126" s="44"/>
      <c r="AM126" s="41" t="str">
        <f t="shared" si="7"/>
        <v/>
      </c>
    </row>
    <row r="127" spans="1:39" s="41" customFormat="1" ht="30" customHeight="1" x14ac:dyDescent="0.4">
      <c r="A127" s="55">
        <v>114</v>
      </c>
      <c r="B127" s="17"/>
      <c r="C127" s="432"/>
      <c r="D127" s="22"/>
      <c r="E127" s="23"/>
      <c r="F127" s="24"/>
      <c r="G127" s="23"/>
      <c r="H127" s="24"/>
      <c r="I127" s="25"/>
      <c r="J127" s="24"/>
      <c r="K127" s="25"/>
      <c r="L127" s="24"/>
      <c r="M127" s="25"/>
      <c r="N127" s="24"/>
      <c r="O127" s="25"/>
      <c r="P127" s="24"/>
      <c r="Q127" s="25"/>
      <c r="R127" s="24"/>
      <c r="S127" s="25"/>
      <c r="T127" s="24"/>
      <c r="U127" s="25"/>
      <c r="V127" s="24"/>
      <c r="W127" s="25"/>
      <c r="X127" s="147"/>
      <c r="Y127" s="143"/>
      <c r="Z127" s="147"/>
      <c r="AA127" s="143"/>
      <c r="AB127" s="147"/>
      <c r="AC127" s="143"/>
      <c r="AD127" s="147"/>
      <c r="AE127" s="143"/>
      <c r="AF127" s="147"/>
      <c r="AG127" s="153"/>
      <c r="AH127" s="56">
        <f t="shared" si="8"/>
        <v>0</v>
      </c>
      <c r="AI127" s="43" t="str">
        <f t="shared" si="4"/>
        <v/>
      </c>
      <c r="AJ127" s="41">
        <f t="shared" si="9"/>
        <v>0</v>
      </c>
      <c r="AK127" s="44"/>
      <c r="AM127" s="41" t="str">
        <f t="shared" si="7"/>
        <v/>
      </c>
    </row>
    <row r="128" spans="1:39" s="41" customFormat="1" ht="30" customHeight="1" thickBot="1" x14ac:dyDescent="0.45">
      <c r="A128" s="57">
        <v>115</v>
      </c>
      <c r="B128" s="92"/>
      <c r="C128" s="433"/>
      <c r="D128" s="11"/>
      <c r="E128" s="12"/>
      <c r="F128" s="13"/>
      <c r="G128" s="12"/>
      <c r="H128" s="13"/>
      <c r="I128" s="14"/>
      <c r="J128" s="13"/>
      <c r="K128" s="14"/>
      <c r="L128" s="13"/>
      <c r="M128" s="14"/>
      <c r="N128" s="13"/>
      <c r="O128" s="14"/>
      <c r="P128" s="13"/>
      <c r="Q128" s="14"/>
      <c r="R128" s="13"/>
      <c r="S128" s="14"/>
      <c r="T128" s="13"/>
      <c r="U128" s="14"/>
      <c r="V128" s="13"/>
      <c r="W128" s="14"/>
      <c r="X128" s="146"/>
      <c r="Y128" s="142"/>
      <c r="Z128" s="146"/>
      <c r="AA128" s="142"/>
      <c r="AB128" s="146"/>
      <c r="AC128" s="142"/>
      <c r="AD128" s="146"/>
      <c r="AE128" s="142"/>
      <c r="AF128" s="146"/>
      <c r="AG128" s="150"/>
      <c r="AH128" s="58">
        <f t="shared" si="8"/>
        <v>0</v>
      </c>
      <c r="AI128" s="43" t="str">
        <f t="shared" si="4"/>
        <v/>
      </c>
      <c r="AJ128" s="41">
        <f t="shared" si="9"/>
        <v>0</v>
      </c>
      <c r="AK128" s="44"/>
      <c r="AM128" s="41" t="str">
        <f t="shared" si="7"/>
        <v/>
      </c>
    </row>
    <row r="129" spans="1:39" s="41" customFormat="1" ht="30" customHeight="1" x14ac:dyDescent="0.4">
      <c r="A129" s="91">
        <v>116</v>
      </c>
      <c r="B129" s="189"/>
      <c r="C129" s="431"/>
      <c r="D129" s="93"/>
      <c r="E129" s="94"/>
      <c r="F129" s="95"/>
      <c r="G129" s="94"/>
      <c r="H129" s="95"/>
      <c r="I129" s="96"/>
      <c r="J129" s="95"/>
      <c r="K129" s="96"/>
      <c r="L129" s="95"/>
      <c r="M129" s="96"/>
      <c r="N129" s="95"/>
      <c r="O129" s="96"/>
      <c r="P129" s="95"/>
      <c r="Q129" s="96"/>
      <c r="R129" s="95"/>
      <c r="S129" s="96"/>
      <c r="T129" s="95"/>
      <c r="U129" s="96"/>
      <c r="V129" s="95"/>
      <c r="W129" s="96"/>
      <c r="X129" s="149"/>
      <c r="Y129" s="145"/>
      <c r="Z129" s="149"/>
      <c r="AA129" s="145"/>
      <c r="AB129" s="149"/>
      <c r="AC129" s="145"/>
      <c r="AD129" s="149"/>
      <c r="AE129" s="145"/>
      <c r="AF129" s="149"/>
      <c r="AG129" s="155"/>
      <c r="AH129" s="98">
        <f t="shared" si="8"/>
        <v>0</v>
      </c>
      <c r="AI129" s="43" t="str">
        <f t="shared" si="4"/>
        <v/>
      </c>
      <c r="AJ129" s="41">
        <f t="shared" si="9"/>
        <v>0</v>
      </c>
      <c r="AK129" s="44"/>
      <c r="AM129" s="41" t="str">
        <f t="shared" si="7"/>
        <v/>
      </c>
    </row>
    <row r="130" spans="1:39" s="41" customFormat="1" ht="30" customHeight="1" x14ac:dyDescent="0.4">
      <c r="A130" s="55">
        <v>117</v>
      </c>
      <c r="B130" s="17"/>
      <c r="C130" s="432"/>
      <c r="D130" s="22"/>
      <c r="E130" s="23"/>
      <c r="F130" s="24"/>
      <c r="G130" s="23"/>
      <c r="H130" s="24"/>
      <c r="I130" s="25"/>
      <c r="J130" s="24"/>
      <c r="K130" s="25"/>
      <c r="L130" s="24"/>
      <c r="M130" s="25"/>
      <c r="N130" s="24"/>
      <c r="O130" s="25"/>
      <c r="P130" s="24"/>
      <c r="Q130" s="25"/>
      <c r="R130" s="24"/>
      <c r="S130" s="25"/>
      <c r="T130" s="24"/>
      <c r="U130" s="25"/>
      <c r="V130" s="24"/>
      <c r="W130" s="25"/>
      <c r="X130" s="147"/>
      <c r="Y130" s="143"/>
      <c r="Z130" s="147"/>
      <c r="AA130" s="143"/>
      <c r="AB130" s="147"/>
      <c r="AC130" s="143"/>
      <c r="AD130" s="147"/>
      <c r="AE130" s="143"/>
      <c r="AF130" s="147"/>
      <c r="AG130" s="153"/>
      <c r="AH130" s="56">
        <f t="shared" si="8"/>
        <v>0</v>
      </c>
      <c r="AI130" s="43" t="str">
        <f t="shared" ref="AI130:AI163" si="10">IF(AH130&lt;=15,"","療養日数は15日以内になるようにしてください")</f>
        <v/>
      </c>
      <c r="AJ130" s="41">
        <f t="shared" si="9"/>
        <v>0</v>
      </c>
      <c r="AK130" s="44"/>
      <c r="AM130" s="41" t="str">
        <f t="shared" si="7"/>
        <v/>
      </c>
    </row>
    <row r="131" spans="1:39" s="41" customFormat="1" ht="30" customHeight="1" x14ac:dyDescent="0.4">
      <c r="A131" s="55">
        <v>118</v>
      </c>
      <c r="B131" s="17"/>
      <c r="C131" s="432"/>
      <c r="D131" s="22"/>
      <c r="E131" s="23"/>
      <c r="F131" s="24"/>
      <c r="G131" s="23"/>
      <c r="H131" s="24"/>
      <c r="I131" s="25"/>
      <c r="J131" s="24"/>
      <c r="K131" s="25"/>
      <c r="L131" s="24"/>
      <c r="M131" s="25"/>
      <c r="N131" s="24"/>
      <c r="O131" s="25"/>
      <c r="P131" s="24"/>
      <c r="Q131" s="25"/>
      <c r="R131" s="24"/>
      <c r="S131" s="25"/>
      <c r="T131" s="24"/>
      <c r="U131" s="25"/>
      <c r="V131" s="24"/>
      <c r="W131" s="25"/>
      <c r="X131" s="147"/>
      <c r="Y131" s="143"/>
      <c r="Z131" s="147"/>
      <c r="AA131" s="143"/>
      <c r="AB131" s="147"/>
      <c r="AC131" s="143"/>
      <c r="AD131" s="147"/>
      <c r="AE131" s="143"/>
      <c r="AF131" s="147"/>
      <c r="AG131" s="153"/>
      <c r="AH131" s="56">
        <f t="shared" si="8"/>
        <v>0</v>
      </c>
      <c r="AI131" s="43" t="str">
        <f t="shared" si="10"/>
        <v/>
      </c>
      <c r="AJ131" s="41">
        <f t="shared" si="9"/>
        <v>0</v>
      </c>
      <c r="AK131" s="44"/>
      <c r="AM131" s="41" t="str">
        <f t="shared" si="7"/>
        <v/>
      </c>
    </row>
    <row r="132" spans="1:39" s="41" customFormat="1" ht="30" customHeight="1" x14ac:dyDescent="0.4">
      <c r="A132" s="55">
        <v>119</v>
      </c>
      <c r="B132" s="17"/>
      <c r="C132" s="432"/>
      <c r="D132" s="22"/>
      <c r="E132" s="23"/>
      <c r="F132" s="24"/>
      <c r="G132" s="23"/>
      <c r="H132" s="24"/>
      <c r="I132" s="25"/>
      <c r="J132" s="24"/>
      <c r="K132" s="25"/>
      <c r="L132" s="24"/>
      <c r="M132" s="25"/>
      <c r="N132" s="24"/>
      <c r="O132" s="25"/>
      <c r="P132" s="24"/>
      <c r="Q132" s="25"/>
      <c r="R132" s="24"/>
      <c r="S132" s="25"/>
      <c r="T132" s="24"/>
      <c r="U132" s="25"/>
      <c r="V132" s="24"/>
      <c r="W132" s="25"/>
      <c r="X132" s="147"/>
      <c r="Y132" s="143"/>
      <c r="Z132" s="147"/>
      <c r="AA132" s="143"/>
      <c r="AB132" s="147"/>
      <c r="AC132" s="143"/>
      <c r="AD132" s="147"/>
      <c r="AE132" s="143"/>
      <c r="AF132" s="147"/>
      <c r="AG132" s="153"/>
      <c r="AH132" s="56">
        <f t="shared" si="8"/>
        <v>0</v>
      </c>
      <c r="AI132" s="43" t="str">
        <f t="shared" si="10"/>
        <v/>
      </c>
      <c r="AJ132" s="41">
        <f t="shared" si="9"/>
        <v>0</v>
      </c>
      <c r="AK132" s="44"/>
      <c r="AM132" s="41" t="str">
        <f t="shared" si="7"/>
        <v/>
      </c>
    </row>
    <row r="133" spans="1:39" s="41" customFormat="1" ht="30" customHeight="1" thickBot="1" x14ac:dyDescent="0.45">
      <c r="A133" s="55">
        <v>120</v>
      </c>
      <c r="B133" s="92"/>
      <c r="C133" s="433"/>
      <c r="D133" s="22"/>
      <c r="E133" s="23"/>
      <c r="F133" s="24"/>
      <c r="G133" s="23"/>
      <c r="H133" s="24"/>
      <c r="I133" s="25"/>
      <c r="J133" s="24"/>
      <c r="K133" s="25"/>
      <c r="L133" s="24"/>
      <c r="M133" s="25"/>
      <c r="N133" s="24"/>
      <c r="O133" s="25"/>
      <c r="P133" s="24"/>
      <c r="Q133" s="25"/>
      <c r="R133" s="24"/>
      <c r="S133" s="25"/>
      <c r="T133" s="24"/>
      <c r="U133" s="25"/>
      <c r="V133" s="24"/>
      <c r="W133" s="25"/>
      <c r="X133" s="147"/>
      <c r="Y133" s="143"/>
      <c r="Z133" s="147"/>
      <c r="AA133" s="143"/>
      <c r="AB133" s="147"/>
      <c r="AC133" s="143"/>
      <c r="AD133" s="147"/>
      <c r="AE133" s="143"/>
      <c r="AF133" s="147"/>
      <c r="AG133" s="153"/>
      <c r="AH133" s="56">
        <f t="shared" si="8"/>
        <v>0</v>
      </c>
      <c r="AI133" s="43" t="str">
        <f t="shared" si="10"/>
        <v/>
      </c>
      <c r="AJ133" s="41">
        <f t="shared" si="9"/>
        <v>0</v>
      </c>
      <c r="AK133" s="44"/>
      <c r="AM133" s="41" t="str">
        <f t="shared" si="7"/>
        <v/>
      </c>
    </row>
    <row r="134" spans="1:39" s="41" customFormat="1" ht="30" customHeight="1" x14ac:dyDescent="0.4">
      <c r="A134" s="99">
        <v>121</v>
      </c>
      <c r="B134" s="189"/>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48"/>
      <c r="Y134" s="144"/>
      <c r="Z134" s="148"/>
      <c r="AA134" s="144"/>
      <c r="AB134" s="148"/>
      <c r="AC134" s="144"/>
      <c r="AD134" s="148"/>
      <c r="AE134" s="144"/>
      <c r="AF134" s="148"/>
      <c r="AG134" s="154"/>
      <c r="AH134" s="81">
        <f t="shared" si="8"/>
        <v>0</v>
      </c>
      <c r="AI134" s="43" t="str">
        <f t="shared" si="10"/>
        <v/>
      </c>
      <c r="AJ134" s="41">
        <f t="shared" si="9"/>
        <v>0</v>
      </c>
      <c r="AK134" s="44"/>
      <c r="AM134" s="41" t="str">
        <f t="shared" si="7"/>
        <v/>
      </c>
    </row>
    <row r="135" spans="1:39" s="41" customFormat="1" ht="30" customHeight="1" x14ac:dyDescent="0.4">
      <c r="A135" s="55">
        <v>122</v>
      </c>
      <c r="B135" s="17"/>
      <c r="C135" s="432"/>
      <c r="D135" s="22"/>
      <c r="E135" s="23"/>
      <c r="F135" s="24"/>
      <c r="G135" s="23"/>
      <c r="H135" s="24"/>
      <c r="I135" s="25"/>
      <c r="J135" s="24"/>
      <c r="K135" s="25"/>
      <c r="L135" s="24"/>
      <c r="M135" s="25"/>
      <c r="N135" s="24"/>
      <c r="O135" s="25"/>
      <c r="P135" s="24"/>
      <c r="Q135" s="25"/>
      <c r="R135" s="24"/>
      <c r="S135" s="25"/>
      <c r="T135" s="24"/>
      <c r="U135" s="25"/>
      <c r="V135" s="24"/>
      <c r="W135" s="25"/>
      <c r="X135" s="147"/>
      <c r="Y135" s="143"/>
      <c r="Z135" s="147"/>
      <c r="AA135" s="143"/>
      <c r="AB135" s="147"/>
      <c r="AC135" s="143"/>
      <c r="AD135" s="147"/>
      <c r="AE135" s="143"/>
      <c r="AF135" s="147"/>
      <c r="AG135" s="153"/>
      <c r="AH135" s="56">
        <f t="shared" si="8"/>
        <v>0</v>
      </c>
      <c r="AI135" s="43" t="str">
        <f t="shared" si="10"/>
        <v/>
      </c>
      <c r="AJ135" s="41">
        <f t="shared" si="9"/>
        <v>0</v>
      </c>
      <c r="AK135" s="44"/>
      <c r="AM135" s="41" t="str">
        <f t="shared" si="7"/>
        <v/>
      </c>
    </row>
    <row r="136" spans="1:39" s="41" customFormat="1" ht="30" customHeight="1" x14ac:dyDescent="0.4">
      <c r="A136" s="55">
        <v>123</v>
      </c>
      <c r="B136" s="17"/>
      <c r="C136" s="432"/>
      <c r="D136" s="22"/>
      <c r="E136" s="23"/>
      <c r="F136" s="24"/>
      <c r="G136" s="23"/>
      <c r="H136" s="24"/>
      <c r="I136" s="25"/>
      <c r="J136" s="24"/>
      <c r="K136" s="25"/>
      <c r="L136" s="24"/>
      <c r="M136" s="25"/>
      <c r="N136" s="24"/>
      <c r="O136" s="25"/>
      <c r="P136" s="24"/>
      <c r="Q136" s="25"/>
      <c r="R136" s="24"/>
      <c r="S136" s="25"/>
      <c r="T136" s="24"/>
      <c r="U136" s="25"/>
      <c r="V136" s="24"/>
      <c r="W136" s="25"/>
      <c r="X136" s="147"/>
      <c r="Y136" s="143"/>
      <c r="Z136" s="147"/>
      <c r="AA136" s="143"/>
      <c r="AB136" s="147"/>
      <c r="AC136" s="143"/>
      <c r="AD136" s="147"/>
      <c r="AE136" s="143"/>
      <c r="AF136" s="147"/>
      <c r="AG136" s="153"/>
      <c r="AH136" s="56">
        <f t="shared" si="8"/>
        <v>0</v>
      </c>
      <c r="AI136" s="43" t="str">
        <f t="shared" si="10"/>
        <v/>
      </c>
      <c r="AJ136" s="41">
        <f t="shared" si="9"/>
        <v>0</v>
      </c>
      <c r="AK136" s="44"/>
      <c r="AM136" s="41" t="str">
        <f t="shared" si="7"/>
        <v/>
      </c>
    </row>
    <row r="137" spans="1:39" s="41" customFormat="1" ht="30" customHeight="1" x14ac:dyDescent="0.4">
      <c r="A137" s="55">
        <v>124</v>
      </c>
      <c r="B137" s="17"/>
      <c r="C137" s="432"/>
      <c r="D137" s="22"/>
      <c r="E137" s="23"/>
      <c r="F137" s="24"/>
      <c r="G137" s="23"/>
      <c r="H137" s="24"/>
      <c r="I137" s="25"/>
      <c r="J137" s="24"/>
      <c r="K137" s="25"/>
      <c r="L137" s="24"/>
      <c r="M137" s="25"/>
      <c r="N137" s="24"/>
      <c r="O137" s="25"/>
      <c r="P137" s="24"/>
      <c r="Q137" s="25"/>
      <c r="R137" s="24"/>
      <c r="S137" s="25"/>
      <c r="T137" s="24"/>
      <c r="U137" s="25"/>
      <c r="V137" s="24"/>
      <c r="W137" s="25"/>
      <c r="X137" s="147"/>
      <c r="Y137" s="143"/>
      <c r="Z137" s="147"/>
      <c r="AA137" s="143"/>
      <c r="AB137" s="147"/>
      <c r="AC137" s="143"/>
      <c r="AD137" s="147"/>
      <c r="AE137" s="143"/>
      <c r="AF137" s="147"/>
      <c r="AG137" s="153"/>
      <c r="AH137" s="56">
        <f t="shared" si="8"/>
        <v>0</v>
      </c>
      <c r="AI137" s="43" t="str">
        <f t="shared" si="10"/>
        <v/>
      </c>
      <c r="AJ137" s="41">
        <f t="shared" si="9"/>
        <v>0</v>
      </c>
      <c r="AK137" s="44"/>
      <c r="AM137" s="41" t="str">
        <f t="shared" si="7"/>
        <v/>
      </c>
    </row>
    <row r="138" spans="1:39" s="41" customFormat="1" ht="30" customHeight="1" thickBot="1" x14ac:dyDescent="0.45">
      <c r="A138" s="57">
        <v>125</v>
      </c>
      <c r="B138" s="92"/>
      <c r="C138" s="433"/>
      <c r="D138" s="11"/>
      <c r="E138" s="12"/>
      <c r="F138" s="13"/>
      <c r="G138" s="12"/>
      <c r="H138" s="13"/>
      <c r="I138" s="14"/>
      <c r="J138" s="13"/>
      <c r="K138" s="14"/>
      <c r="L138" s="13"/>
      <c r="M138" s="14"/>
      <c r="N138" s="13"/>
      <c r="O138" s="14"/>
      <c r="P138" s="13"/>
      <c r="Q138" s="14"/>
      <c r="R138" s="13"/>
      <c r="S138" s="14"/>
      <c r="T138" s="13"/>
      <c r="U138" s="14"/>
      <c r="V138" s="13"/>
      <c r="W138" s="14"/>
      <c r="X138" s="146"/>
      <c r="Y138" s="142"/>
      <c r="Z138" s="146"/>
      <c r="AA138" s="142"/>
      <c r="AB138" s="146"/>
      <c r="AC138" s="142"/>
      <c r="AD138" s="146"/>
      <c r="AE138" s="142"/>
      <c r="AF138" s="146"/>
      <c r="AG138" s="150"/>
      <c r="AH138" s="58">
        <f t="shared" si="8"/>
        <v>0</v>
      </c>
      <c r="AI138" s="43" t="str">
        <f t="shared" si="10"/>
        <v/>
      </c>
      <c r="AJ138" s="41">
        <f t="shared" si="9"/>
        <v>0</v>
      </c>
      <c r="AK138" s="44"/>
      <c r="AM138" s="41" t="str">
        <f t="shared" si="7"/>
        <v/>
      </c>
    </row>
    <row r="139" spans="1:39" s="41" customFormat="1" ht="30" customHeight="1" x14ac:dyDescent="0.4">
      <c r="A139" s="91">
        <v>126</v>
      </c>
      <c r="B139" s="189"/>
      <c r="C139" s="431"/>
      <c r="D139" s="93"/>
      <c r="E139" s="94"/>
      <c r="F139" s="95"/>
      <c r="G139" s="94"/>
      <c r="H139" s="95"/>
      <c r="I139" s="96"/>
      <c r="J139" s="95"/>
      <c r="K139" s="96"/>
      <c r="L139" s="95"/>
      <c r="M139" s="96"/>
      <c r="N139" s="95"/>
      <c r="O139" s="96"/>
      <c r="P139" s="95"/>
      <c r="Q139" s="96"/>
      <c r="R139" s="95"/>
      <c r="S139" s="96"/>
      <c r="T139" s="95"/>
      <c r="U139" s="96"/>
      <c r="V139" s="95"/>
      <c r="W139" s="96"/>
      <c r="X139" s="149"/>
      <c r="Y139" s="145"/>
      <c r="Z139" s="149"/>
      <c r="AA139" s="145"/>
      <c r="AB139" s="149"/>
      <c r="AC139" s="145"/>
      <c r="AD139" s="149"/>
      <c r="AE139" s="145"/>
      <c r="AF139" s="149"/>
      <c r="AG139" s="155"/>
      <c r="AH139" s="98">
        <f t="shared" si="8"/>
        <v>0</v>
      </c>
      <c r="AI139" s="43" t="str">
        <f t="shared" si="10"/>
        <v/>
      </c>
      <c r="AJ139" s="41">
        <f t="shared" si="9"/>
        <v>0</v>
      </c>
      <c r="AK139" s="44"/>
      <c r="AM139" s="41" t="str">
        <f t="shared" si="7"/>
        <v/>
      </c>
    </row>
    <row r="140" spans="1:39" s="41" customFormat="1" ht="30" customHeight="1" x14ac:dyDescent="0.4">
      <c r="A140" s="55">
        <v>127</v>
      </c>
      <c r="B140" s="17"/>
      <c r="C140" s="432"/>
      <c r="D140" s="22"/>
      <c r="E140" s="23"/>
      <c r="F140" s="24"/>
      <c r="G140" s="23"/>
      <c r="H140" s="24"/>
      <c r="I140" s="25"/>
      <c r="J140" s="24"/>
      <c r="K140" s="25"/>
      <c r="L140" s="24"/>
      <c r="M140" s="25"/>
      <c r="N140" s="24"/>
      <c r="O140" s="25"/>
      <c r="P140" s="24"/>
      <c r="Q140" s="25"/>
      <c r="R140" s="24"/>
      <c r="S140" s="25"/>
      <c r="T140" s="24"/>
      <c r="U140" s="25"/>
      <c r="V140" s="24"/>
      <c r="W140" s="25"/>
      <c r="X140" s="147"/>
      <c r="Y140" s="143"/>
      <c r="Z140" s="147"/>
      <c r="AA140" s="143"/>
      <c r="AB140" s="147"/>
      <c r="AC140" s="143"/>
      <c r="AD140" s="147"/>
      <c r="AE140" s="143"/>
      <c r="AF140" s="147"/>
      <c r="AG140" s="153"/>
      <c r="AH140" s="56">
        <f t="shared" si="8"/>
        <v>0</v>
      </c>
      <c r="AI140" s="43" t="str">
        <f t="shared" si="10"/>
        <v/>
      </c>
      <c r="AJ140" s="41">
        <f t="shared" si="9"/>
        <v>0</v>
      </c>
      <c r="AK140" s="44"/>
      <c r="AM140" s="41" t="str">
        <f t="shared" si="7"/>
        <v/>
      </c>
    </row>
    <row r="141" spans="1:39" s="41" customFormat="1" ht="30" customHeight="1" x14ac:dyDescent="0.4">
      <c r="A141" s="55">
        <v>128</v>
      </c>
      <c r="B141" s="17"/>
      <c r="C141" s="432"/>
      <c r="D141" s="22"/>
      <c r="E141" s="23"/>
      <c r="F141" s="24"/>
      <c r="G141" s="23"/>
      <c r="H141" s="24"/>
      <c r="I141" s="25"/>
      <c r="J141" s="24"/>
      <c r="K141" s="25"/>
      <c r="L141" s="24"/>
      <c r="M141" s="25"/>
      <c r="N141" s="24"/>
      <c r="O141" s="25"/>
      <c r="P141" s="24"/>
      <c r="Q141" s="25"/>
      <c r="R141" s="24"/>
      <c r="S141" s="25"/>
      <c r="T141" s="24"/>
      <c r="U141" s="25"/>
      <c r="V141" s="24"/>
      <c r="W141" s="25"/>
      <c r="X141" s="147"/>
      <c r="Y141" s="143"/>
      <c r="Z141" s="147"/>
      <c r="AA141" s="143"/>
      <c r="AB141" s="147"/>
      <c r="AC141" s="143"/>
      <c r="AD141" s="147"/>
      <c r="AE141" s="143"/>
      <c r="AF141" s="147"/>
      <c r="AG141" s="153"/>
      <c r="AH141" s="56">
        <f t="shared" si="8"/>
        <v>0</v>
      </c>
      <c r="AI141" s="43" t="str">
        <f t="shared" si="10"/>
        <v/>
      </c>
      <c r="AJ141" s="41">
        <f t="shared" si="9"/>
        <v>0</v>
      </c>
      <c r="AK141" s="44"/>
      <c r="AM141" s="41" t="str">
        <f t="shared" si="7"/>
        <v/>
      </c>
    </row>
    <row r="142" spans="1:39" s="41" customFormat="1" ht="30" customHeight="1" x14ac:dyDescent="0.4">
      <c r="A142" s="55">
        <v>129</v>
      </c>
      <c r="B142" s="17"/>
      <c r="C142" s="432"/>
      <c r="D142" s="22"/>
      <c r="E142" s="23"/>
      <c r="F142" s="24"/>
      <c r="G142" s="23"/>
      <c r="H142" s="24"/>
      <c r="I142" s="25"/>
      <c r="J142" s="24"/>
      <c r="K142" s="25"/>
      <c r="L142" s="24"/>
      <c r="M142" s="25"/>
      <c r="N142" s="24"/>
      <c r="O142" s="25"/>
      <c r="P142" s="24"/>
      <c r="Q142" s="25"/>
      <c r="R142" s="24"/>
      <c r="S142" s="25"/>
      <c r="T142" s="24"/>
      <c r="U142" s="25"/>
      <c r="V142" s="24"/>
      <c r="W142" s="25"/>
      <c r="X142" s="147"/>
      <c r="Y142" s="143"/>
      <c r="Z142" s="147"/>
      <c r="AA142" s="143"/>
      <c r="AB142" s="147"/>
      <c r="AC142" s="143"/>
      <c r="AD142" s="147"/>
      <c r="AE142" s="143"/>
      <c r="AF142" s="147"/>
      <c r="AG142" s="153"/>
      <c r="AH142" s="56">
        <f t="shared" si="8"/>
        <v>0</v>
      </c>
      <c r="AI142" s="43" t="str">
        <f t="shared" si="10"/>
        <v/>
      </c>
      <c r="AJ142" s="41">
        <f t="shared" ref="AJ142:AJ163" si="11">MIN(SUM(D142:AG142),15)</f>
        <v>0</v>
      </c>
      <c r="AK142" s="44"/>
      <c r="AM142" s="41" t="str">
        <f t="shared" ref="AM142:AM163" si="12">IF(AND(B142="",AH142&gt;0),1,"")</f>
        <v/>
      </c>
    </row>
    <row r="143" spans="1:39" s="41" customFormat="1" ht="30" customHeight="1" thickBot="1" x14ac:dyDescent="0.45">
      <c r="A143" s="55">
        <v>130</v>
      </c>
      <c r="B143" s="92"/>
      <c r="C143" s="433"/>
      <c r="D143" s="22"/>
      <c r="E143" s="23"/>
      <c r="F143" s="24"/>
      <c r="G143" s="23"/>
      <c r="H143" s="24"/>
      <c r="I143" s="25"/>
      <c r="J143" s="24"/>
      <c r="K143" s="25"/>
      <c r="L143" s="24"/>
      <c r="M143" s="25"/>
      <c r="N143" s="24"/>
      <c r="O143" s="25"/>
      <c r="P143" s="24"/>
      <c r="Q143" s="25"/>
      <c r="R143" s="24"/>
      <c r="S143" s="25"/>
      <c r="T143" s="24"/>
      <c r="U143" s="25"/>
      <c r="V143" s="24"/>
      <c r="W143" s="25"/>
      <c r="X143" s="147"/>
      <c r="Y143" s="143"/>
      <c r="Z143" s="147"/>
      <c r="AA143" s="143"/>
      <c r="AB143" s="147"/>
      <c r="AC143" s="143"/>
      <c r="AD143" s="147"/>
      <c r="AE143" s="143"/>
      <c r="AF143" s="147"/>
      <c r="AG143" s="153"/>
      <c r="AH143" s="56">
        <f t="shared" ref="AH143:AH163" si="13">SUM(D143:AG143)</f>
        <v>0</v>
      </c>
      <c r="AI143" s="43" t="str">
        <f t="shared" si="10"/>
        <v/>
      </c>
      <c r="AJ143" s="41">
        <f t="shared" si="11"/>
        <v>0</v>
      </c>
      <c r="AK143" s="44"/>
      <c r="AM143" s="41" t="str">
        <f t="shared" si="12"/>
        <v/>
      </c>
    </row>
    <row r="144" spans="1:39" s="41" customFormat="1" ht="30" customHeight="1" x14ac:dyDescent="0.4">
      <c r="A144" s="99">
        <v>131</v>
      </c>
      <c r="B144" s="189"/>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48"/>
      <c r="Y144" s="144"/>
      <c r="Z144" s="148"/>
      <c r="AA144" s="144"/>
      <c r="AB144" s="148"/>
      <c r="AC144" s="144"/>
      <c r="AD144" s="148"/>
      <c r="AE144" s="144"/>
      <c r="AF144" s="148"/>
      <c r="AG144" s="154"/>
      <c r="AH144" s="81">
        <f t="shared" si="13"/>
        <v>0</v>
      </c>
      <c r="AI144" s="43" t="str">
        <f t="shared" si="10"/>
        <v/>
      </c>
      <c r="AJ144" s="41">
        <f t="shared" si="11"/>
        <v>0</v>
      </c>
      <c r="AK144" s="44"/>
      <c r="AM144" s="41" t="str">
        <f t="shared" si="12"/>
        <v/>
      </c>
    </row>
    <row r="145" spans="1:39" s="41" customFormat="1" ht="30" customHeight="1" x14ac:dyDescent="0.4">
      <c r="A145" s="55">
        <v>132</v>
      </c>
      <c r="B145" s="17"/>
      <c r="C145" s="432"/>
      <c r="D145" s="22"/>
      <c r="E145" s="23"/>
      <c r="F145" s="24"/>
      <c r="G145" s="23"/>
      <c r="H145" s="24"/>
      <c r="I145" s="25"/>
      <c r="J145" s="24"/>
      <c r="K145" s="25"/>
      <c r="L145" s="24"/>
      <c r="M145" s="25"/>
      <c r="N145" s="24"/>
      <c r="O145" s="25"/>
      <c r="P145" s="24"/>
      <c r="Q145" s="25"/>
      <c r="R145" s="24"/>
      <c r="S145" s="25"/>
      <c r="T145" s="24"/>
      <c r="U145" s="25"/>
      <c r="V145" s="24"/>
      <c r="W145" s="25"/>
      <c r="X145" s="147"/>
      <c r="Y145" s="143"/>
      <c r="Z145" s="147"/>
      <c r="AA145" s="143"/>
      <c r="AB145" s="147"/>
      <c r="AC145" s="143"/>
      <c r="AD145" s="147"/>
      <c r="AE145" s="143"/>
      <c r="AF145" s="147"/>
      <c r="AG145" s="153"/>
      <c r="AH145" s="56">
        <f t="shared" si="13"/>
        <v>0</v>
      </c>
      <c r="AI145" s="43" t="str">
        <f t="shared" si="10"/>
        <v/>
      </c>
      <c r="AJ145" s="41">
        <f t="shared" si="11"/>
        <v>0</v>
      </c>
      <c r="AK145" s="44"/>
      <c r="AM145" s="41" t="str">
        <f t="shared" si="12"/>
        <v/>
      </c>
    </row>
    <row r="146" spans="1:39" s="41" customFormat="1" ht="30" customHeight="1" x14ac:dyDescent="0.4">
      <c r="A146" s="55">
        <v>133</v>
      </c>
      <c r="B146" s="17"/>
      <c r="C146" s="432"/>
      <c r="D146" s="22"/>
      <c r="E146" s="23"/>
      <c r="F146" s="24"/>
      <c r="G146" s="23"/>
      <c r="H146" s="24"/>
      <c r="I146" s="25"/>
      <c r="J146" s="24"/>
      <c r="K146" s="25"/>
      <c r="L146" s="24"/>
      <c r="M146" s="25"/>
      <c r="N146" s="24"/>
      <c r="O146" s="25"/>
      <c r="P146" s="24"/>
      <c r="Q146" s="25"/>
      <c r="R146" s="24"/>
      <c r="S146" s="25"/>
      <c r="T146" s="24"/>
      <c r="U146" s="25"/>
      <c r="V146" s="24"/>
      <c r="W146" s="25"/>
      <c r="X146" s="147"/>
      <c r="Y146" s="143"/>
      <c r="Z146" s="147"/>
      <c r="AA146" s="143"/>
      <c r="AB146" s="147"/>
      <c r="AC146" s="143"/>
      <c r="AD146" s="147"/>
      <c r="AE146" s="143"/>
      <c r="AF146" s="147"/>
      <c r="AG146" s="153"/>
      <c r="AH146" s="56">
        <f t="shared" si="13"/>
        <v>0</v>
      </c>
      <c r="AI146" s="43" t="str">
        <f t="shared" si="10"/>
        <v/>
      </c>
      <c r="AJ146" s="41">
        <f t="shared" si="11"/>
        <v>0</v>
      </c>
      <c r="AK146" s="44"/>
      <c r="AM146" s="41" t="str">
        <f t="shared" si="12"/>
        <v/>
      </c>
    </row>
    <row r="147" spans="1:39" s="41" customFormat="1" ht="30" customHeight="1" x14ac:dyDescent="0.4">
      <c r="A147" s="55">
        <v>134</v>
      </c>
      <c r="B147" s="17"/>
      <c r="C147" s="432"/>
      <c r="D147" s="22"/>
      <c r="E147" s="23"/>
      <c r="F147" s="24"/>
      <c r="G147" s="23"/>
      <c r="H147" s="24"/>
      <c r="I147" s="25"/>
      <c r="J147" s="24"/>
      <c r="K147" s="25"/>
      <c r="L147" s="24"/>
      <c r="M147" s="25"/>
      <c r="N147" s="24"/>
      <c r="O147" s="25"/>
      <c r="P147" s="24"/>
      <c r="Q147" s="25"/>
      <c r="R147" s="24"/>
      <c r="S147" s="25"/>
      <c r="T147" s="24"/>
      <c r="U147" s="25"/>
      <c r="V147" s="24"/>
      <c r="W147" s="25"/>
      <c r="X147" s="147"/>
      <c r="Y147" s="143"/>
      <c r="Z147" s="147"/>
      <c r="AA147" s="143"/>
      <c r="AB147" s="147"/>
      <c r="AC147" s="143"/>
      <c r="AD147" s="147"/>
      <c r="AE147" s="143"/>
      <c r="AF147" s="147"/>
      <c r="AG147" s="153"/>
      <c r="AH147" s="56">
        <f t="shared" si="13"/>
        <v>0</v>
      </c>
      <c r="AI147" s="43" t="str">
        <f t="shared" si="10"/>
        <v/>
      </c>
      <c r="AJ147" s="41">
        <f t="shared" si="11"/>
        <v>0</v>
      </c>
      <c r="AK147" s="44"/>
      <c r="AM147" s="41" t="str">
        <f t="shared" si="12"/>
        <v/>
      </c>
    </row>
    <row r="148" spans="1:39" s="41" customFormat="1" ht="30" customHeight="1" thickBot="1" x14ac:dyDescent="0.45">
      <c r="A148" s="57">
        <v>135</v>
      </c>
      <c r="B148" s="92"/>
      <c r="C148" s="433"/>
      <c r="D148" s="11"/>
      <c r="E148" s="12"/>
      <c r="F148" s="13"/>
      <c r="G148" s="12"/>
      <c r="H148" s="13"/>
      <c r="I148" s="14"/>
      <c r="J148" s="13"/>
      <c r="K148" s="14"/>
      <c r="L148" s="13"/>
      <c r="M148" s="14"/>
      <c r="N148" s="13"/>
      <c r="O148" s="14"/>
      <c r="P148" s="13"/>
      <c r="Q148" s="14"/>
      <c r="R148" s="13"/>
      <c r="S148" s="14"/>
      <c r="T148" s="13"/>
      <c r="U148" s="14"/>
      <c r="V148" s="13"/>
      <c r="W148" s="14"/>
      <c r="X148" s="146"/>
      <c r="Y148" s="142"/>
      <c r="Z148" s="146"/>
      <c r="AA148" s="142"/>
      <c r="AB148" s="146"/>
      <c r="AC148" s="142"/>
      <c r="AD148" s="146"/>
      <c r="AE148" s="142"/>
      <c r="AF148" s="146"/>
      <c r="AG148" s="150"/>
      <c r="AH148" s="58">
        <f t="shared" si="13"/>
        <v>0</v>
      </c>
      <c r="AI148" s="43" t="str">
        <f t="shared" si="10"/>
        <v/>
      </c>
      <c r="AJ148" s="41">
        <f t="shared" si="11"/>
        <v>0</v>
      </c>
      <c r="AK148" s="44"/>
      <c r="AM148" s="41" t="str">
        <f t="shared" si="12"/>
        <v/>
      </c>
    </row>
    <row r="149" spans="1:39" s="41" customFormat="1" ht="30" customHeight="1" x14ac:dyDescent="0.4">
      <c r="A149" s="91">
        <v>136</v>
      </c>
      <c r="B149" s="189"/>
      <c r="C149" s="431"/>
      <c r="D149" s="93"/>
      <c r="E149" s="94"/>
      <c r="F149" s="95"/>
      <c r="G149" s="94"/>
      <c r="H149" s="95"/>
      <c r="I149" s="96"/>
      <c r="J149" s="95"/>
      <c r="K149" s="96"/>
      <c r="L149" s="95"/>
      <c r="M149" s="96"/>
      <c r="N149" s="95"/>
      <c r="O149" s="96"/>
      <c r="P149" s="95"/>
      <c r="Q149" s="96"/>
      <c r="R149" s="95"/>
      <c r="S149" s="96"/>
      <c r="T149" s="95"/>
      <c r="U149" s="96"/>
      <c r="V149" s="95"/>
      <c r="W149" s="96"/>
      <c r="X149" s="149"/>
      <c r="Y149" s="145"/>
      <c r="Z149" s="149"/>
      <c r="AA149" s="145"/>
      <c r="AB149" s="149"/>
      <c r="AC149" s="145"/>
      <c r="AD149" s="149"/>
      <c r="AE149" s="145"/>
      <c r="AF149" s="149"/>
      <c r="AG149" s="155"/>
      <c r="AH149" s="98">
        <f t="shared" si="13"/>
        <v>0</v>
      </c>
      <c r="AI149" s="43" t="str">
        <f t="shared" si="10"/>
        <v/>
      </c>
      <c r="AJ149" s="41">
        <f t="shared" si="11"/>
        <v>0</v>
      </c>
      <c r="AK149" s="44"/>
      <c r="AM149" s="41" t="str">
        <f t="shared" si="12"/>
        <v/>
      </c>
    </row>
    <row r="150" spans="1:39" s="41" customFormat="1" ht="30" customHeight="1" x14ac:dyDescent="0.4">
      <c r="A150" s="55">
        <v>137</v>
      </c>
      <c r="B150" s="17"/>
      <c r="C150" s="432"/>
      <c r="D150" s="22"/>
      <c r="E150" s="23"/>
      <c r="F150" s="24"/>
      <c r="G150" s="23"/>
      <c r="H150" s="24"/>
      <c r="I150" s="25"/>
      <c r="J150" s="24"/>
      <c r="K150" s="25"/>
      <c r="L150" s="24"/>
      <c r="M150" s="25"/>
      <c r="N150" s="24"/>
      <c r="O150" s="25"/>
      <c r="P150" s="24"/>
      <c r="Q150" s="25"/>
      <c r="R150" s="24"/>
      <c r="S150" s="25"/>
      <c r="T150" s="24"/>
      <c r="U150" s="25"/>
      <c r="V150" s="24"/>
      <c r="W150" s="25"/>
      <c r="X150" s="147"/>
      <c r="Y150" s="143"/>
      <c r="Z150" s="147"/>
      <c r="AA150" s="143"/>
      <c r="AB150" s="147"/>
      <c r="AC150" s="143"/>
      <c r="AD150" s="147"/>
      <c r="AE150" s="143"/>
      <c r="AF150" s="147"/>
      <c r="AG150" s="153"/>
      <c r="AH150" s="56">
        <f t="shared" si="13"/>
        <v>0</v>
      </c>
      <c r="AI150" s="43" t="str">
        <f t="shared" si="10"/>
        <v/>
      </c>
      <c r="AJ150" s="41">
        <f t="shared" si="11"/>
        <v>0</v>
      </c>
      <c r="AK150" s="44"/>
      <c r="AM150" s="41" t="str">
        <f t="shared" si="12"/>
        <v/>
      </c>
    </row>
    <row r="151" spans="1:39" s="41" customFormat="1" ht="30" customHeight="1" x14ac:dyDescent="0.4">
      <c r="A151" s="55">
        <v>138</v>
      </c>
      <c r="B151" s="17"/>
      <c r="C151" s="432"/>
      <c r="D151" s="22"/>
      <c r="E151" s="23"/>
      <c r="F151" s="24"/>
      <c r="G151" s="23"/>
      <c r="H151" s="24"/>
      <c r="I151" s="25"/>
      <c r="J151" s="24"/>
      <c r="K151" s="25"/>
      <c r="L151" s="24"/>
      <c r="M151" s="25"/>
      <c r="N151" s="24"/>
      <c r="O151" s="25"/>
      <c r="P151" s="24"/>
      <c r="Q151" s="25"/>
      <c r="R151" s="24"/>
      <c r="S151" s="25"/>
      <c r="T151" s="24"/>
      <c r="U151" s="25"/>
      <c r="V151" s="24"/>
      <c r="W151" s="25"/>
      <c r="X151" s="147"/>
      <c r="Y151" s="143"/>
      <c r="Z151" s="147"/>
      <c r="AA151" s="143"/>
      <c r="AB151" s="147"/>
      <c r="AC151" s="143"/>
      <c r="AD151" s="147"/>
      <c r="AE151" s="143"/>
      <c r="AF151" s="147"/>
      <c r="AG151" s="153"/>
      <c r="AH151" s="56">
        <f t="shared" si="13"/>
        <v>0</v>
      </c>
      <c r="AI151" s="43" t="str">
        <f t="shared" si="10"/>
        <v/>
      </c>
      <c r="AJ151" s="41">
        <f t="shared" si="11"/>
        <v>0</v>
      </c>
      <c r="AK151" s="44"/>
      <c r="AM151" s="41" t="str">
        <f t="shared" si="12"/>
        <v/>
      </c>
    </row>
    <row r="152" spans="1:39" s="41" customFormat="1" ht="30" customHeight="1" x14ac:dyDescent="0.4">
      <c r="A152" s="55">
        <v>139</v>
      </c>
      <c r="B152" s="17"/>
      <c r="C152" s="432"/>
      <c r="D152" s="22"/>
      <c r="E152" s="23"/>
      <c r="F152" s="24"/>
      <c r="G152" s="23"/>
      <c r="H152" s="24"/>
      <c r="I152" s="25"/>
      <c r="J152" s="24"/>
      <c r="K152" s="25"/>
      <c r="L152" s="24"/>
      <c r="M152" s="25"/>
      <c r="N152" s="24"/>
      <c r="O152" s="25"/>
      <c r="P152" s="24"/>
      <c r="Q152" s="25"/>
      <c r="R152" s="24"/>
      <c r="S152" s="25"/>
      <c r="T152" s="24"/>
      <c r="U152" s="25"/>
      <c r="V152" s="24"/>
      <c r="W152" s="25"/>
      <c r="X152" s="147"/>
      <c r="Y152" s="143"/>
      <c r="Z152" s="147"/>
      <c r="AA152" s="143"/>
      <c r="AB152" s="147"/>
      <c r="AC152" s="143"/>
      <c r="AD152" s="147"/>
      <c r="AE152" s="143"/>
      <c r="AF152" s="147"/>
      <c r="AG152" s="153"/>
      <c r="AH152" s="56">
        <f t="shared" si="13"/>
        <v>0</v>
      </c>
      <c r="AI152" s="43" t="str">
        <f t="shared" si="10"/>
        <v/>
      </c>
      <c r="AJ152" s="41">
        <f t="shared" si="11"/>
        <v>0</v>
      </c>
      <c r="AK152" s="44"/>
      <c r="AM152" s="41" t="str">
        <f t="shared" si="12"/>
        <v/>
      </c>
    </row>
    <row r="153" spans="1:39" s="41" customFormat="1" ht="30" customHeight="1" thickBot="1" x14ac:dyDescent="0.45">
      <c r="A153" s="55">
        <v>140</v>
      </c>
      <c r="B153" s="92"/>
      <c r="C153" s="433"/>
      <c r="D153" s="22"/>
      <c r="E153" s="23"/>
      <c r="F153" s="24"/>
      <c r="G153" s="23"/>
      <c r="H153" s="24"/>
      <c r="I153" s="25"/>
      <c r="J153" s="24"/>
      <c r="K153" s="25"/>
      <c r="L153" s="24"/>
      <c r="M153" s="25"/>
      <c r="N153" s="24"/>
      <c r="O153" s="25"/>
      <c r="P153" s="24"/>
      <c r="Q153" s="25"/>
      <c r="R153" s="24"/>
      <c r="S153" s="25"/>
      <c r="T153" s="24"/>
      <c r="U153" s="25"/>
      <c r="V153" s="24"/>
      <c r="W153" s="25"/>
      <c r="X153" s="147"/>
      <c r="Y153" s="143"/>
      <c r="Z153" s="147"/>
      <c r="AA153" s="143"/>
      <c r="AB153" s="147"/>
      <c r="AC153" s="143"/>
      <c r="AD153" s="147"/>
      <c r="AE153" s="143"/>
      <c r="AF153" s="147"/>
      <c r="AG153" s="153"/>
      <c r="AH153" s="56">
        <f t="shared" si="13"/>
        <v>0</v>
      </c>
      <c r="AI153" s="43" t="str">
        <f t="shared" si="10"/>
        <v/>
      </c>
      <c r="AJ153" s="41">
        <f t="shared" si="11"/>
        <v>0</v>
      </c>
      <c r="AK153" s="44"/>
      <c r="AM153" s="41" t="str">
        <f t="shared" si="12"/>
        <v/>
      </c>
    </row>
    <row r="154" spans="1:39" s="41" customFormat="1" ht="30" customHeight="1" x14ac:dyDescent="0.4">
      <c r="A154" s="99">
        <v>141</v>
      </c>
      <c r="B154" s="189"/>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48"/>
      <c r="Y154" s="144"/>
      <c r="Z154" s="148"/>
      <c r="AA154" s="144"/>
      <c r="AB154" s="148"/>
      <c r="AC154" s="144"/>
      <c r="AD154" s="148"/>
      <c r="AE154" s="144"/>
      <c r="AF154" s="148"/>
      <c r="AG154" s="154"/>
      <c r="AH154" s="81">
        <f t="shared" si="13"/>
        <v>0</v>
      </c>
      <c r="AI154" s="43" t="str">
        <f t="shared" si="10"/>
        <v/>
      </c>
      <c r="AJ154" s="41">
        <f t="shared" si="11"/>
        <v>0</v>
      </c>
      <c r="AK154" s="44"/>
      <c r="AM154" s="41" t="str">
        <f t="shared" si="12"/>
        <v/>
      </c>
    </row>
    <row r="155" spans="1:39" s="41" customFormat="1" ht="30" customHeight="1" x14ac:dyDescent="0.4">
      <c r="A155" s="55">
        <v>142</v>
      </c>
      <c r="B155" s="17"/>
      <c r="C155" s="432"/>
      <c r="D155" s="22"/>
      <c r="E155" s="23"/>
      <c r="F155" s="24"/>
      <c r="G155" s="23"/>
      <c r="H155" s="24"/>
      <c r="I155" s="25"/>
      <c r="J155" s="24"/>
      <c r="K155" s="25"/>
      <c r="L155" s="24"/>
      <c r="M155" s="25"/>
      <c r="N155" s="24"/>
      <c r="O155" s="25"/>
      <c r="P155" s="24"/>
      <c r="Q155" s="25"/>
      <c r="R155" s="24"/>
      <c r="S155" s="25"/>
      <c r="T155" s="24"/>
      <c r="U155" s="25"/>
      <c r="V155" s="24"/>
      <c r="W155" s="25"/>
      <c r="X155" s="147"/>
      <c r="Y155" s="143"/>
      <c r="Z155" s="147"/>
      <c r="AA155" s="143"/>
      <c r="AB155" s="147"/>
      <c r="AC155" s="143"/>
      <c r="AD155" s="147"/>
      <c r="AE155" s="143"/>
      <c r="AF155" s="147"/>
      <c r="AG155" s="153"/>
      <c r="AH155" s="56">
        <f t="shared" si="13"/>
        <v>0</v>
      </c>
      <c r="AI155" s="43" t="str">
        <f t="shared" si="10"/>
        <v/>
      </c>
      <c r="AJ155" s="41">
        <f t="shared" si="11"/>
        <v>0</v>
      </c>
      <c r="AK155" s="44"/>
      <c r="AM155" s="41" t="str">
        <f t="shared" si="12"/>
        <v/>
      </c>
    </row>
    <row r="156" spans="1:39" s="41" customFormat="1" ht="30" customHeight="1" x14ac:dyDescent="0.4">
      <c r="A156" s="55">
        <v>143</v>
      </c>
      <c r="B156" s="17"/>
      <c r="C156" s="432"/>
      <c r="D156" s="22"/>
      <c r="E156" s="23"/>
      <c r="F156" s="24"/>
      <c r="G156" s="23"/>
      <c r="H156" s="24"/>
      <c r="I156" s="25"/>
      <c r="J156" s="24"/>
      <c r="K156" s="25"/>
      <c r="L156" s="24"/>
      <c r="M156" s="25"/>
      <c r="N156" s="24"/>
      <c r="O156" s="25"/>
      <c r="P156" s="24"/>
      <c r="Q156" s="25"/>
      <c r="R156" s="24"/>
      <c r="S156" s="25"/>
      <c r="T156" s="24"/>
      <c r="U156" s="25"/>
      <c r="V156" s="24"/>
      <c r="W156" s="25"/>
      <c r="X156" s="147"/>
      <c r="Y156" s="143"/>
      <c r="Z156" s="147"/>
      <c r="AA156" s="143"/>
      <c r="AB156" s="147"/>
      <c r="AC156" s="143"/>
      <c r="AD156" s="147"/>
      <c r="AE156" s="143"/>
      <c r="AF156" s="147"/>
      <c r="AG156" s="153"/>
      <c r="AH156" s="56">
        <f t="shared" si="13"/>
        <v>0</v>
      </c>
      <c r="AI156" s="43" t="str">
        <f t="shared" si="10"/>
        <v/>
      </c>
      <c r="AJ156" s="41">
        <f t="shared" si="11"/>
        <v>0</v>
      </c>
      <c r="AK156" s="44"/>
      <c r="AM156" s="41" t="str">
        <f t="shared" si="12"/>
        <v/>
      </c>
    </row>
    <row r="157" spans="1:39" s="41" customFormat="1" ht="30" customHeight="1" x14ac:dyDescent="0.4">
      <c r="A157" s="55">
        <v>144</v>
      </c>
      <c r="B157" s="17"/>
      <c r="C157" s="432"/>
      <c r="D157" s="22"/>
      <c r="E157" s="23"/>
      <c r="F157" s="24"/>
      <c r="G157" s="23"/>
      <c r="H157" s="24"/>
      <c r="I157" s="25"/>
      <c r="J157" s="24"/>
      <c r="K157" s="25"/>
      <c r="L157" s="24"/>
      <c r="M157" s="25"/>
      <c r="N157" s="24"/>
      <c r="O157" s="25"/>
      <c r="P157" s="24"/>
      <c r="Q157" s="25"/>
      <c r="R157" s="24"/>
      <c r="S157" s="25"/>
      <c r="T157" s="24"/>
      <c r="U157" s="25"/>
      <c r="V157" s="24"/>
      <c r="W157" s="25"/>
      <c r="X157" s="147"/>
      <c r="Y157" s="143"/>
      <c r="Z157" s="147"/>
      <c r="AA157" s="143"/>
      <c r="AB157" s="147"/>
      <c r="AC157" s="143"/>
      <c r="AD157" s="147"/>
      <c r="AE157" s="143"/>
      <c r="AF157" s="147"/>
      <c r="AG157" s="153"/>
      <c r="AH157" s="56">
        <f t="shared" si="13"/>
        <v>0</v>
      </c>
      <c r="AI157" s="43" t="str">
        <f t="shared" si="10"/>
        <v/>
      </c>
      <c r="AJ157" s="41">
        <f t="shared" si="11"/>
        <v>0</v>
      </c>
      <c r="AK157" s="44"/>
      <c r="AM157" s="41" t="str">
        <f t="shared" si="12"/>
        <v/>
      </c>
    </row>
    <row r="158" spans="1:39" s="41" customFormat="1" ht="30" customHeight="1" thickBot="1" x14ac:dyDescent="0.45">
      <c r="A158" s="57">
        <v>145</v>
      </c>
      <c r="B158" s="19"/>
      <c r="C158" s="433"/>
      <c r="D158" s="11"/>
      <c r="E158" s="12"/>
      <c r="F158" s="13"/>
      <c r="G158" s="12"/>
      <c r="H158" s="13"/>
      <c r="I158" s="14"/>
      <c r="J158" s="13"/>
      <c r="K158" s="14"/>
      <c r="L158" s="13"/>
      <c r="M158" s="14"/>
      <c r="N158" s="13"/>
      <c r="O158" s="14"/>
      <c r="P158" s="13"/>
      <c r="Q158" s="14"/>
      <c r="R158" s="13"/>
      <c r="S158" s="14"/>
      <c r="T158" s="13"/>
      <c r="U158" s="14"/>
      <c r="V158" s="13"/>
      <c r="W158" s="14"/>
      <c r="X158" s="146"/>
      <c r="Y158" s="142"/>
      <c r="Z158" s="146"/>
      <c r="AA158" s="142"/>
      <c r="AB158" s="146"/>
      <c r="AC158" s="142"/>
      <c r="AD158" s="146"/>
      <c r="AE158" s="142"/>
      <c r="AF158" s="146"/>
      <c r="AG158" s="150"/>
      <c r="AH158" s="58">
        <f t="shared" si="13"/>
        <v>0</v>
      </c>
      <c r="AI158" s="43" t="str">
        <f t="shared" si="10"/>
        <v/>
      </c>
      <c r="AJ158" s="41">
        <f t="shared" si="11"/>
        <v>0</v>
      </c>
      <c r="AK158" s="44"/>
      <c r="AM158" s="41" t="str">
        <f t="shared" si="12"/>
        <v/>
      </c>
    </row>
    <row r="159" spans="1:39" s="41" customFormat="1" ht="30" customHeight="1" x14ac:dyDescent="0.4">
      <c r="A159" s="99">
        <v>146</v>
      </c>
      <c r="B159" s="189"/>
      <c r="C159" s="431"/>
      <c r="D159" s="93"/>
      <c r="E159" s="94"/>
      <c r="F159" s="95"/>
      <c r="G159" s="94"/>
      <c r="H159" s="95"/>
      <c r="I159" s="96"/>
      <c r="J159" s="95"/>
      <c r="K159" s="96"/>
      <c r="L159" s="95"/>
      <c r="M159" s="96"/>
      <c r="N159" s="95"/>
      <c r="O159" s="96"/>
      <c r="P159" s="95"/>
      <c r="Q159" s="96"/>
      <c r="R159" s="95"/>
      <c r="S159" s="96"/>
      <c r="T159" s="95"/>
      <c r="U159" s="96"/>
      <c r="V159" s="95"/>
      <c r="W159" s="96"/>
      <c r="X159" s="149"/>
      <c r="Y159" s="145"/>
      <c r="Z159" s="149"/>
      <c r="AA159" s="145"/>
      <c r="AB159" s="149"/>
      <c r="AC159" s="145"/>
      <c r="AD159" s="149"/>
      <c r="AE159" s="145"/>
      <c r="AF159" s="149"/>
      <c r="AG159" s="155"/>
      <c r="AH159" s="98">
        <f t="shared" si="13"/>
        <v>0</v>
      </c>
      <c r="AI159" s="43" t="str">
        <f t="shared" si="10"/>
        <v/>
      </c>
      <c r="AJ159" s="41">
        <f t="shared" si="11"/>
        <v>0</v>
      </c>
      <c r="AK159" s="44"/>
      <c r="AM159" s="41" t="str">
        <f t="shared" si="12"/>
        <v/>
      </c>
    </row>
    <row r="160" spans="1:39" s="41" customFormat="1" ht="30" customHeight="1" x14ac:dyDescent="0.4">
      <c r="A160" s="55">
        <v>147</v>
      </c>
      <c r="B160" s="17"/>
      <c r="C160" s="432"/>
      <c r="D160" s="22"/>
      <c r="E160" s="23"/>
      <c r="F160" s="24"/>
      <c r="G160" s="23"/>
      <c r="H160" s="24"/>
      <c r="I160" s="25"/>
      <c r="J160" s="24"/>
      <c r="K160" s="25"/>
      <c r="L160" s="24"/>
      <c r="M160" s="25"/>
      <c r="N160" s="24"/>
      <c r="O160" s="25"/>
      <c r="P160" s="24"/>
      <c r="Q160" s="25"/>
      <c r="R160" s="24"/>
      <c r="S160" s="25"/>
      <c r="T160" s="24"/>
      <c r="U160" s="25"/>
      <c r="V160" s="24"/>
      <c r="W160" s="25"/>
      <c r="X160" s="147"/>
      <c r="Y160" s="143"/>
      <c r="Z160" s="147"/>
      <c r="AA160" s="143"/>
      <c r="AB160" s="147"/>
      <c r="AC160" s="143"/>
      <c r="AD160" s="147"/>
      <c r="AE160" s="143"/>
      <c r="AF160" s="147"/>
      <c r="AG160" s="153"/>
      <c r="AH160" s="56">
        <f t="shared" si="13"/>
        <v>0</v>
      </c>
      <c r="AI160" s="43" t="str">
        <f t="shared" si="10"/>
        <v/>
      </c>
      <c r="AJ160" s="41">
        <f t="shared" si="11"/>
        <v>0</v>
      </c>
      <c r="AK160" s="44"/>
      <c r="AM160" s="41" t="str">
        <f t="shared" si="12"/>
        <v/>
      </c>
    </row>
    <row r="161" spans="1:39" s="41" customFormat="1" ht="30" customHeight="1" x14ac:dyDescent="0.4">
      <c r="A161" s="55">
        <v>148</v>
      </c>
      <c r="B161" s="17"/>
      <c r="C161" s="432"/>
      <c r="D161" s="22"/>
      <c r="E161" s="23"/>
      <c r="F161" s="24"/>
      <c r="G161" s="23"/>
      <c r="H161" s="24"/>
      <c r="I161" s="25"/>
      <c r="J161" s="24"/>
      <c r="K161" s="25"/>
      <c r="L161" s="24"/>
      <c r="M161" s="25"/>
      <c r="N161" s="24"/>
      <c r="O161" s="25"/>
      <c r="P161" s="24"/>
      <c r="Q161" s="25"/>
      <c r="R161" s="24"/>
      <c r="S161" s="25"/>
      <c r="T161" s="24"/>
      <c r="U161" s="25"/>
      <c r="V161" s="24"/>
      <c r="W161" s="25"/>
      <c r="X161" s="147"/>
      <c r="Y161" s="143"/>
      <c r="Z161" s="147"/>
      <c r="AA161" s="143"/>
      <c r="AB161" s="147"/>
      <c r="AC161" s="143"/>
      <c r="AD161" s="147"/>
      <c r="AE161" s="143"/>
      <c r="AF161" s="147"/>
      <c r="AG161" s="153"/>
      <c r="AH161" s="56">
        <f t="shared" si="13"/>
        <v>0</v>
      </c>
      <c r="AI161" s="43" t="str">
        <f t="shared" si="10"/>
        <v/>
      </c>
      <c r="AJ161" s="41">
        <f t="shared" si="11"/>
        <v>0</v>
      </c>
      <c r="AK161" s="44"/>
      <c r="AM161" s="41" t="str">
        <f t="shared" si="12"/>
        <v/>
      </c>
    </row>
    <row r="162" spans="1:39" s="41" customFormat="1" ht="30" customHeight="1" x14ac:dyDescent="0.4">
      <c r="A162" s="55">
        <v>149</v>
      </c>
      <c r="B162" s="17"/>
      <c r="C162" s="432"/>
      <c r="D162" s="22"/>
      <c r="E162" s="23"/>
      <c r="F162" s="24"/>
      <c r="G162" s="23"/>
      <c r="H162" s="24"/>
      <c r="I162" s="25"/>
      <c r="J162" s="24"/>
      <c r="K162" s="25"/>
      <c r="L162" s="24"/>
      <c r="M162" s="25"/>
      <c r="N162" s="24"/>
      <c r="O162" s="25"/>
      <c r="P162" s="24"/>
      <c r="Q162" s="25"/>
      <c r="R162" s="24"/>
      <c r="S162" s="25"/>
      <c r="T162" s="24"/>
      <c r="U162" s="25"/>
      <c r="V162" s="24"/>
      <c r="W162" s="25"/>
      <c r="X162" s="147"/>
      <c r="Y162" s="143"/>
      <c r="Z162" s="147"/>
      <c r="AA162" s="143"/>
      <c r="AB162" s="147"/>
      <c r="AC162" s="143"/>
      <c r="AD162" s="147"/>
      <c r="AE162" s="143"/>
      <c r="AF162" s="147"/>
      <c r="AG162" s="153"/>
      <c r="AH162" s="56">
        <f t="shared" si="13"/>
        <v>0</v>
      </c>
      <c r="AI162" s="43" t="str">
        <f t="shared" si="10"/>
        <v/>
      </c>
      <c r="AJ162" s="41">
        <f t="shared" si="11"/>
        <v>0</v>
      </c>
      <c r="AK162" s="44"/>
      <c r="AM162" s="41" t="str">
        <f t="shared" si="12"/>
        <v/>
      </c>
    </row>
    <row r="163" spans="1:39" s="41" customFormat="1" ht="30" customHeight="1" thickBot="1" x14ac:dyDescent="0.45">
      <c r="A163" s="57">
        <v>150</v>
      </c>
      <c r="B163" s="190"/>
      <c r="C163" s="433"/>
      <c r="D163" s="11"/>
      <c r="E163" s="12"/>
      <c r="F163" s="13"/>
      <c r="G163" s="12"/>
      <c r="H163" s="13"/>
      <c r="I163" s="14"/>
      <c r="J163" s="13"/>
      <c r="K163" s="14"/>
      <c r="L163" s="13"/>
      <c r="M163" s="14"/>
      <c r="N163" s="13"/>
      <c r="O163" s="14"/>
      <c r="P163" s="13"/>
      <c r="Q163" s="14"/>
      <c r="R163" s="13"/>
      <c r="S163" s="14"/>
      <c r="T163" s="13"/>
      <c r="U163" s="14"/>
      <c r="V163" s="13"/>
      <c r="W163" s="14"/>
      <c r="X163" s="146"/>
      <c r="Y163" s="142"/>
      <c r="Z163" s="146"/>
      <c r="AA163" s="142"/>
      <c r="AB163" s="146"/>
      <c r="AC163" s="142"/>
      <c r="AD163" s="146"/>
      <c r="AE163" s="142"/>
      <c r="AF163" s="146"/>
      <c r="AG163" s="150"/>
      <c r="AH163" s="58">
        <f t="shared" si="13"/>
        <v>0</v>
      </c>
      <c r="AI163" s="43" t="str">
        <f t="shared" si="10"/>
        <v/>
      </c>
      <c r="AJ163" s="41">
        <f t="shared" si="11"/>
        <v>0</v>
      </c>
      <c r="AK163" s="44"/>
      <c r="AL163" s="41" t="s">
        <v>57</v>
      </c>
      <c r="AM163" s="41" t="str">
        <f t="shared" si="12"/>
        <v/>
      </c>
    </row>
    <row r="164" spans="1:39" ht="30" hidden="1" customHeight="1" thickBot="1" x14ac:dyDescent="0.3">
      <c r="A164" s="45"/>
      <c r="B164" s="45"/>
      <c r="C164" s="45"/>
      <c r="D164" s="45">
        <f t="shared" ref="D164:AG164" si="14">D13</f>
        <v>0</v>
      </c>
      <c r="E164" s="45">
        <f t="shared" si="14"/>
        <v>0</v>
      </c>
      <c r="F164" s="45">
        <f t="shared" si="14"/>
        <v>0</v>
      </c>
      <c r="G164" s="45">
        <f t="shared" si="14"/>
        <v>0</v>
      </c>
      <c r="H164" s="45">
        <f t="shared" si="14"/>
        <v>0</v>
      </c>
      <c r="I164" s="45">
        <f t="shared" si="14"/>
        <v>0</v>
      </c>
      <c r="J164" s="45">
        <f t="shared" si="14"/>
        <v>0</v>
      </c>
      <c r="K164" s="45">
        <f t="shared" si="14"/>
        <v>0</v>
      </c>
      <c r="L164" s="45">
        <f t="shared" si="14"/>
        <v>0</v>
      </c>
      <c r="M164" s="45">
        <f t="shared" si="14"/>
        <v>0</v>
      </c>
      <c r="N164" s="45">
        <f t="shared" si="14"/>
        <v>0</v>
      </c>
      <c r="O164" s="45">
        <f t="shared" si="14"/>
        <v>0</v>
      </c>
      <c r="P164" s="45">
        <f t="shared" si="14"/>
        <v>0</v>
      </c>
      <c r="Q164" s="45">
        <f t="shared" si="14"/>
        <v>0</v>
      </c>
      <c r="R164" s="45">
        <f t="shared" si="14"/>
        <v>0</v>
      </c>
      <c r="S164" s="45">
        <f t="shared" si="14"/>
        <v>0</v>
      </c>
      <c r="T164" s="45">
        <f t="shared" si="14"/>
        <v>0</v>
      </c>
      <c r="U164" s="45">
        <f t="shared" si="14"/>
        <v>0</v>
      </c>
      <c r="V164" s="45">
        <f t="shared" si="14"/>
        <v>0</v>
      </c>
      <c r="W164" s="45">
        <f t="shared" si="14"/>
        <v>0</v>
      </c>
      <c r="X164" s="45">
        <f t="shared" si="14"/>
        <v>0</v>
      </c>
      <c r="Y164" s="45">
        <f t="shared" si="14"/>
        <v>0</v>
      </c>
      <c r="Z164" s="45">
        <f t="shared" si="14"/>
        <v>0</v>
      </c>
      <c r="AA164" s="45">
        <f t="shared" si="14"/>
        <v>0</v>
      </c>
      <c r="AB164" s="45">
        <f t="shared" si="14"/>
        <v>0</v>
      </c>
      <c r="AC164" s="45">
        <f t="shared" si="14"/>
        <v>0</v>
      </c>
      <c r="AD164" s="45">
        <f t="shared" si="14"/>
        <v>0</v>
      </c>
      <c r="AE164" s="45">
        <f t="shared" si="14"/>
        <v>0</v>
      </c>
      <c r="AF164" s="45">
        <f t="shared" si="14"/>
        <v>0</v>
      </c>
      <c r="AG164" s="45">
        <f t="shared" si="14"/>
        <v>0</v>
      </c>
      <c r="AH164" s="45"/>
      <c r="AJ164" s="46">
        <f>SUM(AJ14:AJ163)</f>
        <v>0</v>
      </c>
      <c r="AK164" s="46" t="str">
        <f>IF(H5=AJ4,AH165,IF(H5=AJ5,AH166,"規模を選択してください"))</f>
        <v>規模を選択してください</v>
      </c>
      <c r="AL164" s="46">
        <f>AH167</f>
        <v>0</v>
      </c>
      <c r="AM164" s="34">
        <f>SUM(AM14:AM163)</f>
        <v>0</v>
      </c>
    </row>
    <row r="165" spans="1:39" ht="30" hidden="1" customHeight="1" x14ac:dyDescent="0.25">
      <c r="B165" s="45" t="s">
        <v>4</v>
      </c>
      <c r="C165" s="45"/>
      <c r="D165" s="45">
        <f>IF(D164&gt;=5,D164,0)</f>
        <v>0</v>
      </c>
      <c r="E165" s="45">
        <f t="shared" ref="E165:AG165" si="15">IF(E164&gt;=5,E164,0)</f>
        <v>0</v>
      </c>
      <c r="F165" s="45">
        <f t="shared" si="15"/>
        <v>0</v>
      </c>
      <c r="G165" s="45">
        <f t="shared" si="15"/>
        <v>0</v>
      </c>
      <c r="H165" s="45">
        <f t="shared" si="15"/>
        <v>0</v>
      </c>
      <c r="I165" s="45">
        <f t="shared" si="15"/>
        <v>0</v>
      </c>
      <c r="J165" s="45">
        <f t="shared" si="15"/>
        <v>0</v>
      </c>
      <c r="K165" s="45">
        <f t="shared" si="15"/>
        <v>0</v>
      </c>
      <c r="L165" s="45">
        <f t="shared" si="15"/>
        <v>0</v>
      </c>
      <c r="M165" s="45">
        <f t="shared" si="15"/>
        <v>0</v>
      </c>
      <c r="N165" s="45">
        <f t="shared" si="15"/>
        <v>0</v>
      </c>
      <c r="O165" s="45">
        <f t="shared" si="15"/>
        <v>0</v>
      </c>
      <c r="P165" s="45">
        <f t="shared" si="15"/>
        <v>0</v>
      </c>
      <c r="Q165" s="45">
        <f t="shared" si="15"/>
        <v>0</v>
      </c>
      <c r="R165" s="45">
        <f t="shared" si="15"/>
        <v>0</v>
      </c>
      <c r="S165" s="45">
        <f t="shared" si="15"/>
        <v>0</v>
      </c>
      <c r="T165" s="45">
        <f t="shared" si="15"/>
        <v>0</v>
      </c>
      <c r="U165" s="45">
        <f t="shared" si="15"/>
        <v>0</v>
      </c>
      <c r="V165" s="45">
        <f t="shared" si="15"/>
        <v>0</v>
      </c>
      <c r="W165" s="45">
        <f t="shared" si="15"/>
        <v>0</v>
      </c>
      <c r="X165" s="45">
        <f t="shared" si="15"/>
        <v>0</v>
      </c>
      <c r="Y165" s="45">
        <f t="shared" si="15"/>
        <v>0</v>
      </c>
      <c r="Z165" s="45">
        <f t="shared" si="15"/>
        <v>0</v>
      </c>
      <c r="AA165" s="45">
        <f t="shared" si="15"/>
        <v>0</v>
      </c>
      <c r="AB165" s="45">
        <f t="shared" si="15"/>
        <v>0</v>
      </c>
      <c r="AC165" s="45">
        <f t="shared" si="15"/>
        <v>0</v>
      </c>
      <c r="AD165" s="45">
        <f t="shared" si="15"/>
        <v>0</v>
      </c>
      <c r="AE165" s="45">
        <f t="shared" si="15"/>
        <v>0</v>
      </c>
      <c r="AF165" s="45">
        <f t="shared" si="15"/>
        <v>0</v>
      </c>
      <c r="AG165" s="45">
        <f t="shared" si="15"/>
        <v>0</v>
      </c>
      <c r="AH165" s="45">
        <f>SUM(D165:AG165)</f>
        <v>0</v>
      </c>
      <c r="AJ165" s="48">
        <f>COUNTIF(AI14:AI163,"")</f>
        <v>150</v>
      </c>
      <c r="AL165" s="48"/>
    </row>
    <row r="166" spans="1:39" ht="30" hidden="1" customHeight="1" thickBot="1" x14ac:dyDescent="0.3">
      <c r="B166" s="45" t="s">
        <v>12</v>
      </c>
      <c r="C166" s="45"/>
      <c r="D166" s="45">
        <f>IF(D164&gt;=2,D164,0)</f>
        <v>0</v>
      </c>
      <c r="E166" s="45">
        <f t="shared" ref="E166:AG166" si="16">IF(E164&gt;=2,E164,0)</f>
        <v>0</v>
      </c>
      <c r="F166" s="45">
        <f t="shared" si="16"/>
        <v>0</v>
      </c>
      <c r="G166" s="45">
        <f t="shared" si="16"/>
        <v>0</v>
      </c>
      <c r="H166" s="45">
        <f t="shared" si="16"/>
        <v>0</v>
      </c>
      <c r="I166" s="45">
        <f t="shared" si="16"/>
        <v>0</v>
      </c>
      <c r="J166" s="45">
        <f t="shared" si="16"/>
        <v>0</v>
      </c>
      <c r="K166" s="45">
        <f t="shared" si="16"/>
        <v>0</v>
      </c>
      <c r="L166" s="45">
        <f t="shared" si="16"/>
        <v>0</v>
      </c>
      <c r="M166" s="45">
        <f t="shared" si="16"/>
        <v>0</v>
      </c>
      <c r="N166" s="45">
        <f t="shared" si="16"/>
        <v>0</v>
      </c>
      <c r="O166" s="45">
        <f t="shared" si="16"/>
        <v>0</v>
      </c>
      <c r="P166" s="45">
        <f t="shared" si="16"/>
        <v>0</v>
      </c>
      <c r="Q166" s="45">
        <f t="shared" si="16"/>
        <v>0</v>
      </c>
      <c r="R166" s="45">
        <f t="shared" si="16"/>
        <v>0</v>
      </c>
      <c r="S166" s="45">
        <f t="shared" si="16"/>
        <v>0</v>
      </c>
      <c r="T166" s="45">
        <f t="shared" si="16"/>
        <v>0</v>
      </c>
      <c r="U166" s="45">
        <f t="shared" si="16"/>
        <v>0</v>
      </c>
      <c r="V166" s="45">
        <f t="shared" si="16"/>
        <v>0</v>
      </c>
      <c r="W166" s="45">
        <f t="shared" si="16"/>
        <v>0</v>
      </c>
      <c r="X166" s="45">
        <f t="shared" si="16"/>
        <v>0</v>
      </c>
      <c r="Y166" s="45">
        <f t="shared" si="16"/>
        <v>0</v>
      </c>
      <c r="Z166" s="45">
        <f t="shared" si="16"/>
        <v>0</v>
      </c>
      <c r="AA166" s="45">
        <f t="shared" si="16"/>
        <v>0</v>
      </c>
      <c r="AB166" s="45">
        <f t="shared" si="16"/>
        <v>0</v>
      </c>
      <c r="AC166" s="45">
        <f t="shared" si="16"/>
        <v>0</v>
      </c>
      <c r="AD166" s="45">
        <f t="shared" si="16"/>
        <v>0</v>
      </c>
      <c r="AE166" s="45">
        <f t="shared" si="16"/>
        <v>0</v>
      </c>
      <c r="AF166" s="45">
        <f t="shared" si="16"/>
        <v>0</v>
      </c>
      <c r="AG166" s="45">
        <f t="shared" si="16"/>
        <v>0</v>
      </c>
      <c r="AH166" s="45">
        <f>SUM(D166:AG166)</f>
        <v>0</v>
      </c>
    </row>
    <row r="167" spans="1:39" ht="29.25" hidden="1" customHeight="1" x14ac:dyDescent="0.25">
      <c r="B167" s="135"/>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45"/>
    </row>
    <row r="168" spans="1:39" ht="29.25" customHeight="1" x14ac:dyDescent="0.25"/>
    <row r="169" spans="1:39" ht="29.25" customHeight="1" x14ac:dyDescent="0.25"/>
    <row r="170" spans="1:39" ht="29.25" customHeight="1" x14ac:dyDescent="0.25"/>
  </sheetData>
  <sheetProtection algorithmName="SHA-512" hashValue="V+rhmxmfIQ9r1NVbEVgEkike0t5oszdQWDJmv6B5+d77iJsXaGX+Pocp+229BeeIdSkiRWh1+K5lTzdf57FG3Q==" saltValue="I5paQc8wf2t0+sO/IhJDnw==" spinCount="100000" sheet="1" objects="1" scenarios="1"/>
  <mergeCells count="53">
    <mergeCell ref="AA6:AD6"/>
    <mergeCell ref="AE6:AG6"/>
    <mergeCell ref="Z7:AD7"/>
    <mergeCell ref="AE7:AG7"/>
    <mergeCell ref="Z3:AH3"/>
    <mergeCell ref="AA4:AD4"/>
    <mergeCell ref="AE4:AG4"/>
    <mergeCell ref="AA5:AD5"/>
    <mergeCell ref="AE5:AG5"/>
    <mergeCell ref="C144:C148"/>
    <mergeCell ref="C149:C153"/>
    <mergeCell ref="C154:C158"/>
    <mergeCell ref="C159:C163"/>
    <mergeCell ref="C114:C118"/>
    <mergeCell ref="C119:C123"/>
    <mergeCell ref="C124:C128"/>
    <mergeCell ref="C129:C133"/>
    <mergeCell ref="C134:C138"/>
    <mergeCell ref="C139:C143"/>
    <mergeCell ref="C109:C113"/>
    <mergeCell ref="C54:C58"/>
    <mergeCell ref="C59:C63"/>
    <mergeCell ref="C64:C68"/>
    <mergeCell ref="C69:C73"/>
    <mergeCell ref="C74:C78"/>
    <mergeCell ref="C79:C83"/>
    <mergeCell ref="C84:C88"/>
    <mergeCell ref="C89:C93"/>
    <mergeCell ref="C94:C98"/>
    <mergeCell ref="C99:C103"/>
    <mergeCell ref="C104:C108"/>
    <mergeCell ref="C49:C53"/>
    <mergeCell ref="A9:AH9"/>
    <mergeCell ref="AH10:AH11"/>
    <mergeCell ref="AK11:AL11"/>
    <mergeCell ref="A12:AH12"/>
    <mergeCell ref="C14:C18"/>
    <mergeCell ref="C19:C23"/>
    <mergeCell ref="C24:C28"/>
    <mergeCell ref="C29:C33"/>
    <mergeCell ref="C34:C38"/>
    <mergeCell ref="C39:C43"/>
    <mergeCell ref="C44:C48"/>
    <mergeCell ref="C2:R2"/>
    <mergeCell ref="C3:R3"/>
    <mergeCell ref="B5:G5"/>
    <mergeCell ref="H5:R5"/>
    <mergeCell ref="C7:D7"/>
    <mergeCell ref="E7:G7"/>
    <mergeCell ref="H7:I7"/>
    <mergeCell ref="J7:K7"/>
    <mergeCell ref="L7:N7"/>
    <mergeCell ref="Q7:R7"/>
  </mergeCells>
  <phoneticPr fontId="1"/>
  <conditionalFormatting sqref="H6:O6">
    <cfRule type="expression" dxfId="58" priority="3">
      <formula>$H$6&lt;&gt;""</formula>
    </cfRule>
  </conditionalFormatting>
  <conditionalFormatting sqref="W8:AH8">
    <cfRule type="expression" dxfId="57" priority="2">
      <formula>$AH$8&lt;&gt;""</formula>
    </cfRule>
  </conditionalFormatting>
  <conditionalFormatting sqref="D14:AG163">
    <cfRule type="expression" dxfId="56" priority="1">
      <formula>$AI14&lt;&gt;""</formula>
    </cfRule>
  </conditionalFormatting>
  <dataValidations count="2">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34.25" style="34" customWidth="1"/>
    <col min="37" max="37" width="9" style="34" hidden="1" customWidth="1"/>
    <col min="38" max="38" width="19.625" style="34" hidden="1" customWidth="1"/>
    <col min="39" max="39" width="11.125" style="34" hidden="1" customWidth="1"/>
    <col min="40" max="41" width="9" style="34" hidden="1" customWidth="1"/>
    <col min="42" max="16384" width="9" style="34"/>
  </cols>
  <sheetData>
    <row r="1" spans="1:41" ht="29.25" customHeight="1" thickBot="1" x14ac:dyDescent="0.3">
      <c r="AI1" s="35" t="s">
        <v>77</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34"/>
      <c r="AK5" s="34" t="s">
        <v>12</v>
      </c>
      <c r="AN5" s="34">
        <v>200</v>
      </c>
      <c r="AO5" s="34">
        <v>2</v>
      </c>
    </row>
    <row r="6" spans="1:41"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37"/>
      <c r="AI6" s="117"/>
    </row>
    <row r="7" spans="1:41"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37"/>
      <c r="W7" s="37"/>
      <c r="X7" s="37"/>
      <c r="Y7" s="37"/>
      <c r="Z7" s="37"/>
      <c r="AA7" s="37"/>
      <c r="AB7" s="37"/>
      <c r="AC7" s="37"/>
      <c r="AD7" s="37"/>
      <c r="AE7" s="37"/>
      <c r="AF7" s="37"/>
      <c r="AG7" s="37"/>
      <c r="AH7" s="37"/>
      <c r="AI7" s="117" t="str">
        <f>IF(AN164=0,"","申請内容にエラーがあります。利用者名は別紙2-6に入力してください。")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IF(AK165=150,"","申請内容にエラーがあります。療養日数は15日以内になるようにしてください。")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1" s="41" customFormat="1" ht="30" customHeight="1" x14ac:dyDescent="0.4">
      <c r="A10" s="62"/>
      <c r="B10" s="63"/>
      <c r="C10" s="64" t="s">
        <v>15</v>
      </c>
      <c r="D10" s="65">
        <v>7</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1" s="41" customFormat="1" ht="30" customHeight="1" thickBot="1" x14ac:dyDescent="0.45">
      <c r="A11" s="69"/>
      <c r="B11" s="70"/>
      <c r="C11" s="169"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443" t="s">
        <v>19</v>
      </c>
      <c r="AM11" s="443"/>
    </row>
    <row r="12" spans="1:41" s="41"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1"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row>
    <row r="14" spans="1:41" s="41" customFormat="1" ht="30" customHeight="1" thickTop="1" x14ac:dyDescent="0.4">
      <c r="A14" s="82">
        <v>1</v>
      </c>
      <c r="B14" s="27" t="str">
        <f>IF('（別紙2-6）6月1日～6月30日'!B14="","",'（別紙2-6）6月1日～6月30日'!B14)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148"/>
      <c r="AG14" s="144"/>
      <c r="AH14" s="105"/>
      <c r="AI14" s="83">
        <f>SUM('（別紙2-6）6月1日～6月30日'!D14:AG14,D14:AH14)</f>
        <v>0</v>
      </c>
      <c r="AJ14" s="43" t="str">
        <f>IF(AI14&lt;=15,"","療養日数は15日以内になるようにしてください")</f>
        <v/>
      </c>
      <c r="AK14" s="41">
        <f t="shared" ref="AK14:AK45" si="1">MIN(SUM(D14:AH14),15)</f>
        <v>0</v>
      </c>
      <c r="AM14" s="41" t="str">
        <f>IF(AND(B14="",AU14&gt;0),1,"")</f>
        <v/>
      </c>
      <c r="AN14" s="41" t="str">
        <f t="shared" ref="AN14:AN77" si="2">IF(AND(B14="",AI14&gt;0),1,"")</f>
        <v/>
      </c>
    </row>
    <row r="15" spans="1:41" s="41" customFormat="1" ht="30" customHeight="1" x14ac:dyDescent="0.4">
      <c r="A15" s="53">
        <v>2</v>
      </c>
      <c r="B15" s="27" t="str">
        <f>IF('（別紙2-6）6月1日～6月30日'!B15="","",'（別紙2-6）6月1日～6月30日'!B15)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147"/>
      <c r="AG15" s="143"/>
      <c r="AH15" s="26"/>
      <c r="AI15" s="54">
        <f>SUM('（別紙2-6）6月1日～6月30日'!D15:AG15,D15:AH15)</f>
        <v>0</v>
      </c>
      <c r="AJ15" s="43" t="str">
        <f t="shared" ref="AJ15:AJ129" si="3">IF(AI15&lt;=15,"","療養日数は15日以内になるようにしてください")</f>
        <v/>
      </c>
      <c r="AK15" s="41">
        <f t="shared" si="1"/>
        <v>0</v>
      </c>
      <c r="AN15" s="41" t="str">
        <f t="shared" si="2"/>
        <v/>
      </c>
    </row>
    <row r="16" spans="1:41" s="41" customFormat="1" ht="30" customHeight="1" x14ac:dyDescent="0.4">
      <c r="A16" s="53">
        <v>3</v>
      </c>
      <c r="B16" s="27" t="str">
        <f>IF('（別紙2-6）6月1日～6月30日'!B16="","",'（別紙2-6）6月1日～6月30日'!B16)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147"/>
      <c r="AG16" s="143"/>
      <c r="AH16" s="26"/>
      <c r="AI16" s="54">
        <f>SUM('（別紙2-6）6月1日～6月30日'!D16:AG16,D16:AH16)</f>
        <v>0</v>
      </c>
      <c r="AJ16" s="43" t="str">
        <f t="shared" si="3"/>
        <v/>
      </c>
      <c r="AK16" s="41">
        <f t="shared" si="1"/>
        <v>0</v>
      </c>
      <c r="AN16" s="41" t="str">
        <f t="shared" si="2"/>
        <v/>
      </c>
    </row>
    <row r="17" spans="1:40" s="41" customFormat="1" ht="30" customHeight="1" x14ac:dyDescent="0.4">
      <c r="A17" s="53">
        <v>4</v>
      </c>
      <c r="B17" s="27" t="str">
        <f>IF('（別紙2-6）6月1日～6月30日'!B17="","",'（別紙2-6）6月1日～6月30日'!B17)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147"/>
      <c r="AG17" s="143"/>
      <c r="AH17" s="26"/>
      <c r="AI17" s="54">
        <f>SUM('（別紙2-6）6月1日～6月30日'!D17:AG17,D17:AH17)</f>
        <v>0</v>
      </c>
      <c r="AJ17" s="43" t="str">
        <f t="shared" si="3"/>
        <v/>
      </c>
      <c r="AK17" s="41">
        <f t="shared" si="1"/>
        <v>0</v>
      </c>
      <c r="AN17" s="41" t="str">
        <f t="shared" si="2"/>
        <v/>
      </c>
    </row>
    <row r="18" spans="1:40" s="41" customFormat="1" ht="30" customHeight="1" thickBot="1" x14ac:dyDescent="0.45">
      <c r="A18" s="57">
        <v>5</v>
      </c>
      <c r="B18" s="106" t="str">
        <f>IF('（別紙2-6）6月1日～6月30日'!B18="","",'（別紙2-6）6月1日～6月30日'!B18)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46"/>
      <c r="AG18" s="142"/>
      <c r="AH18" s="15"/>
      <c r="AI18" s="58">
        <f>SUM('（別紙2-6）6月1日～6月30日'!D18:AG18,D18:AH18)</f>
        <v>0</v>
      </c>
      <c r="AJ18" s="43" t="str">
        <f t="shared" si="3"/>
        <v/>
      </c>
      <c r="AK18" s="41">
        <f t="shared" si="1"/>
        <v>0</v>
      </c>
      <c r="AN18" s="41" t="str">
        <f t="shared" si="2"/>
        <v/>
      </c>
    </row>
    <row r="19" spans="1:40" s="41" customFormat="1" ht="30" customHeight="1" x14ac:dyDescent="0.4">
      <c r="A19" s="82">
        <v>6</v>
      </c>
      <c r="B19" s="136" t="str">
        <f>IF('（別紙2-6）6月1日～6月30日'!B19="","",'（別紙2-6）6月1日～6月30日'!B19)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148"/>
      <c r="AG19" s="144"/>
      <c r="AH19" s="105"/>
      <c r="AI19" s="84">
        <f>SUM('（別紙2-6）6月1日～6月30日'!D19:AG19,D19:AH19)</f>
        <v>0</v>
      </c>
      <c r="AJ19" s="43" t="str">
        <f t="shared" si="3"/>
        <v/>
      </c>
      <c r="AK19" s="41">
        <f t="shared" si="1"/>
        <v>0</v>
      </c>
      <c r="AN19" s="41" t="str">
        <f t="shared" si="2"/>
        <v/>
      </c>
    </row>
    <row r="20" spans="1:40" s="41" customFormat="1" ht="30" customHeight="1" x14ac:dyDescent="0.4">
      <c r="A20" s="53">
        <v>7</v>
      </c>
      <c r="B20" s="27" t="str">
        <f>IF('（別紙2-6）6月1日～6月30日'!B20="","",'（別紙2-6）6月1日～6月30日'!B20)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147"/>
      <c r="AG20" s="143"/>
      <c r="AH20" s="26"/>
      <c r="AI20" s="54">
        <f>SUM('（別紙2-6）6月1日～6月30日'!D20:AG20,D20:AH20)</f>
        <v>0</v>
      </c>
      <c r="AJ20" s="43" t="str">
        <f t="shared" si="3"/>
        <v/>
      </c>
      <c r="AK20" s="41">
        <f t="shared" si="1"/>
        <v>0</v>
      </c>
      <c r="AN20" s="41" t="str">
        <f t="shared" si="2"/>
        <v/>
      </c>
    </row>
    <row r="21" spans="1:40" s="41" customFormat="1" ht="30" customHeight="1" x14ac:dyDescent="0.4">
      <c r="A21" s="53">
        <v>8</v>
      </c>
      <c r="B21" s="27" t="str">
        <f>IF('（別紙2-6）6月1日～6月30日'!B21="","",'（別紙2-6）6月1日～6月30日'!B21)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147"/>
      <c r="AG21" s="143"/>
      <c r="AH21" s="26"/>
      <c r="AI21" s="54">
        <f>SUM('（別紙2-6）6月1日～6月30日'!D21:AG21,D21:AH21)</f>
        <v>0</v>
      </c>
      <c r="AJ21" s="43" t="str">
        <f t="shared" si="3"/>
        <v/>
      </c>
      <c r="AK21" s="41">
        <f t="shared" si="1"/>
        <v>0</v>
      </c>
      <c r="AN21" s="41" t="str">
        <f t="shared" si="2"/>
        <v/>
      </c>
    </row>
    <row r="22" spans="1:40" s="41" customFormat="1" ht="30" customHeight="1" x14ac:dyDescent="0.4">
      <c r="A22" s="53">
        <v>9</v>
      </c>
      <c r="B22" s="27" t="str">
        <f>IF('（別紙2-6）6月1日～6月30日'!B22="","",'（別紙2-6）6月1日～6月30日'!B22)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147"/>
      <c r="AG22" s="143"/>
      <c r="AH22" s="26"/>
      <c r="AI22" s="54">
        <f>SUM('（別紙2-6）6月1日～6月30日'!D22:AG22,D22:AH22)</f>
        <v>0</v>
      </c>
      <c r="AJ22" s="43" t="str">
        <f t="shared" si="3"/>
        <v/>
      </c>
      <c r="AK22" s="41">
        <f t="shared" si="1"/>
        <v>0</v>
      </c>
      <c r="AN22" s="41" t="str">
        <f t="shared" si="2"/>
        <v/>
      </c>
    </row>
    <row r="23" spans="1:40" s="41" customFormat="1" ht="30" customHeight="1" thickBot="1" x14ac:dyDescent="0.45">
      <c r="A23" s="57">
        <v>10</v>
      </c>
      <c r="B23" s="106" t="str">
        <f>IF('（別紙2-6）6月1日～6月30日'!B23="","",'（別紙2-6）6月1日～6月30日'!B23)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46"/>
      <c r="AG23" s="142"/>
      <c r="AH23" s="15"/>
      <c r="AI23" s="58">
        <f>SUM('（別紙2-6）6月1日～6月30日'!D23:AG23,D23:AH23)</f>
        <v>0</v>
      </c>
      <c r="AJ23" s="43" t="str">
        <f t="shared" si="3"/>
        <v/>
      </c>
      <c r="AK23" s="41">
        <f t="shared" si="1"/>
        <v>0</v>
      </c>
      <c r="AN23" s="41" t="str">
        <f t="shared" si="2"/>
        <v/>
      </c>
    </row>
    <row r="24" spans="1:40" s="41" customFormat="1" ht="30" customHeight="1" x14ac:dyDescent="0.4">
      <c r="A24" s="82">
        <v>11</v>
      </c>
      <c r="B24" s="136" t="str">
        <f>IF('（別紙2-6）6月1日～6月30日'!B24="","",'（別紙2-6）6月1日～6月30日'!B24)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148"/>
      <c r="AG24" s="144"/>
      <c r="AH24" s="105"/>
      <c r="AI24" s="84">
        <f>SUM('（別紙2-6）6月1日～6月30日'!D24:AG24,D24:AH24)</f>
        <v>0</v>
      </c>
      <c r="AJ24" s="85" t="str">
        <f t="shared" si="3"/>
        <v/>
      </c>
      <c r="AK24" s="41">
        <f t="shared" si="1"/>
        <v>0</v>
      </c>
      <c r="AN24" s="41" t="str">
        <f t="shared" si="2"/>
        <v/>
      </c>
    </row>
    <row r="25" spans="1:40" s="41" customFormat="1" ht="30" customHeight="1" x14ac:dyDescent="0.4">
      <c r="A25" s="53">
        <v>12</v>
      </c>
      <c r="B25" s="27" t="str">
        <f>IF('（別紙2-6）6月1日～6月30日'!B25="","",'（別紙2-6）6月1日～6月30日'!B25)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147"/>
      <c r="AG25" s="143"/>
      <c r="AH25" s="26"/>
      <c r="AI25" s="54">
        <f>SUM('（別紙2-6）6月1日～6月30日'!D25:AG25,D25:AH25)</f>
        <v>0</v>
      </c>
      <c r="AJ25" s="43" t="str">
        <f t="shared" si="3"/>
        <v/>
      </c>
      <c r="AK25" s="41">
        <f t="shared" si="1"/>
        <v>0</v>
      </c>
      <c r="AN25" s="41" t="str">
        <f t="shared" si="2"/>
        <v/>
      </c>
    </row>
    <row r="26" spans="1:40" s="41" customFormat="1" ht="30" customHeight="1" x14ac:dyDescent="0.4">
      <c r="A26" s="53">
        <v>13</v>
      </c>
      <c r="B26" s="27" t="str">
        <f>IF('（別紙2-6）6月1日～6月30日'!B26="","",'（別紙2-6）6月1日～6月30日'!B26)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147"/>
      <c r="AG26" s="143"/>
      <c r="AH26" s="26"/>
      <c r="AI26" s="54">
        <f>SUM('（別紙2-6）6月1日～6月30日'!D26:AG26,D26:AH26)</f>
        <v>0</v>
      </c>
      <c r="AJ26" s="43" t="str">
        <f t="shared" si="3"/>
        <v/>
      </c>
      <c r="AK26" s="41">
        <f t="shared" si="1"/>
        <v>0</v>
      </c>
      <c r="AN26" s="41" t="str">
        <f t="shared" si="2"/>
        <v/>
      </c>
    </row>
    <row r="27" spans="1:40" s="41" customFormat="1" ht="30" customHeight="1" x14ac:dyDescent="0.4">
      <c r="A27" s="53">
        <v>14</v>
      </c>
      <c r="B27" s="27" t="str">
        <f>IF('（別紙2-6）6月1日～6月30日'!B27="","",'（別紙2-6）6月1日～6月30日'!B27)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147"/>
      <c r="AG27" s="143"/>
      <c r="AH27" s="26"/>
      <c r="AI27" s="54">
        <f>SUM('（別紙2-6）6月1日～6月30日'!D27:AG27,D27:AH27)</f>
        <v>0</v>
      </c>
      <c r="AJ27" s="43" t="str">
        <f t="shared" si="3"/>
        <v/>
      </c>
      <c r="AK27" s="41">
        <f t="shared" si="1"/>
        <v>0</v>
      </c>
      <c r="AN27" s="41" t="str">
        <f t="shared" si="2"/>
        <v/>
      </c>
    </row>
    <row r="28" spans="1:40" s="41" customFormat="1" ht="30" customHeight="1" thickBot="1" x14ac:dyDescent="0.45">
      <c r="A28" s="57">
        <v>15</v>
      </c>
      <c r="B28" s="106" t="str">
        <f>IF('（別紙2-6）6月1日～6月30日'!B28="","",'（別紙2-6）6月1日～6月30日'!B28)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46"/>
      <c r="AG28" s="142"/>
      <c r="AH28" s="15"/>
      <c r="AI28" s="58">
        <f>SUM('（別紙2-6）6月1日～6月30日'!D28:AG28,D28:AH28)</f>
        <v>0</v>
      </c>
      <c r="AJ28" s="43" t="str">
        <f t="shared" si="3"/>
        <v/>
      </c>
      <c r="AK28" s="41">
        <f t="shared" si="1"/>
        <v>0</v>
      </c>
      <c r="AN28" s="41" t="str">
        <f t="shared" si="2"/>
        <v/>
      </c>
    </row>
    <row r="29" spans="1:40" s="41" customFormat="1" ht="30" customHeight="1" x14ac:dyDescent="0.4">
      <c r="A29" s="82">
        <v>16</v>
      </c>
      <c r="B29" s="136" t="str">
        <f>IF('（別紙2-6）6月1日～6月30日'!B29="","",'（別紙2-6）6月1日～6月30日'!B29)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148"/>
      <c r="AG29" s="144"/>
      <c r="AH29" s="105"/>
      <c r="AI29" s="84">
        <f>SUM('（別紙2-6）6月1日～6月30日'!D29:AG29,D29:AH29)</f>
        <v>0</v>
      </c>
      <c r="AJ29" s="43" t="str">
        <f t="shared" si="3"/>
        <v/>
      </c>
      <c r="AK29" s="41">
        <f t="shared" si="1"/>
        <v>0</v>
      </c>
      <c r="AN29" s="41" t="str">
        <f t="shared" si="2"/>
        <v/>
      </c>
    </row>
    <row r="30" spans="1:40" s="41" customFormat="1" ht="30" customHeight="1" x14ac:dyDescent="0.4">
      <c r="A30" s="53">
        <v>17</v>
      </c>
      <c r="B30" s="27" t="str">
        <f>IF('（別紙2-6）6月1日～6月30日'!B30="","",'（別紙2-6）6月1日～6月30日'!B30)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147"/>
      <c r="AG30" s="143"/>
      <c r="AH30" s="26"/>
      <c r="AI30" s="54">
        <f>SUM('（別紙2-6）6月1日～6月30日'!D30:AG30,D30:AH30)</f>
        <v>0</v>
      </c>
      <c r="AJ30" s="43" t="str">
        <f t="shared" si="3"/>
        <v/>
      </c>
      <c r="AK30" s="41">
        <f t="shared" si="1"/>
        <v>0</v>
      </c>
      <c r="AN30" s="41" t="str">
        <f t="shared" si="2"/>
        <v/>
      </c>
    </row>
    <row r="31" spans="1:40" s="41" customFormat="1" ht="30" customHeight="1" x14ac:dyDescent="0.4">
      <c r="A31" s="53">
        <v>18</v>
      </c>
      <c r="B31" s="27" t="str">
        <f>IF('（別紙2-6）6月1日～6月30日'!B31="","",'（別紙2-6）6月1日～6月30日'!B31)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147"/>
      <c r="AG31" s="143"/>
      <c r="AH31" s="26"/>
      <c r="AI31" s="54">
        <f>SUM('（別紙2-6）6月1日～6月30日'!D31:AG31,D31:AH31)</f>
        <v>0</v>
      </c>
      <c r="AJ31" s="43" t="str">
        <f t="shared" si="3"/>
        <v/>
      </c>
      <c r="AK31" s="41">
        <f t="shared" si="1"/>
        <v>0</v>
      </c>
      <c r="AN31" s="41" t="str">
        <f t="shared" si="2"/>
        <v/>
      </c>
    </row>
    <row r="32" spans="1:40" s="41" customFormat="1" ht="30" customHeight="1" x14ac:dyDescent="0.4">
      <c r="A32" s="53">
        <v>19</v>
      </c>
      <c r="B32" s="27" t="str">
        <f>IF('（別紙2-6）6月1日～6月30日'!B32="","",'（別紙2-6）6月1日～6月30日'!B32)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147"/>
      <c r="AG32" s="143"/>
      <c r="AH32" s="26"/>
      <c r="AI32" s="54">
        <f>SUM('（別紙2-6）6月1日～6月30日'!D32:AG32,D32:AH32)</f>
        <v>0</v>
      </c>
      <c r="AJ32" s="43" t="str">
        <f t="shared" si="3"/>
        <v/>
      </c>
      <c r="AK32" s="41">
        <f t="shared" si="1"/>
        <v>0</v>
      </c>
      <c r="AN32" s="41" t="str">
        <f t="shared" si="2"/>
        <v/>
      </c>
    </row>
    <row r="33" spans="1:40" s="41" customFormat="1" ht="30" customHeight="1" thickBot="1" x14ac:dyDescent="0.45">
      <c r="A33" s="57">
        <v>20</v>
      </c>
      <c r="B33" s="106" t="str">
        <f>IF('（別紙2-6）6月1日～6月30日'!B33="","",'（別紙2-6）6月1日～6月30日'!B33)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46"/>
      <c r="AG33" s="142"/>
      <c r="AH33" s="15"/>
      <c r="AI33" s="58">
        <f>SUM('（別紙2-6）6月1日～6月30日'!D33:AG33,D33:AH33)</f>
        <v>0</v>
      </c>
      <c r="AJ33" s="43" t="str">
        <f t="shared" si="3"/>
        <v/>
      </c>
      <c r="AK33" s="41">
        <f t="shared" si="1"/>
        <v>0</v>
      </c>
      <c r="AN33" s="41" t="str">
        <f t="shared" si="2"/>
        <v/>
      </c>
    </row>
    <row r="34" spans="1:40" s="41" customFormat="1" ht="30" customHeight="1" x14ac:dyDescent="0.4">
      <c r="A34" s="82">
        <v>21</v>
      </c>
      <c r="B34" s="136" t="str">
        <f>IF('（別紙2-6）6月1日～6月30日'!B34="","",'（別紙2-6）6月1日～6月30日'!B34)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148"/>
      <c r="AG34" s="144"/>
      <c r="AH34" s="105"/>
      <c r="AI34" s="84">
        <f>SUM('（別紙2-6）6月1日～6月30日'!D34:AG34,D34:AH34)</f>
        <v>0</v>
      </c>
      <c r="AJ34" s="43" t="str">
        <f t="shared" si="3"/>
        <v/>
      </c>
      <c r="AK34" s="41">
        <f t="shared" si="1"/>
        <v>0</v>
      </c>
      <c r="AN34" s="41" t="str">
        <f t="shared" si="2"/>
        <v/>
      </c>
    </row>
    <row r="35" spans="1:40" s="41" customFormat="1" ht="30" customHeight="1" x14ac:dyDescent="0.4">
      <c r="A35" s="53">
        <v>22</v>
      </c>
      <c r="B35" s="27" t="str">
        <f>IF('（別紙2-6）6月1日～6月30日'!B35="","",'（別紙2-6）6月1日～6月30日'!B35)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147"/>
      <c r="AG35" s="143"/>
      <c r="AH35" s="26"/>
      <c r="AI35" s="54">
        <f>SUM('（別紙2-6）6月1日～6月30日'!D35:AG35,D35:AH35)</f>
        <v>0</v>
      </c>
      <c r="AJ35" s="43" t="str">
        <f t="shared" si="3"/>
        <v/>
      </c>
      <c r="AK35" s="41">
        <f t="shared" si="1"/>
        <v>0</v>
      </c>
      <c r="AN35" s="41" t="str">
        <f t="shared" si="2"/>
        <v/>
      </c>
    </row>
    <row r="36" spans="1:40" s="41" customFormat="1" ht="30" customHeight="1" x14ac:dyDescent="0.4">
      <c r="A36" s="53">
        <v>23</v>
      </c>
      <c r="B36" s="27" t="str">
        <f>IF('（別紙2-6）6月1日～6月30日'!B36="","",'（別紙2-6）6月1日～6月30日'!B36)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147"/>
      <c r="AG36" s="143"/>
      <c r="AH36" s="26"/>
      <c r="AI36" s="54">
        <f>SUM('（別紙2-6）6月1日～6月30日'!D36:AG36,D36:AH36)</f>
        <v>0</v>
      </c>
      <c r="AJ36" s="43" t="str">
        <f t="shared" si="3"/>
        <v/>
      </c>
      <c r="AK36" s="41">
        <f t="shared" si="1"/>
        <v>0</v>
      </c>
      <c r="AN36" s="41" t="str">
        <f t="shared" si="2"/>
        <v/>
      </c>
    </row>
    <row r="37" spans="1:40" s="41" customFormat="1" ht="30" customHeight="1" x14ac:dyDescent="0.4">
      <c r="A37" s="53">
        <v>24</v>
      </c>
      <c r="B37" s="27" t="str">
        <f>IF('（別紙2-6）6月1日～6月30日'!B37="","",'（別紙2-6）6月1日～6月30日'!B37)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147"/>
      <c r="AG37" s="143"/>
      <c r="AH37" s="26"/>
      <c r="AI37" s="54">
        <f>SUM('（別紙2-6）6月1日～6月30日'!D37:AG37,D37:AH37)</f>
        <v>0</v>
      </c>
      <c r="AJ37" s="43" t="str">
        <f t="shared" si="3"/>
        <v/>
      </c>
      <c r="AK37" s="41">
        <f t="shared" si="1"/>
        <v>0</v>
      </c>
      <c r="AN37" s="41" t="str">
        <f t="shared" si="2"/>
        <v/>
      </c>
    </row>
    <row r="38" spans="1:40" ht="30" customHeight="1" thickBot="1" x14ac:dyDescent="0.3">
      <c r="A38" s="57">
        <v>25</v>
      </c>
      <c r="B38" s="106" t="str">
        <f>IF('（別紙2-6）6月1日～6月30日'!B38="","",'（別紙2-6）6月1日～6月30日'!B38)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46"/>
      <c r="AG38" s="142"/>
      <c r="AH38" s="15"/>
      <c r="AI38" s="58">
        <f>SUM('（別紙2-6）6月1日～6月30日'!D38:AG38,D38:AH38)</f>
        <v>0</v>
      </c>
      <c r="AJ38" s="50" t="str">
        <f t="shared" si="3"/>
        <v/>
      </c>
      <c r="AK38" s="41">
        <f t="shared" si="1"/>
        <v>0</v>
      </c>
      <c r="AM38" s="41"/>
      <c r="AN38" s="34" t="str">
        <f t="shared" si="2"/>
        <v/>
      </c>
    </row>
    <row r="39" spans="1:40" ht="30" customHeight="1" x14ac:dyDescent="0.25">
      <c r="A39" s="51">
        <v>26</v>
      </c>
      <c r="B39" s="136" t="str">
        <f>IF('（別紙2-6）6月1日～6月30日'!B39="","",'（別紙2-6）6月1日～6月30日'!B39)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148"/>
      <c r="AG39" s="144"/>
      <c r="AH39" s="105"/>
      <c r="AI39" s="52">
        <f>SUM('（別紙2-6）6月1日～6月30日'!D39:AG39,D39:AH39)</f>
        <v>0</v>
      </c>
      <c r="AJ39" s="50" t="str">
        <f t="shared" si="3"/>
        <v/>
      </c>
      <c r="AK39" s="41">
        <f t="shared" si="1"/>
        <v>0</v>
      </c>
      <c r="AM39" s="41"/>
      <c r="AN39" s="34" t="str">
        <f t="shared" si="2"/>
        <v/>
      </c>
    </row>
    <row r="40" spans="1:40" ht="30" customHeight="1" x14ac:dyDescent="0.25">
      <c r="A40" s="53">
        <v>27</v>
      </c>
      <c r="B40" s="27" t="str">
        <f>IF('（別紙2-6）6月1日～6月30日'!B40="","",'（別紙2-6）6月1日～6月30日'!B40)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147"/>
      <c r="AG40" s="143"/>
      <c r="AH40" s="26"/>
      <c r="AI40" s="54">
        <f>SUM('（別紙2-6）6月1日～6月30日'!D40:AG40,D40:AH40)</f>
        <v>0</v>
      </c>
      <c r="AJ40" s="50" t="str">
        <f t="shared" si="3"/>
        <v/>
      </c>
      <c r="AK40" s="41">
        <f t="shared" si="1"/>
        <v>0</v>
      </c>
      <c r="AM40" s="41"/>
      <c r="AN40" s="34" t="str">
        <f t="shared" si="2"/>
        <v/>
      </c>
    </row>
    <row r="41" spans="1:40" ht="30" customHeight="1" x14ac:dyDescent="0.25">
      <c r="A41" s="53">
        <v>28</v>
      </c>
      <c r="B41" s="27" t="str">
        <f>IF('（別紙2-6）6月1日～6月30日'!B41="","",'（別紙2-6）6月1日～6月30日'!B41)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147"/>
      <c r="AG41" s="143"/>
      <c r="AH41" s="26"/>
      <c r="AI41" s="54">
        <f>SUM('（別紙2-6）6月1日～6月30日'!D41:AG41,D41:AH41)</f>
        <v>0</v>
      </c>
      <c r="AJ41" s="50" t="str">
        <f t="shared" si="3"/>
        <v/>
      </c>
      <c r="AK41" s="41">
        <f t="shared" si="1"/>
        <v>0</v>
      </c>
      <c r="AM41" s="41"/>
      <c r="AN41" s="34" t="str">
        <f t="shared" si="2"/>
        <v/>
      </c>
    </row>
    <row r="42" spans="1:40" s="41" customFormat="1" ht="30" customHeight="1" x14ac:dyDescent="0.4">
      <c r="A42" s="53">
        <v>29</v>
      </c>
      <c r="B42" s="27" t="str">
        <f>IF('（別紙2-6）6月1日～6月30日'!B42="","",'（別紙2-6）6月1日～6月30日'!B42)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147"/>
      <c r="AG42" s="143"/>
      <c r="AH42" s="26"/>
      <c r="AI42" s="54">
        <f>SUM('（別紙2-6）6月1日～6月30日'!D42:AG42,D42:AH42)</f>
        <v>0</v>
      </c>
      <c r="AJ42" s="43" t="str">
        <f t="shared" si="3"/>
        <v/>
      </c>
      <c r="AK42" s="41">
        <f t="shared" si="1"/>
        <v>0</v>
      </c>
      <c r="AL42" s="44"/>
      <c r="AN42" s="41" t="str">
        <f t="shared" si="2"/>
        <v/>
      </c>
    </row>
    <row r="43" spans="1:40" s="41" customFormat="1" ht="30" customHeight="1" thickBot="1" x14ac:dyDescent="0.45">
      <c r="A43" s="55">
        <v>30</v>
      </c>
      <c r="B43" s="106" t="str">
        <f>IF('（別紙2-6）6月1日～6月30日'!B43="","",'（別紙2-6）6月1日～6月30日'!B43)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146"/>
      <c r="AG43" s="142"/>
      <c r="AH43" s="15"/>
      <c r="AI43" s="56">
        <f>SUM('（別紙2-6）6月1日～6月30日'!D43:AG43,D43:AH43)</f>
        <v>0</v>
      </c>
      <c r="AJ43" s="43" t="str">
        <f t="shared" si="3"/>
        <v/>
      </c>
      <c r="AK43" s="41">
        <f t="shared" si="1"/>
        <v>0</v>
      </c>
      <c r="AL43" s="44"/>
      <c r="AN43" s="41" t="str">
        <f t="shared" si="2"/>
        <v/>
      </c>
    </row>
    <row r="44" spans="1:40" s="41" customFormat="1" ht="30" customHeight="1" x14ac:dyDescent="0.4">
      <c r="A44" s="99">
        <v>31</v>
      </c>
      <c r="B44" s="136" t="str">
        <f>IF('（別紙2-6）6月1日～6月30日'!B44="","",'（別紙2-6）6月1日～6月30日'!B44)</f>
        <v/>
      </c>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48"/>
      <c r="AG44" s="144"/>
      <c r="AH44" s="105"/>
      <c r="AI44" s="81">
        <f>SUM('（別紙2-6）6月1日～6月30日'!D44:AG44,D44:AH44)</f>
        <v>0</v>
      </c>
      <c r="AJ44" s="43" t="str">
        <f t="shared" si="3"/>
        <v/>
      </c>
      <c r="AK44" s="41">
        <f t="shared" si="1"/>
        <v>0</v>
      </c>
      <c r="AL44" s="44"/>
      <c r="AN44" s="41" t="str">
        <f t="shared" si="2"/>
        <v/>
      </c>
    </row>
    <row r="45" spans="1:40" s="41" customFormat="1" ht="30" customHeight="1" x14ac:dyDescent="0.4">
      <c r="A45" s="55">
        <v>32</v>
      </c>
      <c r="B45" s="27" t="str">
        <f>IF('（別紙2-6）6月1日～6月30日'!B45="","",'（別紙2-6）6月1日～6月30日'!B45)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147"/>
      <c r="AG45" s="143"/>
      <c r="AH45" s="26"/>
      <c r="AI45" s="56">
        <f>SUM('（別紙2-6）6月1日～6月30日'!D45:AG45,D45:AH45)</f>
        <v>0</v>
      </c>
      <c r="AJ45" s="43" t="str">
        <f t="shared" si="3"/>
        <v/>
      </c>
      <c r="AK45" s="41">
        <f t="shared" si="1"/>
        <v>0</v>
      </c>
      <c r="AL45" s="44"/>
      <c r="AN45" s="41" t="str">
        <f t="shared" si="2"/>
        <v/>
      </c>
    </row>
    <row r="46" spans="1:40" s="41" customFormat="1" ht="30" customHeight="1" x14ac:dyDescent="0.4">
      <c r="A46" s="55">
        <v>33</v>
      </c>
      <c r="B46" s="27" t="str">
        <f>IF('（別紙2-6）6月1日～6月30日'!B46="","",'（別紙2-6）6月1日～6月30日'!B46)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147"/>
      <c r="AG46" s="143"/>
      <c r="AH46" s="26"/>
      <c r="AI46" s="56">
        <f>SUM('（別紙2-6）6月1日～6月30日'!D46:AG46,D46:AH46)</f>
        <v>0</v>
      </c>
      <c r="AJ46" s="43" t="str">
        <f t="shared" si="3"/>
        <v/>
      </c>
      <c r="AK46" s="41">
        <f t="shared" ref="AK46:AK77" si="4">MIN(SUM(D46:AH46),15)</f>
        <v>0</v>
      </c>
      <c r="AL46" s="44"/>
      <c r="AN46" s="41" t="str">
        <f t="shared" si="2"/>
        <v/>
      </c>
    </row>
    <row r="47" spans="1:40" s="41" customFormat="1" ht="30" customHeight="1" x14ac:dyDescent="0.4">
      <c r="A47" s="55">
        <v>34</v>
      </c>
      <c r="B47" s="27" t="str">
        <f>IF('（別紙2-6）6月1日～6月30日'!B47="","",'（別紙2-6）6月1日～6月30日'!B47)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147"/>
      <c r="AG47" s="143"/>
      <c r="AH47" s="26"/>
      <c r="AI47" s="56">
        <f>SUM('（別紙2-6）6月1日～6月30日'!D47:AG47,D47:AH47)</f>
        <v>0</v>
      </c>
      <c r="AJ47" s="43" t="str">
        <f t="shared" si="3"/>
        <v/>
      </c>
      <c r="AK47" s="41">
        <f t="shared" si="4"/>
        <v>0</v>
      </c>
      <c r="AL47" s="44"/>
      <c r="AN47" s="41" t="str">
        <f t="shared" si="2"/>
        <v/>
      </c>
    </row>
    <row r="48" spans="1:40" s="41" customFormat="1" ht="30" customHeight="1" thickBot="1" x14ac:dyDescent="0.45">
      <c r="A48" s="57">
        <v>35</v>
      </c>
      <c r="B48" s="106" t="str">
        <f>IF('（別紙2-6）6月1日～6月30日'!B48="","",'（別紙2-6）6月1日～6月30日'!B48)</f>
        <v/>
      </c>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46"/>
      <c r="AG48" s="142"/>
      <c r="AH48" s="15"/>
      <c r="AI48" s="58">
        <f>SUM('（別紙2-6）6月1日～6月30日'!D48:AG48,D48:AH48)</f>
        <v>0</v>
      </c>
      <c r="AJ48" s="43" t="str">
        <f t="shared" si="3"/>
        <v/>
      </c>
      <c r="AK48" s="41">
        <f t="shared" si="4"/>
        <v>0</v>
      </c>
      <c r="AL48" s="44"/>
      <c r="AN48" s="41" t="str">
        <f t="shared" si="2"/>
        <v/>
      </c>
    </row>
    <row r="49" spans="1:40" s="41" customFormat="1" ht="30" customHeight="1" x14ac:dyDescent="0.4">
      <c r="A49" s="91">
        <v>36</v>
      </c>
      <c r="B49" s="136" t="str">
        <f>IF('（別紙2-6）6月1日～6月30日'!B49="","",'（別紙2-6）6月1日～6月30日'!B49)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149"/>
      <c r="AG49" s="145"/>
      <c r="AH49" s="97"/>
      <c r="AI49" s="98">
        <f>SUM('（別紙2-6）6月1日～6月30日'!D49:AG49,D49:AH49)</f>
        <v>0</v>
      </c>
      <c r="AJ49" s="43" t="str">
        <f t="shared" si="3"/>
        <v/>
      </c>
      <c r="AK49" s="41">
        <f t="shared" si="4"/>
        <v>0</v>
      </c>
      <c r="AL49" s="44"/>
      <c r="AN49" s="41" t="str">
        <f t="shared" si="2"/>
        <v/>
      </c>
    </row>
    <row r="50" spans="1:40" s="41" customFormat="1" ht="30" customHeight="1" x14ac:dyDescent="0.4">
      <c r="A50" s="55">
        <v>37</v>
      </c>
      <c r="B50" s="27" t="str">
        <f>IF('（別紙2-6）6月1日～6月30日'!B50="","",'（別紙2-6）6月1日～6月30日'!B50)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147"/>
      <c r="AG50" s="143"/>
      <c r="AH50" s="26"/>
      <c r="AI50" s="56">
        <f>SUM('（別紙2-6）6月1日～6月30日'!D50:AG50,D50:AH50)</f>
        <v>0</v>
      </c>
      <c r="AJ50" s="43" t="str">
        <f t="shared" si="3"/>
        <v/>
      </c>
      <c r="AK50" s="41">
        <f t="shared" si="4"/>
        <v>0</v>
      </c>
      <c r="AL50" s="44"/>
      <c r="AN50" s="41" t="str">
        <f t="shared" si="2"/>
        <v/>
      </c>
    </row>
    <row r="51" spans="1:40" s="41" customFormat="1" ht="30" customHeight="1" x14ac:dyDescent="0.4">
      <c r="A51" s="55">
        <v>38</v>
      </c>
      <c r="B51" s="27" t="str">
        <f>IF('（別紙2-6）6月1日～6月30日'!B51="","",'（別紙2-6）6月1日～6月30日'!B51)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147"/>
      <c r="AG51" s="143"/>
      <c r="AH51" s="26"/>
      <c r="AI51" s="56">
        <f>SUM('（別紙2-6）6月1日～6月30日'!D51:AG51,D51:AH51)</f>
        <v>0</v>
      </c>
      <c r="AJ51" s="43" t="str">
        <f t="shared" si="3"/>
        <v/>
      </c>
      <c r="AK51" s="41">
        <f t="shared" si="4"/>
        <v>0</v>
      </c>
      <c r="AL51" s="44"/>
      <c r="AN51" s="41" t="str">
        <f t="shared" si="2"/>
        <v/>
      </c>
    </row>
    <row r="52" spans="1:40" s="41" customFormat="1" ht="30" customHeight="1" x14ac:dyDescent="0.4">
      <c r="A52" s="55">
        <v>39</v>
      </c>
      <c r="B52" s="27" t="str">
        <f>IF('（別紙2-6）6月1日～6月30日'!B52="","",'（別紙2-6）6月1日～6月30日'!B52)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147"/>
      <c r="AG52" s="143"/>
      <c r="AH52" s="26"/>
      <c r="AI52" s="56">
        <f>SUM('（別紙2-6）6月1日～6月30日'!D52:AG52,D52:AH52)</f>
        <v>0</v>
      </c>
      <c r="AJ52" s="43" t="str">
        <f t="shared" si="3"/>
        <v/>
      </c>
      <c r="AK52" s="41">
        <f t="shared" si="4"/>
        <v>0</v>
      </c>
      <c r="AL52" s="44"/>
      <c r="AN52" s="41" t="str">
        <f t="shared" si="2"/>
        <v/>
      </c>
    </row>
    <row r="53" spans="1:40" s="41" customFormat="1" ht="30" customHeight="1" thickBot="1" x14ac:dyDescent="0.45">
      <c r="A53" s="55">
        <v>40</v>
      </c>
      <c r="B53" s="106" t="str">
        <f>IF('（別紙2-6）6月1日～6月30日'!B53="","",'（別紙2-6）6月1日～6月30日'!B53)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147"/>
      <c r="AG53" s="143"/>
      <c r="AH53" s="26"/>
      <c r="AI53" s="56">
        <f>SUM('（別紙2-6）6月1日～6月30日'!D53:AG53,D53:AH53)</f>
        <v>0</v>
      </c>
      <c r="AJ53" s="43" t="str">
        <f t="shared" si="3"/>
        <v/>
      </c>
      <c r="AK53" s="41">
        <f t="shared" si="4"/>
        <v>0</v>
      </c>
      <c r="AL53" s="44"/>
      <c r="AN53" s="41" t="str">
        <f t="shared" si="2"/>
        <v/>
      </c>
    </row>
    <row r="54" spans="1:40" s="41" customFormat="1" ht="30" customHeight="1" x14ac:dyDescent="0.4">
      <c r="A54" s="99">
        <v>41</v>
      </c>
      <c r="B54" s="136" t="str">
        <f>IF('（別紙2-6）6月1日～6月30日'!B54="","",'（別紙2-6）6月1日～6月30日'!B54)</f>
        <v/>
      </c>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48"/>
      <c r="AG54" s="144"/>
      <c r="AH54" s="105"/>
      <c r="AI54" s="81">
        <f>SUM('（別紙2-6）6月1日～6月30日'!D54:AG54,D54:AH54)</f>
        <v>0</v>
      </c>
      <c r="AJ54" s="43" t="str">
        <f t="shared" si="3"/>
        <v/>
      </c>
      <c r="AK54" s="41">
        <f t="shared" si="4"/>
        <v>0</v>
      </c>
      <c r="AL54" s="44"/>
      <c r="AN54" s="41" t="str">
        <f t="shared" si="2"/>
        <v/>
      </c>
    </row>
    <row r="55" spans="1:40" s="41" customFormat="1" ht="30" customHeight="1" x14ac:dyDescent="0.4">
      <c r="A55" s="55">
        <v>42</v>
      </c>
      <c r="B55" s="27" t="str">
        <f>IF('（別紙2-6）6月1日～6月30日'!B55="","",'（別紙2-6）6月1日～6月30日'!B55)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147"/>
      <c r="AG55" s="143"/>
      <c r="AH55" s="26"/>
      <c r="AI55" s="56">
        <f>SUM('（別紙2-6）6月1日～6月30日'!D55:AG55,D55:AH55)</f>
        <v>0</v>
      </c>
      <c r="AJ55" s="43" t="str">
        <f t="shared" si="3"/>
        <v/>
      </c>
      <c r="AK55" s="41">
        <f t="shared" si="4"/>
        <v>0</v>
      </c>
      <c r="AL55" s="44"/>
      <c r="AN55" s="41" t="str">
        <f t="shared" si="2"/>
        <v/>
      </c>
    </row>
    <row r="56" spans="1:40" s="41" customFormat="1" ht="30" customHeight="1" x14ac:dyDescent="0.4">
      <c r="A56" s="55">
        <v>43</v>
      </c>
      <c r="B56" s="27" t="str">
        <f>IF('（別紙2-6）6月1日～6月30日'!B56="","",'（別紙2-6）6月1日～6月30日'!B56)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147"/>
      <c r="AG56" s="143"/>
      <c r="AH56" s="26"/>
      <c r="AI56" s="56">
        <f>SUM('（別紙2-6）6月1日～6月30日'!D56:AG56,D56:AH56)</f>
        <v>0</v>
      </c>
      <c r="AJ56" s="43" t="str">
        <f t="shared" si="3"/>
        <v/>
      </c>
      <c r="AK56" s="41">
        <f t="shared" si="4"/>
        <v>0</v>
      </c>
      <c r="AL56" s="44"/>
      <c r="AN56" s="41" t="str">
        <f t="shared" si="2"/>
        <v/>
      </c>
    </row>
    <row r="57" spans="1:40" s="41" customFormat="1" ht="30" customHeight="1" x14ac:dyDescent="0.4">
      <c r="A57" s="55">
        <v>44</v>
      </c>
      <c r="B57" s="27" t="str">
        <f>IF('（別紙2-6）6月1日～6月30日'!B57="","",'（別紙2-6）6月1日～6月30日'!B57)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147"/>
      <c r="AG57" s="143"/>
      <c r="AH57" s="26"/>
      <c r="AI57" s="56">
        <f>SUM('（別紙2-6）6月1日～6月30日'!D57:AG57,D57:AH57)</f>
        <v>0</v>
      </c>
      <c r="AJ57" s="43" t="str">
        <f t="shared" si="3"/>
        <v/>
      </c>
      <c r="AK57" s="41">
        <f t="shared" si="4"/>
        <v>0</v>
      </c>
      <c r="AL57" s="44"/>
      <c r="AN57" s="41" t="str">
        <f t="shared" si="2"/>
        <v/>
      </c>
    </row>
    <row r="58" spans="1:40" s="41" customFormat="1" ht="30" customHeight="1" thickBot="1" x14ac:dyDescent="0.45">
      <c r="A58" s="57">
        <v>45</v>
      </c>
      <c r="B58" s="106" t="str">
        <f>IF('（別紙2-6）6月1日～6月30日'!B58="","",'（別紙2-6）6月1日～6月30日'!B58)</f>
        <v/>
      </c>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46"/>
      <c r="AG58" s="142"/>
      <c r="AH58" s="15"/>
      <c r="AI58" s="58">
        <f>SUM('（別紙2-6）6月1日～6月30日'!D58:AG58,D58:AH58)</f>
        <v>0</v>
      </c>
      <c r="AJ58" s="43" t="str">
        <f t="shared" si="3"/>
        <v/>
      </c>
      <c r="AK58" s="41">
        <f t="shared" si="4"/>
        <v>0</v>
      </c>
      <c r="AL58" s="44"/>
      <c r="AN58" s="41" t="str">
        <f t="shared" si="2"/>
        <v/>
      </c>
    </row>
    <row r="59" spans="1:40" s="41" customFormat="1" ht="30" customHeight="1" x14ac:dyDescent="0.4">
      <c r="A59" s="91">
        <v>46</v>
      </c>
      <c r="B59" s="136" t="str">
        <f>IF('（別紙2-6）6月1日～6月30日'!B59="","",'（別紙2-6）6月1日～6月30日'!B59)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149"/>
      <c r="AG59" s="145"/>
      <c r="AH59" s="97"/>
      <c r="AI59" s="98">
        <f>SUM('（別紙2-6）6月1日～6月30日'!D59:AG59,D59:AH59)</f>
        <v>0</v>
      </c>
      <c r="AJ59" s="43" t="str">
        <f t="shared" si="3"/>
        <v/>
      </c>
      <c r="AK59" s="41">
        <f t="shared" si="4"/>
        <v>0</v>
      </c>
      <c r="AL59" s="44"/>
      <c r="AN59" s="41" t="str">
        <f t="shared" si="2"/>
        <v/>
      </c>
    </row>
    <row r="60" spans="1:40" s="41" customFormat="1" ht="30" customHeight="1" x14ac:dyDescent="0.4">
      <c r="A60" s="55">
        <v>47</v>
      </c>
      <c r="B60" s="27" t="str">
        <f>IF('（別紙2-6）6月1日～6月30日'!B60="","",'（別紙2-6）6月1日～6月30日'!B60)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147"/>
      <c r="AG60" s="143"/>
      <c r="AH60" s="26"/>
      <c r="AI60" s="56">
        <f>SUM('（別紙2-6）6月1日～6月30日'!D60:AG60,D60:AH60)</f>
        <v>0</v>
      </c>
      <c r="AJ60" s="43" t="str">
        <f t="shared" si="3"/>
        <v/>
      </c>
      <c r="AK60" s="41">
        <f t="shared" si="4"/>
        <v>0</v>
      </c>
      <c r="AL60" s="44"/>
      <c r="AN60" s="41" t="str">
        <f t="shared" si="2"/>
        <v/>
      </c>
    </row>
    <row r="61" spans="1:40" s="41" customFormat="1" ht="30" customHeight="1" x14ac:dyDescent="0.4">
      <c r="A61" s="55">
        <v>48</v>
      </c>
      <c r="B61" s="27" t="str">
        <f>IF('（別紙2-6）6月1日～6月30日'!B61="","",'（別紙2-6）6月1日～6月30日'!B61)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147"/>
      <c r="AG61" s="143"/>
      <c r="AH61" s="26"/>
      <c r="AI61" s="56">
        <f>SUM('（別紙2-6）6月1日～6月30日'!D61:AG61,D61:AH61)</f>
        <v>0</v>
      </c>
      <c r="AJ61" s="43" t="str">
        <f t="shared" si="3"/>
        <v/>
      </c>
      <c r="AK61" s="41">
        <f t="shared" si="4"/>
        <v>0</v>
      </c>
      <c r="AL61" s="44"/>
      <c r="AN61" s="41" t="str">
        <f t="shared" si="2"/>
        <v/>
      </c>
    </row>
    <row r="62" spans="1:40" s="41" customFormat="1" ht="30" customHeight="1" x14ac:dyDescent="0.4">
      <c r="A62" s="55">
        <v>49</v>
      </c>
      <c r="B62" s="27" t="str">
        <f>IF('（別紙2-6）6月1日～6月30日'!B62="","",'（別紙2-6）6月1日～6月30日'!B62)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147"/>
      <c r="AG62" s="143"/>
      <c r="AH62" s="26"/>
      <c r="AI62" s="56">
        <f>SUM('（別紙2-6）6月1日～6月30日'!D62:AG62,D62:AH62)</f>
        <v>0</v>
      </c>
      <c r="AJ62" s="43" t="str">
        <f t="shared" si="3"/>
        <v/>
      </c>
      <c r="AK62" s="41">
        <f t="shared" si="4"/>
        <v>0</v>
      </c>
      <c r="AL62" s="44"/>
      <c r="AN62" s="41" t="str">
        <f t="shared" si="2"/>
        <v/>
      </c>
    </row>
    <row r="63" spans="1:40" s="41" customFormat="1" ht="30" customHeight="1" thickBot="1" x14ac:dyDescent="0.45">
      <c r="A63" s="55">
        <v>50</v>
      </c>
      <c r="B63" s="106" t="str">
        <f>IF('（別紙2-6）6月1日～6月30日'!B63="","",'（別紙2-6）6月1日～6月30日'!B63)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147"/>
      <c r="AG63" s="143"/>
      <c r="AH63" s="26"/>
      <c r="AI63" s="56">
        <f>SUM('（別紙2-6）6月1日～6月30日'!D63:AG63,D63:AH63)</f>
        <v>0</v>
      </c>
      <c r="AJ63" s="43" t="str">
        <f t="shared" si="3"/>
        <v/>
      </c>
      <c r="AK63" s="41">
        <f t="shared" si="4"/>
        <v>0</v>
      </c>
      <c r="AL63" s="44"/>
      <c r="AN63" s="41" t="str">
        <f t="shared" si="2"/>
        <v/>
      </c>
    </row>
    <row r="64" spans="1:40" s="41" customFormat="1" ht="30" customHeight="1" x14ac:dyDescent="0.4">
      <c r="A64" s="99">
        <v>51</v>
      </c>
      <c r="B64" s="136" t="str">
        <f>IF('（別紙2-6）6月1日～6月30日'!B64="","",'（別紙2-6）6月1日～6月30日'!B64)</f>
        <v/>
      </c>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48"/>
      <c r="AG64" s="144"/>
      <c r="AH64" s="105"/>
      <c r="AI64" s="81">
        <f>SUM('（別紙2-6）6月1日～6月30日'!D64:AG64,D64:AH64)</f>
        <v>0</v>
      </c>
      <c r="AJ64" s="43" t="str">
        <f t="shared" si="3"/>
        <v/>
      </c>
      <c r="AK64" s="41">
        <f t="shared" si="4"/>
        <v>0</v>
      </c>
      <c r="AL64" s="44"/>
      <c r="AN64" s="41" t="str">
        <f t="shared" si="2"/>
        <v/>
      </c>
    </row>
    <row r="65" spans="1:40" s="41" customFormat="1" ht="30" customHeight="1" x14ac:dyDescent="0.4">
      <c r="A65" s="55">
        <v>52</v>
      </c>
      <c r="B65" s="27" t="str">
        <f>IF('（別紙2-6）6月1日～6月30日'!B65="","",'（別紙2-6）6月1日～6月30日'!B65)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147"/>
      <c r="AG65" s="143"/>
      <c r="AH65" s="26"/>
      <c r="AI65" s="56">
        <f>SUM('（別紙2-6）6月1日～6月30日'!D65:AG65,D65:AH65)</f>
        <v>0</v>
      </c>
      <c r="AJ65" s="43" t="str">
        <f t="shared" si="3"/>
        <v/>
      </c>
      <c r="AK65" s="41">
        <f t="shared" si="4"/>
        <v>0</v>
      </c>
      <c r="AL65" s="44"/>
      <c r="AN65" s="41" t="str">
        <f t="shared" si="2"/>
        <v/>
      </c>
    </row>
    <row r="66" spans="1:40" s="41" customFormat="1" ht="30" customHeight="1" x14ac:dyDescent="0.4">
      <c r="A66" s="55">
        <v>53</v>
      </c>
      <c r="B66" s="27" t="str">
        <f>IF('（別紙2-6）6月1日～6月30日'!B66="","",'（別紙2-6）6月1日～6月30日'!B66)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147"/>
      <c r="AG66" s="143"/>
      <c r="AH66" s="26"/>
      <c r="AI66" s="56">
        <f>SUM('（別紙2-6）6月1日～6月30日'!D66:AG66,D66:AH66)</f>
        <v>0</v>
      </c>
      <c r="AJ66" s="43" t="str">
        <f t="shared" si="3"/>
        <v/>
      </c>
      <c r="AK66" s="41">
        <f t="shared" si="4"/>
        <v>0</v>
      </c>
      <c r="AL66" s="44"/>
      <c r="AN66" s="41" t="str">
        <f t="shared" si="2"/>
        <v/>
      </c>
    </row>
    <row r="67" spans="1:40" s="41" customFormat="1" ht="30" customHeight="1" x14ac:dyDescent="0.4">
      <c r="A67" s="55">
        <v>54</v>
      </c>
      <c r="B67" s="27" t="str">
        <f>IF('（別紙2-6）6月1日～6月30日'!B67="","",'（別紙2-6）6月1日～6月30日'!B67)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147"/>
      <c r="AG67" s="143"/>
      <c r="AH67" s="26"/>
      <c r="AI67" s="56">
        <f>SUM('（別紙2-6）6月1日～6月30日'!D67:AG67,D67:AH67)</f>
        <v>0</v>
      </c>
      <c r="AJ67" s="43" t="str">
        <f t="shared" si="3"/>
        <v/>
      </c>
      <c r="AK67" s="41">
        <f t="shared" si="4"/>
        <v>0</v>
      </c>
      <c r="AL67" s="44"/>
      <c r="AN67" s="41" t="str">
        <f t="shared" si="2"/>
        <v/>
      </c>
    </row>
    <row r="68" spans="1:40" s="41" customFormat="1" ht="30" customHeight="1" thickBot="1" x14ac:dyDescent="0.45">
      <c r="A68" s="57">
        <v>55</v>
      </c>
      <c r="B68" s="106" t="str">
        <f>IF('（別紙2-6）6月1日～6月30日'!B68="","",'（別紙2-6）6月1日～6月30日'!B68)</f>
        <v/>
      </c>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46"/>
      <c r="AG68" s="142"/>
      <c r="AH68" s="15"/>
      <c r="AI68" s="58">
        <f>SUM('（別紙2-6）6月1日～6月30日'!D68:AG68,D68:AH68)</f>
        <v>0</v>
      </c>
      <c r="AJ68" s="43" t="str">
        <f t="shared" si="3"/>
        <v/>
      </c>
      <c r="AK68" s="41">
        <f t="shared" si="4"/>
        <v>0</v>
      </c>
      <c r="AL68" s="44"/>
      <c r="AN68" s="41" t="str">
        <f t="shared" si="2"/>
        <v/>
      </c>
    </row>
    <row r="69" spans="1:40" s="41" customFormat="1" ht="30" customHeight="1" x14ac:dyDescent="0.4">
      <c r="A69" s="91">
        <v>56</v>
      </c>
      <c r="B69" s="136" t="str">
        <f>IF('（別紙2-6）6月1日～6月30日'!B69="","",'（別紙2-6）6月1日～6月30日'!B69)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149"/>
      <c r="AG69" s="145"/>
      <c r="AH69" s="97"/>
      <c r="AI69" s="98">
        <f>SUM('（別紙2-6）6月1日～6月30日'!D69:AG69,D69:AH69)</f>
        <v>0</v>
      </c>
      <c r="AJ69" s="43" t="str">
        <f t="shared" si="3"/>
        <v/>
      </c>
      <c r="AK69" s="41">
        <f t="shared" si="4"/>
        <v>0</v>
      </c>
      <c r="AL69" s="44"/>
      <c r="AN69" s="41" t="str">
        <f t="shared" si="2"/>
        <v/>
      </c>
    </row>
    <row r="70" spans="1:40" s="41" customFormat="1" ht="30" customHeight="1" x14ac:dyDescent="0.4">
      <c r="A70" s="55">
        <v>57</v>
      </c>
      <c r="B70" s="27" t="str">
        <f>IF('（別紙2-6）6月1日～6月30日'!B70="","",'（別紙2-6）6月1日～6月30日'!B70)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147"/>
      <c r="AG70" s="143"/>
      <c r="AH70" s="26"/>
      <c r="AI70" s="56">
        <f>SUM('（別紙2-6）6月1日～6月30日'!D70:AG70,D70:AH70)</f>
        <v>0</v>
      </c>
      <c r="AJ70" s="43" t="str">
        <f t="shared" si="3"/>
        <v/>
      </c>
      <c r="AK70" s="41">
        <f t="shared" si="4"/>
        <v>0</v>
      </c>
      <c r="AL70" s="44"/>
      <c r="AN70" s="41" t="str">
        <f t="shared" si="2"/>
        <v/>
      </c>
    </row>
    <row r="71" spans="1:40" s="41" customFormat="1" ht="30" customHeight="1" x14ac:dyDescent="0.4">
      <c r="A71" s="55">
        <v>58</v>
      </c>
      <c r="B71" s="27" t="str">
        <f>IF('（別紙2-6）6月1日～6月30日'!B71="","",'（別紙2-6）6月1日～6月30日'!B71)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147"/>
      <c r="AG71" s="143"/>
      <c r="AH71" s="26"/>
      <c r="AI71" s="56">
        <f>SUM('（別紙2-6）6月1日～6月30日'!D71:AG71,D71:AH71)</f>
        <v>0</v>
      </c>
      <c r="AJ71" s="43" t="str">
        <f t="shared" si="3"/>
        <v/>
      </c>
      <c r="AK71" s="41">
        <f t="shared" si="4"/>
        <v>0</v>
      </c>
      <c r="AL71" s="44"/>
      <c r="AN71" s="41" t="str">
        <f t="shared" si="2"/>
        <v/>
      </c>
    </row>
    <row r="72" spans="1:40" s="41" customFormat="1" ht="30" customHeight="1" x14ac:dyDescent="0.4">
      <c r="A72" s="55">
        <v>59</v>
      </c>
      <c r="B72" s="27" t="str">
        <f>IF('（別紙2-6）6月1日～6月30日'!B72="","",'（別紙2-6）6月1日～6月30日'!B72)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147"/>
      <c r="AG72" s="143"/>
      <c r="AH72" s="26"/>
      <c r="AI72" s="56">
        <f>SUM('（別紙2-6）6月1日～6月30日'!D72:AG72,D72:AH72)</f>
        <v>0</v>
      </c>
      <c r="AJ72" s="43" t="str">
        <f t="shared" si="3"/>
        <v/>
      </c>
      <c r="AK72" s="41">
        <f t="shared" si="4"/>
        <v>0</v>
      </c>
      <c r="AL72" s="44"/>
      <c r="AN72" s="41" t="str">
        <f t="shared" si="2"/>
        <v/>
      </c>
    </row>
    <row r="73" spans="1:40" s="41" customFormat="1" ht="30" customHeight="1" thickBot="1" x14ac:dyDescent="0.45">
      <c r="A73" s="55">
        <v>60</v>
      </c>
      <c r="B73" s="28" t="str">
        <f>IF('（別紙2-6）6月1日～6月30日'!B73="","",'（別紙2-6）6月1日～6月30日'!B73)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147"/>
      <c r="AG73" s="143"/>
      <c r="AH73" s="26"/>
      <c r="AI73" s="56">
        <f>SUM('（別紙2-6）6月1日～6月30日'!D73:AG73,D73:AH73)</f>
        <v>0</v>
      </c>
      <c r="AJ73" s="43" t="str">
        <f t="shared" si="3"/>
        <v/>
      </c>
      <c r="AK73" s="41">
        <f t="shared" si="4"/>
        <v>0</v>
      </c>
      <c r="AL73" s="44"/>
      <c r="AN73" s="41" t="str">
        <f t="shared" si="2"/>
        <v/>
      </c>
    </row>
    <row r="74" spans="1:40" s="41" customFormat="1" ht="30" customHeight="1" x14ac:dyDescent="0.4">
      <c r="A74" s="99">
        <v>61</v>
      </c>
      <c r="B74" s="27" t="str">
        <f>IF('（別紙2-6）6月1日～6月30日'!B74="","",'（別紙2-6）6月1日～6月30日'!B74)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44"/>
      <c r="AH74" s="105"/>
      <c r="AI74" s="81">
        <f>SUM('（別紙2-6）6月1日～6月30日'!D74:AG74,D74:AH74)</f>
        <v>0</v>
      </c>
      <c r="AJ74" s="43" t="str">
        <f t="shared" si="3"/>
        <v/>
      </c>
      <c r="AK74" s="41">
        <f t="shared" si="4"/>
        <v>0</v>
      </c>
      <c r="AL74" s="44"/>
      <c r="AN74" s="41" t="str">
        <f t="shared" si="2"/>
        <v/>
      </c>
    </row>
    <row r="75" spans="1:40" s="41" customFormat="1" ht="30" customHeight="1" x14ac:dyDescent="0.4">
      <c r="A75" s="55">
        <v>62</v>
      </c>
      <c r="B75" s="27" t="str">
        <f>IF('（別紙2-6）6月1日～6月30日'!B75="","",'（別紙2-6）6月1日～6月30日'!B75)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43"/>
      <c r="AH75" s="26"/>
      <c r="AI75" s="56">
        <f>SUM('（別紙2-6）6月1日～6月30日'!D75:AG75,D75:AH75)</f>
        <v>0</v>
      </c>
      <c r="AJ75" s="43" t="str">
        <f t="shared" si="3"/>
        <v/>
      </c>
      <c r="AK75" s="41">
        <f t="shared" si="4"/>
        <v>0</v>
      </c>
      <c r="AL75" s="44"/>
      <c r="AN75" s="41" t="str">
        <f t="shared" si="2"/>
        <v/>
      </c>
    </row>
    <row r="76" spans="1:40" s="41" customFormat="1" ht="30" customHeight="1" x14ac:dyDescent="0.4">
      <c r="A76" s="55">
        <v>63</v>
      </c>
      <c r="B76" s="27" t="str">
        <f>IF('（別紙2-6）6月1日～6月30日'!B76="","",'（別紙2-6）6月1日～6月30日'!B76)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43"/>
      <c r="AH76" s="26"/>
      <c r="AI76" s="56">
        <f>SUM('（別紙2-6）6月1日～6月30日'!D76:AG76,D76:AH76)</f>
        <v>0</v>
      </c>
      <c r="AJ76" s="43" t="str">
        <f t="shared" si="3"/>
        <v/>
      </c>
      <c r="AK76" s="41">
        <f t="shared" si="4"/>
        <v>0</v>
      </c>
      <c r="AL76" s="44"/>
      <c r="AN76" s="41" t="str">
        <f t="shared" si="2"/>
        <v/>
      </c>
    </row>
    <row r="77" spans="1:40" s="41" customFormat="1" ht="30" customHeight="1" x14ac:dyDescent="0.4">
      <c r="A77" s="55">
        <v>64</v>
      </c>
      <c r="B77" s="27" t="str">
        <f>IF('（別紙2-6）6月1日～6月30日'!B77="","",'（別紙2-6）6月1日～6月30日'!B77)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43"/>
      <c r="AH77" s="26"/>
      <c r="AI77" s="56">
        <f>SUM('（別紙2-6）6月1日～6月30日'!D77:AG77,D77:AH77)</f>
        <v>0</v>
      </c>
      <c r="AJ77" s="43" t="str">
        <f t="shared" si="3"/>
        <v/>
      </c>
      <c r="AK77" s="41">
        <f t="shared" si="4"/>
        <v>0</v>
      </c>
      <c r="AL77" s="44"/>
      <c r="AN77" s="41" t="str">
        <f t="shared" si="2"/>
        <v/>
      </c>
    </row>
    <row r="78" spans="1:40" s="41" customFormat="1" ht="30" customHeight="1" thickBot="1" x14ac:dyDescent="0.45">
      <c r="A78" s="57">
        <v>65</v>
      </c>
      <c r="B78" s="106" t="str">
        <f>IF('（別紙2-6）6月1日～6月30日'!B78="","",'（別紙2-6）6月1日～6月30日'!B78)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42"/>
      <c r="AH78" s="15"/>
      <c r="AI78" s="58">
        <f>SUM('（別紙2-6）6月1日～6月30日'!D78:AG78,D78:AH78)</f>
        <v>0</v>
      </c>
      <c r="AJ78" s="43" t="str">
        <f t="shared" si="3"/>
        <v/>
      </c>
      <c r="AK78" s="41">
        <f t="shared" ref="AK78:AK109" si="5">MIN(SUM(D78:AH78),15)</f>
        <v>0</v>
      </c>
      <c r="AL78" s="44"/>
      <c r="AN78" s="41" t="str">
        <f t="shared" ref="AN78:AN141" si="6">IF(AND(B78="",AI78&gt;0),1,"")</f>
        <v/>
      </c>
    </row>
    <row r="79" spans="1:40" s="41" customFormat="1" ht="30" customHeight="1" x14ac:dyDescent="0.4">
      <c r="A79" s="91">
        <v>66</v>
      </c>
      <c r="B79" s="136" t="str">
        <f>IF('（別紙2-6）6月1日～6月30日'!B79="","",'（別紙2-6）6月1日～6月30日'!B79)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45"/>
      <c r="AH79" s="97"/>
      <c r="AI79" s="98">
        <f>SUM('（別紙2-6）6月1日～6月30日'!D79:AG79,D79:AH79)</f>
        <v>0</v>
      </c>
      <c r="AJ79" s="43" t="str">
        <f t="shared" si="3"/>
        <v/>
      </c>
      <c r="AK79" s="41">
        <f t="shared" si="5"/>
        <v>0</v>
      </c>
      <c r="AL79" s="44"/>
      <c r="AN79" s="41" t="str">
        <f t="shared" si="6"/>
        <v/>
      </c>
    </row>
    <row r="80" spans="1:40" s="41" customFormat="1" ht="30" customHeight="1" x14ac:dyDescent="0.4">
      <c r="A80" s="55">
        <v>67</v>
      </c>
      <c r="B80" s="27" t="str">
        <f>IF('（別紙2-6）6月1日～6月30日'!B80="","",'（別紙2-6）6月1日～6月30日'!B80)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43"/>
      <c r="AH80" s="26"/>
      <c r="AI80" s="56">
        <f>SUM('（別紙2-6）6月1日～6月30日'!D80:AG80,D80:AH80)</f>
        <v>0</v>
      </c>
      <c r="AJ80" s="43" t="str">
        <f t="shared" si="3"/>
        <v/>
      </c>
      <c r="AK80" s="41">
        <f t="shared" si="5"/>
        <v>0</v>
      </c>
      <c r="AL80" s="44"/>
      <c r="AN80" s="41" t="str">
        <f t="shared" si="6"/>
        <v/>
      </c>
    </row>
    <row r="81" spans="1:40" s="41" customFormat="1" ht="30" customHeight="1" x14ac:dyDescent="0.4">
      <c r="A81" s="55">
        <v>68</v>
      </c>
      <c r="B81" s="27" t="str">
        <f>IF('（別紙2-6）6月1日～6月30日'!B81="","",'（別紙2-6）6月1日～6月30日'!B81)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43"/>
      <c r="AH81" s="26"/>
      <c r="AI81" s="56">
        <f>SUM('（別紙2-6）6月1日～6月30日'!D81:AG81,D81:AH81)</f>
        <v>0</v>
      </c>
      <c r="AJ81" s="43" t="str">
        <f t="shared" si="3"/>
        <v/>
      </c>
      <c r="AK81" s="41">
        <f t="shared" si="5"/>
        <v>0</v>
      </c>
      <c r="AL81" s="44"/>
      <c r="AN81" s="41" t="str">
        <f t="shared" si="6"/>
        <v/>
      </c>
    </row>
    <row r="82" spans="1:40" s="41" customFormat="1" ht="30" customHeight="1" x14ac:dyDescent="0.4">
      <c r="A82" s="55">
        <v>69</v>
      </c>
      <c r="B82" s="27" t="str">
        <f>IF('（別紙2-6）6月1日～6月30日'!B82="","",'（別紙2-6）6月1日～6月30日'!B82)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43"/>
      <c r="AH82" s="26"/>
      <c r="AI82" s="56">
        <f>SUM('（別紙2-6）6月1日～6月30日'!D82:AG82,D82:AH82)</f>
        <v>0</v>
      </c>
      <c r="AJ82" s="43" t="str">
        <f t="shared" si="3"/>
        <v/>
      </c>
      <c r="AK82" s="41">
        <f t="shared" si="5"/>
        <v>0</v>
      </c>
      <c r="AL82" s="44"/>
      <c r="AN82" s="41" t="str">
        <f t="shared" si="6"/>
        <v/>
      </c>
    </row>
    <row r="83" spans="1:40" s="41" customFormat="1" ht="30" customHeight="1" thickBot="1" x14ac:dyDescent="0.45">
      <c r="A83" s="55">
        <v>70</v>
      </c>
      <c r="B83" s="106" t="str">
        <f>IF('（別紙2-6）6月1日～6月30日'!B83="","",'（別紙2-6）6月1日～6月30日'!B83)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43"/>
      <c r="AH83" s="26"/>
      <c r="AI83" s="56">
        <f>SUM('（別紙2-6）6月1日～6月30日'!D83:AG83,D83:AH83)</f>
        <v>0</v>
      </c>
      <c r="AJ83" s="43" t="str">
        <f t="shared" si="3"/>
        <v/>
      </c>
      <c r="AK83" s="41">
        <f t="shared" si="5"/>
        <v>0</v>
      </c>
      <c r="AL83" s="44"/>
      <c r="AN83" s="41" t="str">
        <f t="shared" si="6"/>
        <v/>
      </c>
    </row>
    <row r="84" spans="1:40" s="41" customFormat="1" ht="30" customHeight="1" x14ac:dyDescent="0.4">
      <c r="A84" s="99">
        <v>71</v>
      </c>
      <c r="B84" s="136" t="str">
        <f>IF('（別紙2-6）6月1日～6月30日'!B84="","",'（別紙2-6）6月1日～6月30日'!B84)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44"/>
      <c r="AH84" s="105"/>
      <c r="AI84" s="81">
        <f>SUM('（別紙2-6）6月1日～6月30日'!D84:AG84,D84:AH84)</f>
        <v>0</v>
      </c>
      <c r="AJ84" s="43" t="str">
        <f t="shared" si="3"/>
        <v/>
      </c>
      <c r="AK84" s="41">
        <f t="shared" si="5"/>
        <v>0</v>
      </c>
      <c r="AL84" s="44"/>
      <c r="AN84" s="41" t="str">
        <f t="shared" si="6"/>
        <v/>
      </c>
    </row>
    <row r="85" spans="1:40" s="41" customFormat="1" ht="30" customHeight="1" x14ac:dyDescent="0.4">
      <c r="A85" s="55">
        <v>72</v>
      </c>
      <c r="B85" s="27" t="str">
        <f>IF('（別紙2-6）6月1日～6月30日'!B85="","",'（別紙2-6）6月1日～6月30日'!B85)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43"/>
      <c r="AH85" s="26"/>
      <c r="AI85" s="56">
        <f>SUM('（別紙2-6）6月1日～6月30日'!D85:AG85,D85:AH85)</f>
        <v>0</v>
      </c>
      <c r="AJ85" s="43" t="str">
        <f t="shared" si="3"/>
        <v/>
      </c>
      <c r="AK85" s="41">
        <f t="shared" si="5"/>
        <v>0</v>
      </c>
      <c r="AL85" s="44"/>
      <c r="AN85" s="41" t="str">
        <f t="shared" si="6"/>
        <v/>
      </c>
    </row>
    <row r="86" spans="1:40" s="41" customFormat="1" ht="30" customHeight="1" x14ac:dyDescent="0.4">
      <c r="A86" s="55">
        <v>73</v>
      </c>
      <c r="B86" s="27" t="str">
        <f>IF('（別紙2-6）6月1日～6月30日'!B86="","",'（別紙2-6）6月1日～6月30日'!B86)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43"/>
      <c r="AH86" s="26"/>
      <c r="AI86" s="56">
        <f>SUM('（別紙2-6）6月1日～6月30日'!D86:AG86,D86:AH86)</f>
        <v>0</v>
      </c>
      <c r="AJ86" s="43" t="str">
        <f t="shared" si="3"/>
        <v/>
      </c>
      <c r="AK86" s="41">
        <f t="shared" si="5"/>
        <v>0</v>
      </c>
      <c r="AL86" s="44"/>
      <c r="AN86" s="41" t="str">
        <f t="shared" si="6"/>
        <v/>
      </c>
    </row>
    <row r="87" spans="1:40" s="41" customFormat="1" ht="30" customHeight="1" x14ac:dyDescent="0.4">
      <c r="A87" s="55">
        <v>74</v>
      </c>
      <c r="B87" s="27" t="str">
        <f>IF('（別紙2-6）6月1日～6月30日'!B87="","",'（別紙2-6）6月1日～6月30日'!B87)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43"/>
      <c r="AH87" s="26"/>
      <c r="AI87" s="56">
        <f>SUM('（別紙2-6）6月1日～6月30日'!D87:AG87,D87:AH87)</f>
        <v>0</v>
      </c>
      <c r="AJ87" s="43" t="str">
        <f t="shared" si="3"/>
        <v/>
      </c>
      <c r="AK87" s="41">
        <f t="shared" si="5"/>
        <v>0</v>
      </c>
      <c r="AL87" s="44"/>
      <c r="AN87" s="41" t="str">
        <f t="shared" si="6"/>
        <v/>
      </c>
    </row>
    <row r="88" spans="1:40" s="41" customFormat="1" ht="30" customHeight="1" thickBot="1" x14ac:dyDescent="0.45">
      <c r="A88" s="57">
        <v>75</v>
      </c>
      <c r="B88" s="106" t="str">
        <f>IF('（別紙2-6）6月1日～6月30日'!B88="","",'（別紙2-6）6月1日～6月30日'!B88)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42"/>
      <c r="AH88" s="15"/>
      <c r="AI88" s="58">
        <f>SUM('（別紙2-6）6月1日～6月30日'!D88:AG88,D88:AH88)</f>
        <v>0</v>
      </c>
      <c r="AJ88" s="43" t="str">
        <f t="shared" si="3"/>
        <v/>
      </c>
      <c r="AK88" s="41">
        <f t="shared" si="5"/>
        <v>0</v>
      </c>
      <c r="AL88" s="44"/>
      <c r="AN88" s="41" t="str">
        <f t="shared" si="6"/>
        <v/>
      </c>
    </row>
    <row r="89" spans="1:40" s="41" customFormat="1" ht="30" customHeight="1" x14ac:dyDescent="0.4">
      <c r="A89" s="91">
        <v>76</v>
      </c>
      <c r="B89" s="136" t="str">
        <f>IF('（別紙2-6）6月1日～6月30日'!B89="","",'（別紙2-6）6月1日～6月30日'!B89)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45"/>
      <c r="AH89" s="97"/>
      <c r="AI89" s="98">
        <f>SUM('（別紙2-6）6月1日～6月30日'!D89:AG89,D89:AH89)</f>
        <v>0</v>
      </c>
      <c r="AJ89" s="43" t="str">
        <f t="shared" si="3"/>
        <v/>
      </c>
      <c r="AK89" s="41">
        <f t="shared" si="5"/>
        <v>0</v>
      </c>
      <c r="AL89" s="44"/>
      <c r="AN89" s="41" t="str">
        <f t="shared" si="6"/>
        <v/>
      </c>
    </row>
    <row r="90" spans="1:40" s="41" customFormat="1" ht="30" customHeight="1" x14ac:dyDescent="0.4">
      <c r="A90" s="55">
        <v>77</v>
      </c>
      <c r="B90" s="27" t="str">
        <f>IF('（別紙2-6）6月1日～6月30日'!B90="","",'（別紙2-6）6月1日～6月30日'!B90)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43"/>
      <c r="AH90" s="26"/>
      <c r="AI90" s="56">
        <f>SUM('（別紙2-6）6月1日～6月30日'!D90:AG90,D90:AH90)</f>
        <v>0</v>
      </c>
      <c r="AJ90" s="43" t="str">
        <f t="shared" si="3"/>
        <v/>
      </c>
      <c r="AK90" s="41">
        <f t="shared" si="5"/>
        <v>0</v>
      </c>
      <c r="AL90" s="44"/>
      <c r="AN90" s="41" t="str">
        <f t="shared" si="6"/>
        <v/>
      </c>
    </row>
    <row r="91" spans="1:40" s="41" customFormat="1" ht="30" customHeight="1" x14ac:dyDescent="0.4">
      <c r="A91" s="55">
        <v>78</v>
      </c>
      <c r="B91" s="27" t="str">
        <f>IF('（別紙2-6）6月1日～6月30日'!B91="","",'（別紙2-6）6月1日～6月30日'!B91)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43"/>
      <c r="AH91" s="26"/>
      <c r="AI91" s="56">
        <f>SUM('（別紙2-6）6月1日～6月30日'!D91:AG91,D91:AH91)</f>
        <v>0</v>
      </c>
      <c r="AJ91" s="43" t="str">
        <f t="shared" si="3"/>
        <v/>
      </c>
      <c r="AK91" s="41">
        <f t="shared" si="5"/>
        <v>0</v>
      </c>
      <c r="AL91" s="44"/>
      <c r="AN91" s="41" t="str">
        <f t="shared" si="6"/>
        <v/>
      </c>
    </row>
    <row r="92" spans="1:40" s="41" customFormat="1" ht="30" customHeight="1" x14ac:dyDescent="0.4">
      <c r="A92" s="55">
        <v>79</v>
      </c>
      <c r="B92" s="27" t="str">
        <f>IF('（別紙2-6）6月1日～6月30日'!B92="","",'（別紙2-6）6月1日～6月30日'!B92)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43"/>
      <c r="AH92" s="26"/>
      <c r="AI92" s="56">
        <f>SUM('（別紙2-6）6月1日～6月30日'!D92:AG92,D92:AH92)</f>
        <v>0</v>
      </c>
      <c r="AJ92" s="43" t="str">
        <f t="shared" si="3"/>
        <v/>
      </c>
      <c r="AK92" s="41">
        <f t="shared" si="5"/>
        <v>0</v>
      </c>
      <c r="AL92" s="44"/>
      <c r="AN92" s="41" t="str">
        <f t="shared" si="6"/>
        <v/>
      </c>
    </row>
    <row r="93" spans="1:40" s="41" customFormat="1" ht="30" customHeight="1" thickBot="1" x14ac:dyDescent="0.45">
      <c r="A93" s="55">
        <v>80</v>
      </c>
      <c r="B93" s="106" t="str">
        <f>IF('（別紙2-6）6月1日～6月30日'!B93="","",'（別紙2-6）6月1日～6月30日'!B93)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43"/>
      <c r="AH93" s="26"/>
      <c r="AI93" s="56">
        <f>SUM('（別紙2-6）6月1日～6月30日'!D93:AG93,D93:AH93)</f>
        <v>0</v>
      </c>
      <c r="AJ93" s="43" t="str">
        <f t="shared" si="3"/>
        <v/>
      </c>
      <c r="AK93" s="41">
        <f t="shared" si="5"/>
        <v>0</v>
      </c>
      <c r="AL93" s="44"/>
      <c r="AN93" s="41" t="str">
        <f t="shared" si="6"/>
        <v/>
      </c>
    </row>
    <row r="94" spans="1:40" s="41" customFormat="1" ht="30" customHeight="1" x14ac:dyDescent="0.4">
      <c r="A94" s="99">
        <v>81</v>
      </c>
      <c r="B94" s="136" t="str">
        <f>IF('（別紙2-6）6月1日～6月30日'!B94="","",'（別紙2-6）6月1日～6月30日'!B94)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44"/>
      <c r="AH94" s="105"/>
      <c r="AI94" s="81">
        <f>SUM('（別紙2-6）6月1日～6月30日'!D94:AG94,D94:AH94)</f>
        <v>0</v>
      </c>
      <c r="AJ94" s="43" t="str">
        <f t="shared" si="3"/>
        <v/>
      </c>
      <c r="AK94" s="41">
        <f t="shared" si="5"/>
        <v>0</v>
      </c>
      <c r="AL94" s="44"/>
      <c r="AN94" s="41" t="str">
        <f t="shared" si="6"/>
        <v/>
      </c>
    </row>
    <row r="95" spans="1:40" s="41" customFormat="1" ht="30" customHeight="1" x14ac:dyDescent="0.4">
      <c r="A95" s="55">
        <v>82</v>
      </c>
      <c r="B95" s="27" t="str">
        <f>IF('（別紙2-6）6月1日～6月30日'!B95="","",'（別紙2-6）6月1日～6月30日'!B95)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43"/>
      <c r="AH95" s="26"/>
      <c r="AI95" s="56">
        <f>SUM('（別紙2-6）6月1日～6月30日'!D95:AG95,D95:AH95)</f>
        <v>0</v>
      </c>
      <c r="AJ95" s="43" t="str">
        <f t="shared" si="3"/>
        <v/>
      </c>
      <c r="AK95" s="41">
        <f t="shared" si="5"/>
        <v>0</v>
      </c>
      <c r="AL95" s="44"/>
      <c r="AN95" s="41" t="str">
        <f t="shared" si="6"/>
        <v/>
      </c>
    </row>
    <row r="96" spans="1:40" s="41" customFormat="1" ht="30" customHeight="1" x14ac:dyDescent="0.4">
      <c r="A96" s="55">
        <v>83</v>
      </c>
      <c r="B96" s="27" t="str">
        <f>IF('（別紙2-6）6月1日～6月30日'!B96="","",'（別紙2-6）6月1日～6月30日'!B96)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43"/>
      <c r="AH96" s="26"/>
      <c r="AI96" s="56">
        <f>SUM('（別紙2-6）6月1日～6月30日'!D96:AG96,D96:AH96)</f>
        <v>0</v>
      </c>
      <c r="AJ96" s="43" t="str">
        <f t="shared" si="3"/>
        <v/>
      </c>
      <c r="AK96" s="41">
        <f t="shared" si="5"/>
        <v>0</v>
      </c>
      <c r="AL96" s="44"/>
      <c r="AN96" s="41" t="str">
        <f t="shared" si="6"/>
        <v/>
      </c>
    </row>
    <row r="97" spans="1:40" s="41" customFormat="1" ht="30" customHeight="1" x14ac:dyDescent="0.4">
      <c r="A97" s="55">
        <v>84</v>
      </c>
      <c r="B97" s="27" t="str">
        <f>IF('（別紙2-6）6月1日～6月30日'!B97="","",'（別紙2-6）6月1日～6月30日'!B97)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43"/>
      <c r="AH97" s="26"/>
      <c r="AI97" s="56">
        <f>SUM('（別紙2-6）6月1日～6月30日'!D97:AG97,D97:AH97)</f>
        <v>0</v>
      </c>
      <c r="AJ97" s="43" t="str">
        <f t="shared" si="3"/>
        <v/>
      </c>
      <c r="AK97" s="41">
        <f t="shared" si="5"/>
        <v>0</v>
      </c>
      <c r="AL97" s="44"/>
      <c r="AN97" s="41" t="str">
        <f t="shared" si="6"/>
        <v/>
      </c>
    </row>
    <row r="98" spans="1:40" s="41" customFormat="1" ht="30" customHeight="1" thickBot="1" x14ac:dyDescent="0.45">
      <c r="A98" s="57">
        <v>85</v>
      </c>
      <c r="B98" s="106" t="str">
        <f>IF('（別紙2-6）6月1日～6月30日'!B98="","",'（別紙2-6）6月1日～6月30日'!B98)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42"/>
      <c r="AH98" s="15"/>
      <c r="AI98" s="58">
        <f>SUM('（別紙2-6）6月1日～6月30日'!D98:AG98,D98:AH98)</f>
        <v>0</v>
      </c>
      <c r="AJ98" s="43" t="str">
        <f t="shared" si="3"/>
        <v/>
      </c>
      <c r="AK98" s="41">
        <f t="shared" si="5"/>
        <v>0</v>
      </c>
      <c r="AL98" s="44"/>
      <c r="AN98" s="41" t="str">
        <f t="shared" si="6"/>
        <v/>
      </c>
    </row>
    <row r="99" spans="1:40" s="41" customFormat="1" ht="30" customHeight="1" x14ac:dyDescent="0.4">
      <c r="A99" s="91">
        <v>86</v>
      </c>
      <c r="B99" s="136" t="str">
        <f>IF('（別紙2-6）6月1日～6月30日'!B99="","",'（別紙2-6）6月1日～6月30日'!B99)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45"/>
      <c r="AH99" s="97"/>
      <c r="AI99" s="98">
        <f>SUM('（別紙2-6）6月1日～6月30日'!D99:AG99,D99:AH99)</f>
        <v>0</v>
      </c>
      <c r="AJ99" s="43" t="str">
        <f t="shared" si="3"/>
        <v/>
      </c>
      <c r="AK99" s="41">
        <f t="shared" si="5"/>
        <v>0</v>
      </c>
      <c r="AL99" s="44"/>
      <c r="AN99" s="41" t="str">
        <f t="shared" si="6"/>
        <v/>
      </c>
    </row>
    <row r="100" spans="1:40" s="41" customFormat="1" ht="30" customHeight="1" x14ac:dyDescent="0.4">
      <c r="A100" s="55">
        <v>87</v>
      </c>
      <c r="B100" s="27" t="str">
        <f>IF('（別紙2-6）6月1日～6月30日'!B100="","",'（別紙2-6）6月1日～6月30日'!B100)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43"/>
      <c r="AH100" s="26"/>
      <c r="AI100" s="56">
        <f>SUM('（別紙2-6）6月1日～6月30日'!D100:AG100,D100:AH100)</f>
        <v>0</v>
      </c>
      <c r="AJ100" s="43" t="str">
        <f t="shared" si="3"/>
        <v/>
      </c>
      <c r="AK100" s="41">
        <f t="shared" si="5"/>
        <v>0</v>
      </c>
      <c r="AL100" s="44"/>
      <c r="AN100" s="41" t="str">
        <f t="shared" si="6"/>
        <v/>
      </c>
    </row>
    <row r="101" spans="1:40" s="41" customFormat="1" ht="30" customHeight="1" x14ac:dyDescent="0.4">
      <c r="A101" s="55">
        <v>88</v>
      </c>
      <c r="B101" s="27" t="str">
        <f>IF('（別紙2-6）6月1日～6月30日'!B101="","",'（別紙2-6）6月1日～6月30日'!B101)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43"/>
      <c r="AH101" s="26"/>
      <c r="AI101" s="56">
        <f>SUM('（別紙2-6）6月1日～6月30日'!D101:AG101,D101:AH101)</f>
        <v>0</v>
      </c>
      <c r="AJ101" s="43" t="str">
        <f t="shared" si="3"/>
        <v/>
      </c>
      <c r="AK101" s="41">
        <f t="shared" si="5"/>
        <v>0</v>
      </c>
      <c r="AL101" s="44"/>
      <c r="AN101" s="41" t="str">
        <f t="shared" si="6"/>
        <v/>
      </c>
    </row>
    <row r="102" spans="1:40" s="41" customFormat="1" ht="30" customHeight="1" x14ac:dyDescent="0.4">
      <c r="A102" s="55">
        <v>89</v>
      </c>
      <c r="B102" s="27" t="str">
        <f>IF('（別紙2-6）6月1日～6月30日'!B102="","",'（別紙2-6）6月1日～6月30日'!B102)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43"/>
      <c r="AH102" s="26"/>
      <c r="AI102" s="56">
        <f>SUM('（別紙2-6）6月1日～6月30日'!D102:AG102,D102:AH102)</f>
        <v>0</v>
      </c>
      <c r="AJ102" s="43" t="str">
        <f t="shared" si="3"/>
        <v/>
      </c>
      <c r="AK102" s="41">
        <f t="shared" si="5"/>
        <v>0</v>
      </c>
      <c r="AL102" s="44"/>
      <c r="AN102" s="41" t="str">
        <f t="shared" si="6"/>
        <v/>
      </c>
    </row>
    <row r="103" spans="1:40" s="41" customFormat="1" ht="30" customHeight="1" thickBot="1" x14ac:dyDescent="0.45">
      <c r="A103" s="55">
        <v>90</v>
      </c>
      <c r="B103" s="106" t="str">
        <f>IF('（別紙2-6）6月1日～6月30日'!B103="","",'（別紙2-6）6月1日～6月30日'!B103)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43"/>
      <c r="AH103" s="26"/>
      <c r="AI103" s="56">
        <f>SUM('（別紙2-6）6月1日～6月30日'!D103:AG103,D103:AH103)</f>
        <v>0</v>
      </c>
      <c r="AJ103" s="43" t="str">
        <f t="shared" si="3"/>
        <v/>
      </c>
      <c r="AK103" s="41">
        <f t="shared" si="5"/>
        <v>0</v>
      </c>
      <c r="AL103" s="44"/>
      <c r="AN103" s="41" t="str">
        <f t="shared" si="6"/>
        <v/>
      </c>
    </row>
    <row r="104" spans="1:40" s="41" customFormat="1" ht="30" customHeight="1" x14ac:dyDescent="0.4">
      <c r="A104" s="99">
        <v>91</v>
      </c>
      <c r="B104" s="136" t="str">
        <f>IF('（別紙2-6）6月1日～6月30日'!B104="","",'（別紙2-6）6月1日～6月30日'!B104)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44"/>
      <c r="AH104" s="105"/>
      <c r="AI104" s="81">
        <f>SUM('（別紙2-6）6月1日～6月30日'!D104:AG104,D104:AH104)</f>
        <v>0</v>
      </c>
      <c r="AJ104" s="43" t="str">
        <f t="shared" si="3"/>
        <v/>
      </c>
      <c r="AK104" s="41">
        <f t="shared" si="5"/>
        <v>0</v>
      </c>
      <c r="AL104" s="44"/>
      <c r="AN104" s="41" t="str">
        <f t="shared" si="6"/>
        <v/>
      </c>
    </row>
    <row r="105" spans="1:40" s="41" customFormat="1" ht="30" customHeight="1" x14ac:dyDescent="0.4">
      <c r="A105" s="55">
        <v>92</v>
      </c>
      <c r="B105" s="27" t="str">
        <f>IF('（別紙2-6）6月1日～6月30日'!B105="","",'（別紙2-6）6月1日～6月30日'!B105)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43"/>
      <c r="AH105" s="26"/>
      <c r="AI105" s="56">
        <f>SUM('（別紙2-6）6月1日～6月30日'!D105:AG105,D105:AH105)</f>
        <v>0</v>
      </c>
      <c r="AJ105" s="43" t="str">
        <f t="shared" si="3"/>
        <v/>
      </c>
      <c r="AK105" s="41">
        <f t="shared" si="5"/>
        <v>0</v>
      </c>
      <c r="AL105" s="44"/>
      <c r="AN105" s="41" t="str">
        <f t="shared" si="6"/>
        <v/>
      </c>
    </row>
    <row r="106" spans="1:40" s="41" customFormat="1" ht="30" customHeight="1" x14ac:dyDescent="0.4">
      <c r="A106" s="55">
        <v>93</v>
      </c>
      <c r="B106" s="27" t="str">
        <f>IF('（別紙2-6）6月1日～6月30日'!B106="","",'（別紙2-6）6月1日～6月30日'!B106)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43"/>
      <c r="AH106" s="26"/>
      <c r="AI106" s="56">
        <f>SUM('（別紙2-6）6月1日～6月30日'!D106:AG106,D106:AH106)</f>
        <v>0</v>
      </c>
      <c r="AJ106" s="43" t="str">
        <f t="shared" si="3"/>
        <v/>
      </c>
      <c r="AK106" s="41">
        <f t="shared" si="5"/>
        <v>0</v>
      </c>
      <c r="AL106" s="44"/>
      <c r="AN106" s="41" t="str">
        <f t="shared" si="6"/>
        <v/>
      </c>
    </row>
    <row r="107" spans="1:40" s="41" customFormat="1" ht="30" customHeight="1" x14ac:dyDescent="0.4">
      <c r="A107" s="55">
        <v>94</v>
      </c>
      <c r="B107" s="27" t="str">
        <f>IF('（別紙2-6）6月1日～6月30日'!B107="","",'（別紙2-6）6月1日～6月30日'!B107)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43"/>
      <c r="AH107" s="26"/>
      <c r="AI107" s="56">
        <f>SUM('（別紙2-6）6月1日～6月30日'!D107:AG107,D107:AH107)</f>
        <v>0</v>
      </c>
      <c r="AJ107" s="43" t="str">
        <f t="shared" si="3"/>
        <v/>
      </c>
      <c r="AK107" s="41">
        <f t="shared" si="5"/>
        <v>0</v>
      </c>
      <c r="AL107" s="44"/>
      <c r="AN107" s="41" t="str">
        <f t="shared" si="6"/>
        <v/>
      </c>
    </row>
    <row r="108" spans="1:40" s="41" customFormat="1" ht="30" customHeight="1" thickBot="1" x14ac:dyDescent="0.45">
      <c r="A108" s="57">
        <v>95</v>
      </c>
      <c r="B108" s="106" t="str">
        <f>IF('（別紙2-6）6月1日～6月30日'!B108="","",'（別紙2-6）6月1日～6月30日'!B108)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42"/>
      <c r="AH108" s="15"/>
      <c r="AI108" s="58">
        <f>SUM('（別紙2-6）6月1日～6月30日'!D108:AG108,D108:AH108)</f>
        <v>0</v>
      </c>
      <c r="AJ108" s="43" t="str">
        <f t="shared" si="3"/>
        <v/>
      </c>
      <c r="AK108" s="41">
        <f t="shared" si="5"/>
        <v>0</v>
      </c>
      <c r="AL108" s="44"/>
      <c r="AN108" s="41" t="str">
        <f t="shared" si="6"/>
        <v/>
      </c>
    </row>
    <row r="109" spans="1:40" s="41" customFormat="1" ht="30" customHeight="1" x14ac:dyDescent="0.4">
      <c r="A109" s="91">
        <v>96</v>
      </c>
      <c r="B109" s="136" t="str">
        <f>IF('（別紙2-6）6月1日～6月30日'!B109="","",'（別紙2-6）6月1日～6月30日'!B109)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45"/>
      <c r="AH109" s="97"/>
      <c r="AI109" s="98">
        <f>SUM('（別紙2-6）6月1日～6月30日'!D109:AG109,D109:AH109)</f>
        <v>0</v>
      </c>
      <c r="AJ109" s="43" t="str">
        <f t="shared" si="3"/>
        <v/>
      </c>
      <c r="AK109" s="41">
        <f t="shared" si="5"/>
        <v>0</v>
      </c>
      <c r="AL109" s="44"/>
      <c r="AN109" s="41" t="str">
        <f t="shared" si="6"/>
        <v/>
      </c>
    </row>
    <row r="110" spans="1:40" s="41" customFormat="1" ht="30" customHeight="1" x14ac:dyDescent="0.4">
      <c r="A110" s="55">
        <v>97</v>
      </c>
      <c r="B110" s="27" t="str">
        <f>IF('（別紙2-6）6月1日～6月30日'!B110="","",'（別紙2-6）6月1日～6月30日'!B110)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43"/>
      <c r="AH110" s="26"/>
      <c r="AI110" s="56">
        <f>SUM('（別紙2-6）6月1日～6月30日'!D110:AG110,D110:AH110)</f>
        <v>0</v>
      </c>
      <c r="AJ110" s="43" t="str">
        <f t="shared" si="3"/>
        <v/>
      </c>
      <c r="AK110" s="41">
        <f t="shared" ref="AK110:AK141" si="7">MIN(SUM(D110:AH110),15)</f>
        <v>0</v>
      </c>
      <c r="AL110" s="44"/>
      <c r="AN110" s="41" t="str">
        <f t="shared" si="6"/>
        <v/>
      </c>
    </row>
    <row r="111" spans="1:40" s="41" customFormat="1" ht="30" customHeight="1" x14ac:dyDescent="0.4">
      <c r="A111" s="55">
        <v>98</v>
      </c>
      <c r="B111" s="27" t="str">
        <f>IF('（別紙2-6）6月1日～6月30日'!B111="","",'（別紙2-6）6月1日～6月30日'!B111)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43"/>
      <c r="AH111" s="26"/>
      <c r="AI111" s="56">
        <f>SUM('（別紙2-6）6月1日～6月30日'!D111:AG111,D111:AH111)</f>
        <v>0</v>
      </c>
      <c r="AJ111" s="43" t="str">
        <f t="shared" si="3"/>
        <v/>
      </c>
      <c r="AK111" s="41">
        <f t="shared" si="7"/>
        <v>0</v>
      </c>
      <c r="AL111" s="44"/>
      <c r="AN111" s="41" t="str">
        <f t="shared" si="6"/>
        <v/>
      </c>
    </row>
    <row r="112" spans="1:40" s="41" customFormat="1" ht="30" customHeight="1" x14ac:dyDescent="0.4">
      <c r="A112" s="55">
        <v>99</v>
      </c>
      <c r="B112" s="27" t="str">
        <f>IF('（別紙2-6）6月1日～6月30日'!B112="","",'（別紙2-6）6月1日～6月30日'!B112)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43"/>
      <c r="AH112" s="26"/>
      <c r="AI112" s="56">
        <f>SUM('（別紙2-6）6月1日～6月30日'!D112:AG112,D112:AH112)</f>
        <v>0</v>
      </c>
      <c r="AJ112" s="43" t="str">
        <f t="shared" si="3"/>
        <v/>
      </c>
      <c r="AK112" s="41">
        <f t="shared" si="7"/>
        <v>0</v>
      </c>
      <c r="AL112" s="44"/>
      <c r="AN112" s="41" t="str">
        <f t="shared" si="6"/>
        <v/>
      </c>
    </row>
    <row r="113" spans="1:40" s="41" customFormat="1" ht="30" customHeight="1" thickBot="1" x14ac:dyDescent="0.45">
      <c r="A113" s="55">
        <v>100</v>
      </c>
      <c r="B113" s="106" t="str">
        <f>IF('（別紙2-6）6月1日～6月30日'!B113="","",'（別紙2-6）6月1日～6月30日'!B113)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43"/>
      <c r="AH113" s="26"/>
      <c r="AI113" s="56">
        <f>SUM('（別紙2-6）6月1日～6月30日'!D113:AG113,D113:AH113)</f>
        <v>0</v>
      </c>
      <c r="AJ113" s="43" t="str">
        <f t="shared" si="3"/>
        <v/>
      </c>
      <c r="AK113" s="41">
        <f t="shared" si="7"/>
        <v>0</v>
      </c>
      <c r="AL113" s="44"/>
      <c r="AN113" s="41" t="str">
        <f t="shared" si="6"/>
        <v/>
      </c>
    </row>
    <row r="114" spans="1:40" s="41" customFormat="1" ht="30" customHeight="1" x14ac:dyDescent="0.4">
      <c r="A114" s="99">
        <v>101</v>
      </c>
      <c r="B114" s="136" t="str">
        <f>IF('（別紙2-6）6月1日～6月30日'!B114="","",'（別紙2-6）6月1日～6月30日'!B114)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44"/>
      <c r="AH114" s="105"/>
      <c r="AI114" s="81">
        <f>SUM('（別紙2-6）6月1日～6月30日'!D114:AG114,D114:AH114)</f>
        <v>0</v>
      </c>
      <c r="AJ114" s="43" t="str">
        <f t="shared" si="3"/>
        <v/>
      </c>
      <c r="AK114" s="41">
        <f t="shared" si="7"/>
        <v>0</v>
      </c>
      <c r="AL114" s="44"/>
      <c r="AN114" s="41" t="str">
        <f t="shared" si="6"/>
        <v/>
      </c>
    </row>
    <row r="115" spans="1:40" s="41" customFormat="1" ht="30" customHeight="1" x14ac:dyDescent="0.4">
      <c r="A115" s="55">
        <v>102</v>
      </c>
      <c r="B115" s="27" t="str">
        <f>IF('（別紙2-6）6月1日～6月30日'!B115="","",'（別紙2-6）6月1日～6月30日'!B115)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43"/>
      <c r="AH115" s="26"/>
      <c r="AI115" s="56">
        <f>SUM('（別紙2-6）6月1日～6月30日'!D115:AG115,D115:AH115)</f>
        <v>0</v>
      </c>
      <c r="AJ115" s="43" t="str">
        <f t="shared" si="3"/>
        <v/>
      </c>
      <c r="AK115" s="41">
        <f t="shared" si="7"/>
        <v>0</v>
      </c>
      <c r="AL115" s="44"/>
      <c r="AN115" s="41" t="str">
        <f t="shared" si="6"/>
        <v/>
      </c>
    </row>
    <row r="116" spans="1:40" s="41" customFormat="1" ht="30" customHeight="1" x14ac:dyDescent="0.4">
      <c r="A116" s="55">
        <v>103</v>
      </c>
      <c r="B116" s="27" t="str">
        <f>IF('（別紙2-6）6月1日～6月30日'!B116="","",'（別紙2-6）6月1日～6月30日'!B116)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43"/>
      <c r="AH116" s="26"/>
      <c r="AI116" s="56">
        <f>SUM('（別紙2-6）6月1日～6月30日'!D116:AG116,D116:AH116)</f>
        <v>0</v>
      </c>
      <c r="AJ116" s="43" t="str">
        <f t="shared" si="3"/>
        <v/>
      </c>
      <c r="AK116" s="41">
        <f t="shared" si="7"/>
        <v>0</v>
      </c>
      <c r="AL116" s="44"/>
      <c r="AN116" s="41" t="str">
        <f t="shared" si="6"/>
        <v/>
      </c>
    </row>
    <row r="117" spans="1:40" s="41" customFormat="1" ht="30" customHeight="1" x14ac:dyDescent="0.4">
      <c r="A117" s="55">
        <v>104</v>
      </c>
      <c r="B117" s="27" t="str">
        <f>IF('（別紙2-6）6月1日～6月30日'!B117="","",'（別紙2-6）6月1日～6月30日'!B117)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43"/>
      <c r="AH117" s="26"/>
      <c r="AI117" s="56">
        <f>SUM('（別紙2-6）6月1日～6月30日'!D117:AG117,D117:AH117)</f>
        <v>0</v>
      </c>
      <c r="AJ117" s="43" t="str">
        <f t="shared" si="3"/>
        <v/>
      </c>
      <c r="AK117" s="41">
        <f t="shared" si="7"/>
        <v>0</v>
      </c>
      <c r="AL117" s="44"/>
      <c r="AN117" s="41" t="str">
        <f t="shared" si="6"/>
        <v/>
      </c>
    </row>
    <row r="118" spans="1:40" s="41" customFormat="1" ht="30" customHeight="1" thickBot="1" x14ac:dyDescent="0.45">
      <c r="A118" s="57">
        <v>105</v>
      </c>
      <c r="B118" s="28" t="str">
        <f>IF('（別紙2-6）6月1日～6月30日'!B118="","",'（別紙2-6）6月1日～6月30日'!B118)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42"/>
      <c r="AH118" s="15"/>
      <c r="AI118" s="58">
        <f>SUM('（別紙2-6）6月1日～6月30日'!D118:AG118,D118:AH118)</f>
        <v>0</v>
      </c>
      <c r="AJ118" s="43" t="str">
        <f t="shared" si="3"/>
        <v/>
      </c>
      <c r="AK118" s="41">
        <f t="shared" si="7"/>
        <v>0</v>
      </c>
      <c r="AL118" s="44"/>
      <c r="AN118" s="41" t="str">
        <f t="shared" si="6"/>
        <v/>
      </c>
    </row>
    <row r="119" spans="1:40" s="41" customFormat="1" ht="30" customHeight="1" x14ac:dyDescent="0.4">
      <c r="A119" s="91">
        <v>106</v>
      </c>
      <c r="B119" s="27" t="str">
        <f>IF('（別紙2-6）6月1日～6月30日'!B119="","",'（別紙2-6）6月1日～6月30日'!B119)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45"/>
      <c r="AH119" s="97"/>
      <c r="AI119" s="98">
        <f>SUM('（別紙2-6）6月1日～6月30日'!D119:AG119,D119:AH119)</f>
        <v>0</v>
      </c>
      <c r="AJ119" s="43" t="str">
        <f t="shared" si="3"/>
        <v/>
      </c>
      <c r="AK119" s="41">
        <f t="shared" si="7"/>
        <v>0</v>
      </c>
      <c r="AL119" s="44"/>
      <c r="AN119" s="41" t="str">
        <f t="shared" si="6"/>
        <v/>
      </c>
    </row>
    <row r="120" spans="1:40" s="41" customFormat="1" ht="30" customHeight="1" x14ac:dyDescent="0.4">
      <c r="A120" s="55">
        <v>107</v>
      </c>
      <c r="B120" s="27" t="str">
        <f>IF('（別紙2-6）6月1日～6月30日'!B120="","",'（別紙2-6）6月1日～6月30日'!B120)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43"/>
      <c r="AH120" s="26"/>
      <c r="AI120" s="56">
        <f>SUM('（別紙2-6）6月1日～6月30日'!D120:AG120,D120:AH120)</f>
        <v>0</v>
      </c>
      <c r="AJ120" s="43" t="str">
        <f t="shared" si="3"/>
        <v/>
      </c>
      <c r="AK120" s="41">
        <f t="shared" si="7"/>
        <v>0</v>
      </c>
      <c r="AL120" s="44"/>
      <c r="AN120" s="41" t="str">
        <f t="shared" si="6"/>
        <v/>
      </c>
    </row>
    <row r="121" spans="1:40" s="41" customFormat="1" ht="30" customHeight="1" x14ac:dyDescent="0.4">
      <c r="A121" s="55">
        <v>108</v>
      </c>
      <c r="B121" s="27" t="str">
        <f>IF('（別紙2-6）6月1日～6月30日'!B121="","",'（別紙2-6）6月1日～6月30日'!B121)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43"/>
      <c r="AH121" s="26"/>
      <c r="AI121" s="56">
        <f>SUM('（別紙2-6）6月1日～6月30日'!D121:AG121,D121:AH121)</f>
        <v>0</v>
      </c>
      <c r="AJ121" s="43" t="str">
        <f t="shared" si="3"/>
        <v/>
      </c>
      <c r="AK121" s="41">
        <f t="shared" si="7"/>
        <v>0</v>
      </c>
      <c r="AL121" s="44"/>
      <c r="AN121" s="41" t="str">
        <f t="shared" si="6"/>
        <v/>
      </c>
    </row>
    <row r="122" spans="1:40" s="41" customFormat="1" ht="30" customHeight="1" x14ac:dyDescent="0.4">
      <c r="A122" s="55">
        <v>109</v>
      </c>
      <c r="B122" s="27" t="str">
        <f>IF('（別紙2-6）6月1日～6月30日'!B122="","",'（別紙2-6）6月1日～6月30日'!B122)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43"/>
      <c r="AH122" s="26"/>
      <c r="AI122" s="56">
        <f>SUM('（別紙2-6）6月1日～6月30日'!D122:AG122,D122:AH122)</f>
        <v>0</v>
      </c>
      <c r="AJ122" s="43" t="str">
        <f t="shared" si="3"/>
        <v/>
      </c>
      <c r="AK122" s="41">
        <f t="shared" si="7"/>
        <v>0</v>
      </c>
      <c r="AL122" s="44"/>
      <c r="AN122" s="41" t="str">
        <f t="shared" si="6"/>
        <v/>
      </c>
    </row>
    <row r="123" spans="1:40" s="41" customFormat="1" ht="30" customHeight="1" thickBot="1" x14ac:dyDescent="0.45">
      <c r="A123" s="55">
        <v>110</v>
      </c>
      <c r="B123" s="106" t="str">
        <f>IF('（別紙2-6）6月1日～6月30日'!B123="","",'（別紙2-6）6月1日～6月30日'!B123)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43"/>
      <c r="AH123" s="26"/>
      <c r="AI123" s="56">
        <f>SUM('（別紙2-6）6月1日～6月30日'!D123:AG123,D123:AH123)</f>
        <v>0</v>
      </c>
      <c r="AJ123" s="43" t="str">
        <f t="shared" si="3"/>
        <v/>
      </c>
      <c r="AK123" s="41">
        <f t="shared" si="7"/>
        <v>0</v>
      </c>
      <c r="AL123" s="44"/>
      <c r="AN123" s="41" t="str">
        <f t="shared" si="6"/>
        <v/>
      </c>
    </row>
    <row r="124" spans="1:40" s="41" customFormat="1" ht="30" customHeight="1" x14ac:dyDescent="0.4">
      <c r="A124" s="99">
        <v>111</v>
      </c>
      <c r="B124" s="136" t="str">
        <f>IF('（別紙2-6）6月1日～6月30日'!B124="","",'（別紙2-6）6月1日～6月30日'!B124)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44"/>
      <c r="AH124" s="105"/>
      <c r="AI124" s="81">
        <f>SUM('（別紙2-6）6月1日～6月30日'!D124:AG124,D124:AH124)</f>
        <v>0</v>
      </c>
      <c r="AJ124" s="43" t="str">
        <f t="shared" si="3"/>
        <v/>
      </c>
      <c r="AK124" s="41">
        <f t="shared" si="7"/>
        <v>0</v>
      </c>
      <c r="AL124" s="44"/>
      <c r="AN124" s="41" t="str">
        <f t="shared" si="6"/>
        <v/>
      </c>
    </row>
    <row r="125" spans="1:40" s="41" customFormat="1" ht="30" customHeight="1" x14ac:dyDescent="0.4">
      <c r="A125" s="55">
        <v>112</v>
      </c>
      <c r="B125" s="27" t="str">
        <f>IF('（別紙2-6）6月1日～6月30日'!B125="","",'（別紙2-6）6月1日～6月30日'!B125)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43"/>
      <c r="AH125" s="26"/>
      <c r="AI125" s="56">
        <f>SUM('（別紙2-6）6月1日～6月30日'!D125:AG125,D125:AH125)</f>
        <v>0</v>
      </c>
      <c r="AJ125" s="43" t="str">
        <f t="shared" si="3"/>
        <v/>
      </c>
      <c r="AK125" s="41">
        <f t="shared" si="7"/>
        <v>0</v>
      </c>
      <c r="AL125" s="44"/>
      <c r="AN125" s="41" t="str">
        <f t="shared" si="6"/>
        <v/>
      </c>
    </row>
    <row r="126" spans="1:40" s="41" customFormat="1" ht="30" customHeight="1" x14ac:dyDescent="0.4">
      <c r="A126" s="55">
        <v>113</v>
      </c>
      <c r="B126" s="27" t="str">
        <f>IF('（別紙2-6）6月1日～6月30日'!B126="","",'（別紙2-6）6月1日～6月30日'!B126)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43"/>
      <c r="AH126" s="26"/>
      <c r="AI126" s="56">
        <f>SUM('（別紙2-6）6月1日～6月30日'!D126:AG126,D126:AH126)</f>
        <v>0</v>
      </c>
      <c r="AJ126" s="43" t="str">
        <f t="shared" si="3"/>
        <v/>
      </c>
      <c r="AK126" s="41">
        <f t="shared" si="7"/>
        <v>0</v>
      </c>
      <c r="AL126" s="44"/>
      <c r="AN126" s="41" t="str">
        <f t="shared" si="6"/>
        <v/>
      </c>
    </row>
    <row r="127" spans="1:40" s="41" customFormat="1" ht="30" customHeight="1" x14ac:dyDescent="0.4">
      <c r="A127" s="55">
        <v>114</v>
      </c>
      <c r="B127" s="27" t="str">
        <f>IF('（別紙2-6）6月1日～6月30日'!B127="","",'（別紙2-6）6月1日～6月30日'!B127)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43"/>
      <c r="AH127" s="26"/>
      <c r="AI127" s="56">
        <f>SUM('（別紙2-6）6月1日～6月30日'!D127:AG127,D127:AH127)</f>
        <v>0</v>
      </c>
      <c r="AJ127" s="43" t="str">
        <f t="shared" si="3"/>
        <v/>
      </c>
      <c r="AK127" s="41">
        <f t="shared" si="7"/>
        <v>0</v>
      </c>
      <c r="AL127" s="44"/>
      <c r="AN127" s="41" t="str">
        <f t="shared" si="6"/>
        <v/>
      </c>
    </row>
    <row r="128" spans="1:40" s="41" customFormat="1" ht="30" customHeight="1" thickBot="1" x14ac:dyDescent="0.45">
      <c r="A128" s="57">
        <v>115</v>
      </c>
      <c r="B128" s="106" t="str">
        <f>IF('（別紙2-6）6月1日～6月30日'!B128="","",'（別紙2-6）6月1日～6月30日'!B128)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42"/>
      <c r="AH128" s="15"/>
      <c r="AI128" s="58">
        <f>SUM('（別紙2-6）6月1日～6月30日'!D128:AG128,D128:AH128)</f>
        <v>0</v>
      </c>
      <c r="AJ128" s="43" t="str">
        <f t="shared" si="3"/>
        <v/>
      </c>
      <c r="AK128" s="41">
        <f t="shared" si="7"/>
        <v>0</v>
      </c>
      <c r="AL128" s="44"/>
      <c r="AN128" s="41" t="str">
        <f t="shared" si="6"/>
        <v/>
      </c>
    </row>
    <row r="129" spans="1:40" s="41" customFormat="1" ht="30" customHeight="1" x14ac:dyDescent="0.4">
      <c r="A129" s="91">
        <v>116</v>
      </c>
      <c r="B129" s="136" t="str">
        <f>IF('（別紙2-6）6月1日～6月30日'!B129="","",'（別紙2-6）6月1日～6月30日'!B129)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45"/>
      <c r="AH129" s="97"/>
      <c r="AI129" s="98">
        <f>SUM('（別紙2-6）6月1日～6月30日'!D129:AG129,D129:AH129)</f>
        <v>0</v>
      </c>
      <c r="AJ129" s="43" t="str">
        <f t="shared" si="3"/>
        <v/>
      </c>
      <c r="AK129" s="41">
        <f t="shared" si="7"/>
        <v>0</v>
      </c>
      <c r="AL129" s="44"/>
      <c r="AN129" s="41" t="str">
        <f t="shared" si="6"/>
        <v/>
      </c>
    </row>
    <row r="130" spans="1:40" s="41" customFormat="1" ht="30" customHeight="1" x14ac:dyDescent="0.4">
      <c r="A130" s="55">
        <v>117</v>
      </c>
      <c r="B130" s="27" t="str">
        <f>IF('（別紙2-6）6月1日～6月30日'!B130="","",'（別紙2-6）6月1日～6月30日'!B130)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43"/>
      <c r="AH130" s="26"/>
      <c r="AI130" s="56">
        <f>SUM('（別紙2-6）6月1日～6月30日'!D130:AG130,D130:AH130)</f>
        <v>0</v>
      </c>
      <c r="AJ130" s="43" t="str">
        <f t="shared" ref="AJ130:AJ163" si="8">IF(AI130&lt;=15,"","療養日数は15日以内になるようにしてください")</f>
        <v/>
      </c>
      <c r="AK130" s="41">
        <f t="shared" si="7"/>
        <v>0</v>
      </c>
      <c r="AL130" s="44"/>
      <c r="AN130" s="41" t="str">
        <f t="shared" si="6"/>
        <v/>
      </c>
    </row>
    <row r="131" spans="1:40" s="41" customFormat="1" ht="30" customHeight="1" x14ac:dyDescent="0.4">
      <c r="A131" s="55">
        <v>118</v>
      </c>
      <c r="B131" s="27" t="str">
        <f>IF('（別紙2-6）6月1日～6月30日'!B131="","",'（別紙2-6）6月1日～6月30日'!B131)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43"/>
      <c r="AH131" s="26"/>
      <c r="AI131" s="56">
        <f>SUM('（別紙2-6）6月1日～6月30日'!D131:AG131,D131:AH131)</f>
        <v>0</v>
      </c>
      <c r="AJ131" s="43" t="str">
        <f t="shared" si="8"/>
        <v/>
      </c>
      <c r="AK131" s="41">
        <f t="shared" si="7"/>
        <v>0</v>
      </c>
      <c r="AL131" s="44"/>
      <c r="AN131" s="41" t="str">
        <f t="shared" si="6"/>
        <v/>
      </c>
    </row>
    <row r="132" spans="1:40" s="41" customFormat="1" ht="30" customHeight="1" x14ac:dyDescent="0.4">
      <c r="A132" s="55">
        <v>119</v>
      </c>
      <c r="B132" s="27" t="str">
        <f>IF('（別紙2-6）6月1日～6月30日'!B132="","",'（別紙2-6）6月1日～6月30日'!B132)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43"/>
      <c r="AH132" s="26"/>
      <c r="AI132" s="56">
        <f>SUM('（別紙2-6）6月1日～6月30日'!D132:AG132,D132:AH132)</f>
        <v>0</v>
      </c>
      <c r="AJ132" s="43" t="str">
        <f t="shared" si="8"/>
        <v/>
      </c>
      <c r="AK132" s="41">
        <f t="shared" si="7"/>
        <v>0</v>
      </c>
      <c r="AL132" s="44"/>
      <c r="AN132" s="41" t="str">
        <f t="shared" si="6"/>
        <v/>
      </c>
    </row>
    <row r="133" spans="1:40" s="41" customFormat="1" ht="30" customHeight="1" thickBot="1" x14ac:dyDescent="0.45">
      <c r="A133" s="55">
        <v>120</v>
      </c>
      <c r="B133" s="106" t="str">
        <f>IF('（別紙2-6）6月1日～6月30日'!B133="","",'（別紙2-6）6月1日～6月30日'!B133)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43"/>
      <c r="AH133" s="26"/>
      <c r="AI133" s="56">
        <f>SUM('（別紙2-6）6月1日～6月30日'!D133:AG133,D133:AH133)</f>
        <v>0</v>
      </c>
      <c r="AJ133" s="43" t="str">
        <f t="shared" si="8"/>
        <v/>
      </c>
      <c r="AK133" s="41">
        <f t="shared" si="7"/>
        <v>0</v>
      </c>
      <c r="AL133" s="44"/>
      <c r="AN133" s="41" t="str">
        <f t="shared" si="6"/>
        <v/>
      </c>
    </row>
    <row r="134" spans="1:40" s="41" customFormat="1" ht="30" customHeight="1" x14ac:dyDescent="0.4">
      <c r="A134" s="99">
        <v>121</v>
      </c>
      <c r="B134" s="136" t="str">
        <f>IF('（別紙2-6）6月1日～6月30日'!B134="","",'（別紙2-6）6月1日～6月30日'!B134)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44"/>
      <c r="AH134" s="105"/>
      <c r="AI134" s="81">
        <f>SUM('（別紙2-6）6月1日～6月30日'!D134:AG134,D134:AH134)</f>
        <v>0</v>
      </c>
      <c r="AJ134" s="43" t="str">
        <f t="shared" si="8"/>
        <v/>
      </c>
      <c r="AK134" s="41">
        <f t="shared" si="7"/>
        <v>0</v>
      </c>
      <c r="AL134" s="44"/>
      <c r="AN134" s="41" t="str">
        <f t="shared" si="6"/>
        <v/>
      </c>
    </row>
    <row r="135" spans="1:40" s="41" customFormat="1" ht="30" customHeight="1" x14ac:dyDescent="0.4">
      <c r="A135" s="55">
        <v>122</v>
      </c>
      <c r="B135" s="27" t="str">
        <f>IF('（別紙2-6）6月1日～6月30日'!B135="","",'（別紙2-6）6月1日～6月30日'!B135)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43"/>
      <c r="AH135" s="26"/>
      <c r="AI135" s="56">
        <f>SUM('（別紙2-6）6月1日～6月30日'!D135:AG135,D135:AH135)</f>
        <v>0</v>
      </c>
      <c r="AJ135" s="43" t="str">
        <f t="shared" si="8"/>
        <v/>
      </c>
      <c r="AK135" s="41">
        <f t="shared" si="7"/>
        <v>0</v>
      </c>
      <c r="AL135" s="44"/>
      <c r="AN135" s="41" t="str">
        <f t="shared" si="6"/>
        <v/>
      </c>
    </row>
    <row r="136" spans="1:40" s="41" customFormat="1" ht="30" customHeight="1" x14ac:dyDescent="0.4">
      <c r="A136" s="55">
        <v>123</v>
      </c>
      <c r="B136" s="27" t="str">
        <f>IF('（別紙2-6）6月1日～6月30日'!B136="","",'（別紙2-6）6月1日～6月30日'!B136)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43"/>
      <c r="AH136" s="26"/>
      <c r="AI136" s="56">
        <f>SUM('（別紙2-6）6月1日～6月30日'!D136:AG136,D136:AH136)</f>
        <v>0</v>
      </c>
      <c r="AJ136" s="43" t="str">
        <f t="shared" si="8"/>
        <v/>
      </c>
      <c r="AK136" s="41">
        <f t="shared" si="7"/>
        <v>0</v>
      </c>
      <c r="AL136" s="44"/>
      <c r="AN136" s="41" t="str">
        <f t="shared" si="6"/>
        <v/>
      </c>
    </row>
    <row r="137" spans="1:40" s="41" customFormat="1" ht="30" customHeight="1" x14ac:dyDescent="0.4">
      <c r="A137" s="55">
        <v>124</v>
      </c>
      <c r="B137" s="27" t="str">
        <f>IF('（別紙2-6）6月1日～6月30日'!B137="","",'（別紙2-6）6月1日～6月30日'!B137)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43"/>
      <c r="AH137" s="26"/>
      <c r="AI137" s="56">
        <f>SUM('（別紙2-6）6月1日～6月30日'!D137:AG137,D137:AH137)</f>
        <v>0</v>
      </c>
      <c r="AJ137" s="43" t="str">
        <f t="shared" si="8"/>
        <v/>
      </c>
      <c r="AK137" s="41">
        <f t="shared" si="7"/>
        <v>0</v>
      </c>
      <c r="AL137" s="44"/>
      <c r="AN137" s="41" t="str">
        <f t="shared" si="6"/>
        <v/>
      </c>
    </row>
    <row r="138" spans="1:40" s="41" customFormat="1" ht="30" customHeight="1" thickBot="1" x14ac:dyDescent="0.45">
      <c r="A138" s="57">
        <v>125</v>
      </c>
      <c r="B138" s="106" t="str">
        <f>IF('（別紙2-6）6月1日～6月30日'!B138="","",'（別紙2-6）6月1日～6月30日'!B138)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42"/>
      <c r="AH138" s="15"/>
      <c r="AI138" s="58">
        <f>SUM('（別紙2-6）6月1日～6月30日'!D138:AG138,D138:AH138)</f>
        <v>0</v>
      </c>
      <c r="AJ138" s="43" t="str">
        <f t="shared" si="8"/>
        <v/>
      </c>
      <c r="AK138" s="41">
        <f t="shared" si="7"/>
        <v>0</v>
      </c>
      <c r="AL138" s="44"/>
      <c r="AN138" s="41" t="str">
        <f t="shared" si="6"/>
        <v/>
      </c>
    </row>
    <row r="139" spans="1:40" s="41" customFormat="1" ht="30" customHeight="1" x14ac:dyDescent="0.4">
      <c r="A139" s="91">
        <v>126</v>
      </c>
      <c r="B139" s="136" t="str">
        <f>IF('（別紙2-6）6月1日～6月30日'!B139="","",'（別紙2-6）6月1日～6月30日'!B139)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45"/>
      <c r="AH139" s="97"/>
      <c r="AI139" s="98">
        <f>SUM('（別紙2-6）6月1日～6月30日'!D139:AG139,D139:AH139)</f>
        <v>0</v>
      </c>
      <c r="AJ139" s="43" t="str">
        <f t="shared" si="8"/>
        <v/>
      </c>
      <c r="AK139" s="41">
        <f t="shared" si="7"/>
        <v>0</v>
      </c>
      <c r="AL139" s="44"/>
      <c r="AN139" s="41" t="str">
        <f t="shared" si="6"/>
        <v/>
      </c>
    </row>
    <row r="140" spans="1:40" s="41" customFormat="1" ht="30" customHeight="1" x14ac:dyDescent="0.4">
      <c r="A140" s="55">
        <v>127</v>
      </c>
      <c r="B140" s="27" t="str">
        <f>IF('（別紙2-6）6月1日～6月30日'!B140="","",'（別紙2-6）6月1日～6月30日'!B140)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43"/>
      <c r="AH140" s="26"/>
      <c r="AI140" s="56">
        <f>SUM('（別紙2-6）6月1日～6月30日'!D140:AG140,D140:AH140)</f>
        <v>0</v>
      </c>
      <c r="AJ140" s="43" t="str">
        <f t="shared" si="8"/>
        <v/>
      </c>
      <c r="AK140" s="41">
        <f t="shared" si="7"/>
        <v>0</v>
      </c>
      <c r="AL140" s="44"/>
      <c r="AN140" s="41" t="str">
        <f t="shared" si="6"/>
        <v/>
      </c>
    </row>
    <row r="141" spans="1:40" s="41" customFormat="1" ht="30" customHeight="1" x14ac:dyDescent="0.4">
      <c r="A141" s="55">
        <v>128</v>
      </c>
      <c r="B141" s="27" t="str">
        <f>IF('（別紙2-6）6月1日～6月30日'!B141="","",'（別紙2-6）6月1日～6月30日'!B141)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43"/>
      <c r="AH141" s="26"/>
      <c r="AI141" s="56">
        <f>SUM('（別紙2-6）6月1日～6月30日'!D141:AG141,D141:AH141)</f>
        <v>0</v>
      </c>
      <c r="AJ141" s="43" t="str">
        <f t="shared" si="8"/>
        <v/>
      </c>
      <c r="AK141" s="41">
        <f t="shared" si="7"/>
        <v>0</v>
      </c>
      <c r="AL141" s="44"/>
      <c r="AN141" s="41" t="str">
        <f t="shared" si="6"/>
        <v/>
      </c>
    </row>
    <row r="142" spans="1:40" s="41" customFormat="1" ht="30" customHeight="1" x14ac:dyDescent="0.4">
      <c r="A142" s="55">
        <v>129</v>
      </c>
      <c r="B142" s="27" t="str">
        <f>IF('（別紙2-6）6月1日～6月30日'!B142="","",'（別紙2-6）6月1日～6月30日'!B142)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43"/>
      <c r="AH142" s="26"/>
      <c r="AI142" s="56">
        <f>SUM('（別紙2-6）6月1日～6月30日'!D142:AG142,D142:AH142)</f>
        <v>0</v>
      </c>
      <c r="AJ142" s="43" t="str">
        <f t="shared" si="8"/>
        <v/>
      </c>
      <c r="AK142" s="41">
        <f t="shared" ref="AK142:AK163" si="9">MIN(SUM(D142:AH142),15)</f>
        <v>0</v>
      </c>
      <c r="AL142" s="44"/>
      <c r="AN142" s="41" t="str">
        <f t="shared" ref="AN142:AN163" si="10">IF(AND(B142="",AI142&gt;0),1,"")</f>
        <v/>
      </c>
    </row>
    <row r="143" spans="1:40" s="41" customFormat="1" ht="30" customHeight="1" thickBot="1" x14ac:dyDescent="0.45">
      <c r="A143" s="55">
        <v>130</v>
      </c>
      <c r="B143" s="106" t="str">
        <f>IF('（別紙2-6）6月1日～6月30日'!B143="","",'（別紙2-6）6月1日～6月30日'!B143)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43"/>
      <c r="AH143" s="26"/>
      <c r="AI143" s="56">
        <f>SUM('（別紙2-6）6月1日～6月30日'!D143:AG143,D143:AH143)</f>
        <v>0</v>
      </c>
      <c r="AJ143" s="43" t="str">
        <f t="shared" si="8"/>
        <v/>
      </c>
      <c r="AK143" s="41">
        <f t="shared" si="9"/>
        <v>0</v>
      </c>
      <c r="AL143" s="44"/>
      <c r="AN143" s="41" t="str">
        <f t="shared" si="10"/>
        <v/>
      </c>
    </row>
    <row r="144" spans="1:40" s="41" customFormat="1" ht="30" customHeight="1" x14ac:dyDescent="0.4">
      <c r="A144" s="99">
        <v>131</v>
      </c>
      <c r="B144" s="136" t="str">
        <f>IF('（別紙2-6）6月1日～6月30日'!B144="","",'（別紙2-6）6月1日～6月30日'!B144)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44"/>
      <c r="AH144" s="105"/>
      <c r="AI144" s="81">
        <f>SUM('（別紙2-6）6月1日～6月30日'!D144:AG144,D144:AH144)</f>
        <v>0</v>
      </c>
      <c r="AJ144" s="43" t="str">
        <f t="shared" si="8"/>
        <v/>
      </c>
      <c r="AK144" s="41">
        <f t="shared" si="9"/>
        <v>0</v>
      </c>
      <c r="AL144" s="44"/>
      <c r="AN144" s="41" t="str">
        <f t="shared" si="10"/>
        <v/>
      </c>
    </row>
    <row r="145" spans="1:40" s="41" customFormat="1" ht="30" customHeight="1" x14ac:dyDescent="0.4">
      <c r="A145" s="55">
        <v>132</v>
      </c>
      <c r="B145" s="27" t="str">
        <f>IF('（別紙2-6）6月1日～6月30日'!B145="","",'（別紙2-6）6月1日～6月30日'!B145)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43"/>
      <c r="AH145" s="26"/>
      <c r="AI145" s="56">
        <f>SUM('（別紙2-6）6月1日～6月30日'!D145:AG145,D145:AH145)</f>
        <v>0</v>
      </c>
      <c r="AJ145" s="43" t="str">
        <f t="shared" si="8"/>
        <v/>
      </c>
      <c r="AK145" s="41">
        <f t="shared" si="9"/>
        <v>0</v>
      </c>
      <c r="AL145" s="44"/>
      <c r="AN145" s="41" t="str">
        <f t="shared" si="10"/>
        <v/>
      </c>
    </row>
    <row r="146" spans="1:40" s="41" customFormat="1" ht="30" customHeight="1" x14ac:dyDescent="0.4">
      <c r="A146" s="55">
        <v>133</v>
      </c>
      <c r="B146" s="27" t="str">
        <f>IF('（別紙2-6）6月1日～6月30日'!B146="","",'（別紙2-6）6月1日～6月30日'!B146)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43"/>
      <c r="AH146" s="26"/>
      <c r="AI146" s="56">
        <f>SUM('（別紙2-6）6月1日～6月30日'!D146:AG146,D146:AH146)</f>
        <v>0</v>
      </c>
      <c r="AJ146" s="43" t="str">
        <f t="shared" si="8"/>
        <v/>
      </c>
      <c r="AK146" s="41">
        <f t="shared" si="9"/>
        <v>0</v>
      </c>
      <c r="AL146" s="44"/>
      <c r="AN146" s="41" t="str">
        <f t="shared" si="10"/>
        <v/>
      </c>
    </row>
    <row r="147" spans="1:40" s="41" customFormat="1" ht="30" customHeight="1" x14ac:dyDescent="0.4">
      <c r="A147" s="55">
        <v>134</v>
      </c>
      <c r="B147" s="27" t="str">
        <f>IF('（別紙2-6）6月1日～6月30日'!B147="","",'（別紙2-6）6月1日～6月30日'!B147)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43"/>
      <c r="AH147" s="26"/>
      <c r="AI147" s="56">
        <f>SUM('（別紙2-6）6月1日～6月30日'!D147:AG147,D147:AH147)</f>
        <v>0</v>
      </c>
      <c r="AJ147" s="43" t="str">
        <f t="shared" si="8"/>
        <v/>
      </c>
      <c r="AK147" s="41">
        <f t="shared" si="9"/>
        <v>0</v>
      </c>
      <c r="AL147" s="44"/>
      <c r="AN147" s="41" t="str">
        <f t="shared" si="10"/>
        <v/>
      </c>
    </row>
    <row r="148" spans="1:40" s="41" customFormat="1" ht="30" customHeight="1" thickBot="1" x14ac:dyDescent="0.45">
      <c r="A148" s="57">
        <v>135</v>
      </c>
      <c r="B148" s="106" t="str">
        <f>IF('（別紙2-6）6月1日～6月30日'!B148="","",'（別紙2-6）6月1日～6月30日'!B148)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42"/>
      <c r="AH148" s="15"/>
      <c r="AI148" s="58">
        <f>SUM('（別紙2-6）6月1日～6月30日'!D148:AG148,D148:AH148)</f>
        <v>0</v>
      </c>
      <c r="AJ148" s="43" t="str">
        <f t="shared" si="8"/>
        <v/>
      </c>
      <c r="AK148" s="41">
        <f t="shared" si="9"/>
        <v>0</v>
      </c>
      <c r="AL148" s="44"/>
      <c r="AN148" s="41" t="str">
        <f t="shared" si="10"/>
        <v/>
      </c>
    </row>
    <row r="149" spans="1:40" s="41" customFormat="1" ht="30" customHeight="1" x14ac:dyDescent="0.4">
      <c r="A149" s="91">
        <v>136</v>
      </c>
      <c r="B149" s="136" t="str">
        <f>IF('（別紙2-6）6月1日～6月30日'!B149="","",'（別紙2-6）6月1日～6月30日'!B149)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45"/>
      <c r="AH149" s="97"/>
      <c r="AI149" s="98">
        <f>SUM('（別紙2-6）6月1日～6月30日'!D149:AG149,D149:AH149)</f>
        <v>0</v>
      </c>
      <c r="AJ149" s="43" t="str">
        <f t="shared" si="8"/>
        <v/>
      </c>
      <c r="AK149" s="41">
        <f t="shared" si="9"/>
        <v>0</v>
      </c>
      <c r="AL149" s="44"/>
      <c r="AN149" s="41" t="str">
        <f t="shared" si="10"/>
        <v/>
      </c>
    </row>
    <row r="150" spans="1:40" s="41" customFormat="1" ht="30" customHeight="1" x14ac:dyDescent="0.4">
      <c r="A150" s="55">
        <v>137</v>
      </c>
      <c r="B150" s="27" t="str">
        <f>IF('（別紙2-6）6月1日～6月30日'!B150="","",'（別紙2-6）6月1日～6月30日'!B150)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43"/>
      <c r="AH150" s="26"/>
      <c r="AI150" s="56">
        <f>SUM('（別紙2-6）6月1日～6月30日'!D150:AG150,D150:AH150)</f>
        <v>0</v>
      </c>
      <c r="AJ150" s="43" t="str">
        <f t="shared" si="8"/>
        <v/>
      </c>
      <c r="AK150" s="41">
        <f t="shared" si="9"/>
        <v>0</v>
      </c>
      <c r="AL150" s="44"/>
      <c r="AN150" s="41" t="str">
        <f t="shared" si="10"/>
        <v/>
      </c>
    </row>
    <row r="151" spans="1:40" s="41" customFormat="1" ht="30" customHeight="1" x14ac:dyDescent="0.4">
      <c r="A151" s="55">
        <v>138</v>
      </c>
      <c r="B151" s="27" t="str">
        <f>IF('（別紙2-6）6月1日～6月30日'!B151="","",'（別紙2-6）6月1日～6月30日'!B151)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43"/>
      <c r="AH151" s="26"/>
      <c r="AI151" s="56">
        <f>SUM('（別紙2-6）6月1日～6月30日'!D151:AG151,D151:AH151)</f>
        <v>0</v>
      </c>
      <c r="AJ151" s="43" t="str">
        <f t="shared" si="8"/>
        <v/>
      </c>
      <c r="AK151" s="41">
        <f t="shared" si="9"/>
        <v>0</v>
      </c>
      <c r="AL151" s="44"/>
      <c r="AN151" s="41" t="str">
        <f t="shared" si="10"/>
        <v/>
      </c>
    </row>
    <row r="152" spans="1:40" s="41" customFormat="1" ht="30" customHeight="1" x14ac:dyDescent="0.4">
      <c r="A152" s="55">
        <v>139</v>
      </c>
      <c r="B152" s="27" t="str">
        <f>IF('（別紙2-6）6月1日～6月30日'!B152="","",'（別紙2-6）6月1日～6月30日'!B152)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43"/>
      <c r="AH152" s="26"/>
      <c r="AI152" s="56">
        <f>SUM('（別紙2-6）6月1日～6月30日'!D152:AG152,D152:AH152)</f>
        <v>0</v>
      </c>
      <c r="AJ152" s="43" t="str">
        <f t="shared" si="8"/>
        <v/>
      </c>
      <c r="AK152" s="41">
        <f t="shared" si="9"/>
        <v>0</v>
      </c>
      <c r="AL152" s="44"/>
      <c r="AN152" s="41" t="str">
        <f t="shared" si="10"/>
        <v/>
      </c>
    </row>
    <row r="153" spans="1:40" s="41" customFormat="1" ht="30" customHeight="1" thickBot="1" x14ac:dyDescent="0.45">
      <c r="A153" s="55">
        <v>140</v>
      </c>
      <c r="B153" s="106" t="str">
        <f>IF('（別紙2-6）6月1日～6月30日'!B153="","",'（別紙2-6）6月1日～6月30日'!B153)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43"/>
      <c r="AH153" s="26"/>
      <c r="AI153" s="56">
        <f>SUM('（別紙2-6）6月1日～6月30日'!D153:AG153,D153:AH153)</f>
        <v>0</v>
      </c>
      <c r="AJ153" s="43" t="str">
        <f t="shared" si="8"/>
        <v/>
      </c>
      <c r="AK153" s="41">
        <f t="shared" si="9"/>
        <v>0</v>
      </c>
      <c r="AL153" s="44"/>
      <c r="AN153" s="41" t="str">
        <f t="shared" si="10"/>
        <v/>
      </c>
    </row>
    <row r="154" spans="1:40" s="41" customFormat="1" ht="30" customHeight="1" x14ac:dyDescent="0.4">
      <c r="A154" s="99">
        <v>141</v>
      </c>
      <c r="B154" s="136" t="str">
        <f>IF('（別紙2-6）6月1日～6月30日'!B154="","",'（別紙2-6）6月1日～6月30日'!B154)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44"/>
      <c r="AH154" s="105"/>
      <c r="AI154" s="81">
        <f>SUM('（別紙2-6）6月1日～6月30日'!D154:AG154,D154:AH154)</f>
        <v>0</v>
      </c>
      <c r="AJ154" s="43" t="str">
        <f t="shared" si="8"/>
        <v/>
      </c>
      <c r="AK154" s="41">
        <f t="shared" si="9"/>
        <v>0</v>
      </c>
      <c r="AL154" s="44"/>
      <c r="AN154" s="41" t="str">
        <f t="shared" si="10"/>
        <v/>
      </c>
    </row>
    <row r="155" spans="1:40" s="41" customFormat="1" ht="30" customHeight="1" x14ac:dyDescent="0.4">
      <c r="A155" s="55">
        <v>142</v>
      </c>
      <c r="B155" s="27" t="str">
        <f>IF('（別紙2-6）6月1日～6月30日'!B155="","",'（別紙2-6）6月1日～6月30日'!B155)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43"/>
      <c r="AH155" s="26"/>
      <c r="AI155" s="56">
        <f>SUM('（別紙2-6）6月1日～6月30日'!D155:AG155,D155:AH155)</f>
        <v>0</v>
      </c>
      <c r="AJ155" s="43" t="str">
        <f t="shared" si="8"/>
        <v/>
      </c>
      <c r="AK155" s="41">
        <f t="shared" si="9"/>
        <v>0</v>
      </c>
      <c r="AL155" s="44"/>
      <c r="AN155" s="41" t="str">
        <f t="shared" si="10"/>
        <v/>
      </c>
    </row>
    <row r="156" spans="1:40" s="41" customFormat="1" ht="30" customHeight="1" x14ac:dyDescent="0.4">
      <c r="A156" s="55">
        <v>143</v>
      </c>
      <c r="B156" s="27" t="str">
        <f>IF('（別紙2-6）6月1日～6月30日'!B156="","",'（別紙2-6）6月1日～6月30日'!B156)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43"/>
      <c r="AH156" s="26"/>
      <c r="AI156" s="56">
        <f>SUM('（別紙2-6）6月1日～6月30日'!D156:AG156,D156:AH156)</f>
        <v>0</v>
      </c>
      <c r="AJ156" s="43" t="str">
        <f t="shared" si="8"/>
        <v/>
      </c>
      <c r="AK156" s="41">
        <f t="shared" si="9"/>
        <v>0</v>
      </c>
      <c r="AL156" s="44"/>
      <c r="AN156" s="41" t="str">
        <f t="shared" si="10"/>
        <v/>
      </c>
    </row>
    <row r="157" spans="1:40" s="41" customFormat="1" ht="30" customHeight="1" x14ac:dyDescent="0.4">
      <c r="A157" s="55">
        <v>144</v>
      </c>
      <c r="B157" s="27" t="str">
        <f>IF('（別紙2-6）6月1日～6月30日'!B157="","",'（別紙2-6）6月1日～6月30日'!B157)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43"/>
      <c r="AH157" s="26"/>
      <c r="AI157" s="56">
        <f>SUM('（別紙2-6）6月1日～6月30日'!D157:AG157,D157:AH157)</f>
        <v>0</v>
      </c>
      <c r="AJ157" s="43" t="str">
        <f t="shared" si="8"/>
        <v/>
      </c>
      <c r="AK157" s="41">
        <f t="shared" si="9"/>
        <v>0</v>
      </c>
      <c r="AL157" s="44"/>
      <c r="AN157" s="41" t="str">
        <f t="shared" si="10"/>
        <v/>
      </c>
    </row>
    <row r="158" spans="1:40" s="41" customFormat="1" ht="30" customHeight="1" thickBot="1" x14ac:dyDescent="0.45">
      <c r="A158" s="57">
        <v>145</v>
      </c>
      <c r="B158" s="28" t="str">
        <f>IF('（別紙2-6）6月1日～6月30日'!B158="","",'（別紙2-6）6月1日～6月30日'!B158)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42"/>
      <c r="AH158" s="15"/>
      <c r="AI158" s="58">
        <f>SUM('（別紙2-6）6月1日～6月30日'!D158:AG158,D158:AH158)</f>
        <v>0</v>
      </c>
      <c r="AJ158" s="43" t="str">
        <f t="shared" si="8"/>
        <v/>
      </c>
      <c r="AK158" s="41">
        <f t="shared" si="9"/>
        <v>0</v>
      </c>
      <c r="AL158" s="44"/>
      <c r="AN158" s="41" t="str">
        <f t="shared" si="10"/>
        <v/>
      </c>
    </row>
    <row r="159" spans="1:40" s="41" customFormat="1" ht="30" customHeight="1" x14ac:dyDescent="0.4">
      <c r="A159" s="99">
        <v>146</v>
      </c>
      <c r="B159" s="136" t="str">
        <f>IF('（別紙2-6）6月1日～6月30日'!B159="","",'（別紙2-6）6月1日～6月30日'!B159)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45"/>
      <c r="AH159" s="97"/>
      <c r="AI159" s="98">
        <f>SUM('（別紙2-6）6月1日～6月30日'!D159:AG159,D159:AH159)</f>
        <v>0</v>
      </c>
      <c r="AJ159" s="43" t="str">
        <f t="shared" si="8"/>
        <v/>
      </c>
      <c r="AK159" s="41">
        <f t="shared" si="9"/>
        <v>0</v>
      </c>
      <c r="AL159" s="44"/>
      <c r="AN159" s="41" t="str">
        <f t="shared" si="10"/>
        <v/>
      </c>
    </row>
    <row r="160" spans="1:40" s="41" customFormat="1" ht="30" customHeight="1" x14ac:dyDescent="0.4">
      <c r="A160" s="55">
        <v>147</v>
      </c>
      <c r="B160" s="27" t="str">
        <f>IF('（別紙2-6）6月1日～6月30日'!B160="","",'（別紙2-6）6月1日～6月30日'!B160)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43"/>
      <c r="AH160" s="26"/>
      <c r="AI160" s="56">
        <f>SUM('（別紙2-6）6月1日～6月30日'!D160:AG160,D160:AH160)</f>
        <v>0</v>
      </c>
      <c r="AJ160" s="43" t="str">
        <f t="shared" si="8"/>
        <v/>
      </c>
      <c r="AK160" s="41">
        <f t="shared" si="9"/>
        <v>0</v>
      </c>
      <c r="AL160" s="44"/>
      <c r="AN160" s="41" t="str">
        <f t="shared" si="10"/>
        <v/>
      </c>
    </row>
    <row r="161" spans="1:40" s="41" customFormat="1" ht="30" customHeight="1" x14ac:dyDescent="0.4">
      <c r="A161" s="55">
        <v>148</v>
      </c>
      <c r="B161" s="27" t="str">
        <f>IF('（別紙2-6）6月1日～6月30日'!B161="","",'（別紙2-6）6月1日～6月30日'!B161)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43"/>
      <c r="AH161" s="26"/>
      <c r="AI161" s="56">
        <f>SUM('（別紙2-6）6月1日～6月30日'!D161:AG161,D161:AH161)</f>
        <v>0</v>
      </c>
      <c r="AJ161" s="43" t="str">
        <f t="shared" si="8"/>
        <v/>
      </c>
      <c r="AK161" s="41">
        <f t="shared" si="9"/>
        <v>0</v>
      </c>
      <c r="AL161" s="44"/>
      <c r="AN161" s="41" t="str">
        <f t="shared" si="10"/>
        <v/>
      </c>
    </row>
    <row r="162" spans="1:40" s="41" customFormat="1" ht="30" customHeight="1" x14ac:dyDescent="0.4">
      <c r="A162" s="55">
        <v>149</v>
      </c>
      <c r="B162" s="27" t="str">
        <f>IF('（別紙2-6）6月1日～6月30日'!B162="","",'（別紙2-6）6月1日～6月30日'!B162)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43"/>
      <c r="AH162" s="26"/>
      <c r="AI162" s="56">
        <f>SUM('（別紙2-6）6月1日～6月30日'!D162:AG162,D162:AH162)</f>
        <v>0</v>
      </c>
      <c r="AJ162" s="43" t="str">
        <f t="shared" si="8"/>
        <v/>
      </c>
      <c r="AK162" s="41">
        <f t="shared" si="9"/>
        <v>0</v>
      </c>
      <c r="AL162" s="44"/>
      <c r="AN162" s="41" t="str">
        <f t="shared" si="10"/>
        <v/>
      </c>
    </row>
    <row r="163" spans="1:40" s="41" customFormat="1" ht="30" customHeight="1" thickBot="1" x14ac:dyDescent="0.45">
      <c r="A163" s="57">
        <v>150</v>
      </c>
      <c r="B163" s="186" t="str">
        <f>IF('（別紙2-6）6月1日～6月30日'!B163="","",'（別紙2-6）6月1日～6月30日'!B163)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42"/>
      <c r="AH163" s="15"/>
      <c r="AI163" s="58">
        <f>SUM('（別紙2-6）6月1日～6月30日'!D163:AG163,D163:AH163)</f>
        <v>0</v>
      </c>
      <c r="AJ163" s="43" t="str">
        <f t="shared" si="8"/>
        <v/>
      </c>
      <c r="AK163" s="41">
        <f t="shared" si="9"/>
        <v>0</v>
      </c>
      <c r="AL163" s="44"/>
      <c r="AM163" s="41" t="s">
        <v>57</v>
      </c>
      <c r="AN163" s="41" t="str">
        <f t="shared" si="10"/>
        <v/>
      </c>
    </row>
    <row r="164" spans="1:40" ht="30" hidden="1" customHeight="1" thickBot="1" x14ac:dyDescent="0.3">
      <c r="A164" s="45"/>
      <c r="B164" s="45"/>
      <c r="C164" s="45"/>
      <c r="D164" s="45">
        <f t="shared" ref="D164:AH164" si="11">D13</f>
        <v>0</v>
      </c>
      <c r="E164" s="45">
        <f t="shared" si="11"/>
        <v>0</v>
      </c>
      <c r="F164" s="45">
        <f t="shared" si="11"/>
        <v>0</v>
      </c>
      <c r="G164" s="45">
        <f t="shared" si="11"/>
        <v>0</v>
      </c>
      <c r="H164" s="45">
        <f t="shared" si="11"/>
        <v>0</v>
      </c>
      <c r="I164" s="45">
        <f t="shared" si="11"/>
        <v>0</v>
      </c>
      <c r="J164" s="45">
        <f t="shared" si="11"/>
        <v>0</v>
      </c>
      <c r="K164" s="45">
        <f t="shared" si="11"/>
        <v>0</v>
      </c>
      <c r="L164" s="45">
        <f t="shared" si="11"/>
        <v>0</v>
      </c>
      <c r="M164" s="45">
        <f t="shared" si="11"/>
        <v>0</v>
      </c>
      <c r="N164" s="45">
        <f t="shared" si="11"/>
        <v>0</v>
      </c>
      <c r="O164" s="45">
        <f t="shared" si="11"/>
        <v>0</v>
      </c>
      <c r="P164" s="45">
        <f t="shared" si="11"/>
        <v>0</v>
      </c>
      <c r="Q164" s="45">
        <f t="shared" si="11"/>
        <v>0</v>
      </c>
      <c r="R164" s="45">
        <f t="shared" si="11"/>
        <v>0</v>
      </c>
      <c r="S164" s="45">
        <f t="shared" si="11"/>
        <v>0</v>
      </c>
      <c r="T164" s="45">
        <f t="shared" si="11"/>
        <v>0</v>
      </c>
      <c r="U164" s="45">
        <f t="shared" si="11"/>
        <v>0</v>
      </c>
      <c r="V164" s="45">
        <f t="shared" si="11"/>
        <v>0</v>
      </c>
      <c r="W164" s="45">
        <f t="shared" si="11"/>
        <v>0</v>
      </c>
      <c r="X164" s="45">
        <f t="shared" si="11"/>
        <v>0</v>
      </c>
      <c r="Y164" s="45">
        <f t="shared" si="11"/>
        <v>0</v>
      </c>
      <c r="Z164" s="45">
        <f t="shared" si="11"/>
        <v>0</v>
      </c>
      <c r="AA164" s="45">
        <f t="shared" si="11"/>
        <v>0</v>
      </c>
      <c r="AB164" s="45">
        <f t="shared" si="11"/>
        <v>0</v>
      </c>
      <c r="AC164" s="45">
        <f t="shared" si="11"/>
        <v>0</v>
      </c>
      <c r="AD164" s="45">
        <f t="shared" si="11"/>
        <v>0</v>
      </c>
      <c r="AE164" s="45">
        <f t="shared" si="11"/>
        <v>0</v>
      </c>
      <c r="AF164" s="45">
        <f t="shared" si="11"/>
        <v>0</v>
      </c>
      <c r="AG164" s="45">
        <f t="shared" si="11"/>
        <v>0</v>
      </c>
      <c r="AH164" s="45">
        <f t="shared" si="11"/>
        <v>0</v>
      </c>
      <c r="AI164" s="45"/>
      <c r="AK164" s="46">
        <f>SUM(AK14:AK163)</f>
        <v>0</v>
      </c>
      <c r="AL164" s="46" t="str">
        <f>IF(H5=AK4,AI165,IF(H5=AK5,AI166,"規模を選択してください"))</f>
        <v>規模を選択してください</v>
      </c>
      <c r="AM164" s="46">
        <f>AI167</f>
        <v>0</v>
      </c>
      <c r="AN164" s="34">
        <f>SUM(AN14:AN163)</f>
        <v>0</v>
      </c>
    </row>
    <row r="165" spans="1:40" ht="30" hidden="1" customHeight="1" x14ac:dyDescent="0.25">
      <c r="B165" s="45" t="s">
        <v>4</v>
      </c>
      <c r="C165" s="45"/>
      <c r="D165" s="45">
        <f>IF(D164&gt;=5,D164,0)</f>
        <v>0</v>
      </c>
      <c r="E165" s="45">
        <f t="shared" ref="E165:AH165" si="12">IF(E164&gt;=5,E164,0)</f>
        <v>0</v>
      </c>
      <c r="F165" s="45">
        <f t="shared" si="12"/>
        <v>0</v>
      </c>
      <c r="G165" s="45">
        <f t="shared" si="12"/>
        <v>0</v>
      </c>
      <c r="H165" s="45">
        <f t="shared" si="12"/>
        <v>0</v>
      </c>
      <c r="I165" s="45">
        <f t="shared" si="12"/>
        <v>0</v>
      </c>
      <c r="J165" s="45">
        <f t="shared" si="12"/>
        <v>0</v>
      </c>
      <c r="K165" s="45">
        <f t="shared" si="12"/>
        <v>0</v>
      </c>
      <c r="L165" s="45">
        <f t="shared" si="12"/>
        <v>0</v>
      </c>
      <c r="M165" s="45">
        <f t="shared" si="12"/>
        <v>0</v>
      </c>
      <c r="N165" s="45">
        <f t="shared" si="12"/>
        <v>0</v>
      </c>
      <c r="O165" s="45">
        <f t="shared" si="12"/>
        <v>0</v>
      </c>
      <c r="P165" s="45">
        <f t="shared" si="12"/>
        <v>0</v>
      </c>
      <c r="Q165" s="45">
        <f t="shared" si="12"/>
        <v>0</v>
      </c>
      <c r="R165" s="45">
        <f t="shared" si="12"/>
        <v>0</v>
      </c>
      <c r="S165" s="45">
        <f t="shared" si="12"/>
        <v>0</v>
      </c>
      <c r="T165" s="45">
        <f t="shared" si="12"/>
        <v>0</v>
      </c>
      <c r="U165" s="45">
        <f t="shared" si="12"/>
        <v>0</v>
      </c>
      <c r="V165" s="45">
        <f t="shared" si="12"/>
        <v>0</v>
      </c>
      <c r="W165" s="45">
        <f t="shared" si="12"/>
        <v>0</v>
      </c>
      <c r="X165" s="45">
        <f t="shared" si="12"/>
        <v>0</v>
      </c>
      <c r="Y165" s="45">
        <f t="shared" si="12"/>
        <v>0</v>
      </c>
      <c r="Z165" s="45">
        <f t="shared" si="12"/>
        <v>0</v>
      </c>
      <c r="AA165" s="45">
        <f t="shared" si="12"/>
        <v>0</v>
      </c>
      <c r="AB165" s="45">
        <f t="shared" si="12"/>
        <v>0</v>
      </c>
      <c r="AC165" s="45">
        <f t="shared" si="12"/>
        <v>0</v>
      </c>
      <c r="AD165" s="45">
        <f t="shared" si="12"/>
        <v>0</v>
      </c>
      <c r="AE165" s="45">
        <f t="shared" si="12"/>
        <v>0</v>
      </c>
      <c r="AF165" s="45">
        <f t="shared" si="12"/>
        <v>0</v>
      </c>
      <c r="AG165" s="45">
        <f t="shared" si="12"/>
        <v>0</v>
      </c>
      <c r="AH165" s="45">
        <f t="shared" si="12"/>
        <v>0</v>
      </c>
      <c r="AI165" s="45">
        <f>SUM(D165:AH165)</f>
        <v>0</v>
      </c>
      <c r="AK165" s="48">
        <f>COUNTIF(AJ14:AJ163,"")</f>
        <v>150</v>
      </c>
      <c r="AM165" s="48"/>
    </row>
    <row r="166" spans="1:40" ht="30" hidden="1" customHeight="1" thickBot="1" x14ac:dyDescent="0.3">
      <c r="B166" s="45" t="s">
        <v>12</v>
      </c>
      <c r="C166" s="45"/>
      <c r="D166" s="45">
        <f>IF(D164&gt;=2,D164,0)</f>
        <v>0</v>
      </c>
      <c r="E166" s="45">
        <f t="shared" ref="E166:AH166" si="13">IF(E164&gt;=2,E164,0)</f>
        <v>0</v>
      </c>
      <c r="F166" s="45">
        <f t="shared" si="13"/>
        <v>0</v>
      </c>
      <c r="G166" s="45">
        <f t="shared" si="13"/>
        <v>0</v>
      </c>
      <c r="H166" s="45">
        <f t="shared" si="13"/>
        <v>0</v>
      </c>
      <c r="I166" s="45">
        <f t="shared" si="13"/>
        <v>0</v>
      </c>
      <c r="J166" s="45">
        <f t="shared" si="13"/>
        <v>0</v>
      </c>
      <c r="K166" s="45">
        <f t="shared" si="13"/>
        <v>0</v>
      </c>
      <c r="L166" s="45">
        <f t="shared" si="13"/>
        <v>0</v>
      </c>
      <c r="M166" s="45">
        <f t="shared" si="13"/>
        <v>0</v>
      </c>
      <c r="N166" s="45">
        <f t="shared" si="13"/>
        <v>0</v>
      </c>
      <c r="O166" s="45">
        <f t="shared" si="13"/>
        <v>0</v>
      </c>
      <c r="P166" s="45">
        <f t="shared" si="13"/>
        <v>0</v>
      </c>
      <c r="Q166" s="45">
        <f t="shared" si="13"/>
        <v>0</v>
      </c>
      <c r="R166" s="45">
        <f t="shared" si="13"/>
        <v>0</v>
      </c>
      <c r="S166" s="45">
        <f t="shared" si="13"/>
        <v>0</v>
      </c>
      <c r="T166" s="45">
        <f t="shared" si="13"/>
        <v>0</v>
      </c>
      <c r="U166" s="45">
        <f t="shared" si="13"/>
        <v>0</v>
      </c>
      <c r="V166" s="45">
        <f t="shared" si="13"/>
        <v>0</v>
      </c>
      <c r="W166" s="45">
        <f t="shared" si="13"/>
        <v>0</v>
      </c>
      <c r="X166" s="45">
        <f t="shared" si="13"/>
        <v>0</v>
      </c>
      <c r="Y166" s="45">
        <f t="shared" si="13"/>
        <v>0</v>
      </c>
      <c r="Z166" s="45">
        <f t="shared" si="13"/>
        <v>0</v>
      </c>
      <c r="AA166" s="45">
        <f t="shared" si="13"/>
        <v>0</v>
      </c>
      <c r="AB166" s="45">
        <f t="shared" si="13"/>
        <v>0</v>
      </c>
      <c r="AC166" s="45">
        <f t="shared" si="13"/>
        <v>0</v>
      </c>
      <c r="AD166" s="45">
        <f t="shared" si="13"/>
        <v>0</v>
      </c>
      <c r="AE166" s="45">
        <f t="shared" si="13"/>
        <v>0</v>
      </c>
      <c r="AF166" s="45">
        <f t="shared" si="13"/>
        <v>0</v>
      </c>
      <c r="AG166" s="45">
        <f t="shared" si="13"/>
        <v>0</v>
      </c>
      <c r="AH166" s="45">
        <f t="shared" si="13"/>
        <v>0</v>
      </c>
      <c r="AI166" s="45">
        <f>SUM(D166:AH166)</f>
        <v>0</v>
      </c>
    </row>
    <row r="167" spans="1:40" ht="29.25" hidden="1" customHeight="1" x14ac:dyDescent="0.25">
      <c r="B167" s="135" t="s">
        <v>80</v>
      </c>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f>IF(COUNTIF('（別紙１）チェックリスト'!$B$28:$C$29,"〇")&gt;0,AD164,0)</f>
        <v>0</v>
      </c>
      <c r="AE167" s="45">
        <f>IF(COUNTIF('（別紙１）チェックリスト'!$B$28:$C$29,"〇")&gt;0,AE164,0)</f>
        <v>0</v>
      </c>
      <c r="AF167" s="45">
        <f>IF(COUNTIF('（別紙１）チェックリスト'!$B$28:$C$29,"〇")&gt;0,AF164,0)</f>
        <v>0</v>
      </c>
      <c r="AG167" s="45">
        <f>IF(COUNTIF('（別紙１）チェックリスト'!$B$28:$C$29,"〇")&gt;0,AG164,0)</f>
        <v>0</v>
      </c>
      <c r="AH167" s="45">
        <f>IF(COUNTIF('（別紙１）チェックリスト'!$B$28:$C$29,"〇")&gt;0,AH164,0)</f>
        <v>0</v>
      </c>
      <c r="AI167" s="45">
        <f>SUM(AD167:AH167)</f>
        <v>0</v>
      </c>
    </row>
    <row r="168" spans="1:40" ht="29.25" customHeight="1" x14ac:dyDescent="0.25"/>
    <row r="169" spans="1:40" ht="29.25" customHeight="1" x14ac:dyDescent="0.25"/>
    <row r="170" spans="1:40" ht="29.25" customHeight="1" x14ac:dyDescent="0.25"/>
  </sheetData>
  <sheetProtection algorithmName="SHA-512" hashValue="a18YN4x38fu+F+jD5Cs/SQslSKHY5YuWq9Iz9CEa3BOmbSItY+ajCKTH99nDLVpom+Yo5+RWicB08eKVe+ZtvA==" saltValue="r9bz2eymYT76iMECROu+Og==" spinCount="100000" sheet="1" objects="1" scenarios="1"/>
  <mergeCells count="44">
    <mergeCell ref="C144:C148"/>
    <mergeCell ref="C149:C153"/>
    <mergeCell ref="C154:C158"/>
    <mergeCell ref="C159:C163"/>
    <mergeCell ref="C114:C118"/>
    <mergeCell ref="C119:C123"/>
    <mergeCell ref="C124:C128"/>
    <mergeCell ref="C129:C133"/>
    <mergeCell ref="C134:C138"/>
    <mergeCell ref="C139:C143"/>
    <mergeCell ref="C109:C113"/>
    <mergeCell ref="C54:C58"/>
    <mergeCell ref="C59:C63"/>
    <mergeCell ref="C64:C68"/>
    <mergeCell ref="C69:C73"/>
    <mergeCell ref="C74:C78"/>
    <mergeCell ref="C79:C83"/>
    <mergeCell ref="C84:C88"/>
    <mergeCell ref="C89:C93"/>
    <mergeCell ref="C94:C98"/>
    <mergeCell ref="C99:C103"/>
    <mergeCell ref="C104:C108"/>
    <mergeCell ref="C49:C53"/>
    <mergeCell ref="A9:AI9"/>
    <mergeCell ref="AI10:AI11"/>
    <mergeCell ref="AL11:AM11"/>
    <mergeCell ref="A12:AI12"/>
    <mergeCell ref="C14:C18"/>
    <mergeCell ref="C19:C23"/>
    <mergeCell ref="C24:C28"/>
    <mergeCell ref="C29:C33"/>
    <mergeCell ref="C34:C38"/>
    <mergeCell ref="C39:C43"/>
    <mergeCell ref="C44:C48"/>
    <mergeCell ref="C2:R2"/>
    <mergeCell ref="C3:R3"/>
    <mergeCell ref="B5:G5"/>
    <mergeCell ref="H5:R5"/>
    <mergeCell ref="C7:D7"/>
    <mergeCell ref="E7:G7"/>
    <mergeCell ref="H7:I7"/>
    <mergeCell ref="J7:K7"/>
    <mergeCell ref="L7:N7"/>
    <mergeCell ref="Q7:R7"/>
  </mergeCells>
  <phoneticPr fontId="1"/>
  <conditionalFormatting sqref="Y7:AI7">
    <cfRule type="expression" dxfId="55" priority="4">
      <formula>$AI$7&lt;&gt;""</formula>
    </cfRule>
  </conditionalFormatting>
  <conditionalFormatting sqref="X8:AI8">
    <cfRule type="expression" dxfId="54" priority="3">
      <formula>$AI$8&lt;&gt;""</formula>
    </cfRule>
  </conditionalFormatting>
  <conditionalFormatting sqref="D14:AH163">
    <cfRule type="expression" dxfId="53" priority="2">
      <formula>$AJ14&lt;&gt;""</formula>
    </cfRule>
  </conditionalFormatting>
  <conditionalFormatting sqref="H6:O6">
    <cfRule type="expression" dxfId="52" priority="1">
      <formula>$H$6&lt;&gt;""</formula>
    </cfRule>
  </conditionalFormatting>
  <dataValidations count="3">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6に記入してください。" prompt="記入内容が自動反映されます。" sqref="B14:B163"/>
  </dataValidation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0"/>
  <sheetViews>
    <sheetView view="pageBreakPreview" zoomScale="70" zoomScaleNormal="60" zoomScaleSheetLayoutView="70" workbookViewId="0">
      <selection activeCell="D14" sqref="D14"/>
    </sheetView>
  </sheetViews>
  <sheetFormatPr defaultRowHeight="15.75" x14ac:dyDescent="0.25"/>
  <cols>
    <col min="1" max="1" width="5" style="33" customWidth="1"/>
    <col min="2" max="2" width="31.25" style="33" customWidth="1"/>
    <col min="3" max="3" width="5" style="33" customWidth="1"/>
    <col min="4" max="34" width="5" style="34" customWidth="1"/>
    <col min="35" max="35" width="5" style="49" customWidth="1"/>
    <col min="36" max="36" width="34.25" style="34" customWidth="1"/>
    <col min="37" max="37" width="9" style="34" hidden="1" customWidth="1"/>
    <col min="38" max="38" width="19.625" style="34" hidden="1" customWidth="1"/>
    <col min="39" max="39" width="11.125" style="34" hidden="1" customWidth="1"/>
    <col min="40" max="41" width="9" style="34" hidden="1" customWidth="1"/>
    <col min="42" max="16384" width="9" style="34"/>
  </cols>
  <sheetData>
    <row r="1" spans="1:41" ht="29.25" customHeight="1" thickBot="1" x14ac:dyDescent="0.3">
      <c r="AI1" s="35" t="s">
        <v>78</v>
      </c>
    </row>
    <row r="2" spans="1:41" s="36" customFormat="1" ht="30" customHeight="1" thickBot="1" x14ac:dyDescent="0.35">
      <c r="B2" s="165" t="s">
        <v>59</v>
      </c>
      <c r="C2" s="454" t="str">
        <f>IF('（別紙１）チェックリスト'!P45=0,"（別紙１）に事業所名を入力してください。",'（別紙１）チェックリスト'!P45)</f>
        <v>（別紙１）に事業所名を入力してください。</v>
      </c>
      <c r="D2" s="454"/>
      <c r="E2" s="454"/>
      <c r="F2" s="454"/>
      <c r="G2" s="454"/>
      <c r="H2" s="454"/>
      <c r="I2" s="454"/>
      <c r="J2" s="454"/>
      <c r="K2" s="454"/>
      <c r="L2" s="454"/>
      <c r="M2" s="454"/>
      <c r="N2" s="454"/>
      <c r="O2" s="454"/>
      <c r="P2" s="454"/>
      <c r="Q2" s="454"/>
      <c r="R2" s="455"/>
      <c r="T2" s="164"/>
      <c r="U2" s="164"/>
      <c r="V2" s="164"/>
      <c r="W2" s="164"/>
      <c r="X2" s="164"/>
      <c r="Y2" s="164"/>
      <c r="Z2" s="164"/>
      <c r="AA2" s="164"/>
      <c r="AB2" s="164"/>
      <c r="AC2" s="164"/>
      <c r="AD2" s="164"/>
      <c r="AE2" s="164"/>
      <c r="AF2" s="164"/>
      <c r="AG2" s="164"/>
      <c r="AH2" s="164"/>
      <c r="AI2" s="164"/>
    </row>
    <row r="3" spans="1:41" ht="30" customHeight="1" thickBot="1" x14ac:dyDescent="0.3">
      <c r="B3" s="166" t="s">
        <v>60</v>
      </c>
      <c r="C3" s="456" t="str">
        <f>IF('（別紙１）チェックリスト'!P46="プルダウンより選択してください。","（別紙１）のサービス種別を選択してください。",'（別紙１）チェックリスト'!P46)</f>
        <v>（別紙１）のサービス種別を選択してください。</v>
      </c>
      <c r="D3" s="456"/>
      <c r="E3" s="456"/>
      <c r="F3" s="456"/>
      <c r="G3" s="456"/>
      <c r="H3" s="456"/>
      <c r="I3" s="456"/>
      <c r="J3" s="456"/>
      <c r="K3" s="456"/>
      <c r="L3" s="456"/>
      <c r="M3" s="456"/>
      <c r="N3" s="456"/>
      <c r="O3" s="456"/>
      <c r="P3" s="456"/>
      <c r="Q3" s="456"/>
      <c r="R3" s="457"/>
      <c r="T3" s="37"/>
      <c r="U3" s="37"/>
      <c r="V3" s="37"/>
      <c r="W3" s="37"/>
      <c r="X3" s="37"/>
      <c r="Y3" s="37"/>
      <c r="Z3" s="37"/>
      <c r="AA3" s="37"/>
      <c r="AB3" s="37"/>
      <c r="AC3" s="37"/>
      <c r="AD3" s="37"/>
      <c r="AE3" s="37"/>
      <c r="AF3" s="37"/>
      <c r="AG3" s="37"/>
      <c r="AH3" s="37"/>
      <c r="AI3" s="121"/>
      <c r="AK3" s="34" t="s">
        <v>2</v>
      </c>
    </row>
    <row r="4" spans="1:41" ht="30" customHeight="1" thickBot="1" x14ac:dyDescent="0.3">
      <c r="A4" s="163" t="s">
        <v>0</v>
      </c>
      <c r="B4" s="164"/>
      <c r="C4" s="164"/>
      <c r="D4" s="164"/>
      <c r="E4" s="164"/>
      <c r="F4" s="164"/>
      <c r="G4" s="164"/>
      <c r="H4" s="164"/>
      <c r="I4" s="164"/>
      <c r="J4" s="164"/>
      <c r="K4" s="164"/>
      <c r="L4" s="164"/>
      <c r="M4" s="164"/>
      <c r="N4" s="164"/>
      <c r="O4" s="164"/>
      <c r="P4" s="164"/>
      <c r="Q4" s="164"/>
      <c r="R4" s="164"/>
      <c r="S4" s="164"/>
      <c r="T4" s="37"/>
      <c r="U4" s="37"/>
      <c r="V4" s="37"/>
      <c r="W4" s="37"/>
      <c r="X4" s="37"/>
      <c r="Y4" s="37"/>
      <c r="Z4" s="37"/>
      <c r="AA4" s="37"/>
      <c r="AB4" s="37"/>
      <c r="AC4" s="37"/>
      <c r="AD4" s="37"/>
      <c r="AE4" s="37"/>
      <c r="AF4" s="37"/>
      <c r="AG4" s="37"/>
      <c r="AH4" s="37"/>
      <c r="AI4" s="121"/>
      <c r="AK4" s="34" t="s">
        <v>4</v>
      </c>
      <c r="AN4" s="34">
        <v>500</v>
      </c>
      <c r="AO4" s="34">
        <v>5</v>
      </c>
    </row>
    <row r="5" spans="1:41" ht="30" customHeight="1" thickBot="1" x14ac:dyDescent="0.3">
      <c r="A5" s="133"/>
      <c r="B5" s="461" t="s">
        <v>1</v>
      </c>
      <c r="C5" s="473"/>
      <c r="D5" s="473"/>
      <c r="E5" s="473"/>
      <c r="F5" s="473"/>
      <c r="G5" s="474"/>
      <c r="H5" s="475" t="str">
        <f>'（別紙１）チェックリスト'!$P$47</f>
        <v>プルダウンより選択してください。</v>
      </c>
      <c r="I5" s="476"/>
      <c r="J5" s="476"/>
      <c r="K5" s="476"/>
      <c r="L5" s="476"/>
      <c r="M5" s="476"/>
      <c r="N5" s="476"/>
      <c r="O5" s="476"/>
      <c r="P5" s="476"/>
      <c r="Q5" s="476"/>
      <c r="R5" s="477"/>
      <c r="S5" s="37" t="s">
        <v>87</v>
      </c>
      <c r="T5" s="37"/>
      <c r="U5" s="37"/>
      <c r="V5" s="37"/>
      <c r="W5" s="37"/>
      <c r="X5" s="37"/>
      <c r="Y5" s="37"/>
      <c r="Z5" s="37"/>
      <c r="AA5" s="37"/>
      <c r="AB5" s="37"/>
      <c r="AC5" s="37"/>
      <c r="AD5" s="37"/>
      <c r="AE5" s="37"/>
      <c r="AF5" s="37"/>
      <c r="AG5" s="37"/>
      <c r="AH5" s="37"/>
      <c r="AI5" s="134"/>
      <c r="AK5" s="34" t="s">
        <v>12</v>
      </c>
      <c r="AN5" s="34">
        <v>200</v>
      </c>
      <c r="AO5" s="34">
        <v>2</v>
      </c>
    </row>
    <row r="6" spans="1:41" ht="30" customHeight="1" thickBot="1" x14ac:dyDescent="0.3">
      <c r="A6" s="61"/>
      <c r="H6" s="59" t="str">
        <f>IF($H$7="","別紙1の施設規模を選択してください。","")</f>
        <v>別紙1の施設規模を選択してください。</v>
      </c>
      <c r="T6" s="37"/>
      <c r="U6" s="37"/>
      <c r="V6" s="37"/>
      <c r="W6" s="37"/>
      <c r="X6" s="37"/>
      <c r="Y6" s="37"/>
      <c r="Z6" s="37"/>
      <c r="AA6" s="37"/>
      <c r="AB6" s="37"/>
      <c r="AC6" s="37"/>
      <c r="AD6" s="37"/>
      <c r="AE6" s="37"/>
      <c r="AF6" s="37"/>
      <c r="AG6" s="37"/>
      <c r="AH6" s="37"/>
      <c r="AI6" s="117"/>
    </row>
    <row r="7" spans="1:41" ht="30" customHeight="1" thickBot="1" x14ac:dyDescent="0.3">
      <c r="C7" s="464" t="s">
        <v>5</v>
      </c>
      <c r="D7" s="465"/>
      <c r="E7" s="466" t="s">
        <v>6</v>
      </c>
      <c r="F7" s="467"/>
      <c r="G7" s="467"/>
      <c r="H7" s="468" t="str">
        <f>IF(H5=AK4,AN4,IF(H5=AK5,AN5,""))</f>
        <v/>
      </c>
      <c r="I7" s="468"/>
      <c r="J7" s="469" t="s">
        <v>7</v>
      </c>
      <c r="K7" s="470"/>
      <c r="L7" s="471" t="s">
        <v>8</v>
      </c>
      <c r="M7" s="472"/>
      <c r="N7" s="472"/>
      <c r="O7" s="122" t="str">
        <f>IF(H5="大規模施設等（定員30人以上）",AO4,IF(H5="小規模施設等（定員29人以下）",AO5,""))</f>
        <v/>
      </c>
      <c r="P7" s="123" t="s">
        <v>9</v>
      </c>
      <c r="Q7" s="469" t="s">
        <v>10</v>
      </c>
      <c r="R7" s="470"/>
      <c r="T7" s="37"/>
      <c r="U7" s="37"/>
      <c r="V7" s="37"/>
      <c r="W7" s="37"/>
      <c r="X7" s="37"/>
      <c r="Y7" s="37"/>
      <c r="Z7" s="37"/>
      <c r="AA7" s="37"/>
      <c r="AB7" s="37"/>
      <c r="AC7" s="37"/>
      <c r="AD7" s="37"/>
      <c r="AE7" s="37"/>
      <c r="AF7" s="37"/>
      <c r="AG7" s="37"/>
      <c r="AH7" s="37"/>
      <c r="AI7" s="117" t="str">
        <f>IF(AN164=0,"","申請内容にエラーがあります。利用者名は別紙2-6に入力してください。")</f>
        <v/>
      </c>
    </row>
    <row r="8" spans="1:41" s="40" customFormat="1" ht="30" customHeight="1" thickBot="1" x14ac:dyDescent="0.3">
      <c r="A8" s="38"/>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60"/>
      <c r="AI8" s="118" t="str">
        <f>IF(AK165=150,"","申請内容にエラーがあります。療養日数は15日以内になるようにしてください。")</f>
        <v/>
      </c>
    </row>
    <row r="9" spans="1:41" ht="30" customHeight="1" thickTop="1" thickBot="1" x14ac:dyDescent="0.35">
      <c r="A9" s="436" t="s">
        <v>46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1" s="41" customFormat="1" ht="30" customHeight="1" x14ac:dyDescent="0.4">
      <c r="A10" s="62"/>
      <c r="B10" s="63"/>
      <c r="C10" s="64" t="s">
        <v>15</v>
      </c>
      <c r="D10" s="65">
        <v>8</v>
      </c>
      <c r="E10" s="66"/>
      <c r="F10" s="67"/>
      <c r="G10" s="66"/>
      <c r="H10" s="67"/>
      <c r="I10" s="66"/>
      <c r="J10" s="67"/>
      <c r="K10" s="66"/>
      <c r="L10" s="67"/>
      <c r="M10" s="66"/>
      <c r="N10" s="67"/>
      <c r="O10" s="66"/>
      <c r="P10" s="67"/>
      <c r="Q10" s="66"/>
      <c r="R10" s="67"/>
      <c r="S10" s="66"/>
      <c r="T10" s="67"/>
      <c r="U10" s="66"/>
      <c r="V10" s="67"/>
      <c r="W10" s="66"/>
      <c r="X10" s="67"/>
      <c r="Y10" s="66"/>
      <c r="Z10" s="67"/>
      <c r="AA10" s="66"/>
      <c r="AB10" s="67"/>
      <c r="AC10" s="66"/>
      <c r="AD10" s="67"/>
      <c r="AE10" s="66"/>
      <c r="AF10" s="67"/>
      <c r="AG10" s="66"/>
      <c r="AH10" s="68"/>
      <c r="AI10" s="478" t="s">
        <v>16</v>
      </c>
    </row>
    <row r="11" spans="1:41" s="41" customFormat="1" ht="30" customHeight="1" thickBot="1" x14ac:dyDescent="0.45">
      <c r="A11" s="69"/>
      <c r="B11" s="70"/>
      <c r="C11" s="171" t="s">
        <v>17</v>
      </c>
      <c r="D11" s="71">
        <v>1</v>
      </c>
      <c r="E11" s="72">
        <v>2</v>
      </c>
      <c r="F11" s="73">
        <v>3</v>
      </c>
      <c r="G11" s="72">
        <v>4</v>
      </c>
      <c r="H11" s="73">
        <v>5</v>
      </c>
      <c r="I11" s="72">
        <v>6</v>
      </c>
      <c r="J11" s="73">
        <v>7</v>
      </c>
      <c r="K11" s="72">
        <v>8</v>
      </c>
      <c r="L11" s="73">
        <v>9</v>
      </c>
      <c r="M11" s="72">
        <v>10</v>
      </c>
      <c r="N11" s="73">
        <v>11</v>
      </c>
      <c r="O11" s="72">
        <v>12</v>
      </c>
      <c r="P11" s="73">
        <v>13</v>
      </c>
      <c r="Q11" s="72">
        <v>14</v>
      </c>
      <c r="R11" s="73">
        <v>15</v>
      </c>
      <c r="S11" s="72">
        <v>16</v>
      </c>
      <c r="T11" s="73">
        <v>17</v>
      </c>
      <c r="U11" s="72">
        <v>18</v>
      </c>
      <c r="V11" s="73">
        <v>19</v>
      </c>
      <c r="W11" s="72">
        <v>20</v>
      </c>
      <c r="X11" s="73">
        <v>21</v>
      </c>
      <c r="Y11" s="72">
        <v>22</v>
      </c>
      <c r="Z11" s="73">
        <v>23</v>
      </c>
      <c r="AA11" s="72">
        <v>24</v>
      </c>
      <c r="AB11" s="73">
        <v>25</v>
      </c>
      <c r="AC11" s="72">
        <v>26</v>
      </c>
      <c r="AD11" s="73">
        <v>27</v>
      </c>
      <c r="AE11" s="72">
        <v>28</v>
      </c>
      <c r="AF11" s="73">
        <v>29</v>
      </c>
      <c r="AG11" s="72">
        <v>30</v>
      </c>
      <c r="AH11" s="74">
        <v>31</v>
      </c>
      <c r="AI11" s="479"/>
      <c r="AK11" s="41" t="s">
        <v>18</v>
      </c>
      <c r="AL11" s="443" t="s">
        <v>19</v>
      </c>
      <c r="AM11" s="443"/>
    </row>
    <row r="12" spans="1:41" s="41"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L12" s="42"/>
      <c r="AM12" s="42"/>
    </row>
    <row r="13" spans="1:41" ht="30" customHeight="1" thickBot="1" x14ac:dyDescent="0.3">
      <c r="A13" s="75" t="s">
        <v>16</v>
      </c>
      <c r="B13" s="76" t="s">
        <v>44</v>
      </c>
      <c r="C13" s="77"/>
      <c r="D13" s="78">
        <f t="shared" ref="D13:AG13" si="0">SUM(D14:D163)</f>
        <v>0</v>
      </c>
      <c r="E13" s="79">
        <f t="shared" si="0"/>
        <v>0</v>
      </c>
      <c r="F13" s="79">
        <f t="shared" si="0"/>
        <v>0</v>
      </c>
      <c r="G13" s="79">
        <f t="shared" si="0"/>
        <v>0</v>
      </c>
      <c r="H13" s="79">
        <f t="shared" si="0"/>
        <v>0</v>
      </c>
      <c r="I13" s="79">
        <f t="shared" si="0"/>
        <v>0</v>
      </c>
      <c r="J13" s="79">
        <f t="shared" si="0"/>
        <v>0</v>
      </c>
      <c r="K13" s="79">
        <f t="shared" si="0"/>
        <v>0</v>
      </c>
      <c r="L13" s="79">
        <f t="shared" si="0"/>
        <v>0</v>
      </c>
      <c r="M13" s="79">
        <f t="shared" si="0"/>
        <v>0</v>
      </c>
      <c r="N13" s="79">
        <f t="shared" si="0"/>
        <v>0</v>
      </c>
      <c r="O13" s="79">
        <f t="shared" si="0"/>
        <v>0</v>
      </c>
      <c r="P13" s="79">
        <f t="shared" si="0"/>
        <v>0</v>
      </c>
      <c r="Q13" s="79">
        <f t="shared" si="0"/>
        <v>0</v>
      </c>
      <c r="R13" s="79">
        <f t="shared" si="0"/>
        <v>0</v>
      </c>
      <c r="S13" s="79">
        <f t="shared" si="0"/>
        <v>0</v>
      </c>
      <c r="T13" s="79">
        <f t="shared" si="0"/>
        <v>0</v>
      </c>
      <c r="U13" s="79">
        <f t="shared" si="0"/>
        <v>0</v>
      </c>
      <c r="V13" s="79">
        <f t="shared" si="0"/>
        <v>0</v>
      </c>
      <c r="W13" s="79">
        <f t="shared" si="0"/>
        <v>0</v>
      </c>
      <c r="X13" s="79">
        <f t="shared" si="0"/>
        <v>0</v>
      </c>
      <c r="Y13" s="79">
        <f t="shared" si="0"/>
        <v>0</v>
      </c>
      <c r="Z13" s="79">
        <f t="shared" si="0"/>
        <v>0</v>
      </c>
      <c r="AA13" s="79">
        <f t="shared" si="0"/>
        <v>0</v>
      </c>
      <c r="AB13" s="79">
        <f t="shared" si="0"/>
        <v>0</v>
      </c>
      <c r="AC13" s="79">
        <f t="shared" si="0"/>
        <v>0</v>
      </c>
      <c r="AD13" s="79">
        <f t="shared" si="0"/>
        <v>0</v>
      </c>
      <c r="AE13" s="79">
        <f t="shared" si="0"/>
        <v>0</v>
      </c>
      <c r="AF13" s="141">
        <f t="shared" si="0"/>
        <v>0</v>
      </c>
      <c r="AG13" s="141">
        <f t="shared" si="0"/>
        <v>0</v>
      </c>
      <c r="AH13" s="80">
        <f>SUM(AH14:AH163)</f>
        <v>0</v>
      </c>
      <c r="AI13" s="81">
        <f>SUM(D13:AH13)</f>
        <v>0</v>
      </c>
    </row>
    <row r="14" spans="1:41" s="41" customFormat="1" ht="30" customHeight="1" thickTop="1" x14ac:dyDescent="0.4">
      <c r="A14" s="82">
        <v>1</v>
      </c>
      <c r="B14" s="27" t="str">
        <f>IF('（別紙2-6）6月1日～6月30日'!B14="","",'（別紙2-6）6月1日～6月30日'!B14)</f>
        <v/>
      </c>
      <c r="C14" s="432"/>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148"/>
      <c r="AG14" s="144"/>
      <c r="AH14" s="105"/>
      <c r="AI14" s="83">
        <f>SUM('（別紙2-6）6月1日～6月30日'!D14:AG14,'（別紙2-7）7月1日～7月31日'!D14:AH14,D14:AH14)</f>
        <v>0</v>
      </c>
      <c r="AJ14" s="43" t="str">
        <f>IF(AI14&lt;=15,"","療養日数は15日以内になるようにしてください")</f>
        <v/>
      </c>
      <c r="AK14" s="41">
        <f t="shared" ref="AK14:AK45" si="1">MIN(SUM(D14:AH14),15)</f>
        <v>0</v>
      </c>
      <c r="AM14" s="41" t="str">
        <f>IF(AND(B14="",AU14&gt;0),1,"")</f>
        <v/>
      </c>
      <c r="AN14" s="41" t="str">
        <f t="shared" ref="AN14:AN77" si="2">IF(AND(B14="",AI14&gt;0),1,"")</f>
        <v/>
      </c>
    </row>
    <row r="15" spans="1:41" s="41" customFormat="1" ht="30" customHeight="1" x14ac:dyDescent="0.4">
      <c r="A15" s="53">
        <v>2</v>
      </c>
      <c r="B15" s="27" t="str">
        <f>IF('（別紙2-6）6月1日～6月30日'!B15="","",'（別紙2-6）6月1日～6月30日'!B15)</f>
        <v/>
      </c>
      <c r="C15" s="432"/>
      <c r="D15" s="6"/>
      <c r="E15" s="7"/>
      <c r="F15" s="8"/>
      <c r="G15" s="7"/>
      <c r="H15" s="8"/>
      <c r="I15" s="9"/>
      <c r="J15" s="8"/>
      <c r="K15" s="9"/>
      <c r="L15" s="8"/>
      <c r="M15" s="9"/>
      <c r="N15" s="8"/>
      <c r="O15" s="9"/>
      <c r="P15" s="8"/>
      <c r="Q15" s="9"/>
      <c r="R15" s="8"/>
      <c r="S15" s="9"/>
      <c r="T15" s="8"/>
      <c r="U15" s="9"/>
      <c r="V15" s="8"/>
      <c r="W15" s="9"/>
      <c r="X15" s="8"/>
      <c r="Y15" s="9"/>
      <c r="Z15" s="8"/>
      <c r="AA15" s="9"/>
      <c r="AB15" s="8"/>
      <c r="AC15" s="9"/>
      <c r="AD15" s="8"/>
      <c r="AE15" s="9"/>
      <c r="AF15" s="147"/>
      <c r="AG15" s="143"/>
      <c r="AH15" s="26"/>
      <c r="AI15" s="54">
        <f>SUM('（別紙2-6）6月1日～6月30日'!D15:AG15,'（別紙2-7）7月1日～7月31日'!D15:AH15,D15:AH15)</f>
        <v>0</v>
      </c>
      <c r="AJ15" s="43" t="str">
        <f t="shared" ref="AJ15:AJ129" si="3">IF(AI15&lt;=15,"","療養日数は15日以内になるようにしてください")</f>
        <v/>
      </c>
      <c r="AK15" s="41">
        <f t="shared" si="1"/>
        <v>0</v>
      </c>
      <c r="AN15" s="41" t="str">
        <f t="shared" si="2"/>
        <v/>
      </c>
    </row>
    <row r="16" spans="1:41" s="41" customFormat="1" ht="30" customHeight="1" x14ac:dyDescent="0.4">
      <c r="A16" s="53">
        <v>3</v>
      </c>
      <c r="B16" s="27" t="str">
        <f>IF('（別紙2-6）6月1日～6月30日'!B16="","",'（別紙2-6）6月1日～6月30日'!B16)</f>
        <v/>
      </c>
      <c r="C16" s="432"/>
      <c r="D16" s="6"/>
      <c r="E16" s="7"/>
      <c r="F16" s="8"/>
      <c r="G16" s="7"/>
      <c r="H16" s="8"/>
      <c r="I16" s="9"/>
      <c r="J16" s="8"/>
      <c r="K16" s="9"/>
      <c r="L16" s="8"/>
      <c r="M16" s="9"/>
      <c r="N16" s="8"/>
      <c r="O16" s="9"/>
      <c r="P16" s="8"/>
      <c r="Q16" s="9"/>
      <c r="R16" s="8"/>
      <c r="S16" s="9"/>
      <c r="T16" s="8"/>
      <c r="U16" s="9"/>
      <c r="V16" s="8"/>
      <c r="W16" s="9"/>
      <c r="X16" s="8"/>
      <c r="Y16" s="9"/>
      <c r="Z16" s="8"/>
      <c r="AA16" s="9"/>
      <c r="AB16" s="8"/>
      <c r="AC16" s="9"/>
      <c r="AD16" s="8"/>
      <c r="AE16" s="9"/>
      <c r="AF16" s="147"/>
      <c r="AG16" s="143"/>
      <c r="AH16" s="26"/>
      <c r="AI16" s="54">
        <f>SUM('（別紙2-6）6月1日～6月30日'!D16:AG16,'（別紙2-7）7月1日～7月31日'!D16:AH16,D16:AH16)</f>
        <v>0</v>
      </c>
      <c r="AJ16" s="43" t="str">
        <f t="shared" si="3"/>
        <v/>
      </c>
      <c r="AK16" s="41">
        <f t="shared" si="1"/>
        <v>0</v>
      </c>
      <c r="AN16" s="41" t="str">
        <f t="shared" si="2"/>
        <v/>
      </c>
    </row>
    <row r="17" spans="1:40" s="41" customFormat="1" ht="30" customHeight="1" x14ac:dyDescent="0.4">
      <c r="A17" s="53">
        <v>4</v>
      </c>
      <c r="B17" s="27" t="str">
        <f>IF('（別紙2-6）6月1日～6月30日'!B17="","",'（別紙2-6）6月1日～6月30日'!B17)</f>
        <v/>
      </c>
      <c r="C17" s="432"/>
      <c r="D17" s="6"/>
      <c r="E17" s="7"/>
      <c r="F17" s="8"/>
      <c r="G17" s="7"/>
      <c r="H17" s="8"/>
      <c r="I17" s="9"/>
      <c r="J17" s="8"/>
      <c r="K17" s="9"/>
      <c r="L17" s="8"/>
      <c r="M17" s="9"/>
      <c r="N17" s="8"/>
      <c r="O17" s="9"/>
      <c r="P17" s="8"/>
      <c r="Q17" s="9"/>
      <c r="R17" s="8"/>
      <c r="S17" s="9"/>
      <c r="T17" s="8"/>
      <c r="U17" s="9"/>
      <c r="V17" s="8"/>
      <c r="W17" s="9"/>
      <c r="X17" s="8"/>
      <c r="Y17" s="9"/>
      <c r="Z17" s="8"/>
      <c r="AA17" s="9"/>
      <c r="AB17" s="8"/>
      <c r="AC17" s="9"/>
      <c r="AD17" s="8"/>
      <c r="AE17" s="9"/>
      <c r="AF17" s="147"/>
      <c r="AG17" s="143"/>
      <c r="AH17" s="26"/>
      <c r="AI17" s="54">
        <f>SUM('（別紙2-6）6月1日～6月30日'!D17:AG17,'（別紙2-7）7月1日～7月31日'!D17:AH17,D17:AH17)</f>
        <v>0</v>
      </c>
      <c r="AJ17" s="43" t="str">
        <f t="shared" si="3"/>
        <v/>
      </c>
      <c r="AK17" s="41">
        <f t="shared" si="1"/>
        <v>0</v>
      </c>
      <c r="AN17" s="41" t="str">
        <f t="shared" si="2"/>
        <v/>
      </c>
    </row>
    <row r="18" spans="1:40" s="41" customFormat="1" ht="30" customHeight="1" thickBot="1" x14ac:dyDescent="0.45">
      <c r="A18" s="57">
        <v>5</v>
      </c>
      <c r="B18" s="106" t="str">
        <f>IF('（別紙2-6）6月1日～6月30日'!B18="","",'（別紙2-6）6月1日～6月30日'!B18)</f>
        <v/>
      </c>
      <c r="C18" s="433"/>
      <c r="D18" s="11"/>
      <c r="E18" s="12"/>
      <c r="F18" s="13"/>
      <c r="G18" s="12"/>
      <c r="H18" s="13"/>
      <c r="I18" s="14"/>
      <c r="J18" s="13"/>
      <c r="K18" s="14"/>
      <c r="L18" s="13"/>
      <c r="M18" s="14"/>
      <c r="N18" s="13"/>
      <c r="O18" s="14"/>
      <c r="P18" s="13"/>
      <c r="Q18" s="14"/>
      <c r="R18" s="13"/>
      <c r="S18" s="14"/>
      <c r="T18" s="13"/>
      <c r="U18" s="14"/>
      <c r="V18" s="13"/>
      <c r="W18" s="14"/>
      <c r="X18" s="13"/>
      <c r="Y18" s="14"/>
      <c r="Z18" s="13"/>
      <c r="AA18" s="14"/>
      <c r="AB18" s="13"/>
      <c r="AC18" s="14"/>
      <c r="AD18" s="13"/>
      <c r="AE18" s="14"/>
      <c r="AF18" s="146"/>
      <c r="AG18" s="142"/>
      <c r="AH18" s="15"/>
      <c r="AI18" s="58">
        <f>SUM('（別紙2-6）6月1日～6月30日'!D18:AG18,'（別紙2-7）7月1日～7月31日'!D18:AH18,D18:AH18)</f>
        <v>0</v>
      </c>
      <c r="AJ18" s="43" t="str">
        <f t="shared" si="3"/>
        <v/>
      </c>
      <c r="AK18" s="41">
        <f t="shared" si="1"/>
        <v>0</v>
      </c>
      <c r="AN18" s="41" t="str">
        <f t="shared" si="2"/>
        <v/>
      </c>
    </row>
    <row r="19" spans="1:40" s="41" customFormat="1" ht="30" customHeight="1" x14ac:dyDescent="0.4">
      <c r="A19" s="82">
        <v>6</v>
      </c>
      <c r="B19" s="136" t="str">
        <f>IF('（別紙2-6）6月1日～6月30日'!B19="","",'（別紙2-6）6月1日～6月30日'!B19)</f>
        <v/>
      </c>
      <c r="C19" s="431"/>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148"/>
      <c r="AG19" s="144"/>
      <c r="AH19" s="105"/>
      <c r="AI19" s="84">
        <f>SUM('（別紙2-6）6月1日～6月30日'!D19:AG19,'（別紙2-7）7月1日～7月31日'!D19:AH19,D19:AH19)</f>
        <v>0</v>
      </c>
      <c r="AJ19" s="43" t="str">
        <f t="shared" si="3"/>
        <v/>
      </c>
      <c r="AK19" s="41">
        <f t="shared" si="1"/>
        <v>0</v>
      </c>
      <c r="AN19" s="41" t="str">
        <f t="shared" si="2"/>
        <v/>
      </c>
    </row>
    <row r="20" spans="1:40" s="41" customFormat="1" ht="30" customHeight="1" x14ac:dyDescent="0.4">
      <c r="A20" s="53">
        <v>7</v>
      </c>
      <c r="B20" s="27" t="str">
        <f>IF('（別紙2-6）6月1日～6月30日'!B20="","",'（別紙2-6）6月1日～6月30日'!B20)</f>
        <v/>
      </c>
      <c r="C20" s="432"/>
      <c r="D20" s="6"/>
      <c r="E20" s="7"/>
      <c r="F20" s="8"/>
      <c r="G20" s="7"/>
      <c r="H20" s="8"/>
      <c r="I20" s="9"/>
      <c r="J20" s="8"/>
      <c r="K20" s="9"/>
      <c r="L20" s="8"/>
      <c r="M20" s="9"/>
      <c r="N20" s="8"/>
      <c r="O20" s="9"/>
      <c r="P20" s="8"/>
      <c r="Q20" s="9"/>
      <c r="R20" s="8"/>
      <c r="S20" s="9"/>
      <c r="T20" s="8"/>
      <c r="U20" s="9"/>
      <c r="V20" s="8"/>
      <c r="W20" s="9"/>
      <c r="X20" s="8"/>
      <c r="Y20" s="9"/>
      <c r="Z20" s="8"/>
      <c r="AA20" s="9"/>
      <c r="AB20" s="8"/>
      <c r="AC20" s="9"/>
      <c r="AD20" s="8"/>
      <c r="AE20" s="9"/>
      <c r="AF20" s="147"/>
      <c r="AG20" s="143"/>
      <c r="AH20" s="26"/>
      <c r="AI20" s="54">
        <f>SUM('（別紙2-6）6月1日～6月30日'!D20:AG20,'（別紙2-7）7月1日～7月31日'!D20:AH20,D20:AH20)</f>
        <v>0</v>
      </c>
      <c r="AJ20" s="43" t="str">
        <f t="shared" si="3"/>
        <v/>
      </c>
      <c r="AK20" s="41">
        <f t="shared" si="1"/>
        <v>0</v>
      </c>
      <c r="AN20" s="41" t="str">
        <f t="shared" si="2"/>
        <v/>
      </c>
    </row>
    <row r="21" spans="1:40" s="41" customFormat="1" ht="30" customHeight="1" x14ac:dyDescent="0.4">
      <c r="A21" s="53">
        <v>8</v>
      </c>
      <c r="B21" s="27" t="str">
        <f>IF('（別紙2-6）6月1日～6月30日'!B21="","",'（別紙2-6）6月1日～6月30日'!B21)</f>
        <v/>
      </c>
      <c r="C21" s="432"/>
      <c r="D21" s="6"/>
      <c r="E21" s="7"/>
      <c r="F21" s="8"/>
      <c r="G21" s="7"/>
      <c r="H21" s="8"/>
      <c r="I21" s="9"/>
      <c r="J21" s="8"/>
      <c r="K21" s="9"/>
      <c r="L21" s="8"/>
      <c r="M21" s="9"/>
      <c r="N21" s="8"/>
      <c r="O21" s="9"/>
      <c r="P21" s="8"/>
      <c r="Q21" s="9"/>
      <c r="R21" s="8"/>
      <c r="S21" s="9"/>
      <c r="T21" s="8"/>
      <c r="U21" s="9"/>
      <c r="V21" s="8"/>
      <c r="W21" s="9"/>
      <c r="X21" s="8"/>
      <c r="Y21" s="9"/>
      <c r="Z21" s="8"/>
      <c r="AA21" s="9"/>
      <c r="AB21" s="8"/>
      <c r="AC21" s="9"/>
      <c r="AD21" s="8"/>
      <c r="AE21" s="9"/>
      <c r="AF21" s="147"/>
      <c r="AG21" s="143"/>
      <c r="AH21" s="26"/>
      <c r="AI21" s="54">
        <f>SUM('（別紙2-6）6月1日～6月30日'!D21:AG21,'（別紙2-7）7月1日～7月31日'!D21:AH21,D21:AH21)</f>
        <v>0</v>
      </c>
      <c r="AJ21" s="43" t="str">
        <f t="shared" si="3"/>
        <v/>
      </c>
      <c r="AK21" s="41">
        <f t="shared" si="1"/>
        <v>0</v>
      </c>
      <c r="AN21" s="41" t="str">
        <f t="shared" si="2"/>
        <v/>
      </c>
    </row>
    <row r="22" spans="1:40" s="41" customFormat="1" ht="30" customHeight="1" x14ac:dyDescent="0.4">
      <c r="A22" s="53">
        <v>9</v>
      </c>
      <c r="B22" s="27" t="str">
        <f>IF('（別紙2-6）6月1日～6月30日'!B22="","",'（別紙2-6）6月1日～6月30日'!B22)</f>
        <v/>
      </c>
      <c r="C22" s="432"/>
      <c r="D22" s="6"/>
      <c r="E22" s="7"/>
      <c r="F22" s="8"/>
      <c r="G22" s="7"/>
      <c r="H22" s="8"/>
      <c r="I22" s="9"/>
      <c r="J22" s="8"/>
      <c r="K22" s="9"/>
      <c r="L22" s="8"/>
      <c r="M22" s="9"/>
      <c r="N22" s="8"/>
      <c r="O22" s="9"/>
      <c r="P22" s="8"/>
      <c r="Q22" s="9"/>
      <c r="R22" s="8"/>
      <c r="S22" s="9"/>
      <c r="T22" s="8"/>
      <c r="U22" s="9"/>
      <c r="V22" s="8"/>
      <c r="W22" s="9"/>
      <c r="X22" s="8"/>
      <c r="Y22" s="9"/>
      <c r="Z22" s="8"/>
      <c r="AA22" s="9"/>
      <c r="AB22" s="8"/>
      <c r="AC22" s="9"/>
      <c r="AD22" s="8"/>
      <c r="AE22" s="9"/>
      <c r="AF22" s="147"/>
      <c r="AG22" s="143"/>
      <c r="AH22" s="26"/>
      <c r="AI22" s="54">
        <f>SUM('（別紙2-6）6月1日～6月30日'!D22:AG22,'（別紙2-7）7月1日～7月31日'!D22:AH22,D22:AH22)</f>
        <v>0</v>
      </c>
      <c r="AJ22" s="43" t="str">
        <f t="shared" si="3"/>
        <v/>
      </c>
      <c r="AK22" s="41">
        <f t="shared" si="1"/>
        <v>0</v>
      </c>
      <c r="AN22" s="41" t="str">
        <f t="shared" si="2"/>
        <v/>
      </c>
    </row>
    <row r="23" spans="1:40" s="41" customFormat="1" ht="30" customHeight="1" thickBot="1" x14ac:dyDescent="0.45">
      <c r="A23" s="57">
        <v>10</v>
      </c>
      <c r="B23" s="106" t="str">
        <f>IF('（別紙2-6）6月1日～6月30日'!B23="","",'（別紙2-6）6月1日～6月30日'!B23)</f>
        <v/>
      </c>
      <c r="C23" s="433"/>
      <c r="D23" s="11"/>
      <c r="E23" s="12"/>
      <c r="F23" s="13"/>
      <c r="G23" s="12"/>
      <c r="H23" s="13"/>
      <c r="I23" s="14"/>
      <c r="J23" s="13"/>
      <c r="K23" s="14"/>
      <c r="L23" s="13"/>
      <c r="M23" s="14"/>
      <c r="N23" s="13"/>
      <c r="O23" s="14"/>
      <c r="P23" s="13"/>
      <c r="Q23" s="14"/>
      <c r="R23" s="13"/>
      <c r="S23" s="14"/>
      <c r="T23" s="13"/>
      <c r="U23" s="14"/>
      <c r="V23" s="13"/>
      <c r="W23" s="14"/>
      <c r="X23" s="13"/>
      <c r="Y23" s="14"/>
      <c r="Z23" s="13"/>
      <c r="AA23" s="14"/>
      <c r="AB23" s="13"/>
      <c r="AC23" s="14"/>
      <c r="AD23" s="13"/>
      <c r="AE23" s="14"/>
      <c r="AF23" s="146"/>
      <c r="AG23" s="142"/>
      <c r="AH23" s="15"/>
      <c r="AI23" s="58">
        <f>SUM('（別紙2-6）6月1日～6月30日'!D23:AG23,'（別紙2-7）7月1日～7月31日'!D23:AH23,D23:AH23)</f>
        <v>0</v>
      </c>
      <c r="AJ23" s="43" t="str">
        <f t="shared" si="3"/>
        <v/>
      </c>
      <c r="AK23" s="41">
        <f t="shared" si="1"/>
        <v>0</v>
      </c>
      <c r="AN23" s="41" t="str">
        <f t="shared" si="2"/>
        <v/>
      </c>
    </row>
    <row r="24" spans="1:40" s="41" customFormat="1" ht="30" customHeight="1" x14ac:dyDescent="0.4">
      <c r="A24" s="82">
        <v>11</v>
      </c>
      <c r="B24" s="136" t="str">
        <f>IF('（別紙2-6）6月1日～6月30日'!B24="","",'（別紙2-6）6月1日～6月30日'!B24)</f>
        <v/>
      </c>
      <c r="C24" s="431"/>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148"/>
      <c r="AG24" s="144"/>
      <c r="AH24" s="105"/>
      <c r="AI24" s="84">
        <f>SUM('（別紙2-6）6月1日～6月30日'!D24:AG24,'（別紙2-7）7月1日～7月31日'!D24:AH24,D24:AH24)</f>
        <v>0</v>
      </c>
      <c r="AJ24" s="85" t="str">
        <f t="shared" si="3"/>
        <v/>
      </c>
      <c r="AK24" s="41">
        <f t="shared" si="1"/>
        <v>0</v>
      </c>
      <c r="AN24" s="41" t="str">
        <f t="shared" si="2"/>
        <v/>
      </c>
    </row>
    <row r="25" spans="1:40" s="41" customFormat="1" ht="30" customHeight="1" x14ac:dyDescent="0.4">
      <c r="A25" s="53">
        <v>12</v>
      </c>
      <c r="B25" s="27" t="str">
        <f>IF('（別紙2-6）6月1日～6月30日'!B25="","",'（別紙2-6）6月1日～6月30日'!B25)</f>
        <v/>
      </c>
      <c r="C25" s="432"/>
      <c r="D25" s="6"/>
      <c r="E25" s="7"/>
      <c r="F25" s="8"/>
      <c r="G25" s="7"/>
      <c r="H25" s="8"/>
      <c r="I25" s="9"/>
      <c r="J25" s="8"/>
      <c r="K25" s="9"/>
      <c r="L25" s="8"/>
      <c r="M25" s="9"/>
      <c r="N25" s="8"/>
      <c r="O25" s="9"/>
      <c r="P25" s="8"/>
      <c r="Q25" s="9"/>
      <c r="R25" s="8"/>
      <c r="S25" s="9"/>
      <c r="T25" s="8"/>
      <c r="U25" s="9"/>
      <c r="V25" s="8"/>
      <c r="W25" s="9"/>
      <c r="X25" s="8"/>
      <c r="Y25" s="9"/>
      <c r="Z25" s="8"/>
      <c r="AA25" s="9"/>
      <c r="AB25" s="8"/>
      <c r="AC25" s="9"/>
      <c r="AD25" s="8"/>
      <c r="AE25" s="9"/>
      <c r="AF25" s="147"/>
      <c r="AG25" s="143"/>
      <c r="AH25" s="26"/>
      <c r="AI25" s="54">
        <f>SUM('（別紙2-6）6月1日～6月30日'!D25:AG25,'（別紙2-7）7月1日～7月31日'!D25:AH25,D25:AH25)</f>
        <v>0</v>
      </c>
      <c r="AJ25" s="43" t="str">
        <f t="shared" si="3"/>
        <v/>
      </c>
      <c r="AK25" s="41">
        <f t="shared" si="1"/>
        <v>0</v>
      </c>
      <c r="AN25" s="41" t="str">
        <f t="shared" si="2"/>
        <v/>
      </c>
    </row>
    <row r="26" spans="1:40" s="41" customFormat="1" ht="30" customHeight="1" x14ac:dyDescent="0.4">
      <c r="A26" s="53">
        <v>13</v>
      </c>
      <c r="B26" s="27" t="str">
        <f>IF('（別紙2-6）6月1日～6月30日'!B26="","",'（別紙2-6）6月1日～6月30日'!B26)</f>
        <v/>
      </c>
      <c r="C26" s="432"/>
      <c r="D26" s="6"/>
      <c r="E26" s="7"/>
      <c r="F26" s="8"/>
      <c r="G26" s="7"/>
      <c r="H26" s="8"/>
      <c r="I26" s="9"/>
      <c r="J26" s="8"/>
      <c r="K26" s="9"/>
      <c r="L26" s="8"/>
      <c r="M26" s="9"/>
      <c r="N26" s="8"/>
      <c r="O26" s="9"/>
      <c r="P26" s="8"/>
      <c r="Q26" s="9"/>
      <c r="R26" s="8"/>
      <c r="S26" s="9"/>
      <c r="T26" s="8"/>
      <c r="U26" s="9"/>
      <c r="V26" s="8"/>
      <c r="W26" s="9"/>
      <c r="X26" s="8"/>
      <c r="Y26" s="9"/>
      <c r="Z26" s="8"/>
      <c r="AA26" s="9"/>
      <c r="AB26" s="8"/>
      <c r="AC26" s="9"/>
      <c r="AD26" s="8"/>
      <c r="AE26" s="9"/>
      <c r="AF26" s="147"/>
      <c r="AG26" s="143"/>
      <c r="AH26" s="26"/>
      <c r="AI26" s="54">
        <f>SUM('（別紙2-6）6月1日～6月30日'!D26:AG26,'（別紙2-7）7月1日～7月31日'!D26:AH26,D26:AH26)</f>
        <v>0</v>
      </c>
      <c r="AJ26" s="43" t="str">
        <f t="shared" si="3"/>
        <v/>
      </c>
      <c r="AK26" s="41">
        <f t="shared" si="1"/>
        <v>0</v>
      </c>
      <c r="AN26" s="41" t="str">
        <f t="shared" si="2"/>
        <v/>
      </c>
    </row>
    <row r="27" spans="1:40" s="41" customFormat="1" ht="30" customHeight="1" x14ac:dyDescent="0.4">
      <c r="A27" s="53">
        <v>14</v>
      </c>
      <c r="B27" s="27" t="str">
        <f>IF('（別紙2-6）6月1日～6月30日'!B27="","",'（別紙2-6）6月1日～6月30日'!B27)</f>
        <v/>
      </c>
      <c r="C27" s="432"/>
      <c r="D27" s="6"/>
      <c r="E27" s="7"/>
      <c r="F27" s="8"/>
      <c r="G27" s="7"/>
      <c r="H27" s="8"/>
      <c r="I27" s="9"/>
      <c r="J27" s="8"/>
      <c r="K27" s="9"/>
      <c r="L27" s="8"/>
      <c r="M27" s="9"/>
      <c r="N27" s="8"/>
      <c r="O27" s="9"/>
      <c r="P27" s="8"/>
      <c r="Q27" s="9"/>
      <c r="R27" s="8"/>
      <c r="S27" s="9"/>
      <c r="T27" s="8"/>
      <c r="U27" s="9"/>
      <c r="V27" s="8"/>
      <c r="W27" s="9"/>
      <c r="X27" s="8"/>
      <c r="Y27" s="9"/>
      <c r="Z27" s="8"/>
      <c r="AA27" s="9"/>
      <c r="AB27" s="8"/>
      <c r="AC27" s="9"/>
      <c r="AD27" s="8"/>
      <c r="AE27" s="9"/>
      <c r="AF27" s="147"/>
      <c r="AG27" s="143"/>
      <c r="AH27" s="26"/>
      <c r="AI27" s="54">
        <f>SUM('（別紙2-6）6月1日～6月30日'!D27:AG27,'（別紙2-7）7月1日～7月31日'!D27:AH27,D27:AH27)</f>
        <v>0</v>
      </c>
      <c r="AJ27" s="43" t="str">
        <f t="shared" si="3"/>
        <v/>
      </c>
      <c r="AK27" s="41">
        <f t="shared" si="1"/>
        <v>0</v>
      </c>
      <c r="AN27" s="41" t="str">
        <f t="shared" si="2"/>
        <v/>
      </c>
    </row>
    <row r="28" spans="1:40" s="41" customFormat="1" ht="30" customHeight="1" thickBot="1" x14ac:dyDescent="0.45">
      <c r="A28" s="57">
        <v>15</v>
      </c>
      <c r="B28" s="106" t="str">
        <f>IF('（別紙2-6）6月1日～6月30日'!B28="","",'（別紙2-6）6月1日～6月30日'!B28)</f>
        <v/>
      </c>
      <c r="C28" s="433"/>
      <c r="D28" s="11"/>
      <c r="E28" s="12"/>
      <c r="F28" s="13"/>
      <c r="G28" s="12"/>
      <c r="H28" s="13"/>
      <c r="I28" s="14"/>
      <c r="J28" s="13"/>
      <c r="K28" s="14"/>
      <c r="L28" s="13"/>
      <c r="M28" s="14"/>
      <c r="N28" s="13"/>
      <c r="O28" s="14"/>
      <c r="P28" s="13"/>
      <c r="Q28" s="14"/>
      <c r="R28" s="13"/>
      <c r="S28" s="14"/>
      <c r="T28" s="13"/>
      <c r="U28" s="14"/>
      <c r="V28" s="13"/>
      <c r="W28" s="14"/>
      <c r="X28" s="13"/>
      <c r="Y28" s="14"/>
      <c r="Z28" s="13"/>
      <c r="AA28" s="14"/>
      <c r="AB28" s="13"/>
      <c r="AC28" s="14"/>
      <c r="AD28" s="13"/>
      <c r="AE28" s="14"/>
      <c r="AF28" s="146"/>
      <c r="AG28" s="142"/>
      <c r="AH28" s="15"/>
      <c r="AI28" s="58">
        <f>SUM('（別紙2-6）6月1日～6月30日'!D28:AG28,'（別紙2-7）7月1日～7月31日'!D28:AH28,D28:AH28)</f>
        <v>0</v>
      </c>
      <c r="AJ28" s="43" t="str">
        <f t="shared" si="3"/>
        <v/>
      </c>
      <c r="AK28" s="41">
        <f t="shared" si="1"/>
        <v>0</v>
      </c>
      <c r="AN28" s="41" t="str">
        <f t="shared" si="2"/>
        <v/>
      </c>
    </row>
    <row r="29" spans="1:40" s="41" customFormat="1" ht="30" customHeight="1" x14ac:dyDescent="0.4">
      <c r="A29" s="82">
        <v>16</v>
      </c>
      <c r="B29" s="136" t="str">
        <f>IF('（別紙2-6）6月1日～6月30日'!B29="","",'（別紙2-6）6月1日～6月30日'!B29)</f>
        <v/>
      </c>
      <c r="C29" s="431"/>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148"/>
      <c r="AG29" s="144"/>
      <c r="AH29" s="105"/>
      <c r="AI29" s="84">
        <f>SUM('（別紙2-6）6月1日～6月30日'!D29:AG29,'（別紙2-7）7月1日～7月31日'!D29:AH29,D29:AH29)</f>
        <v>0</v>
      </c>
      <c r="AJ29" s="43" t="str">
        <f t="shared" si="3"/>
        <v/>
      </c>
      <c r="AK29" s="41">
        <f t="shared" si="1"/>
        <v>0</v>
      </c>
      <c r="AN29" s="41" t="str">
        <f t="shared" si="2"/>
        <v/>
      </c>
    </row>
    <row r="30" spans="1:40" s="41" customFormat="1" ht="30" customHeight="1" x14ac:dyDescent="0.4">
      <c r="A30" s="53">
        <v>17</v>
      </c>
      <c r="B30" s="27" t="str">
        <f>IF('（別紙2-6）6月1日～6月30日'!B30="","",'（別紙2-6）6月1日～6月30日'!B30)</f>
        <v/>
      </c>
      <c r="C30" s="432"/>
      <c r="D30" s="6"/>
      <c r="E30" s="7"/>
      <c r="F30" s="8"/>
      <c r="G30" s="7"/>
      <c r="H30" s="8"/>
      <c r="I30" s="9"/>
      <c r="J30" s="8"/>
      <c r="K30" s="9"/>
      <c r="L30" s="8"/>
      <c r="M30" s="9"/>
      <c r="N30" s="8"/>
      <c r="O30" s="9"/>
      <c r="P30" s="8"/>
      <c r="Q30" s="9"/>
      <c r="R30" s="8"/>
      <c r="S30" s="9"/>
      <c r="T30" s="8"/>
      <c r="U30" s="9"/>
      <c r="V30" s="8"/>
      <c r="W30" s="9"/>
      <c r="X30" s="8"/>
      <c r="Y30" s="9"/>
      <c r="Z30" s="8"/>
      <c r="AA30" s="9"/>
      <c r="AB30" s="8"/>
      <c r="AC30" s="9"/>
      <c r="AD30" s="8"/>
      <c r="AE30" s="9"/>
      <c r="AF30" s="147"/>
      <c r="AG30" s="143"/>
      <c r="AH30" s="26"/>
      <c r="AI30" s="54">
        <f>SUM('（別紙2-6）6月1日～6月30日'!D30:AG30,'（別紙2-7）7月1日～7月31日'!D30:AH30,D30:AH30)</f>
        <v>0</v>
      </c>
      <c r="AJ30" s="43" t="str">
        <f t="shared" si="3"/>
        <v/>
      </c>
      <c r="AK30" s="41">
        <f t="shared" si="1"/>
        <v>0</v>
      </c>
      <c r="AN30" s="41" t="str">
        <f t="shared" si="2"/>
        <v/>
      </c>
    </row>
    <row r="31" spans="1:40" s="41" customFormat="1" ht="30" customHeight="1" x14ac:dyDescent="0.4">
      <c r="A31" s="53">
        <v>18</v>
      </c>
      <c r="B31" s="27" t="str">
        <f>IF('（別紙2-6）6月1日～6月30日'!B31="","",'（別紙2-6）6月1日～6月30日'!B31)</f>
        <v/>
      </c>
      <c r="C31" s="432"/>
      <c r="D31" s="6"/>
      <c r="E31" s="7"/>
      <c r="F31" s="8"/>
      <c r="G31" s="7"/>
      <c r="H31" s="8"/>
      <c r="I31" s="9"/>
      <c r="J31" s="8"/>
      <c r="K31" s="9"/>
      <c r="L31" s="8"/>
      <c r="M31" s="9"/>
      <c r="N31" s="8"/>
      <c r="O31" s="9"/>
      <c r="P31" s="8"/>
      <c r="Q31" s="9"/>
      <c r="R31" s="8"/>
      <c r="S31" s="9"/>
      <c r="T31" s="8"/>
      <c r="U31" s="9"/>
      <c r="V31" s="8"/>
      <c r="W31" s="9"/>
      <c r="X31" s="8"/>
      <c r="Y31" s="9"/>
      <c r="Z31" s="8"/>
      <c r="AA31" s="9"/>
      <c r="AB31" s="8"/>
      <c r="AC31" s="9"/>
      <c r="AD31" s="8"/>
      <c r="AE31" s="9"/>
      <c r="AF31" s="147"/>
      <c r="AG31" s="143"/>
      <c r="AH31" s="26"/>
      <c r="AI31" s="54">
        <f>SUM('（別紙2-6）6月1日～6月30日'!D31:AG31,'（別紙2-7）7月1日～7月31日'!D31:AH31,D31:AH31)</f>
        <v>0</v>
      </c>
      <c r="AJ31" s="43" t="str">
        <f t="shared" si="3"/>
        <v/>
      </c>
      <c r="AK31" s="41">
        <f t="shared" si="1"/>
        <v>0</v>
      </c>
      <c r="AN31" s="41" t="str">
        <f t="shared" si="2"/>
        <v/>
      </c>
    </row>
    <row r="32" spans="1:40" s="41" customFormat="1" ht="30" customHeight="1" x14ac:dyDescent="0.4">
      <c r="A32" s="53">
        <v>19</v>
      </c>
      <c r="B32" s="27" t="str">
        <f>IF('（別紙2-6）6月1日～6月30日'!B32="","",'（別紙2-6）6月1日～6月30日'!B32)</f>
        <v/>
      </c>
      <c r="C32" s="432"/>
      <c r="D32" s="6"/>
      <c r="E32" s="7"/>
      <c r="F32" s="8"/>
      <c r="G32" s="7"/>
      <c r="H32" s="8"/>
      <c r="I32" s="9"/>
      <c r="J32" s="8"/>
      <c r="K32" s="9"/>
      <c r="L32" s="8"/>
      <c r="M32" s="9"/>
      <c r="N32" s="8"/>
      <c r="O32" s="9"/>
      <c r="P32" s="8"/>
      <c r="Q32" s="9"/>
      <c r="R32" s="8"/>
      <c r="S32" s="9"/>
      <c r="T32" s="8"/>
      <c r="U32" s="9"/>
      <c r="V32" s="8"/>
      <c r="W32" s="9"/>
      <c r="X32" s="8"/>
      <c r="Y32" s="9"/>
      <c r="Z32" s="8"/>
      <c r="AA32" s="9"/>
      <c r="AB32" s="8"/>
      <c r="AC32" s="9"/>
      <c r="AD32" s="8"/>
      <c r="AE32" s="9"/>
      <c r="AF32" s="147"/>
      <c r="AG32" s="143"/>
      <c r="AH32" s="26"/>
      <c r="AI32" s="54">
        <f>SUM('（別紙2-6）6月1日～6月30日'!D32:AG32,'（別紙2-7）7月1日～7月31日'!D32:AH32,D32:AH32)</f>
        <v>0</v>
      </c>
      <c r="AJ32" s="43" t="str">
        <f t="shared" si="3"/>
        <v/>
      </c>
      <c r="AK32" s="41">
        <f t="shared" si="1"/>
        <v>0</v>
      </c>
      <c r="AN32" s="41" t="str">
        <f t="shared" si="2"/>
        <v/>
      </c>
    </row>
    <row r="33" spans="1:40" s="41" customFormat="1" ht="30" customHeight="1" thickBot="1" x14ac:dyDescent="0.45">
      <c r="A33" s="57">
        <v>20</v>
      </c>
      <c r="B33" s="106" t="str">
        <f>IF('（別紙2-6）6月1日～6月30日'!B33="","",'（別紙2-6）6月1日～6月30日'!B33)</f>
        <v/>
      </c>
      <c r="C33" s="433"/>
      <c r="D33" s="11"/>
      <c r="E33" s="12"/>
      <c r="F33" s="13"/>
      <c r="G33" s="12"/>
      <c r="H33" s="13"/>
      <c r="I33" s="14"/>
      <c r="J33" s="13"/>
      <c r="K33" s="14"/>
      <c r="L33" s="13"/>
      <c r="M33" s="14"/>
      <c r="N33" s="13"/>
      <c r="O33" s="14"/>
      <c r="P33" s="13"/>
      <c r="Q33" s="14"/>
      <c r="R33" s="13"/>
      <c r="S33" s="14"/>
      <c r="T33" s="13"/>
      <c r="U33" s="14"/>
      <c r="V33" s="13"/>
      <c r="W33" s="14"/>
      <c r="X33" s="13"/>
      <c r="Y33" s="14"/>
      <c r="Z33" s="13"/>
      <c r="AA33" s="14"/>
      <c r="AB33" s="13"/>
      <c r="AC33" s="14"/>
      <c r="AD33" s="13"/>
      <c r="AE33" s="14"/>
      <c r="AF33" s="146"/>
      <c r="AG33" s="142"/>
      <c r="AH33" s="15"/>
      <c r="AI33" s="58">
        <f>SUM('（別紙2-6）6月1日～6月30日'!D33:AG33,'（別紙2-7）7月1日～7月31日'!D33:AH33,D33:AH33)</f>
        <v>0</v>
      </c>
      <c r="AJ33" s="43" t="str">
        <f t="shared" si="3"/>
        <v/>
      </c>
      <c r="AK33" s="41">
        <f t="shared" si="1"/>
        <v>0</v>
      </c>
      <c r="AN33" s="41" t="str">
        <f t="shared" si="2"/>
        <v/>
      </c>
    </row>
    <row r="34" spans="1:40" s="41" customFormat="1" ht="30" customHeight="1" x14ac:dyDescent="0.4">
      <c r="A34" s="82">
        <v>21</v>
      </c>
      <c r="B34" s="136" t="str">
        <f>IF('（別紙2-6）6月1日～6月30日'!B34="","",'（別紙2-6）6月1日～6月30日'!B34)</f>
        <v/>
      </c>
      <c r="C34" s="431"/>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148"/>
      <c r="AG34" s="144"/>
      <c r="AH34" s="105"/>
      <c r="AI34" s="84">
        <f>SUM('（別紙2-6）6月1日～6月30日'!D34:AG34,'（別紙2-7）7月1日～7月31日'!D34:AH34,D34:AH34)</f>
        <v>0</v>
      </c>
      <c r="AJ34" s="43" t="str">
        <f t="shared" si="3"/>
        <v/>
      </c>
      <c r="AK34" s="41">
        <f t="shared" si="1"/>
        <v>0</v>
      </c>
      <c r="AN34" s="41" t="str">
        <f t="shared" si="2"/>
        <v/>
      </c>
    </row>
    <row r="35" spans="1:40" s="41" customFormat="1" ht="30" customHeight="1" x14ac:dyDescent="0.4">
      <c r="A35" s="53">
        <v>22</v>
      </c>
      <c r="B35" s="27" t="str">
        <f>IF('（別紙2-6）6月1日～6月30日'!B35="","",'（別紙2-6）6月1日～6月30日'!B35)</f>
        <v/>
      </c>
      <c r="C35" s="432"/>
      <c r="D35" s="6"/>
      <c r="E35" s="7"/>
      <c r="F35" s="8"/>
      <c r="G35" s="7"/>
      <c r="H35" s="8"/>
      <c r="I35" s="9"/>
      <c r="J35" s="8"/>
      <c r="K35" s="9"/>
      <c r="L35" s="8"/>
      <c r="M35" s="9"/>
      <c r="N35" s="8"/>
      <c r="O35" s="9"/>
      <c r="P35" s="8"/>
      <c r="Q35" s="9"/>
      <c r="R35" s="8"/>
      <c r="S35" s="9"/>
      <c r="T35" s="8"/>
      <c r="U35" s="9"/>
      <c r="V35" s="8"/>
      <c r="W35" s="9"/>
      <c r="X35" s="8"/>
      <c r="Y35" s="9"/>
      <c r="Z35" s="8"/>
      <c r="AA35" s="9"/>
      <c r="AB35" s="8"/>
      <c r="AC35" s="9"/>
      <c r="AD35" s="8"/>
      <c r="AE35" s="9"/>
      <c r="AF35" s="147"/>
      <c r="AG35" s="143"/>
      <c r="AH35" s="26"/>
      <c r="AI35" s="54">
        <f>SUM('（別紙2-6）6月1日～6月30日'!D35:AG35,'（別紙2-7）7月1日～7月31日'!D35:AH35,D35:AH35)</f>
        <v>0</v>
      </c>
      <c r="AJ35" s="43" t="str">
        <f t="shared" si="3"/>
        <v/>
      </c>
      <c r="AK35" s="41">
        <f t="shared" si="1"/>
        <v>0</v>
      </c>
      <c r="AN35" s="41" t="str">
        <f t="shared" si="2"/>
        <v/>
      </c>
    </row>
    <row r="36" spans="1:40" s="41" customFormat="1" ht="30" customHeight="1" x14ac:dyDescent="0.4">
      <c r="A36" s="53">
        <v>23</v>
      </c>
      <c r="B36" s="27" t="str">
        <f>IF('（別紙2-6）6月1日～6月30日'!B36="","",'（別紙2-6）6月1日～6月30日'!B36)</f>
        <v/>
      </c>
      <c r="C36" s="432"/>
      <c r="D36" s="6"/>
      <c r="E36" s="7"/>
      <c r="F36" s="8"/>
      <c r="G36" s="7"/>
      <c r="H36" s="8"/>
      <c r="I36" s="9"/>
      <c r="J36" s="8"/>
      <c r="K36" s="9"/>
      <c r="L36" s="8"/>
      <c r="M36" s="9"/>
      <c r="N36" s="8"/>
      <c r="O36" s="9"/>
      <c r="P36" s="8"/>
      <c r="Q36" s="9"/>
      <c r="R36" s="8"/>
      <c r="S36" s="9"/>
      <c r="T36" s="8"/>
      <c r="U36" s="9"/>
      <c r="V36" s="8"/>
      <c r="W36" s="9"/>
      <c r="X36" s="8"/>
      <c r="Y36" s="9"/>
      <c r="Z36" s="8"/>
      <c r="AA36" s="9"/>
      <c r="AB36" s="8"/>
      <c r="AC36" s="9"/>
      <c r="AD36" s="8"/>
      <c r="AE36" s="9"/>
      <c r="AF36" s="147"/>
      <c r="AG36" s="143"/>
      <c r="AH36" s="26"/>
      <c r="AI36" s="54">
        <f>SUM('（別紙2-6）6月1日～6月30日'!D36:AG36,'（別紙2-7）7月1日～7月31日'!D36:AH36,D36:AH36)</f>
        <v>0</v>
      </c>
      <c r="AJ36" s="43" t="str">
        <f t="shared" si="3"/>
        <v/>
      </c>
      <c r="AK36" s="41">
        <f t="shared" si="1"/>
        <v>0</v>
      </c>
      <c r="AN36" s="41" t="str">
        <f t="shared" si="2"/>
        <v/>
      </c>
    </row>
    <row r="37" spans="1:40" s="41" customFormat="1" ht="30" customHeight="1" x14ac:dyDescent="0.4">
      <c r="A37" s="53">
        <v>24</v>
      </c>
      <c r="B37" s="27" t="str">
        <f>IF('（別紙2-6）6月1日～6月30日'!B37="","",'（別紙2-6）6月1日～6月30日'!B37)</f>
        <v/>
      </c>
      <c r="C37" s="432"/>
      <c r="D37" s="6"/>
      <c r="E37" s="7"/>
      <c r="F37" s="8"/>
      <c r="G37" s="7"/>
      <c r="H37" s="8"/>
      <c r="I37" s="9"/>
      <c r="J37" s="8"/>
      <c r="K37" s="9"/>
      <c r="L37" s="8"/>
      <c r="M37" s="9"/>
      <c r="N37" s="8"/>
      <c r="O37" s="9"/>
      <c r="P37" s="8"/>
      <c r="Q37" s="9"/>
      <c r="R37" s="8"/>
      <c r="S37" s="9"/>
      <c r="T37" s="8"/>
      <c r="U37" s="9"/>
      <c r="V37" s="8"/>
      <c r="W37" s="9"/>
      <c r="X37" s="8"/>
      <c r="Y37" s="9"/>
      <c r="Z37" s="8"/>
      <c r="AA37" s="9"/>
      <c r="AB37" s="8"/>
      <c r="AC37" s="9"/>
      <c r="AD37" s="8"/>
      <c r="AE37" s="9"/>
      <c r="AF37" s="147"/>
      <c r="AG37" s="143"/>
      <c r="AH37" s="26"/>
      <c r="AI37" s="54">
        <f>SUM('（別紙2-6）6月1日～6月30日'!D37:AG37,'（別紙2-7）7月1日～7月31日'!D37:AH37,D37:AH37)</f>
        <v>0</v>
      </c>
      <c r="AJ37" s="43" t="str">
        <f t="shared" si="3"/>
        <v/>
      </c>
      <c r="AK37" s="41">
        <f t="shared" si="1"/>
        <v>0</v>
      </c>
      <c r="AN37" s="41" t="str">
        <f t="shared" si="2"/>
        <v/>
      </c>
    </row>
    <row r="38" spans="1:40" ht="30" customHeight="1" thickBot="1" x14ac:dyDescent="0.3">
      <c r="A38" s="57">
        <v>25</v>
      </c>
      <c r="B38" s="106" t="str">
        <f>IF('（別紙2-6）6月1日～6月30日'!B38="","",'（別紙2-6）6月1日～6月30日'!B38)</f>
        <v/>
      </c>
      <c r="C38" s="433"/>
      <c r="D38" s="11"/>
      <c r="E38" s="12"/>
      <c r="F38" s="13"/>
      <c r="G38" s="12"/>
      <c r="H38" s="13"/>
      <c r="I38" s="14"/>
      <c r="J38" s="13"/>
      <c r="K38" s="14"/>
      <c r="L38" s="13"/>
      <c r="M38" s="14"/>
      <c r="N38" s="13"/>
      <c r="O38" s="14"/>
      <c r="P38" s="13"/>
      <c r="Q38" s="14"/>
      <c r="R38" s="13"/>
      <c r="S38" s="14"/>
      <c r="T38" s="13"/>
      <c r="U38" s="14"/>
      <c r="V38" s="13"/>
      <c r="W38" s="14"/>
      <c r="X38" s="13"/>
      <c r="Y38" s="14"/>
      <c r="Z38" s="13"/>
      <c r="AA38" s="14"/>
      <c r="AB38" s="13"/>
      <c r="AC38" s="14"/>
      <c r="AD38" s="13"/>
      <c r="AE38" s="14"/>
      <c r="AF38" s="146"/>
      <c r="AG38" s="142"/>
      <c r="AH38" s="15"/>
      <c r="AI38" s="58">
        <f>SUM('（別紙2-6）6月1日～6月30日'!D38:AG38,'（別紙2-7）7月1日～7月31日'!D38:AH38,D38:AH38)</f>
        <v>0</v>
      </c>
      <c r="AJ38" s="50" t="str">
        <f t="shared" si="3"/>
        <v/>
      </c>
      <c r="AK38" s="41">
        <f t="shared" si="1"/>
        <v>0</v>
      </c>
      <c r="AM38" s="41"/>
      <c r="AN38" s="34" t="str">
        <f t="shared" si="2"/>
        <v/>
      </c>
    </row>
    <row r="39" spans="1:40" ht="30" customHeight="1" x14ac:dyDescent="0.25">
      <c r="A39" s="51">
        <v>26</v>
      </c>
      <c r="B39" s="136" t="str">
        <f>IF('（別紙2-6）6月1日～6月30日'!B39="","",'（別紙2-6）6月1日～6月30日'!B39)</f>
        <v/>
      </c>
      <c r="C39" s="431"/>
      <c r="D39" s="29"/>
      <c r="E39" s="30"/>
      <c r="F39" s="31"/>
      <c r="G39" s="30"/>
      <c r="H39" s="31"/>
      <c r="I39" s="30"/>
      <c r="J39" s="31"/>
      <c r="K39" s="30"/>
      <c r="L39" s="31"/>
      <c r="M39" s="30"/>
      <c r="N39" s="31"/>
      <c r="O39" s="30"/>
      <c r="P39" s="31"/>
      <c r="Q39" s="30"/>
      <c r="R39" s="31"/>
      <c r="S39" s="30"/>
      <c r="T39" s="31"/>
      <c r="U39" s="30"/>
      <c r="V39" s="31"/>
      <c r="W39" s="30"/>
      <c r="X39" s="31"/>
      <c r="Y39" s="30"/>
      <c r="Z39" s="31"/>
      <c r="AA39" s="30"/>
      <c r="AB39" s="31"/>
      <c r="AC39" s="30"/>
      <c r="AD39" s="31"/>
      <c r="AE39" s="30"/>
      <c r="AF39" s="148"/>
      <c r="AG39" s="144"/>
      <c r="AH39" s="105"/>
      <c r="AI39" s="52">
        <f>SUM('（別紙2-6）6月1日～6月30日'!D39:AG39,'（別紙2-7）7月1日～7月31日'!D39:AH39,D39:AH39)</f>
        <v>0</v>
      </c>
      <c r="AJ39" s="50" t="str">
        <f t="shared" si="3"/>
        <v/>
      </c>
      <c r="AK39" s="41">
        <f t="shared" si="1"/>
        <v>0</v>
      </c>
      <c r="AM39" s="41"/>
      <c r="AN39" s="34" t="str">
        <f t="shared" si="2"/>
        <v/>
      </c>
    </row>
    <row r="40" spans="1:40" ht="30" customHeight="1" x14ac:dyDescent="0.25">
      <c r="A40" s="53">
        <v>27</v>
      </c>
      <c r="B40" s="27" t="str">
        <f>IF('（別紙2-6）6月1日～6月30日'!B40="","",'（別紙2-6）6月1日～6月30日'!B40)</f>
        <v/>
      </c>
      <c r="C40" s="432"/>
      <c r="D40" s="6"/>
      <c r="E40" s="7"/>
      <c r="F40" s="8"/>
      <c r="G40" s="7"/>
      <c r="H40" s="8"/>
      <c r="I40" s="9"/>
      <c r="J40" s="8"/>
      <c r="K40" s="9"/>
      <c r="L40" s="8"/>
      <c r="M40" s="9"/>
      <c r="N40" s="8"/>
      <c r="O40" s="9"/>
      <c r="P40" s="8"/>
      <c r="Q40" s="9"/>
      <c r="R40" s="8"/>
      <c r="S40" s="9"/>
      <c r="T40" s="8"/>
      <c r="U40" s="9"/>
      <c r="V40" s="8"/>
      <c r="W40" s="9"/>
      <c r="X40" s="8"/>
      <c r="Y40" s="9"/>
      <c r="Z40" s="8"/>
      <c r="AA40" s="9"/>
      <c r="AB40" s="8"/>
      <c r="AC40" s="9"/>
      <c r="AD40" s="8"/>
      <c r="AE40" s="9"/>
      <c r="AF40" s="147"/>
      <c r="AG40" s="143"/>
      <c r="AH40" s="26"/>
      <c r="AI40" s="54">
        <f>SUM('（別紙2-6）6月1日～6月30日'!D40:AG40,'（別紙2-7）7月1日～7月31日'!D40:AH40,D40:AH40)</f>
        <v>0</v>
      </c>
      <c r="AJ40" s="50" t="str">
        <f t="shared" si="3"/>
        <v/>
      </c>
      <c r="AK40" s="41">
        <f t="shared" si="1"/>
        <v>0</v>
      </c>
      <c r="AM40" s="41"/>
      <c r="AN40" s="34" t="str">
        <f t="shared" si="2"/>
        <v/>
      </c>
    </row>
    <row r="41" spans="1:40" ht="30" customHeight="1" x14ac:dyDescent="0.25">
      <c r="A41" s="53">
        <v>28</v>
      </c>
      <c r="B41" s="27" t="str">
        <f>IF('（別紙2-6）6月1日～6月30日'!B41="","",'（別紙2-6）6月1日～6月30日'!B41)</f>
        <v/>
      </c>
      <c r="C41" s="432"/>
      <c r="D41" s="6"/>
      <c r="E41" s="7"/>
      <c r="F41" s="8"/>
      <c r="G41" s="7"/>
      <c r="H41" s="8"/>
      <c r="I41" s="9"/>
      <c r="J41" s="8"/>
      <c r="K41" s="9"/>
      <c r="L41" s="8"/>
      <c r="M41" s="9"/>
      <c r="N41" s="8"/>
      <c r="O41" s="9"/>
      <c r="P41" s="8"/>
      <c r="Q41" s="9"/>
      <c r="R41" s="8"/>
      <c r="S41" s="9"/>
      <c r="T41" s="8"/>
      <c r="U41" s="9"/>
      <c r="V41" s="8"/>
      <c r="W41" s="9"/>
      <c r="X41" s="8"/>
      <c r="Y41" s="9"/>
      <c r="Z41" s="8"/>
      <c r="AA41" s="9"/>
      <c r="AB41" s="8"/>
      <c r="AC41" s="9"/>
      <c r="AD41" s="8"/>
      <c r="AE41" s="9"/>
      <c r="AF41" s="147"/>
      <c r="AG41" s="143"/>
      <c r="AH41" s="26"/>
      <c r="AI41" s="54">
        <f>SUM('（別紙2-6）6月1日～6月30日'!D41:AG41,'（別紙2-7）7月1日～7月31日'!D41:AH41,D41:AH41)</f>
        <v>0</v>
      </c>
      <c r="AJ41" s="50" t="str">
        <f t="shared" si="3"/>
        <v/>
      </c>
      <c r="AK41" s="41">
        <f t="shared" si="1"/>
        <v>0</v>
      </c>
      <c r="AM41" s="41"/>
      <c r="AN41" s="34" t="str">
        <f t="shared" si="2"/>
        <v/>
      </c>
    </row>
    <row r="42" spans="1:40" s="41" customFormat="1" ht="30" customHeight="1" x14ac:dyDescent="0.4">
      <c r="A42" s="53">
        <v>29</v>
      </c>
      <c r="B42" s="27" t="str">
        <f>IF('（別紙2-6）6月1日～6月30日'!B42="","",'（別紙2-6）6月1日～6月30日'!B42)</f>
        <v/>
      </c>
      <c r="C42" s="432"/>
      <c r="D42" s="6"/>
      <c r="E42" s="7"/>
      <c r="F42" s="8"/>
      <c r="G42" s="7"/>
      <c r="H42" s="8"/>
      <c r="I42" s="9"/>
      <c r="J42" s="8"/>
      <c r="K42" s="9"/>
      <c r="L42" s="8"/>
      <c r="M42" s="9"/>
      <c r="N42" s="8"/>
      <c r="O42" s="9"/>
      <c r="P42" s="8"/>
      <c r="Q42" s="9"/>
      <c r="R42" s="8"/>
      <c r="S42" s="9"/>
      <c r="T42" s="8"/>
      <c r="U42" s="9"/>
      <c r="V42" s="8"/>
      <c r="W42" s="9"/>
      <c r="X42" s="8"/>
      <c r="Y42" s="9"/>
      <c r="Z42" s="8"/>
      <c r="AA42" s="9"/>
      <c r="AB42" s="8"/>
      <c r="AC42" s="9"/>
      <c r="AD42" s="8"/>
      <c r="AE42" s="9"/>
      <c r="AF42" s="147"/>
      <c r="AG42" s="143"/>
      <c r="AH42" s="26"/>
      <c r="AI42" s="54">
        <f>SUM('（別紙2-6）6月1日～6月30日'!D42:AG42,'（別紙2-7）7月1日～7月31日'!D42:AH42,D42:AH42)</f>
        <v>0</v>
      </c>
      <c r="AJ42" s="43" t="str">
        <f t="shared" si="3"/>
        <v/>
      </c>
      <c r="AK42" s="41">
        <f t="shared" si="1"/>
        <v>0</v>
      </c>
      <c r="AL42" s="44"/>
      <c r="AN42" s="41" t="str">
        <f t="shared" si="2"/>
        <v/>
      </c>
    </row>
    <row r="43" spans="1:40" s="41" customFormat="1" ht="30" customHeight="1" thickBot="1" x14ac:dyDescent="0.45">
      <c r="A43" s="55">
        <v>30</v>
      </c>
      <c r="B43" s="106" t="str">
        <f>IF('（別紙2-6）6月1日～6月30日'!B43="","",'（別紙2-6）6月1日～6月30日'!B43)</f>
        <v/>
      </c>
      <c r="C43" s="433"/>
      <c r="D43" s="22"/>
      <c r="E43" s="23"/>
      <c r="F43" s="24"/>
      <c r="G43" s="23"/>
      <c r="H43" s="24"/>
      <c r="I43" s="25"/>
      <c r="J43" s="24"/>
      <c r="K43" s="25"/>
      <c r="L43" s="24"/>
      <c r="M43" s="25"/>
      <c r="N43" s="24"/>
      <c r="O43" s="25"/>
      <c r="P43" s="24"/>
      <c r="Q43" s="25"/>
      <c r="R43" s="24"/>
      <c r="S43" s="25"/>
      <c r="T43" s="24"/>
      <c r="U43" s="25"/>
      <c r="V43" s="24"/>
      <c r="W43" s="25"/>
      <c r="X43" s="24"/>
      <c r="Y43" s="25"/>
      <c r="Z43" s="24"/>
      <c r="AA43" s="25"/>
      <c r="AB43" s="24"/>
      <c r="AC43" s="25"/>
      <c r="AD43" s="24"/>
      <c r="AE43" s="25"/>
      <c r="AF43" s="146"/>
      <c r="AG43" s="142"/>
      <c r="AH43" s="15"/>
      <c r="AI43" s="56">
        <f>SUM('（別紙2-6）6月1日～6月30日'!D43:AG43,'（別紙2-7）7月1日～7月31日'!D43:AH43,D43:AH43)</f>
        <v>0</v>
      </c>
      <c r="AJ43" s="43" t="str">
        <f t="shared" si="3"/>
        <v/>
      </c>
      <c r="AK43" s="41">
        <f t="shared" si="1"/>
        <v>0</v>
      </c>
      <c r="AL43" s="44"/>
      <c r="AN43" s="41" t="str">
        <f t="shared" si="2"/>
        <v/>
      </c>
    </row>
    <row r="44" spans="1:40" s="41" customFormat="1" ht="30" customHeight="1" x14ac:dyDescent="0.4">
      <c r="A44" s="99">
        <v>31</v>
      </c>
      <c r="B44" s="136" t="str">
        <f>IF('（別紙2-6）6月1日～6月30日'!B44="","",'（別紙2-6）6月1日～6月30日'!B44)</f>
        <v/>
      </c>
      <c r="C44" s="431"/>
      <c r="D44" s="101"/>
      <c r="E44" s="102"/>
      <c r="F44" s="103"/>
      <c r="G44" s="102"/>
      <c r="H44" s="103"/>
      <c r="I44" s="104"/>
      <c r="J44" s="103"/>
      <c r="K44" s="104"/>
      <c r="L44" s="103"/>
      <c r="M44" s="104"/>
      <c r="N44" s="103"/>
      <c r="O44" s="104"/>
      <c r="P44" s="103"/>
      <c r="Q44" s="104"/>
      <c r="R44" s="103"/>
      <c r="S44" s="104"/>
      <c r="T44" s="103"/>
      <c r="U44" s="104"/>
      <c r="V44" s="103"/>
      <c r="W44" s="104"/>
      <c r="X44" s="103"/>
      <c r="Y44" s="104"/>
      <c r="Z44" s="103"/>
      <c r="AA44" s="104"/>
      <c r="AB44" s="103"/>
      <c r="AC44" s="104"/>
      <c r="AD44" s="103"/>
      <c r="AE44" s="104"/>
      <c r="AF44" s="148"/>
      <c r="AG44" s="144"/>
      <c r="AH44" s="105"/>
      <c r="AI44" s="81">
        <f>SUM('（別紙2-6）6月1日～6月30日'!D44:AG44,'（別紙2-7）7月1日～7月31日'!D44:AH44,D44:AH44)</f>
        <v>0</v>
      </c>
      <c r="AJ44" s="43" t="str">
        <f t="shared" si="3"/>
        <v/>
      </c>
      <c r="AK44" s="41">
        <f t="shared" si="1"/>
        <v>0</v>
      </c>
      <c r="AL44" s="44"/>
      <c r="AN44" s="41" t="str">
        <f t="shared" si="2"/>
        <v/>
      </c>
    </row>
    <row r="45" spans="1:40" s="41" customFormat="1" ht="30" customHeight="1" x14ac:dyDescent="0.4">
      <c r="A45" s="55">
        <v>32</v>
      </c>
      <c r="B45" s="27" t="str">
        <f>IF('（別紙2-6）6月1日～6月30日'!B45="","",'（別紙2-6）6月1日～6月30日'!B45)</f>
        <v/>
      </c>
      <c r="C45" s="432"/>
      <c r="D45" s="22"/>
      <c r="E45" s="23"/>
      <c r="F45" s="24"/>
      <c r="G45" s="23"/>
      <c r="H45" s="24"/>
      <c r="I45" s="25"/>
      <c r="J45" s="24"/>
      <c r="K45" s="25"/>
      <c r="L45" s="24"/>
      <c r="M45" s="25"/>
      <c r="N45" s="24"/>
      <c r="O45" s="25"/>
      <c r="P45" s="24"/>
      <c r="Q45" s="25"/>
      <c r="R45" s="24"/>
      <c r="S45" s="25"/>
      <c r="T45" s="24"/>
      <c r="U45" s="25"/>
      <c r="V45" s="24"/>
      <c r="W45" s="25"/>
      <c r="X45" s="24"/>
      <c r="Y45" s="25"/>
      <c r="Z45" s="24"/>
      <c r="AA45" s="25"/>
      <c r="AB45" s="24"/>
      <c r="AC45" s="25"/>
      <c r="AD45" s="24"/>
      <c r="AE45" s="25"/>
      <c r="AF45" s="147"/>
      <c r="AG45" s="143"/>
      <c r="AH45" s="26"/>
      <c r="AI45" s="56">
        <f>SUM('（別紙2-6）6月1日～6月30日'!D45:AG45,'（別紙2-7）7月1日～7月31日'!D45:AH45,D45:AH45)</f>
        <v>0</v>
      </c>
      <c r="AJ45" s="43" t="str">
        <f t="shared" si="3"/>
        <v/>
      </c>
      <c r="AK45" s="41">
        <f t="shared" si="1"/>
        <v>0</v>
      </c>
      <c r="AL45" s="44"/>
      <c r="AN45" s="41" t="str">
        <f t="shared" si="2"/>
        <v/>
      </c>
    </row>
    <row r="46" spans="1:40" s="41" customFormat="1" ht="30" customHeight="1" x14ac:dyDescent="0.4">
      <c r="A46" s="55">
        <v>33</v>
      </c>
      <c r="B46" s="27" t="str">
        <f>IF('（別紙2-6）6月1日～6月30日'!B46="","",'（別紙2-6）6月1日～6月30日'!B46)</f>
        <v/>
      </c>
      <c r="C46" s="432"/>
      <c r="D46" s="22"/>
      <c r="E46" s="23"/>
      <c r="F46" s="24"/>
      <c r="G46" s="23"/>
      <c r="H46" s="24"/>
      <c r="I46" s="25"/>
      <c r="J46" s="24"/>
      <c r="K46" s="25"/>
      <c r="L46" s="24"/>
      <c r="M46" s="25"/>
      <c r="N46" s="24"/>
      <c r="O46" s="25"/>
      <c r="P46" s="24"/>
      <c r="Q46" s="25"/>
      <c r="R46" s="24"/>
      <c r="S46" s="25"/>
      <c r="T46" s="24"/>
      <c r="U46" s="25"/>
      <c r="V46" s="24"/>
      <c r="W46" s="25"/>
      <c r="X46" s="24"/>
      <c r="Y46" s="25"/>
      <c r="Z46" s="24"/>
      <c r="AA46" s="25"/>
      <c r="AB46" s="24"/>
      <c r="AC46" s="25"/>
      <c r="AD46" s="24"/>
      <c r="AE46" s="25"/>
      <c r="AF46" s="147"/>
      <c r="AG46" s="143"/>
      <c r="AH46" s="26"/>
      <c r="AI46" s="56">
        <f>SUM('（別紙2-6）6月1日～6月30日'!D46:AG46,'（別紙2-7）7月1日～7月31日'!D46:AH46,D46:AH46)</f>
        <v>0</v>
      </c>
      <c r="AJ46" s="43" t="str">
        <f t="shared" si="3"/>
        <v/>
      </c>
      <c r="AK46" s="41">
        <f t="shared" ref="AK46:AK77" si="4">MIN(SUM(D46:AH46),15)</f>
        <v>0</v>
      </c>
      <c r="AL46" s="44"/>
      <c r="AN46" s="41" t="str">
        <f t="shared" si="2"/>
        <v/>
      </c>
    </row>
    <row r="47" spans="1:40" s="41" customFormat="1" ht="30" customHeight="1" x14ac:dyDescent="0.4">
      <c r="A47" s="55">
        <v>34</v>
      </c>
      <c r="B47" s="27" t="str">
        <f>IF('（別紙2-6）6月1日～6月30日'!B47="","",'（別紙2-6）6月1日～6月30日'!B47)</f>
        <v/>
      </c>
      <c r="C47" s="432"/>
      <c r="D47" s="22"/>
      <c r="E47" s="23"/>
      <c r="F47" s="24"/>
      <c r="G47" s="23"/>
      <c r="H47" s="24"/>
      <c r="I47" s="25"/>
      <c r="J47" s="24"/>
      <c r="K47" s="25"/>
      <c r="L47" s="24"/>
      <c r="M47" s="25"/>
      <c r="N47" s="24"/>
      <c r="O47" s="25"/>
      <c r="P47" s="24"/>
      <c r="Q47" s="25"/>
      <c r="R47" s="24"/>
      <c r="S47" s="25"/>
      <c r="T47" s="24"/>
      <c r="U47" s="25"/>
      <c r="V47" s="24"/>
      <c r="W47" s="25"/>
      <c r="X47" s="24"/>
      <c r="Y47" s="25"/>
      <c r="Z47" s="24"/>
      <c r="AA47" s="25"/>
      <c r="AB47" s="24"/>
      <c r="AC47" s="25"/>
      <c r="AD47" s="24"/>
      <c r="AE47" s="25"/>
      <c r="AF47" s="147"/>
      <c r="AG47" s="143"/>
      <c r="AH47" s="26"/>
      <c r="AI47" s="56">
        <f>SUM('（別紙2-6）6月1日～6月30日'!D47:AG47,'（別紙2-7）7月1日～7月31日'!D47:AH47,D47:AH47)</f>
        <v>0</v>
      </c>
      <c r="AJ47" s="43" t="str">
        <f t="shared" si="3"/>
        <v/>
      </c>
      <c r="AK47" s="41">
        <f t="shared" si="4"/>
        <v>0</v>
      </c>
      <c r="AL47" s="44"/>
      <c r="AN47" s="41" t="str">
        <f t="shared" si="2"/>
        <v/>
      </c>
    </row>
    <row r="48" spans="1:40" s="41" customFormat="1" ht="30" customHeight="1" thickBot="1" x14ac:dyDescent="0.45">
      <c r="A48" s="57">
        <v>35</v>
      </c>
      <c r="B48" s="106" t="str">
        <f>IF('（別紙2-6）6月1日～6月30日'!B48="","",'（別紙2-6）6月1日～6月30日'!B48)</f>
        <v/>
      </c>
      <c r="C48" s="433"/>
      <c r="D48" s="11"/>
      <c r="E48" s="12"/>
      <c r="F48" s="13"/>
      <c r="G48" s="12"/>
      <c r="H48" s="13"/>
      <c r="I48" s="14"/>
      <c r="J48" s="13"/>
      <c r="K48" s="14"/>
      <c r="L48" s="13"/>
      <c r="M48" s="14"/>
      <c r="N48" s="13"/>
      <c r="O48" s="14"/>
      <c r="P48" s="13"/>
      <c r="Q48" s="14"/>
      <c r="R48" s="13"/>
      <c r="S48" s="14"/>
      <c r="T48" s="13"/>
      <c r="U48" s="14"/>
      <c r="V48" s="13"/>
      <c r="W48" s="14"/>
      <c r="X48" s="13"/>
      <c r="Y48" s="14"/>
      <c r="Z48" s="13"/>
      <c r="AA48" s="14"/>
      <c r="AB48" s="13"/>
      <c r="AC48" s="14"/>
      <c r="AD48" s="13"/>
      <c r="AE48" s="14"/>
      <c r="AF48" s="146"/>
      <c r="AG48" s="142"/>
      <c r="AH48" s="15"/>
      <c r="AI48" s="58">
        <f>SUM('（別紙2-6）6月1日～6月30日'!D48:AG48,'（別紙2-7）7月1日～7月31日'!D48:AH48,D48:AH48)</f>
        <v>0</v>
      </c>
      <c r="AJ48" s="43" t="str">
        <f t="shared" si="3"/>
        <v/>
      </c>
      <c r="AK48" s="41">
        <f t="shared" si="4"/>
        <v>0</v>
      </c>
      <c r="AL48" s="44"/>
      <c r="AN48" s="41" t="str">
        <f t="shared" si="2"/>
        <v/>
      </c>
    </row>
    <row r="49" spans="1:40" s="41" customFormat="1" ht="30" customHeight="1" x14ac:dyDescent="0.4">
      <c r="A49" s="91">
        <v>36</v>
      </c>
      <c r="B49" s="136" t="str">
        <f>IF('（別紙2-6）6月1日～6月30日'!B49="","",'（別紙2-6）6月1日～6月30日'!B49)</f>
        <v/>
      </c>
      <c r="C49" s="431"/>
      <c r="D49" s="93"/>
      <c r="E49" s="94"/>
      <c r="F49" s="95"/>
      <c r="G49" s="94"/>
      <c r="H49" s="95"/>
      <c r="I49" s="96"/>
      <c r="J49" s="95"/>
      <c r="K49" s="96"/>
      <c r="L49" s="95"/>
      <c r="M49" s="96"/>
      <c r="N49" s="95"/>
      <c r="O49" s="96"/>
      <c r="P49" s="95"/>
      <c r="Q49" s="96"/>
      <c r="R49" s="95"/>
      <c r="S49" s="96"/>
      <c r="T49" s="95"/>
      <c r="U49" s="96"/>
      <c r="V49" s="95"/>
      <c r="W49" s="96"/>
      <c r="X49" s="95"/>
      <c r="Y49" s="96"/>
      <c r="Z49" s="95"/>
      <c r="AA49" s="96"/>
      <c r="AB49" s="95"/>
      <c r="AC49" s="96"/>
      <c r="AD49" s="95"/>
      <c r="AE49" s="96"/>
      <c r="AF49" s="149"/>
      <c r="AG49" s="145"/>
      <c r="AH49" s="97"/>
      <c r="AI49" s="98">
        <f>SUM('（別紙2-6）6月1日～6月30日'!D49:AG49,'（別紙2-7）7月1日～7月31日'!D49:AH49,D49:AH49)</f>
        <v>0</v>
      </c>
      <c r="AJ49" s="43" t="str">
        <f t="shared" si="3"/>
        <v/>
      </c>
      <c r="AK49" s="41">
        <f t="shared" si="4"/>
        <v>0</v>
      </c>
      <c r="AL49" s="44"/>
      <c r="AN49" s="41" t="str">
        <f t="shared" si="2"/>
        <v/>
      </c>
    </row>
    <row r="50" spans="1:40" s="41" customFormat="1" ht="30" customHeight="1" x14ac:dyDescent="0.4">
      <c r="A50" s="55">
        <v>37</v>
      </c>
      <c r="B50" s="27" t="str">
        <f>IF('（別紙2-6）6月1日～6月30日'!B50="","",'（別紙2-6）6月1日～6月30日'!B50)</f>
        <v/>
      </c>
      <c r="C50" s="432"/>
      <c r="D50" s="22"/>
      <c r="E50" s="23"/>
      <c r="F50" s="24"/>
      <c r="G50" s="23"/>
      <c r="H50" s="24"/>
      <c r="I50" s="25"/>
      <c r="J50" s="24"/>
      <c r="K50" s="25"/>
      <c r="L50" s="24"/>
      <c r="M50" s="25"/>
      <c r="N50" s="24"/>
      <c r="O50" s="25"/>
      <c r="P50" s="24"/>
      <c r="Q50" s="25"/>
      <c r="R50" s="24"/>
      <c r="S50" s="25"/>
      <c r="T50" s="24"/>
      <c r="U50" s="25"/>
      <c r="V50" s="24"/>
      <c r="W50" s="25"/>
      <c r="X50" s="24"/>
      <c r="Y50" s="25"/>
      <c r="Z50" s="24"/>
      <c r="AA50" s="25"/>
      <c r="AB50" s="24"/>
      <c r="AC50" s="25"/>
      <c r="AD50" s="24"/>
      <c r="AE50" s="25"/>
      <c r="AF50" s="147"/>
      <c r="AG50" s="143"/>
      <c r="AH50" s="26"/>
      <c r="AI50" s="56">
        <f>SUM('（別紙2-6）6月1日～6月30日'!D50:AG50,'（別紙2-7）7月1日～7月31日'!D50:AH50,D50:AH50)</f>
        <v>0</v>
      </c>
      <c r="AJ50" s="43" t="str">
        <f t="shared" si="3"/>
        <v/>
      </c>
      <c r="AK50" s="41">
        <f t="shared" si="4"/>
        <v>0</v>
      </c>
      <c r="AL50" s="44"/>
      <c r="AN50" s="41" t="str">
        <f t="shared" si="2"/>
        <v/>
      </c>
    </row>
    <row r="51" spans="1:40" s="41" customFormat="1" ht="30" customHeight="1" x14ac:dyDescent="0.4">
      <c r="A51" s="55">
        <v>38</v>
      </c>
      <c r="B51" s="27" t="str">
        <f>IF('（別紙2-6）6月1日～6月30日'!B51="","",'（別紙2-6）6月1日～6月30日'!B51)</f>
        <v/>
      </c>
      <c r="C51" s="432"/>
      <c r="D51" s="22"/>
      <c r="E51" s="23"/>
      <c r="F51" s="24"/>
      <c r="G51" s="23"/>
      <c r="H51" s="24"/>
      <c r="I51" s="25"/>
      <c r="J51" s="24"/>
      <c r="K51" s="25"/>
      <c r="L51" s="24"/>
      <c r="M51" s="25"/>
      <c r="N51" s="24"/>
      <c r="O51" s="25"/>
      <c r="P51" s="24"/>
      <c r="Q51" s="25"/>
      <c r="R51" s="24"/>
      <c r="S51" s="25"/>
      <c r="T51" s="24"/>
      <c r="U51" s="25"/>
      <c r="V51" s="24"/>
      <c r="W51" s="25"/>
      <c r="X51" s="24"/>
      <c r="Y51" s="25"/>
      <c r="Z51" s="24"/>
      <c r="AA51" s="25"/>
      <c r="AB51" s="24"/>
      <c r="AC51" s="25"/>
      <c r="AD51" s="24"/>
      <c r="AE51" s="25"/>
      <c r="AF51" s="147"/>
      <c r="AG51" s="143"/>
      <c r="AH51" s="26"/>
      <c r="AI51" s="56">
        <f>SUM('（別紙2-6）6月1日～6月30日'!D51:AG51,'（別紙2-7）7月1日～7月31日'!D51:AH51,D51:AH51)</f>
        <v>0</v>
      </c>
      <c r="AJ51" s="43" t="str">
        <f t="shared" si="3"/>
        <v/>
      </c>
      <c r="AK51" s="41">
        <f t="shared" si="4"/>
        <v>0</v>
      </c>
      <c r="AL51" s="44"/>
      <c r="AN51" s="41" t="str">
        <f t="shared" si="2"/>
        <v/>
      </c>
    </row>
    <row r="52" spans="1:40" s="41" customFormat="1" ht="30" customHeight="1" x14ac:dyDescent="0.4">
      <c r="A52" s="55">
        <v>39</v>
      </c>
      <c r="B52" s="27" t="str">
        <f>IF('（別紙2-6）6月1日～6月30日'!B52="","",'（別紙2-6）6月1日～6月30日'!B52)</f>
        <v/>
      </c>
      <c r="C52" s="432"/>
      <c r="D52" s="22"/>
      <c r="E52" s="23"/>
      <c r="F52" s="24"/>
      <c r="G52" s="23"/>
      <c r="H52" s="24"/>
      <c r="I52" s="25"/>
      <c r="J52" s="24"/>
      <c r="K52" s="25"/>
      <c r="L52" s="24"/>
      <c r="M52" s="25"/>
      <c r="N52" s="24"/>
      <c r="O52" s="25"/>
      <c r="P52" s="24"/>
      <c r="Q52" s="25"/>
      <c r="R52" s="24"/>
      <c r="S52" s="25"/>
      <c r="T52" s="24"/>
      <c r="U52" s="25"/>
      <c r="V52" s="24"/>
      <c r="W52" s="25"/>
      <c r="X52" s="24"/>
      <c r="Y52" s="25"/>
      <c r="Z52" s="24"/>
      <c r="AA52" s="25"/>
      <c r="AB52" s="24"/>
      <c r="AC52" s="25"/>
      <c r="AD52" s="24"/>
      <c r="AE52" s="25"/>
      <c r="AF52" s="147"/>
      <c r="AG52" s="143"/>
      <c r="AH52" s="26"/>
      <c r="AI52" s="56">
        <f>SUM('（別紙2-6）6月1日～6月30日'!D52:AG52,'（別紙2-7）7月1日～7月31日'!D52:AH52,D52:AH52)</f>
        <v>0</v>
      </c>
      <c r="AJ52" s="43" t="str">
        <f t="shared" si="3"/>
        <v/>
      </c>
      <c r="AK52" s="41">
        <f t="shared" si="4"/>
        <v>0</v>
      </c>
      <c r="AL52" s="44"/>
      <c r="AN52" s="41" t="str">
        <f t="shared" si="2"/>
        <v/>
      </c>
    </row>
    <row r="53" spans="1:40" s="41" customFormat="1" ht="30" customHeight="1" thickBot="1" x14ac:dyDescent="0.45">
      <c r="A53" s="55">
        <v>40</v>
      </c>
      <c r="B53" s="106" t="str">
        <f>IF('（別紙2-6）6月1日～6月30日'!B53="","",'（別紙2-6）6月1日～6月30日'!B53)</f>
        <v/>
      </c>
      <c r="C53" s="433"/>
      <c r="D53" s="22"/>
      <c r="E53" s="23"/>
      <c r="F53" s="24"/>
      <c r="G53" s="23"/>
      <c r="H53" s="24"/>
      <c r="I53" s="25"/>
      <c r="J53" s="24"/>
      <c r="K53" s="25"/>
      <c r="L53" s="24"/>
      <c r="M53" s="25"/>
      <c r="N53" s="24"/>
      <c r="O53" s="25"/>
      <c r="P53" s="24"/>
      <c r="Q53" s="25"/>
      <c r="R53" s="24"/>
      <c r="S53" s="25"/>
      <c r="T53" s="24"/>
      <c r="U53" s="25"/>
      <c r="V53" s="24"/>
      <c r="W53" s="25"/>
      <c r="X53" s="24"/>
      <c r="Y53" s="25"/>
      <c r="Z53" s="24"/>
      <c r="AA53" s="25"/>
      <c r="AB53" s="24"/>
      <c r="AC53" s="25"/>
      <c r="AD53" s="24"/>
      <c r="AE53" s="25"/>
      <c r="AF53" s="147"/>
      <c r="AG53" s="143"/>
      <c r="AH53" s="26"/>
      <c r="AI53" s="56">
        <f>SUM('（別紙2-6）6月1日～6月30日'!D53:AG53,'（別紙2-7）7月1日～7月31日'!D53:AH53,D53:AH53)</f>
        <v>0</v>
      </c>
      <c r="AJ53" s="43" t="str">
        <f t="shared" si="3"/>
        <v/>
      </c>
      <c r="AK53" s="41">
        <f t="shared" si="4"/>
        <v>0</v>
      </c>
      <c r="AL53" s="44"/>
      <c r="AN53" s="41" t="str">
        <f t="shared" si="2"/>
        <v/>
      </c>
    </row>
    <row r="54" spans="1:40" s="41" customFormat="1" ht="30" customHeight="1" x14ac:dyDescent="0.4">
      <c r="A54" s="99">
        <v>41</v>
      </c>
      <c r="B54" s="136" t="str">
        <f>IF('（別紙2-6）6月1日～6月30日'!B54="","",'（別紙2-6）6月1日～6月30日'!B54)</f>
        <v/>
      </c>
      <c r="C54" s="431"/>
      <c r="D54" s="101"/>
      <c r="E54" s="102"/>
      <c r="F54" s="103"/>
      <c r="G54" s="102"/>
      <c r="H54" s="103"/>
      <c r="I54" s="104"/>
      <c r="J54" s="103"/>
      <c r="K54" s="104"/>
      <c r="L54" s="103"/>
      <c r="M54" s="104"/>
      <c r="N54" s="103"/>
      <c r="O54" s="104"/>
      <c r="P54" s="103"/>
      <c r="Q54" s="104"/>
      <c r="R54" s="103"/>
      <c r="S54" s="104"/>
      <c r="T54" s="103"/>
      <c r="U54" s="104"/>
      <c r="V54" s="103"/>
      <c r="W54" s="104"/>
      <c r="X54" s="103"/>
      <c r="Y54" s="104"/>
      <c r="Z54" s="103"/>
      <c r="AA54" s="104"/>
      <c r="AB54" s="103"/>
      <c r="AC54" s="104"/>
      <c r="AD54" s="103"/>
      <c r="AE54" s="104"/>
      <c r="AF54" s="148"/>
      <c r="AG54" s="144"/>
      <c r="AH54" s="105"/>
      <c r="AI54" s="81">
        <f>SUM('（別紙2-6）6月1日～6月30日'!D54:AG54,'（別紙2-7）7月1日～7月31日'!D54:AH54,D54:AH54)</f>
        <v>0</v>
      </c>
      <c r="AJ54" s="43" t="str">
        <f t="shared" si="3"/>
        <v/>
      </c>
      <c r="AK54" s="41">
        <f t="shared" si="4"/>
        <v>0</v>
      </c>
      <c r="AL54" s="44"/>
      <c r="AN54" s="41" t="str">
        <f t="shared" si="2"/>
        <v/>
      </c>
    </row>
    <row r="55" spans="1:40" s="41" customFormat="1" ht="30" customHeight="1" x14ac:dyDescent="0.4">
      <c r="A55" s="55">
        <v>42</v>
      </c>
      <c r="B55" s="27" t="str">
        <f>IF('（別紙2-6）6月1日～6月30日'!B55="","",'（別紙2-6）6月1日～6月30日'!B55)</f>
        <v/>
      </c>
      <c r="C55" s="432"/>
      <c r="D55" s="22"/>
      <c r="E55" s="23"/>
      <c r="F55" s="24"/>
      <c r="G55" s="23"/>
      <c r="H55" s="24"/>
      <c r="I55" s="25"/>
      <c r="J55" s="24"/>
      <c r="K55" s="25"/>
      <c r="L55" s="24"/>
      <c r="M55" s="25"/>
      <c r="N55" s="24"/>
      <c r="O55" s="25"/>
      <c r="P55" s="24"/>
      <c r="Q55" s="25"/>
      <c r="R55" s="24"/>
      <c r="S55" s="25"/>
      <c r="T55" s="24"/>
      <c r="U55" s="25"/>
      <c r="V55" s="24"/>
      <c r="W55" s="25"/>
      <c r="X55" s="24"/>
      <c r="Y55" s="25"/>
      <c r="Z55" s="24"/>
      <c r="AA55" s="25"/>
      <c r="AB55" s="24"/>
      <c r="AC55" s="25"/>
      <c r="AD55" s="24"/>
      <c r="AE55" s="25"/>
      <c r="AF55" s="147"/>
      <c r="AG55" s="143"/>
      <c r="AH55" s="26"/>
      <c r="AI55" s="56">
        <f>SUM('（別紙2-6）6月1日～6月30日'!D55:AG55,'（別紙2-7）7月1日～7月31日'!D55:AH55,D55:AH55)</f>
        <v>0</v>
      </c>
      <c r="AJ55" s="43" t="str">
        <f t="shared" si="3"/>
        <v/>
      </c>
      <c r="AK55" s="41">
        <f t="shared" si="4"/>
        <v>0</v>
      </c>
      <c r="AL55" s="44"/>
      <c r="AN55" s="41" t="str">
        <f t="shared" si="2"/>
        <v/>
      </c>
    </row>
    <row r="56" spans="1:40" s="41" customFormat="1" ht="30" customHeight="1" x14ac:dyDescent="0.4">
      <c r="A56" s="55">
        <v>43</v>
      </c>
      <c r="B56" s="27" t="str">
        <f>IF('（別紙2-6）6月1日～6月30日'!B56="","",'（別紙2-6）6月1日～6月30日'!B56)</f>
        <v/>
      </c>
      <c r="C56" s="432"/>
      <c r="D56" s="22"/>
      <c r="E56" s="23"/>
      <c r="F56" s="24"/>
      <c r="G56" s="23"/>
      <c r="H56" s="24"/>
      <c r="I56" s="25"/>
      <c r="J56" s="24"/>
      <c r="K56" s="25"/>
      <c r="L56" s="24"/>
      <c r="M56" s="25"/>
      <c r="N56" s="24"/>
      <c r="O56" s="25"/>
      <c r="P56" s="24"/>
      <c r="Q56" s="25"/>
      <c r="R56" s="24"/>
      <c r="S56" s="25"/>
      <c r="T56" s="24"/>
      <c r="U56" s="25"/>
      <c r="V56" s="24"/>
      <c r="W56" s="25"/>
      <c r="X56" s="24"/>
      <c r="Y56" s="25"/>
      <c r="Z56" s="24"/>
      <c r="AA56" s="25"/>
      <c r="AB56" s="24"/>
      <c r="AC56" s="25"/>
      <c r="AD56" s="24"/>
      <c r="AE56" s="25"/>
      <c r="AF56" s="147"/>
      <c r="AG56" s="143"/>
      <c r="AH56" s="26"/>
      <c r="AI56" s="56">
        <f>SUM('（別紙2-6）6月1日～6月30日'!D56:AG56,'（別紙2-7）7月1日～7月31日'!D56:AH56,D56:AH56)</f>
        <v>0</v>
      </c>
      <c r="AJ56" s="43" t="str">
        <f t="shared" si="3"/>
        <v/>
      </c>
      <c r="AK56" s="41">
        <f t="shared" si="4"/>
        <v>0</v>
      </c>
      <c r="AL56" s="44"/>
      <c r="AN56" s="41" t="str">
        <f t="shared" si="2"/>
        <v/>
      </c>
    </row>
    <row r="57" spans="1:40" s="41" customFormat="1" ht="30" customHeight="1" x14ac:dyDescent="0.4">
      <c r="A57" s="55">
        <v>44</v>
      </c>
      <c r="B57" s="27" t="str">
        <f>IF('（別紙2-6）6月1日～6月30日'!B57="","",'（別紙2-6）6月1日～6月30日'!B57)</f>
        <v/>
      </c>
      <c r="C57" s="432"/>
      <c r="D57" s="22"/>
      <c r="E57" s="23"/>
      <c r="F57" s="24"/>
      <c r="G57" s="23"/>
      <c r="H57" s="24"/>
      <c r="I57" s="25"/>
      <c r="J57" s="24"/>
      <c r="K57" s="25"/>
      <c r="L57" s="24"/>
      <c r="M57" s="25"/>
      <c r="N57" s="24"/>
      <c r="O57" s="25"/>
      <c r="P57" s="24"/>
      <c r="Q57" s="25"/>
      <c r="R57" s="24"/>
      <c r="S57" s="25"/>
      <c r="T57" s="24"/>
      <c r="U57" s="25"/>
      <c r="V57" s="24"/>
      <c r="W57" s="25"/>
      <c r="X57" s="24"/>
      <c r="Y57" s="25"/>
      <c r="Z57" s="24"/>
      <c r="AA57" s="25"/>
      <c r="AB57" s="24"/>
      <c r="AC57" s="25"/>
      <c r="AD57" s="24"/>
      <c r="AE57" s="25"/>
      <c r="AF57" s="147"/>
      <c r="AG57" s="143"/>
      <c r="AH57" s="26"/>
      <c r="AI57" s="56">
        <f>SUM('（別紙2-6）6月1日～6月30日'!D57:AG57,'（別紙2-7）7月1日～7月31日'!D57:AH57,D57:AH57)</f>
        <v>0</v>
      </c>
      <c r="AJ57" s="43" t="str">
        <f t="shared" si="3"/>
        <v/>
      </c>
      <c r="AK57" s="41">
        <f t="shared" si="4"/>
        <v>0</v>
      </c>
      <c r="AL57" s="44"/>
      <c r="AN57" s="41" t="str">
        <f t="shared" si="2"/>
        <v/>
      </c>
    </row>
    <row r="58" spans="1:40" s="41" customFormat="1" ht="30" customHeight="1" thickBot="1" x14ac:dyDescent="0.45">
      <c r="A58" s="57">
        <v>45</v>
      </c>
      <c r="B58" s="106" t="str">
        <f>IF('（別紙2-6）6月1日～6月30日'!B58="","",'（別紙2-6）6月1日～6月30日'!B58)</f>
        <v/>
      </c>
      <c r="C58" s="433"/>
      <c r="D58" s="11"/>
      <c r="E58" s="12"/>
      <c r="F58" s="13"/>
      <c r="G58" s="12"/>
      <c r="H58" s="13"/>
      <c r="I58" s="14"/>
      <c r="J58" s="13"/>
      <c r="K58" s="14"/>
      <c r="L58" s="13"/>
      <c r="M58" s="14"/>
      <c r="N58" s="13"/>
      <c r="O58" s="14"/>
      <c r="P58" s="13"/>
      <c r="Q58" s="14"/>
      <c r="R58" s="13"/>
      <c r="S58" s="14"/>
      <c r="T58" s="13"/>
      <c r="U58" s="14"/>
      <c r="V58" s="13"/>
      <c r="W58" s="14"/>
      <c r="X58" s="13"/>
      <c r="Y58" s="14"/>
      <c r="Z58" s="13"/>
      <c r="AA58" s="14"/>
      <c r="AB58" s="13"/>
      <c r="AC58" s="14"/>
      <c r="AD58" s="13"/>
      <c r="AE58" s="14"/>
      <c r="AF58" s="146"/>
      <c r="AG58" s="142"/>
      <c r="AH58" s="15"/>
      <c r="AI58" s="58">
        <f>SUM('（別紙2-6）6月1日～6月30日'!D58:AG58,'（別紙2-7）7月1日～7月31日'!D58:AH58,D58:AH58)</f>
        <v>0</v>
      </c>
      <c r="AJ58" s="43" t="str">
        <f t="shared" si="3"/>
        <v/>
      </c>
      <c r="AK58" s="41">
        <f t="shared" si="4"/>
        <v>0</v>
      </c>
      <c r="AL58" s="44"/>
      <c r="AN58" s="41" t="str">
        <f t="shared" si="2"/>
        <v/>
      </c>
    </row>
    <row r="59" spans="1:40" s="41" customFormat="1" ht="30" customHeight="1" x14ac:dyDescent="0.4">
      <c r="A59" s="91">
        <v>46</v>
      </c>
      <c r="B59" s="136" t="str">
        <f>IF('（別紙2-6）6月1日～6月30日'!B59="","",'（別紙2-6）6月1日～6月30日'!B59)</f>
        <v/>
      </c>
      <c r="C59" s="431"/>
      <c r="D59" s="93"/>
      <c r="E59" s="94"/>
      <c r="F59" s="95"/>
      <c r="G59" s="94"/>
      <c r="H59" s="95"/>
      <c r="I59" s="96"/>
      <c r="J59" s="95"/>
      <c r="K59" s="96"/>
      <c r="L59" s="95"/>
      <c r="M59" s="96"/>
      <c r="N59" s="95"/>
      <c r="O59" s="96"/>
      <c r="P59" s="95"/>
      <c r="Q59" s="96"/>
      <c r="R59" s="95"/>
      <c r="S59" s="96"/>
      <c r="T59" s="95"/>
      <c r="U59" s="96"/>
      <c r="V59" s="95"/>
      <c r="W59" s="96"/>
      <c r="X59" s="95"/>
      <c r="Y59" s="96"/>
      <c r="Z59" s="95"/>
      <c r="AA59" s="96"/>
      <c r="AB59" s="95"/>
      <c r="AC59" s="96"/>
      <c r="AD59" s="95"/>
      <c r="AE59" s="96"/>
      <c r="AF59" s="149"/>
      <c r="AG59" s="145"/>
      <c r="AH59" s="97"/>
      <c r="AI59" s="98">
        <f>SUM('（別紙2-6）6月1日～6月30日'!D59:AG59,'（別紙2-7）7月1日～7月31日'!D59:AH59,D59:AH59)</f>
        <v>0</v>
      </c>
      <c r="AJ59" s="43" t="str">
        <f t="shared" si="3"/>
        <v/>
      </c>
      <c r="AK59" s="41">
        <f t="shared" si="4"/>
        <v>0</v>
      </c>
      <c r="AL59" s="44"/>
      <c r="AN59" s="41" t="str">
        <f t="shared" si="2"/>
        <v/>
      </c>
    </row>
    <row r="60" spans="1:40" s="41" customFormat="1" ht="30" customHeight="1" x14ac:dyDescent="0.4">
      <c r="A60" s="55">
        <v>47</v>
      </c>
      <c r="B60" s="27" t="str">
        <f>IF('（別紙2-6）6月1日～6月30日'!B60="","",'（別紙2-6）6月1日～6月30日'!B60)</f>
        <v/>
      </c>
      <c r="C60" s="432"/>
      <c r="D60" s="22"/>
      <c r="E60" s="23"/>
      <c r="F60" s="24"/>
      <c r="G60" s="23"/>
      <c r="H60" s="24"/>
      <c r="I60" s="25"/>
      <c r="J60" s="24"/>
      <c r="K60" s="25"/>
      <c r="L60" s="24"/>
      <c r="M60" s="25"/>
      <c r="N60" s="24"/>
      <c r="O60" s="25"/>
      <c r="P60" s="24"/>
      <c r="Q60" s="25"/>
      <c r="R60" s="24"/>
      <c r="S60" s="25"/>
      <c r="T60" s="24"/>
      <c r="U60" s="25"/>
      <c r="V60" s="24"/>
      <c r="W60" s="25"/>
      <c r="X60" s="24"/>
      <c r="Y60" s="25"/>
      <c r="Z60" s="24"/>
      <c r="AA60" s="25"/>
      <c r="AB60" s="24"/>
      <c r="AC60" s="25"/>
      <c r="AD60" s="24"/>
      <c r="AE60" s="25"/>
      <c r="AF60" s="147"/>
      <c r="AG60" s="143"/>
      <c r="AH60" s="26"/>
      <c r="AI60" s="56">
        <f>SUM('（別紙2-6）6月1日～6月30日'!D60:AG60,'（別紙2-7）7月1日～7月31日'!D60:AH60,D60:AH60)</f>
        <v>0</v>
      </c>
      <c r="AJ60" s="43" t="str">
        <f t="shared" si="3"/>
        <v/>
      </c>
      <c r="AK60" s="41">
        <f t="shared" si="4"/>
        <v>0</v>
      </c>
      <c r="AL60" s="44"/>
      <c r="AN60" s="41" t="str">
        <f t="shared" si="2"/>
        <v/>
      </c>
    </row>
    <row r="61" spans="1:40" s="41" customFormat="1" ht="30" customHeight="1" x14ac:dyDescent="0.4">
      <c r="A61" s="55">
        <v>48</v>
      </c>
      <c r="B61" s="27" t="str">
        <f>IF('（別紙2-6）6月1日～6月30日'!B61="","",'（別紙2-6）6月1日～6月30日'!B61)</f>
        <v/>
      </c>
      <c r="C61" s="432"/>
      <c r="D61" s="22"/>
      <c r="E61" s="23"/>
      <c r="F61" s="24"/>
      <c r="G61" s="23"/>
      <c r="H61" s="24"/>
      <c r="I61" s="25"/>
      <c r="J61" s="24"/>
      <c r="K61" s="25"/>
      <c r="L61" s="24"/>
      <c r="M61" s="25"/>
      <c r="N61" s="24"/>
      <c r="O61" s="25"/>
      <c r="P61" s="24"/>
      <c r="Q61" s="25"/>
      <c r="R61" s="24"/>
      <c r="S61" s="25"/>
      <c r="T61" s="24"/>
      <c r="U61" s="25"/>
      <c r="V61" s="24"/>
      <c r="W61" s="25"/>
      <c r="X61" s="24"/>
      <c r="Y61" s="25"/>
      <c r="Z61" s="24"/>
      <c r="AA61" s="25"/>
      <c r="AB61" s="24"/>
      <c r="AC61" s="25"/>
      <c r="AD61" s="24"/>
      <c r="AE61" s="25"/>
      <c r="AF61" s="147"/>
      <c r="AG61" s="143"/>
      <c r="AH61" s="26"/>
      <c r="AI61" s="56">
        <f>SUM('（別紙2-6）6月1日～6月30日'!D61:AG61,'（別紙2-7）7月1日～7月31日'!D61:AH61,D61:AH61)</f>
        <v>0</v>
      </c>
      <c r="AJ61" s="43" t="str">
        <f t="shared" si="3"/>
        <v/>
      </c>
      <c r="AK61" s="41">
        <f t="shared" si="4"/>
        <v>0</v>
      </c>
      <c r="AL61" s="44"/>
      <c r="AN61" s="41" t="str">
        <f t="shared" si="2"/>
        <v/>
      </c>
    </row>
    <row r="62" spans="1:40" s="41" customFormat="1" ht="30" customHeight="1" x14ac:dyDescent="0.4">
      <c r="A62" s="55">
        <v>49</v>
      </c>
      <c r="B62" s="27" t="str">
        <f>IF('（別紙2-6）6月1日～6月30日'!B62="","",'（別紙2-6）6月1日～6月30日'!B62)</f>
        <v/>
      </c>
      <c r="C62" s="432"/>
      <c r="D62" s="22"/>
      <c r="E62" s="23"/>
      <c r="F62" s="24"/>
      <c r="G62" s="23"/>
      <c r="H62" s="24"/>
      <c r="I62" s="25"/>
      <c r="J62" s="24"/>
      <c r="K62" s="25"/>
      <c r="L62" s="24"/>
      <c r="M62" s="25"/>
      <c r="N62" s="24"/>
      <c r="O62" s="25"/>
      <c r="P62" s="24"/>
      <c r="Q62" s="25"/>
      <c r="R62" s="24"/>
      <c r="S62" s="25"/>
      <c r="T62" s="24"/>
      <c r="U62" s="25"/>
      <c r="V62" s="24"/>
      <c r="W62" s="25"/>
      <c r="X62" s="24"/>
      <c r="Y62" s="25"/>
      <c r="Z62" s="24"/>
      <c r="AA62" s="25"/>
      <c r="AB62" s="24"/>
      <c r="AC62" s="25"/>
      <c r="AD62" s="24"/>
      <c r="AE62" s="25"/>
      <c r="AF62" s="147"/>
      <c r="AG62" s="143"/>
      <c r="AH62" s="26"/>
      <c r="AI62" s="56">
        <f>SUM('（別紙2-6）6月1日～6月30日'!D62:AG62,'（別紙2-7）7月1日～7月31日'!D62:AH62,D62:AH62)</f>
        <v>0</v>
      </c>
      <c r="AJ62" s="43" t="str">
        <f t="shared" si="3"/>
        <v/>
      </c>
      <c r="AK62" s="41">
        <f t="shared" si="4"/>
        <v>0</v>
      </c>
      <c r="AL62" s="44"/>
      <c r="AN62" s="41" t="str">
        <f t="shared" si="2"/>
        <v/>
      </c>
    </row>
    <row r="63" spans="1:40" s="41" customFormat="1" ht="30" customHeight="1" thickBot="1" x14ac:dyDescent="0.45">
      <c r="A63" s="55">
        <v>50</v>
      </c>
      <c r="B63" s="106" t="str">
        <f>IF('（別紙2-6）6月1日～6月30日'!B63="","",'（別紙2-6）6月1日～6月30日'!B63)</f>
        <v/>
      </c>
      <c r="C63" s="433"/>
      <c r="D63" s="22"/>
      <c r="E63" s="23"/>
      <c r="F63" s="24"/>
      <c r="G63" s="23"/>
      <c r="H63" s="24"/>
      <c r="I63" s="25"/>
      <c r="J63" s="24"/>
      <c r="K63" s="25"/>
      <c r="L63" s="24"/>
      <c r="M63" s="25"/>
      <c r="N63" s="24"/>
      <c r="O63" s="25"/>
      <c r="P63" s="24"/>
      <c r="Q63" s="25"/>
      <c r="R63" s="24"/>
      <c r="S63" s="25"/>
      <c r="T63" s="24"/>
      <c r="U63" s="25"/>
      <c r="V63" s="24"/>
      <c r="W63" s="25"/>
      <c r="X63" s="24"/>
      <c r="Y63" s="25"/>
      <c r="Z63" s="24"/>
      <c r="AA63" s="25"/>
      <c r="AB63" s="24"/>
      <c r="AC63" s="25"/>
      <c r="AD63" s="24"/>
      <c r="AE63" s="25"/>
      <c r="AF63" s="147"/>
      <c r="AG63" s="143"/>
      <c r="AH63" s="26"/>
      <c r="AI63" s="56">
        <f>SUM('（別紙2-6）6月1日～6月30日'!D63:AG63,'（別紙2-7）7月1日～7月31日'!D63:AH63,D63:AH63)</f>
        <v>0</v>
      </c>
      <c r="AJ63" s="43" t="str">
        <f t="shared" si="3"/>
        <v/>
      </c>
      <c r="AK63" s="41">
        <f t="shared" si="4"/>
        <v>0</v>
      </c>
      <c r="AL63" s="44"/>
      <c r="AN63" s="41" t="str">
        <f t="shared" si="2"/>
        <v/>
      </c>
    </row>
    <row r="64" spans="1:40" s="41" customFormat="1" ht="30" customHeight="1" x14ac:dyDescent="0.4">
      <c r="A64" s="99">
        <v>51</v>
      </c>
      <c r="B64" s="136" t="str">
        <f>IF('（別紙2-6）6月1日～6月30日'!B64="","",'（別紙2-6）6月1日～6月30日'!B64)</f>
        <v/>
      </c>
      <c r="C64" s="431"/>
      <c r="D64" s="101"/>
      <c r="E64" s="102"/>
      <c r="F64" s="103"/>
      <c r="G64" s="102"/>
      <c r="H64" s="103"/>
      <c r="I64" s="104"/>
      <c r="J64" s="103"/>
      <c r="K64" s="104"/>
      <c r="L64" s="103"/>
      <c r="M64" s="104"/>
      <c r="N64" s="103"/>
      <c r="O64" s="104"/>
      <c r="P64" s="103"/>
      <c r="Q64" s="104"/>
      <c r="R64" s="103"/>
      <c r="S64" s="104"/>
      <c r="T64" s="103"/>
      <c r="U64" s="104"/>
      <c r="V64" s="103"/>
      <c r="W64" s="104"/>
      <c r="X64" s="103"/>
      <c r="Y64" s="104"/>
      <c r="Z64" s="103"/>
      <c r="AA64" s="104"/>
      <c r="AB64" s="103"/>
      <c r="AC64" s="104"/>
      <c r="AD64" s="103"/>
      <c r="AE64" s="104"/>
      <c r="AF64" s="148"/>
      <c r="AG64" s="144"/>
      <c r="AH64" s="105"/>
      <c r="AI64" s="81">
        <f>SUM('（別紙2-6）6月1日～6月30日'!D64:AG64,'（別紙2-7）7月1日～7月31日'!D64:AH64,D64:AH64)</f>
        <v>0</v>
      </c>
      <c r="AJ64" s="43" t="str">
        <f t="shared" si="3"/>
        <v/>
      </c>
      <c r="AK64" s="41">
        <f t="shared" si="4"/>
        <v>0</v>
      </c>
      <c r="AL64" s="44"/>
      <c r="AN64" s="41" t="str">
        <f t="shared" si="2"/>
        <v/>
      </c>
    </row>
    <row r="65" spans="1:40" s="41" customFormat="1" ht="30" customHeight="1" x14ac:dyDescent="0.4">
      <c r="A65" s="55">
        <v>52</v>
      </c>
      <c r="B65" s="27" t="str">
        <f>IF('（別紙2-6）6月1日～6月30日'!B65="","",'（別紙2-6）6月1日～6月30日'!B65)</f>
        <v/>
      </c>
      <c r="C65" s="432"/>
      <c r="D65" s="22"/>
      <c r="E65" s="23"/>
      <c r="F65" s="24"/>
      <c r="G65" s="23"/>
      <c r="H65" s="24"/>
      <c r="I65" s="25"/>
      <c r="J65" s="24"/>
      <c r="K65" s="25"/>
      <c r="L65" s="24"/>
      <c r="M65" s="25"/>
      <c r="N65" s="24"/>
      <c r="O65" s="25"/>
      <c r="P65" s="24"/>
      <c r="Q65" s="25"/>
      <c r="R65" s="24"/>
      <c r="S65" s="25"/>
      <c r="T65" s="24"/>
      <c r="U65" s="25"/>
      <c r="V65" s="24"/>
      <c r="W65" s="25"/>
      <c r="X65" s="24"/>
      <c r="Y65" s="25"/>
      <c r="Z65" s="24"/>
      <c r="AA65" s="25"/>
      <c r="AB65" s="24"/>
      <c r="AC65" s="25"/>
      <c r="AD65" s="24"/>
      <c r="AE65" s="25"/>
      <c r="AF65" s="147"/>
      <c r="AG65" s="143"/>
      <c r="AH65" s="26"/>
      <c r="AI65" s="56">
        <f>SUM('（別紙2-6）6月1日～6月30日'!D65:AG65,'（別紙2-7）7月1日～7月31日'!D65:AH65,D65:AH65)</f>
        <v>0</v>
      </c>
      <c r="AJ65" s="43" t="str">
        <f t="shared" si="3"/>
        <v/>
      </c>
      <c r="AK65" s="41">
        <f t="shared" si="4"/>
        <v>0</v>
      </c>
      <c r="AL65" s="44"/>
      <c r="AN65" s="41" t="str">
        <f t="shared" si="2"/>
        <v/>
      </c>
    </row>
    <row r="66" spans="1:40" s="41" customFormat="1" ht="30" customHeight="1" x14ac:dyDescent="0.4">
      <c r="A66" s="55">
        <v>53</v>
      </c>
      <c r="B66" s="27" t="str">
        <f>IF('（別紙2-6）6月1日～6月30日'!B66="","",'（別紙2-6）6月1日～6月30日'!B66)</f>
        <v/>
      </c>
      <c r="C66" s="432"/>
      <c r="D66" s="22"/>
      <c r="E66" s="23"/>
      <c r="F66" s="24"/>
      <c r="G66" s="23"/>
      <c r="H66" s="24"/>
      <c r="I66" s="25"/>
      <c r="J66" s="24"/>
      <c r="K66" s="25"/>
      <c r="L66" s="24"/>
      <c r="M66" s="25"/>
      <c r="N66" s="24"/>
      <c r="O66" s="25"/>
      <c r="P66" s="24"/>
      <c r="Q66" s="25"/>
      <c r="R66" s="24"/>
      <c r="S66" s="25"/>
      <c r="T66" s="24"/>
      <c r="U66" s="25"/>
      <c r="V66" s="24"/>
      <c r="W66" s="25"/>
      <c r="X66" s="24"/>
      <c r="Y66" s="25"/>
      <c r="Z66" s="24"/>
      <c r="AA66" s="25"/>
      <c r="AB66" s="24"/>
      <c r="AC66" s="25"/>
      <c r="AD66" s="24"/>
      <c r="AE66" s="25"/>
      <c r="AF66" s="147"/>
      <c r="AG66" s="143"/>
      <c r="AH66" s="26"/>
      <c r="AI66" s="56">
        <f>SUM('（別紙2-6）6月1日～6月30日'!D66:AG66,'（別紙2-7）7月1日～7月31日'!D66:AH66,D66:AH66)</f>
        <v>0</v>
      </c>
      <c r="AJ66" s="43" t="str">
        <f t="shared" si="3"/>
        <v/>
      </c>
      <c r="AK66" s="41">
        <f t="shared" si="4"/>
        <v>0</v>
      </c>
      <c r="AL66" s="44"/>
      <c r="AN66" s="41" t="str">
        <f t="shared" si="2"/>
        <v/>
      </c>
    </row>
    <row r="67" spans="1:40" s="41" customFormat="1" ht="30" customHeight="1" x14ac:dyDescent="0.4">
      <c r="A67" s="55">
        <v>54</v>
      </c>
      <c r="B67" s="27" t="str">
        <f>IF('（別紙2-6）6月1日～6月30日'!B67="","",'（別紙2-6）6月1日～6月30日'!B67)</f>
        <v/>
      </c>
      <c r="C67" s="432"/>
      <c r="D67" s="22"/>
      <c r="E67" s="23"/>
      <c r="F67" s="24"/>
      <c r="G67" s="23"/>
      <c r="H67" s="24"/>
      <c r="I67" s="25"/>
      <c r="J67" s="24"/>
      <c r="K67" s="25"/>
      <c r="L67" s="24"/>
      <c r="M67" s="25"/>
      <c r="N67" s="24"/>
      <c r="O67" s="25"/>
      <c r="P67" s="24"/>
      <c r="Q67" s="25"/>
      <c r="R67" s="24"/>
      <c r="S67" s="25"/>
      <c r="T67" s="24"/>
      <c r="U67" s="25"/>
      <c r="V67" s="24"/>
      <c r="W67" s="25"/>
      <c r="X67" s="24"/>
      <c r="Y67" s="25"/>
      <c r="Z67" s="24"/>
      <c r="AA67" s="25"/>
      <c r="AB67" s="24"/>
      <c r="AC67" s="25"/>
      <c r="AD67" s="24"/>
      <c r="AE67" s="25"/>
      <c r="AF67" s="147"/>
      <c r="AG67" s="143"/>
      <c r="AH67" s="26"/>
      <c r="AI67" s="56">
        <f>SUM('（別紙2-6）6月1日～6月30日'!D67:AG67,'（別紙2-7）7月1日～7月31日'!D67:AH67,D67:AH67)</f>
        <v>0</v>
      </c>
      <c r="AJ67" s="43" t="str">
        <f t="shared" si="3"/>
        <v/>
      </c>
      <c r="AK67" s="41">
        <f t="shared" si="4"/>
        <v>0</v>
      </c>
      <c r="AL67" s="44"/>
      <c r="AN67" s="41" t="str">
        <f t="shared" si="2"/>
        <v/>
      </c>
    </row>
    <row r="68" spans="1:40" s="41" customFormat="1" ht="30" customHeight="1" thickBot="1" x14ac:dyDescent="0.45">
      <c r="A68" s="57">
        <v>55</v>
      </c>
      <c r="B68" s="106" t="str">
        <f>IF('（別紙2-6）6月1日～6月30日'!B68="","",'（別紙2-6）6月1日～6月30日'!B68)</f>
        <v/>
      </c>
      <c r="C68" s="433"/>
      <c r="D68" s="11"/>
      <c r="E68" s="12"/>
      <c r="F68" s="13"/>
      <c r="G68" s="12"/>
      <c r="H68" s="13"/>
      <c r="I68" s="14"/>
      <c r="J68" s="13"/>
      <c r="K68" s="14"/>
      <c r="L68" s="13"/>
      <c r="M68" s="14"/>
      <c r="N68" s="13"/>
      <c r="O68" s="14"/>
      <c r="P68" s="13"/>
      <c r="Q68" s="14"/>
      <c r="R68" s="13"/>
      <c r="S68" s="14"/>
      <c r="T68" s="13"/>
      <c r="U68" s="14"/>
      <c r="V68" s="13"/>
      <c r="W68" s="14"/>
      <c r="X68" s="13"/>
      <c r="Y68" s="14"/>
      <c r="Z68" s="13"/>
      <c r="AA68" s="14"/>
      <c r="AB68" s="13"/>
      <c r="AC68" s="14"/>
      <c r="AD68" s="13"/>
      <c r="AE68" s="14"/>
      <c r="AF68" s="146"/>
      <c r="AG68" s="142"/>
      <c r="AH68" s="15"/>
      <c r="AI68" s="58">
        <f>SUM('（別紙2-6）6月1日～6月30日'!D68:AG68,'（別紙2-7）7月1日～7月31日'!D68:AH68,D68:AH68)</f>
        <v>0</v>
      </c>
      <c r="AJ68" s="43" t="str">
        <f t="shared" si="3"/>
        <v/>
      </c>
      <c r="AK68" s="41">
        <f t="shared" si="4"/>
        <v>0</v>
      </c>
      <c r="AL68" s="44"/>
      <c r="AN68" s="41" t="str">
        <f t="shared" si="2"/>
        <v/>
      </c>
    </row>
    <row r="69" spans="1:40" s="41" customFormat="1" ht="30" customHeight="1" x14ac:dyDescent="0.4">
      <c r="A69" s="91">
        <v>56</v>
      </c>
      <c r="B69" s="136" t="str">
        <f>IF('（別紙2-6）6月1日～6月30日'!B69="","",'（別紙2-6）6月1日～6月30日'!B69)</f>
        <v/>
      </c>
      <c r="C69" s="431"/>
      <c r="D69" s="93"/>
      <c r="E69" s="94"/>
      <c r="F69" s="95"/>
      <c r="G69" s="94"/>
      <c r="H69" s="95"/>
      <c r="I69" s="96"/>
      <c r="J69" s="95"/>
      <c r="K69" s="96"/>
      <c r="L69" s="95"/>
      <c r="M69" s="96"/>
      <c r="N69" s="95"/>
      <c r="O69" s="96"/>
      <c r="P69" s="95"/>
      <c r="Q69" s="96"/>
      <c r="R69" s="95"/>
      <c r="S69" s="96"/>
      <c r="T69" s="95"/>
      <c r="U69" s="96"/>
      <c r="V69" s="95"/>
      <c r="W69" s="96"/>
      <c r="X69" s="95"/>
      <c r="Y69" s="96"/>
      <c r="Z69" s="95"/>
      <c r="AA69" s="96"/>
      <c r="AB69" s="95"/>
      <c r="AC69" s="96"/>
      <c r="AD69" s="95"/>
      <c r="AE69" s="96"/>
      <c r="AF69" s="149"/>
      <c r="AG69" s="145"/>
      <c r="AH69" s="97"/>
      <c r="AI69" s="98">
        <f>SUM('（別紙2-6）6月1日～6月30日'!D69:AG69,'（別紙2-7）7月1日～7月31日'!D69:AH69,D69:AH69)</f>
        <v>0</v>
      </c>
      <c r="AJ69" s="43" t="str">
        <f t="shared" si="3"/>
        <v/>
      </c>
      <c r="AK69" s="41">
        <f t="shared" si="4"/>
        <v>0</v>
      </c>
      <c r="AL69" s="44"/>
      <c r="AN69" s="41" t="str">
        <f t="shared" si="2"/>
        <v/>
      </c>
    </row>
    <row r="70" spans="1:40" s="41" customFormat="1" ht="30" customHeight="1" x14ac:dyDescent="0.4">
      <c r="A70" s="55">
        <v>57</v>
      </c>
      <c r="B70" s="27" t="str">
        <f>IF('（別紙2-6）6月1日～6月30日'!B70="","",'（別紙2-6）6月1日～6月30日'!B70)</f>
        <v/>
      </c>
      <c r="C70" s="432"/>
      <c r="D70" s="22"/>
      <c r="E70" s="23"/>
      <c r="F70" s="24"/>
      <c r="G70" s="23"/>
      <c r="H70" s="24"/>
      <c r="I70" s="25"/>
      <c r="J70" s="24"/>
      <c r="K70" s="25"/>
      <c r="L70" s="24"/>
      <c r="M70" s="25"/>
      <c r="N70" s="24"/>
      <c r="O70" s="25"/>
      <c r="P70" s="24"/>
      <c r="Q70" s="25"/>
      <c r="R70" s="24"/>
      <c r="S70" s="25"/>
      <c r="T70" s="24"/>
      <c r="U70" s="25"/>
      <c r="V70" s="24"/>
      <c r="W70" s="25"/>
      <c r="X70" s="24"/>
      <c r="Y70" s="25"/>
      <c r="Z70" s="24"/>
      <c r="AA70" s="25"/>
      <c r="AB70" s="24"/>
      <c r="AC70" s="25"/>
      <c r="AD70" s="24"/>
      <c r="AE70" s="25"/>
      <c r="AF70" s="147"/>
      <c r="AG70" s="143"/>
      <c r="AH70" s="26"/>
      <c r="AI70" s="56">
        <f>SUM('（別紙2-6）6月1日～6月30日'!D70:AG70,'（別紙2-7）7月1日～7月31日'!D70:AH70,D70:AH70)</f>
        <v>0</v>
      </c>
      <c r="AJ70" s="43" t="str">
        <f t="shared" si="3"/>
        <v/>
      </c>
      <c r="AK70" s="41">
        <f t="shared" si="4"/>
        <v>0</v>
      </c>
      <c r="AL70" s="44"/>
      <c r="AN70" s="41" t="str">
        <f t="shared" si="2"/>
        <v/>
      </c>
    </row>
    <row r="71" spans="1:40" s="41" customFormat="1" ht="30" customHeight="1" x14ac:dyDescent="0.4">
      <c r="A71" s="55">
        <v>58</v>
      </c>
      <c r="B71" s="27" t="str">
        <f>IF('（別紙2-6）6月1日～6月30日'!B71="","",'（別紙2-6）6月1日～6月30日'!B71)</f>
        <v/>
      </c>
      <c r="C71" s="432"/>
      <c r="D71" s="22"/>
      <c r="E71" s="23"/>
      <c r="F71" s="24"/>
      <c r="G71" s="23"/>
      <c r="H71" s="24"/>
      <c r="I71" s="25"/>
      <c r="J71" s="24"/>
      <c r="K71" s="25"/>
      <c r="L71" s="24"/>
      <c r="M71" s="25"/>
      <c r="N71" s="24"/>
      <c r="O71" s="25"/>
      <c r="P71" s="24"/>
      <c r="Q71" s="25"/>
      <c r="R71" s="24"/>
      <c r="S71" s="25"/>
      <c r="T71" s="24"/>
      <c r="U71" s="25"/>
      <c r="V71" s="24"/>
      <c r="W71" s="25"/>
      <c r="X71" s="24"/>
      <c r="Y71" s="25"/>
      <c r="Z71" s="24"/>
      <c r="AA71" s="25"/>
      <c r="AB71" s="24"/>
      <c r="AC71" s="25"/>
      <c r="AD71" s="24"/>
      <c r="AE71" s="25"/>
      <c r="AF71" s="147"/>
      <c r="AG71" s="143"/>
      <c r="AH71" s="26"/>
      <c r="AI71" s="56">
        <f>SUM('（別紙2-6）6月1日～6月30日'!D71:AG71,'（別紙2-7）7月1日～7月31日'!D71:AH71,D71:AH71)</f>
        <v>0</v>
      </c>
      <c r="AJ71" s="43" t="str">
        <f t="shared" si="3"/>
        <v/>
      </c>
      <c r="AK71" s="41">
        <f t="shared" si="4"/>
        <v>0</v>
      </c>
      <c r="AL71" s="44"/>
      <c r="AN71" s="41" t="str">
        <f t="shared" si="2"/>
        <v/>
      </c>
    </row>
    <row r="72" spans="1:40" s="41" customFormat="1" ht="30" customHeight="1" x14ac:dyDescent="0.4">
      <c r="A72" s="55">
        <v>59</v>
      </c>
      <c r="B72" s="27" t="str">
        <f>IF('（別紙2-6）6月1日～6月30日'!B72="","",'（別紙2-6）6月1日～6月30日'!B72)</f>
        <v/>
      </c>
      <c r="C72" s="432"/>
      <c r="D72" s="22"/>
      <c r="E72" s="23"/>
      <c r="F72" s="24"/>
      <c r="G72" s="23"/>
      <c r="H72" s="24"/>
      <c r="I72" s="25"/>
      <c r="J72" s="24"/>
      <c r="K72" s="25"/>
      <c r="L72" s="24"/>
      <c r="M72" s="25"/>
      <c r="N72" s="24"/>
      <c r="O72" s="25"/>
      <c r="P72" s="24"/>
      <c r="Q72" s="25"/>
      <c r="R72" s="24"/>
      <c r="S72" s="25"/>
      <c r="T72" s="24"/>
      <c r="U72" s="25"/>
      <c r="V72" s="24"/>
      <c r="W72" s="25"/>
      <c r="X72" s="24"/>
      <c r="Y72" s="25"/>
      <c r="Z72" s="24"/>
      <c r="AA72" s="25"/>
      <c r="AB72" s="24"/>
      <c r="AC72" s="25"/>
      <c r="AD72" s="24"/>
      <c r="AE72" s="25"/>
      <c r="AF72" s="147"/>
      <c r="AG72" s="143"/>
      <c r="AH72" s="26"/>
      <c r="AI72" s="56">
        <f>SUM('（別紙2-6）6月1日～6月30日'!D72:AG72,'（別紙2-7）7月1日～7月31日'!D72:AH72,D72:AH72)</f>
        <v>0</v>
      </c>
      <c r="AJ72" s="43" t="str">
        <f t="shared" si="3"/>
        <v/>
      </c>
      <c r="AK72" s="41">
        <f t="shared" si="4"/>
        <v>0</v>
      </c>
      <c r="AL72" s="44"/>
      <c r="AN72" s="41" t="str">
        <f t="shared" si="2"/>
        <v/>
      </c>
    </row>
    <row r="73" spans="1:40" s="41" customFormat="1" ht="30" customHeight="1" thickBot="1" x14ac:dyDescent="0.45">
      <c r="A73" s="55">
        <v>60</v>
      </c>
      <c r="B73" s="28" t="str">
        <f>IF('（別紙2-6）6月1日～6月30日'!B73="","",'（別紙2-6）6月1日～6月30日'!B73)</f>
        <v/>
      </c>
      <c r="C73" s="433"/>
      <c r="D73" s="22"/>
      <c r="E73" s="23"/>
      <c r="F73" s="24"/>
      <c r="G73" s="23"/>
      <c r="H73" s="24"/>
      <c r="I73" s="25"/>
      <c r="J73" s="24"/>
      <c r="K73" s="25"/>
      <c r="L73" s="24"/>
      <c r="M73" s="25"/>
      <c r="N73" s="24"/>
      <c r="O73" s="25"/>
      <c r="P73" s="24"/>
      <c r="Q73" s="25"/>
      <c r="R73" s="24"/>
      <c r="S73" s="25"/>
      <c r="T73" s="24"/>
      <c r="U73" s="25"/>
      <c r="V73" s="24"/>
      <c r="W73" s="25"/>
      <c r="X73" s="24"/>
      <c r="Y73" s="25"/>
      <c r="Z73" s="24"/>
      <c r="AA73" s="25"/>
      <c r="AB73" s="24"/>
      <c r="AC73" s="25"/>
      <c r="AD73" s="24"/>
      <c r="AE73" s="25"/>
      <c r="AF73" s="147"/>
      <c r="AG73" s="143"/>
      <c r="AH73" s="26"/>
      <c r="AI73" s="56">
        <f>SUM('（別紙2-6）6月1日～6月30日'!D73:AG73,'（別紙2-7）7月1日～7月31日'!D73:AH73,D73:AH73)</f>
        <v>0</v>
      </c>
      <c r="AJ73" s="43" t="str">
        <f t="shared" si="3"/>
        <v/>
      </c>
      <c r="AK73" s="41">
        <f t="shared" si="4"/>
        <v>0</v>
      </c>
      <c r="AL73" s="44"/>
      <c r="AN73" s="41" t="str">
        <f t="shared" si="2"/>
        <v/>
      </c>
    </row>
    <row r="74" spans="1:40" s="41" customFormat="1" ht="30" customHeight="1" x14ac:dyDescent="0.4">
      <c r="A74" s="99">
        <v>61</v>
      </c>
      <c r="B74" s="27" t="str">
        <f>IF('（別紙2-6）6月1日～6月30日'!B74="","",'（別紙2-6）6月1日～6月30日'!B74)</f>
        <v/>
      </c>
      <c r="C74" s="431"/>
      <c r="D74" s="101"/>
      <c r="E74" s="102"/>
      <c r="F74" s="103"/>
      <c r="G74" s="102"/>
      <c r="H74" s="103"/>
      <c r="I74" s="104"/>
      <c r="J74" s="103"/>
      <c r="K74" s="104"/>
      <c r="L74" s="103"/>
      <c r="M74" s="104"/>
      <c r="N74" s="103"/>
      <c r="O74" s="104"/>
      <c r="P74" s="103"/>
      <c r="Q74" s="104"/>
      <c r="R74" s="103"/>
      <c r="S74" s="104"/>
      <c r="T74" s="103"/>
      <c r="U74" s="104"/>
      <c r="V74" s="103"/>
      <c r="W74" s="104"/>
      <c r="X74" s="103"/>
      <c r="Y74" s="104"/>
      <c r="Z74" s="103"/>
      <c r="AA74" s="104"/>
      <c r="AB74" s="103"/>
      <c r="AC74" s="104"/>
      <c r="AD74" s="103"/>
      <c r="AE74" s="104"/>
      <c r="AF74" s="148"/>
      <c r="AG74" s="144"/>
      <c r="AH74" s="105"/>
      <c r="AI74" s="81">
        <f>SUM('（別紙2-6）6月1日～6月30日'!D74:AG74,'（別紙2-7）7月1日～7月31日'!D74:AH74,D74:AH74)</f>
        <v>0</v>
      </c>
      <c r="AJ74" s="43" t="str">
        <f t="shared" si="3"/>
        <v/>
      </c>
      <c r="AK74" s="41">
        <f t="shared" si="4"/>
        <v>0</v>
      </c>
      <c r="AL74" s="44"/>
      <c r="AN74" s="41" t="str">
        <f t="shared" si="2"/>
        <v/>
      </c>
    </row>
    <row r="75" spans="1:40" s="41" customFormat="1" ht="30" customHeight="1" x14ac:dyDescent="0.4">
      <c r="A75" s="55">
        <v>62</v>
      </c>
      <c r="B75" s="27" t="str">
        <f>IF('（別紙2-6）6月1日～6月30日'!B75="","",'（別紙2-6）6月1日～6月30日'!B75)</f>
        <v/>
      </c>
      <c r="C75" s="432"/>
      <c r="D75" s="22"/>
      <c r="E75" s="23"/>
      <c r="F75" s="24"/>
      <c r="G75" s="23"/>
      <c r="H75" s="24"/>
      <c r="I75" s="25"/>
      <c r="J75" s="24"/>
      <c r="K75" s="25"/>
      <c r="L75" s="24"/>
      <c r="M75" s="25"/>
      <c r="N75" s="24"/>
      <c r="O75" s="25"/>
      <c r="P75" s="24"/>
      <c r="Q75" s="25"/>
      <c r="R75" s="24"/>
      <c r="S75" s="25"/>
      <c r="T75" s="24"/>
      <c r="U75" s="25"/>
      <c r="V75" s="24"/>
      <c r="W75" s="25"/>
      <c r="X75" s="24"/>
      <c r="Y75" s="25"/>
      <c r="Z75" s="24"/>
      <c r="AA75" s="25"/>
      <c r="AB75" s="24"/>
      <c r="AC75" s="25"/>
      <c r="AD75" s="24"/>
      <c r="AE75" s="25"/>
      <c r="AF75" s="147"/>
      <c r="AG75" s="143"/>
      <c r="AH75" s="26"/>
      <c r="AI75" s="56">
        <f>SUM('（別紙2-6）6月1日～6月30日'!D75:AG75,'（別紙2-7）7月1日～7月31日'!D75:AH75,D75:AH75)</f>
        <v>0</v>
      </c>
      <c r="AJ75" s="43" t="str">
        <f t="shared" si="3"/>
        <v/>
      </c>
      <c r="AK75" s="41">
        <f t="shared" si="4"/>
        <v>0</v>
      </c>
      <c r="AL75" s="44"/>
      <c r="AN75" s="41" t="str">
        <f t="shared" si="2"/>
        <v/>
      </c>
    </row>
    <row r="76" spans="1:40" s="41" customFormat="1" ht="30" customHeight="1" x14ac:dyDescent="0.4">
      <c r="A76" s="55">
        <v>63</v>
      </c>
      <c r="B76" s="27" t="str">
        <f>IF('（別紙2-6）6月1日～6月30日'!B76="","",'（別紙2-6）6月1日～6月30日'!B76)</f>
        <v/>
      </c>
      <c r="C76" s="432"/>
      <c r="D76" s="22"/>
      <c r="E76" s="23"/>
      <c r="F76" s="24"/>
      <c r="G76" s="23"/>
      <c r="H76" s="24"/>
      <c r="I76" s="25"/>
      <c r="J76" s="24"/>
      <c r="K76" s="25"/>
      <c r="L76" s="24"/>
      <c r="M76" s="25"/>
      <c r="N76" s="24"/>
      <c r="O76" s="25"/>
      <c r="P76" s="24"/>
      <c r="Q76" s="25"/>
      <c r="R76" s="24"/>
      <c r="S76" s="25"/>
      <c r="T76" s="24"/>
      <c r="U76" s="25"/>
      <c r="V76" s="24"/>
      <c r="W76" s="25"/>
      <c r="X76" s="24"/>
      <c r="Y76" s="25"/>
      <c r="Z76" s="24"/>
      <c r="AA76" s="25"/>
      <c r="AB76" s="24"/>
      <c r="AC76" s="25"/>
      <c r="AD76" s="24"/>
      <c r="AE76" s="25"/>
      <c r="AF76" s="147"/>
      <c r="AG76" s="143"/>
      <c r="AH76" s="26"/>
      <c r="AI76" s="56">
        <f>SUM('（別紙2-6）6月1日～6月30日'!D76:AG76,'（別紙2-7）7月1日～7月31日'!D76:AH76,D76:AH76)</f>
        <v>0</v>
      </c>
      <c r="AJ76" s="43" t="str">
        <f t="shared" si="3"/>
        <v/>
      </c>
      <c r="AK76" s="41">
        <f t="shared" si="4"/>
        <v>0</v>
      </c>
      <c r="AL76" s="44"/>
      <c r="AN76" s="41" t="str">
        <f t="shared" si="2"/>
        <v/>
      </c>
    </row>
    <row r="77" spans="1:40" s="41" customFormat="1" ht="30" customHeight="1" x14ac:dyDescent="0.4">
      <c r="A77" s="55">
        <v>64</v>
      </c>
      <c r="B77" s="27" t="str">
        <f>IF('（別紙2-6）6月1日～6月30日'!B77="","",'（別紙2-6）6月1日～6月30日'!B77)</f>
        <v/>
      </c>
      <c r="C77" s="432"/>
      <c r="D77" s="22"/>
      <c r="E77" s="23"/>
      <c r="F77" s="24"/>
      <c r="G77" s="23"/>
      <c r="H77" s="24"/>
      <c r="I77" s="25"/>
      <c r="J77" s="24"/>
      <c r="K77" s="25"/>
      <c r="L77" s="24"/>
      <c r="M77" s="25"/>
      <c r="N77" s="24"/>
      <c r="O77" s="25"/>
      <c r="P77" s="24"/>
      <c r="Q77" s="25"/>
      <c r="R77" s="24"/>
      <c r="S77" s="25"/>
      <c r="T77" s="24"/>
      <c r="U77" s="25"/>
      <c r="V77" s="24"/>
      <c r="W77" s="25"/>
      <c r="X77" s="24"/>
      <c r="Y77" s="25"/>
      <c r="Z77" s="24"/>
      <c r="AA77" s="25"/>
      <c r="AB77" s="24"/>
      <c r="AC77" s="25"/>
      <c r="AD77" s="24"/>
      <c r="AE77" s="25"/>
      <c r="AF77" s="147"/>
      <c r="AG77" s="143"/>
      <c r="AH77" s="26"/>
      <c r="AI77" s="56">
        <f>SUM('（別紙2-6）6月1日～6月30日'!D77:AG77,'（別紙2-7）7月1日～7月31日'!D77:AH77,D77:AH77)</f>
        <v>0</v>
      </c>
      <c r="AJ77" s="43" t="str">
        <f t="shared" si="3"/>
        <v/>
      </c>
      <c r="AK77" s="41">
        <f t="shared" si="4"/>
        <v>0</v>
      </c>
      <c r="AL77" s="44"/>
      <c r="AN77" s="41" t="str">
        <f t="shared" si="2"/>
        <v/>
      </c>
    </row>
    <row r="78" spans="1:40" s="41" customFormat="1" ht="30" customHeight="1" thickBot="1" x14ac:dyDescent="0.45">
      <c r="A78" s="57">
        <v>65</v>
      </c>
      <c r="B78" s="106" t="str">
        <f>IF('（別紙2-6）6月1日～6月30日'!B78="","",'（別紙2-6）6月1日～6月30日'!B78)</f>
        <v/>
      </c>
      <c r="C78" s="433"/>
      <c r="D78" s="11"/>
      <c r="E78" s="12"/>
      <c r="F78" s="13"/>
      <c r="G78" s="12"/>
      <c r="H78" s="13"/>
      <c r="I78" s="14"/>
      <c r="J78" s="13"/>
      <c r="K78" s="14"/>
      <c r="L78" s="13"/>
      <c r="M78" s="14"/>
      <c r="N78" s="13"/>
      <c r="O78" s="14"/>
      <c r="P78" s="13"/>
      <c r="Q78" s="14"/>
      <c r="R78" s="13"/>
      <c r="S78" s="14"/>
      <c r="T78" s="13"/>
      <c r="U78" s="14"/>
      <c r="V78" s="13"/>
      <c r="W78" s="14"/>
      <c r="X78" s="13"/>
      <c r="Y78" s="14"/>
      <c r="Z78" s="13"/>
      <c r="AA78" s="14"/>
      <c r="AB78" s="13"/>
      <c r="AC78" s="14"/>
      <c r="AD78" s="13"/>
      <c r="AE78" s="14"/>
      <c r="AF78" s="146"/>
      <c r="AG78" s="142"/>
      <c r="AH78" s="15"/>
      <c r="AI78" s="58">
        <f>SUM('（別紙2-6）6月1日～6月30日'!D78:AG78,'（別紙2-7）7月1日～7月31日'!D78:AH78,D78:AH78)</f>
        <v>0</v>
      </c>
      <c r="AJ78" s="43" t="str">
        <f t="shared" si="3"/>
        <v/>
      </c>
      <c r="AK78" s="41">
        <f t="shared" ref="AK78:AK109" si="5">MIN(SUM(D78:AH78),15)</f>
        <v>0</v>
      </c>
      <c r="AL78" s="44"/>
      <c r="AN78" s="41" t="str">
        <f t="shared" ref="AN78:AN141" si="6">IF(AND(B78="",AI78&gt;0),1,"")</f>
        <v/>
      </c>
    </row>
    <row r="79" spans="1:40" s="41" customFormat="1" ht="30" customHeight="1" x14ac:dyDescent="0.4">
      <c r="A79" s="91">
        <v>66</v>
      </c>
      <c r="B79" s="136" t="str">
        <f>IF('（別紙2-6）6月1日～6月30日'!B79="","",'（別紙2-6）6月1日～6月30日'!B79)</f>
        <v/>
      </c>
      <c r="C79" s="431"/>
      <c r="D79" s="93"/>
      <c r="E79" s="94"/>
      <c r="F79" s="95"/>
      <c r="G79" s="94"/>
      <c r="H79" s="95"/>
      <c r="I79" s="96"/>
      <c r="J79" s="95"/>
      <c r="K79" s="96"/>
      <c r="L79" s="95"/>
      <c r="M79" s="96"/>
      <c r="N79" s="95"/>
      <c r="O79" s="96"/>
      <c r="P79" s="95"/>
      <c r="Q79" s="96"/>
      <c r="R79" s="95"/>
      <c r="S79" s="96"/>
      <c r="T79" s="95"/>
      <c r="U79" s="96"/>
      <c r="V79" s="95"/>
      <c r="W79" s="96"/>
      <c r="X79" s="95"/>
      <c r="Y79" s="96"/>
      <c r="Z79" s="95"/>
      <c r="AA79" s="96"/>
      <c r="AB79" s="95"/>
      <c r="AC79" s="96"/>
      <c r="AD79" s="95"/>
      <c r="AE79" s="96"/>
      <c r="AF79" s="149"/>
      <c r="AG79" s="145"/>
      <c r="AH79" s="97"/>
      <c r="AI79" s="98">
        <f>SUM('（別紙2-6）6月1日～6月30日'!D79:AG79,'（別紙2-7）7月1日～7月31日'!D79:AH79,D79:AH79)</f>
        <v>0</v>
      </c>
      <c r="AJ79" s="43" t="str">
        <f t="shared" si="3"/>
        <v/>
      </c>
      <c r="AK79" s="41">
        <f t="shared" si="5"/>
        <v>0</v>
      </c>
      <c r="AL79" s="44"/>
      <c r="AN79" s="41" t="str">
        <f t="shared" si="6"/>
        <v/>
      </c>
    </row>
    <row r="80" spans="1:40" s="41" customFormat="1" ht="30" customHeight="1" x14ac:dyDescent="0.4">
      <c r="A80" s="55">
        <v>67</v>
      </c>
      <c r="B80" s="27" t="str">
        <f>IF('（別紙2-6）6月1日～6月30日'!B80="","",'（別紙2-6）6月1日～6月30日'!B80)</f>
        <v/>
      </c>
      <c r="C80" s="432"/>
      <c r="D80" s="22"/>
      <c r="E80" s="23"/>
      <c r="F80" s="24"/>
      <c r="G80" s="23"/>
      <c r="H80" s="24"/>
      <c r="I80" s="25"/>
      <c r="J80" s="24"/>
      <c r="K80" s="25"/>
      <c r="L80" s="24"/>
      <c r="M80" s="25"/>
      <c r="N80" s="24"/>
      <c r="O80" s="25"/>
      <c r="P80" s="24"/>
      <c r="Q80" s="25"/>
      <c r="R80" s="24"/>
      <c r="S80" s="25"/>
      <c r="T80" s="24"/>
      <c r="U80" s="25"/>
      <c r="V80" s="24"/>
      <c r="W80" s="25"/>
      <c r="X80" s="24"/>
      <c r="Y80" s="25"/>
      <c r="Z80" s="24"/>
      <c r="AA80" s="25"/>
      <c r="AB80" s="24"/>
      <c r="AC80" s="25"/>
      <c r="AD80" s="24"/>
      <c r="AE80" s="25"/>
      <c r="AF80" s="147"/>
      <c r="AG80" s="143"/>
      <c r="AH80" s="26"/>
      <c r="AI80" s="56">
        <f>SUM('（別紙2-6）6月1日～6月30日'!D80:AG80,'（別紙2-7）7月1日～7月31日'!D80:AH80,D80:AH80)</f>
        <v>0</v>
      </c>
      <c r="AJ80" s="43" t="str">
        <f t="shared" si="3"/>
        <v/>
      </c>
      <c r="AK80" s="41">
        <f t="shared" si="5"/>
        <v>0</v>
      </c>
      <c r="AL80" s="44"/>
      <c r="AN80" s="41" t="str">
        <f t="shared" si="6"/>
        <v/>
      </c>
    </row>
    <row r="81" spans="1:40" s="41" customFormat="1" ht="30" customHeight="1" x14ac:dyDescent="0.4">
      <c r="A81" s="55">
        <v>68</v>
      </c>
      <c r="B81" s="27" t="str">
        <f>IF('（別紙2-6）6月1日～6月30日'!B81="","",'（別紙2-6）6月1日～6月30日'!B81)</f>
        <v/>
      </c>
      <c r="C81" s="432"/>
      <c r="D81" s="22"/>
      <c r="E81" s="23"/>
      <c r="F81" s="24"/>
      <c r="G81" s="23"/>
      <c r="H81" s="24"/>
      <c r="I81" s="25"/>
      <c r="J81" s="24"/>
      <c r="K81" s="25"/>
      <c r="L81" s="24"/>
      <c r="M81" s="25"/>
      <c r="N81" s="24"/>
      <c r="O81" s="25"/>
      <c r="P81" s="24"/>
      <c r="Q81" s="25"/>
      <c r="R81" s="24"/>
      <c r="S81" s="25"/>
      <c r="T81" s="24"/>
      <c r="U81" s="25"/>
      <c r="V81" s="24"/>
      <c r="W81" s="25"/>
      <c r="X81" s="24"/>
      <c r="Y81" s="25"/>
      <c r="Z81" s="24"/>
      <c r="AA81" s="25"/>
      <c r="AB81" s="24"/>
      <c r="AC81" s="25"/>
      <c r="AD81" s="24"/>
      <c r="AE81" s="25"/>
      <c r="AF81" s="147"/>
      <c r="AG81" s="143"/>
      <c r="AH81" s="26"/>
      <c r="AI81" s="56">
        <f>SUM('（別紙2-6）6月1日～6月30日'!D81:AG81,'（別紙2-7）7月1日～7月31日'!D81:AH81,D81:AH81)</f>
        <v>0</v>
      </c>
      <c r="AJ81" s="43" t="str">
        <f t="shared" si="3"/>
        <v/>
      </c>
      <c r="AK81" s="41">
        <f t="shared" si="5"/>
        <v>0</v>
      </c>
      <c r="AL81" s="44"/>
      <c r="AN81" s="41" t="str">
        <f t="shared" si="6"/>
        <v/>
      </c>
    </row>
    <row r="82" spans="1:40" s="41" customFormat="1" ht="30" customHeight="1" x14ac:dyDescent="0.4">
      <c r="A82" s="55">
        <v>69</v>
      </c>
      <c r="B82" s="27" t="str">
        <f>IF('（別紙2-6）6月1日～6月30日'!B82="","",'（別紙2-6）6月1日～6月30日'!B82)</f>
        <v/>
      </c>
      <c r="C82" s="432"/>
      <c r="D82" s="22"/>
      <c r="E82" s="23"/>
      <c r="F82" s="24"/>
      <c r="G82" s="23"/>
      <c r="H82" s="24"/>
      <c r="I82" s="25"/>
      <c r="J82" s="24"/>
      <c r="K82" s="25"/>
      <c r="L82" s="24"/>
      <c r="M82" s="25"/>
      <c r="N82" s="24"/>
      <c r="O82" s="25"/>
      <c r="P82" s="24"/>
      <c r="Q82" s="25"/>
      <c r="R82" s="24"/>
      <c r="S82" s="25"/>
      <c r="T82" s="24"/>
      <c r="U82" s="25"/>
      <c r="V82" s="24"/>
      <c r="W82" s="25"/>
      <c r="X82" s="24"/>
      <c r="Y82" s="25"/>
      <c r="Z82" s="24"/>
      <c r="AA82" s="25"/>
      <c r="AB82" s="24"/>
      <c r="AC82" s="25"/>
      <c r="AD82" s="24"/>
      <c r="AE82" s="25"/>
      <c r="AF82" s="147"/>
      <c r="AG82" s="143"/>
      <c r="AH82" s="26"/>
      <c r="AI82" s="56">
        <f>SUM('（別紙2-6）6月1日～6月30日'!D82:AG82,'（別紙2-7）7月1日～7月31日'!D82:AH82,D82:AH82)</f>
        <v>0</v>
      </c>
      <c r="AJ82" s="43" t="str">
        <f t="shared" si="3"/>
        <v/>
      </c>
      <c r="AK82" s="41">
        <f t="shared" si="5"/>
        <v>0</v>
      </c>
      <c r="AL82" s="44"/>
      <c r="AN82" s="41" t="str">
        <f t="shared" si="6"/>
        <v/>
      </c>
    </row>
    <row r="83" spans="1:40" s="41" customFormat="1" ht="30" customHeight="1" thickBot="1" x14ac:dyDescent="0.45">
      <c r="A83" s="55">
        <v>70</v>
      </c>
      <c r="B83" s="106" t="str">
        <f>IF('（別紙2-6）6月1日～6月30日'!B83="","",'（別紙2-6）6月1日～6月30日'!B83)</f>
        <v/>
      </c>
      <c r="C83" s="433"/>
      <c r="D83" s="22"/>
      <c r="E83" s="23"/>
      <c r="F83" s="24"/>
      <c r="G83" s="23"/>
      <c r="H83" s="24"/>
      <c r="I83" s="25"/>
      <c r="J83" s="24"/>
      <c r="K83" s="25"/>
      <c r="L83" s="24"/>
      <c r="M83" s="25"/>
      <c r="N83" s="24"/>
      <c r="O83" s="25"/>
      <c r="P83" s="24"/>
      <c r="Q83" s="25"/>
      <c r="R83" s="24"/>
      <c r="S83" s="25"/>
      <c r="T83" s="24"/>
      <c r="U83" s="25"/>
      <c r="V83" s="24"/>
      <c r="W83" s="25"/>
      <c r="X83" s="24"/>
      <c r="Y83" s="25"/>
      <c r="Z83" s="24"/>
      <c r="AA83" s="25"/>
      <c r="AB83" s="24"/>
      <c r="AC83" s="25"/>
      <c r="AD83" s="24"/>
      <c r="AE83" s="25"/>
      <c r="AF83" s="147"/>
      <c r="AG83" s="143"/>
      <c r="AH83" s="26"/>
      <c r="AI83" s="56">
        <f>SUM('（別紙2-6）6月1日～6月30日'!D83:AG83,'（別紙2-7）7月1日～7月31日'!D83:AH83,D83:AH83)</f>
        <v>0</v>
      </c>
      <c r="AJ83" s="43" t="str">
        <f t="shared" si="3"/>
        <v/>
      </c>
      <c r="AK83" s="41">
        <f t="shared" si="5"/>
        <v>0</v>
      </c>
      <c r="AL83" s="44"/>
      <c r="AN83" s="41" t="str">
        <f t="shared" si="6"/>
        <v/>
      </c>
    </row>
    <row r="84" spans="1:40" s="41" customFormat="1" ht="30" customHeight="1" x14ac:dyDescent="0.4">
      <c r="A84" s="99">
        <v>71</v>
      </c>
      <c r="B84" s="136" t="str">
        <f>IF('（別紙2-6）6月1日～6月30日'!B84="","",'（別紙2-6）6月1日～6月30日'!B84)</f>
        <v/>
      </c>
      <c r="C84" s="431"/>
      <c r="D84" s="101"/>
      <c r="E84" s="102"/>
      <c r="F84" s="103"/>
      <c r="G84" s="102"/>
      <c r="H84" s="103"/>
      <c r="I84" s="104"/>
      <c r="J84" s="103"/>
      <c r="K84" s="104"/>
      <c r="L84" s="103"/>
      <c r="M84" s="104"/>
      <c r="N84" s="103"/>
      <c r="O84" s="104"/>
      <c r="P84" s="103"/>
      <c r="Q84" s="104"/>
      <c r="R84" s="103"/>
      <c r="S84" s="104"/>
      <c r="T84" s="103"/>
      <c r="U84" s="104"/>
      <c r="V84" s="103"/>
      <c r="W84" s="104"/>
      <c r="X84" s="103"/>
      <c r="Y84" s="104"/>
      <c r="Z84" s="103"/>
      <c r="AA84" s="104"/>
      <c r="AB84" s="103"/>
      <c r="AC84" s="104"/>
      <c r="AD84" s="103"/>
      <c r="AE84" s="104"/>
      <c r="AF84" s="148"/>
      <c r="AG84" s="144"/>
      <c r="AH84" s="105"/>
      <c r="AI84" s="81">
        <f>SUM('（別紙2-6）6月1日～6月30日'!D84:AG84,'（別紙2-7）7月1日～7月31日'!D84:AH84,D84:AH84)</f>
        <v>0</v>
      </c>
      <c r="AJ84" s="43" t="str">
        <f t="shared" si="3"/>
        <v/>
      </c>
      <c r="AK84" s="41">
        <f t="shared" si="5"/>
        <v>0</v>
      </c>
      <c r="AL84" s="44"/>
      <c r="AN84" s="41" t="str">
        <f t="shared" si="6"/>
        <v/>
      </c>
    </row>
    <row r="85" spans="1:40" s="41" customFormat="1" ht="30" customHeight="1" x14ac:dyDescent="0.4">
      <c r="A85" s="55">
        <v>72</v>
      </c>
      <c r="B85" s="27" t="str">
        <f>IF('（別紙2-6）6月1日～6月30日'!B85="","",'（別紙2-6）6月1日～6月30日'!B85)</f>
        <v/>
      </c>
      <c r="C85" s="432"/>
      <c r="D85" s="22"/>
      <c r="E85" s="23"/>
      <c r="F85" s="24"/>
      <c r="G85" s="23"/>
      <c r="H85" s="24"/>
      <c r="I85" s="25"/>
      <c r="J85" s="24"/>
      <c r="K85" s="25"/>
      <c r="L85" s="24"/>
      <c r="M85" s="25"/>
      <c r="N85" s="24"/>
      <c r="O85" s="25"/>
      <c r="P85" s="24"/>
      <c r="Q85" s="25"/>
      <c r="R85" s="24"/>
      <c r="S85" s="25"/>
      <c r="T85" s="24"/>
      <c r="U85" s="25"/>
      <c r="V85" s="24"/>
      <c r="W85" s="25"/>
      <c r="X85" s="24"/>
      <c r="Y85" s="25"/>
      <c r="Z85" s="24"/>
      <c r="AA85" s="25"/>
      <c r="AB85" s="24"/>
      <c r="AC85" s="25"/>
      <c r="AD85" s="24"/>
      <c r="AE85" s="25"/>
      <c r="AF85" s="147"/>
      <c r="AG85" s="143"/>
      <c r="AH85" s="26"/>
      <c r="AI85" s="56">
        <f>SUM('（別紙2-6）6月1日～6月30日'!D85:AG85,'（別紙2-7）7月1日～7月31日'!D85:AH85,D85:AH85)</f>
        <v>0</v>
      </c>
      <c r="AJ85" s="43" t="str">
        <f t="shared" si="3"/>
        <v/>
      </c>
      <c r="AK85" s="41">
        <f t="shared" si="5"/>
        <v>0</v>
      </c>
      <c r="AL85" s="44"/>
      <c r="AN85" s="41" t="str">
        <f t="shared" si="6"/>
        <v/>
      </c>
    </row>
    <row r="86" spans="1:40" s="41" customFormat="1" ht="30" customHeight="1" x14ac:dyDescent="0.4">
      <c r="A86" s="55">
        <v>73</v>
      </c>
      <c r="B86" s="27" t="str">
        <f>IF('（別紙2-6）6月1日～6月30日'!B86="","",'（別紙2-6）6月1日～6月30日'!B86)</f>
        <v/>
      </c>
      <c r="C86" s="432"/>
      <c r="D86" s="22"/>
      <c r="E86" s="23"/>
      <c r="F86" s="24"/>
      <c r="G86" s="23"/>
      <c r="H86" s="24"/>
      <c r="I86" s="25"/>
      <c r="J86" s="24"/>
      <c r="K86" s="25"/>
      <c r="L86" s="24"/>
      <c r="M86" s="25"/>
      <c r="N86" s="24"/>
      <c r="O86" s="25"/>
      <c r="P86" s="24"/>
      <c r="Q86" s="25"/>
      <c r="R86" s="24"/>
      <c r="S86" s="25"/>
      <c r="T86" s="24"/>
      <c r="U86" s="25"/>
      <c r="V86" s="24"/>
      <c r="W86" s="25"/>
      <c r="X86" s="24"/>
      <c r="Y86" s="25"/>
      <c r="Z86" s="24"/>
      <c r="AA86" s="25"/>
      <c r="AB86" s="24"/>
      <c r="AC86" s="25"/>
      <c r="AD86" s="24"/>
      <c r="AE86" s="25"/>
      <c r="AF86" s="147"/>
      <c r="AG86" s="143"/>
      <c r="AH86" s="26"/>
      <c r="AI86" s="56">
        <f>SUM('（別紙2-6）6月1日～6月30日'!D86:AG86,'（別紙2-7）7月1日～7月31日'!D86:AH86,D86:AH86)</f>
        <v>0</v>
      </c>
      <c r="AJ86" s="43" t="str">
        <f t="shared" si="3"/>
        <v/>
      </c>
      <c r="AK86" s="41">
        <f t="shared" si="5"/>
        <v>0</v>
      </c>
      <c r="AL86" s="44"/>
      <c r="AN86" s="41" t="str">
        <f t="shared" si="6"/>
        <v/>
      </c>
    </row>
    <row r="87" spans="1:40" s="41" customFormat="1" ht="30" customHeight="1" x14ac:dyDescent="0.4">
      <c r="A87" s="55">
        <v>74</v>
      </c>
      <c r="B87" s="27" t="str">
        <f>IF('（別紙2-6）6月1日～6月30日'!B87="","",'（別紙2-6）6月1日～6月30日'!B87)</f>
        <v/>
      </c>
      <c r="C87" s="432"/>
      <c r="D87" s="22"/>
      <c r="E87" s="23"/>
      <c r="F87" s="24"/>
      <c r="G87" s="23"/>
      <c r="H87" s="24"/>
      <c r="I87" s="25"/>
      <c r="J87" s="24"/>
      <c r="K87" s="25"/>
      <c r="L87" s="24"/>
      <c r="M87" s="25"/>
      <c r="N87" s="24"/>
      <c r="O87" s="25"/>
      <c r="P87" s="24"/>
      <c r="Q87" s="25"/>
      <c r="R87" s="24"/>
      <c r="S87" s="25"/>
      <c r="T87" s="24"/>
      <c r="U87" s="25"/>
      <c r="V87" s="24"/>
      <c r="W87" s="25"/>
      <c r="X87" s="24"/>
      <c r="Y87" s="25"/>
      <c r="Z87" s="24"/>
      <c r="AA87" s="25"/>
      <c r="AB87" s="24"/>
      <c r="AC87" s="25"/>
      <c r="AD87" s="24"/>
      <c r="AE87" s="25"/>
      <c r="AF87" s="147"/>
      <c r="AG87" s="143"/>
      <c r="AH87" s="26"/>
      <c r="AI87" s="56">
        <f>SUM('（別紙2-6）6月1日～6月30日'!D87:AG87,'（別紙2-7）7月1日～7月31日'!D87:AH87,D87:AH87)</f>
        <v>0</v>
      </c>
      <c r="AJ87" s="43" t="str">
        <f t="shared" si="3"/>
        <v/>
      </c>
      <c r="AK87" s="41">
        <f t="shared" si="5"/>
        <v>0</v>
      </c>
      <c r="AL87" s="44"/>
      <c r="AN87" s="41" t="str">
        <f t="shared" si="6"/>
        <v/>
      </c>
    </row>
    <row r="88" spans="1:40" s="41" customFormat="1" ht="30" customHeight="1" thickBot="1" x14ac:dyDescent="0.45">
      <c r="A88" s="57">
        <v>75</v>
      </c>
      <c r="B88" s="106" t="str">
        <f>IF('（別紙2-6）6月1日～6月30日'!B88="","",'（別紙2-6）6月1日～6月30日'!B88)</f>
        <v/>
      </c>
      <c r="C88" s="433"/>
      <c r="D88" s="11"/>
      <c r="E88" s="12"/>
      <c r="F88" s="13"/>
      <c r="G88" s="12"/>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46"/>
      <c r="AG88" s="142"/>
      <c r="AH88" s="15"/>
      <c r="AI88" s="58">
        <f>SUM('（別紙2-6）6月1日～6月30日'!D88:AG88,'（別紙2-7）7月1日～7月31日'!D88:AH88,D88:AH88)</f>
        <v>0</v>
      </c>
      <c r="AJ88" s="43" t="str">
        <f t="shared" si="3"/>
        <v/>
      </c>
      <c r="AK88" s="41">
        <f t="shared" si="5"/>
        <v>0</v>
      </c>
      <c r="AL88" s="44"/>
      <c r="AN88" s="41" t="str">
        <f t="shared" si="6"/>
        <v/>
      </c>
    </row>
    <row r="89" spans="1:40" s="41" customFormat="1" ht="30" customHeight="1" x14ac:dyDescent="0.4">
      <c r="A89" s="91">
        <v>76</v>
      </c>
      <c r="B89" s="136" t="str">
        <f>IF('（別紙2-6）6月1日～6月30日'!B89="","",'（別紙2-6）6月1日～6月30日'!B89)</f>
        <v/>
      </c>
      <c r="C89" s="431"/>
      <c r="D89" s="93"/>
      <c r="E89" s="94"/>
      <c r="F89" s="95"/>
      <c r="G89" s="94"/>
      <c r="H89" s="95"/>
      <c r="I89" s="96"/>
      <c r="J89" s="95"/>
      <c r="K89" s="96"/>
      <c r="L89" s="95"/>
      <c r="M89" s="96"/>
      <c r="N89" s="95"/>
      <c r="O89" s="96"/>
      <c r="P89" s="95"/>
      <c r="Q89" s="96"/>
      <c r="R89" s="95"/>
      <c r="S89" s="96"/>
      <c r="T89" s="95"/>
      <c r="U89" s="96"/>
      <c r="V89" s="95"/>
      <c r="W89" s="96"/>
      <c r="X89" s="95"/>
      <c r="Y89" s="96"/>
      <c r="Z89" s="95"/>
      <c r="AA89" s="96"/>
      <c r="AB89" s="95"/>
      <c r="AC89" s="96"/>
      <c r="AD89" s="95"/>
      <c r="AE89" s="96"/>
      <c r="AF89" s="149"/>
      <c r="AG89" s="145"/>
      <c r="AH89" s="97"/>
      <c r="AI89" s="98">
        <f>SUM('（別紙2-6）6月1日～6月30日'!D89:AG89,'（別紙2-7）7月1日～7月31日'!D89:AH89,D89:AH89)</f>
        <v>0</v>
      </c>
      <c r="AJ89" s="43" t="str">
        <f t="shared" si="3"/>
        <v/>
      </c>
      <c r="AK89" s="41">
        <f t="shared" si="5"/>
        <v>0</v>
      </c>
      <c r="AL89" s="44"/>
      <c r="AN89" s="41" t="str">
        <f t="shared" si="6"/>
        <v/>
      </c>
    </row>
    <row r="90" spans="1:40" s="41" customFormat="1" ht="30" customHeight="1" x14ac:dyDescent="0.4">
      <c r="A90" s="55">
        <v>77</v>
      </c>
      <c r="B90" s="27" t="str">
        <f>IF('（別紙2-6）6月1日～6月30日'!B90="","",'（別紙2-6）6月1日～6月30日'!B90)</f>
        <v/>
      </c>
      <c r="C90" s="432"/>
      <c r="D90" s="22"/>
      <c r="E90" s="23"/>
      <c r="F90" s="24"/>
      <c r="G90" s="23"/>
      <c r="H90" s="24"/>
      <c r="I90" s="25"/>
      <c r="J90" s="24"/>
      <c r="K90" s="25"/>
      <c r="L90" s="24"/>
      <c r="M90" s="25"/>
      <c r="N90" s="24"/>
      <c r="O90" s="25"/>
      <c r="P90" s="24"/>
      <c r="Q90" s="25"/>
      <c r="R90" s="24"/>
      <c r="S90" s="25"/>
      <c r="T90" s="24"/>
      <c r="U90" s="25"/>
      <c r="V90" s="24"/>
      <c r="W90" s="25"/>
      <c r="X90" s="24"/>
      <c r="Y90" s="25"/>
      <c r="Z90" s="24"/>
      <c r="AA90" s="25"/>
      <c r="AB90" s="24"/>
      <c r="AC90" s="25"/>
      <c r="AD90" s="24"/>
      <c r="AE90" s="25"/>
      <c r="AF90" s="147"/>
      <c r="AG90" s="143"/>
      <c r="AH90" s="26"/>
      <c r="AI90" s="56">
        <f>SUM('（別紙2-6）6月1日～6月30日'!D90:AG90,'（別紙2-7）7月1日～7月31日'!D90:AH90,D90:AH90)</f>
        <v>0</v>
      </c>
      <c r="AJ90" s="43" t="str">
        <f t="shared" si="3"/>
        <v/>
      </c>
      <c r="AK90" s="41">
        <f t="shared" si="5"/>
        <v>0</v>
      </c>
      <c r="AL90" s="44"/>
      <c r="AN90" s="41" t="str">
        <f t="shared" si="6"/>
        <v/>
      </c>
    </row>
    <row r="91" spans="1:40" s="41" customFormat="1" ht="30" customHeight="1" x14ac:dyDescent="0.4">
      <c r="A91" s="55">
        <v>78</v>
      </c>
      <c r="B91" s="27" t="str">
        <f>IF('（別紙2-6）6月1日～6月30日'!B91="","",'（別紙2-6）6月1日～6月30日'!B91)</f>
        <v/>
      </c>
      <c r="C91" s="432"/>
      <c r="D91" s="22"/>
      <c r="E91" s="23"/>
      <c r="F91" s="24"/>
      <c r="G91" s="23"/>
      <c r="H91" s="24"/>
      <c r="I91" s="25"/>
      <c r="J91" s="24"/>
      <c r="K91" s="25"/>
      <c r="L91" s="24"/>
      <c r="M91" s="25"/>
      <c r="N91" s="24"/>
      <c r="O91" s="25"/>
      <c r="P91" s="24"/>
      <c r="Q91" s="25"/>
      <c r="R91" s="24"/>
      <c r="S91" s="25"/>
      <c r="T91" s="24"/>
      <c r="U91" s="25"/>
      <c r="V91" s="24"/>
      <c r="W91" s="25"/>
      <c r="X91" s="24"/>
      <c r="Y91" s="25"/>
      <c r="Z91" s="24"/>
      <c r="AA91" s="25"/>
      <c r="AB91" s="24"/>
      <c r="AC91" s="25"/>
      <c r="AD91" s="24"/>
      <c r="AE91" s="25"/>
      <c r="AF91" s="147"/>
      <c r="AG91" s="143"/>
      <c r="AH91" s="26"/>
      <c r="AI91" s="56">
        <f>SUM('（別紙2-6）6月1日～6月30日'!D91:AG91,'（別紙2-7）7月1日～7月31日'!D91:AH91,D91:AH91)</f>
        <v>0</v>
      </c>
      <c r="AJ91" s="43" t="str">
        <f t="shared" si="3"/>
        <v/>
      </c>
      <c r="AK91" s="41">
        <f t="shared" si="5"/>
        <v>0</v>
      </c>
      <c r="AL91" s="44"/>
      <c r="AN91" s="41" t="str">
        <f t="shared" si="6"/>
        <v/>
      </c>
    </row>
    <row r="92" spans="1:40" s="41" customFormat="1" ht="30" customHeight="1" x14ac:dyDescent="0.4">
      <c r="A92" s="55">
        <v>79</v>
      </c>
      <c r="B92" s="27" t="str">
        <f>IF('（別紙2-6）6月1日～6月30日'!B92="","",'（別紙2-6）6月1日～6月30日'!B92)</f>
        <v/>
      </c>
      <c r="C92" s="432"/>
      <c r="D92" s="22"/>
      <c r="E92" s="23"/>
      <c r="F92" s="24"/>
      <c r="G92" s="23"/>
      <c r="H92" s="24"/>
      <c r="I92" s="25"/>
      <c r="J92" s="24"/>
      <c r="K92" s="25"/>
      <c r="L92" s="24"/>
      <c r="M92" s="25"/>
      <c r="N92" s="24"/>
      <c r="O92" s="25"/>
      <c r="P92" s="24"/>
      <c r="Q92" s="25"/>
      <c r="R92" s="24"/>
      <c r="S92" s="25"/>
      <c r="T92" s="24"/>
      <c r="U92" s="25"/>
      <c r="V92" s="24"/>
      <c r="W92" s="25"/>
      <c r="X92" s="24"/>
      <c r="Y92" s="25"/>
      <c r="Z92" s="24"/>
      <c r="AA92" s="25"/>
      <c r="AB92" s="24"/>
      <c r="AC92" s="25"/>
      <c r="AD92" s="24"/>
      <c r="AE92" s="25"/>
      <c r="AF92" s="147"/>
      <c r="AG92" s="143"/>
      <c r="AH92" s="26"/>
      <c r="AI92" s="56">
        <f>SUM('（別紙2-6）6月1日～6月30日'!D92:AG92,'（別紙2-7）7月1日～7月31日'!D92:AH92,D92:AH92)</f>
        <v>0</v>
      </c>
      <c r="AJ92" s="43" t="str">
        <f t="shared" si="3"/>
        <v/>
      </c>
      <c r="AK92" s="41">
        <f t="shared" si="5"/>
        <v>0</v>
      </c>
      <c r="AL92" s="44"/>
      <c r="AN92" s="41" t="str">
        <f t="shared" si="6"/>
        <v/>
      </c>
    </row>
    <row r="93" spans="1:40" s="41" customFormat="1" ht="30" customHeight="1" thickBot="1" x14ac:dyDescent="0.45">
      <c r="A93" s="55">
        <v>80</v>
      </c>
      <c r="B93" s="106" t="str">
        <f>IF('（別紙2-6）6月1日～6月30日'!B93="","",'（別紙2-6）6月1日～6月30日'!B93)</f>
        <v/>
      </c>
      <c r="C93" s="433"/>
      <c r="D93" s="22"/>
      <c r="E93" s="23"/>
      <c r="F93" s="24"/>
      <c r="G93" s="23"/>
      <c r="H93" s="24"/>
      <c r="I93" s="25"/>
      <c r="J93" s="24"/>
      <c r="K93" s="25"/>
      <c r="L93" s="24"/>
      <c r="M93" s="25"/>
      <c r="N93" s="24"/>
      <c r="O93" s="25"/>
      <c r="P93" s="24"/>
      <c r="Q93" s="25"/>
      <c r="R93" s="24"/>
      <c r="S93" s="25"/>
      <c r="T93" s="24"/>
      <c r="U93" s="25"/>
      <c r="V93" s="24"/>
      <c r="W93" s="25"/>
      <c r="X93" s="24"/>
      <c r="Y93" s="25"/>
      <c r="Z93" s="24"/>
      <c r="AA93" s="25"/>
      <c r="AB93" s="24"/>
      <c r="AC93" s="25"/>
      <c r="AD93" s="24"/>
      <c r="AE93" s="25"/>
      <c r="AF93" s="147"/>
      <c r="AG93" s="143"/>
      <c r="AH93" s="26"/>
      <c r="AI93" s="56">
        <f>SUM('（別紙2-6）6月1日～6月30日'!D93:AG93,'（別紙2-7）7月1日～7月31日'!D93:AH93,D93:AH93)</f>
        <v>0</v>
      </c>
      <c r="AJ93" s="43" t="str">
        <f t="shared" si="3"/>
        <v/>
      </c>
      <c r="AK93" s="41">
        <f t="shared" si="5"/>
        <v>0</v>
      </c>
      <c r="AL93" s="44"/>
      <c r="AN93" s="41" t="str">
        <f t="shared" si="6"/>
        <v/>
      </c>
    </row>
    <row r="94" spans="1:40" s="41" customFormat="1" ht="30" customHeight="1" x14ac:dyDescent="0.4">
      <c r="A94" s="99">
        <v>81</v>
      </c>
      <c r="B94" s="136" t="str">
        <f>IF('（別紙2-6）6月1日～6月30日'!B94="","",'（別紙2-6）6月1日～6月30日'!B94)</f>
        <v/>
      </c>
      <c r="C94" s="431"/>
      <c r="D94" s="101"/>
      <c r="E94" s="102"/>
      <c r="F94" s="103"/>
      <c r="G94" s="102"/>
      <c r="H94" s="103"/>
      <c r="I94" s="104"/>
      <c r="J94" s="103"/>
      <c r="K94" s="104"/>
      <c r="L94" s="103"/>
      <c r="M94" s="104"/>
      <c r="N94" s="103"/>
      <c r="O94" s="104"/>
      <c r="P94" s="103"/>
      <c r="Q94" s="104"/>
      <c r="R94" s="103"/>
      <c r="S94" s="104"/>
      <c r="T94" s="103"/>
      <c r="U94" s="104"/>
      <c r="V94" s="103"/>
      <c r="W94" s="104"/>
      <c r="X94" s="103"/>
      <c r="Y94" s="104"/>
      <c r="Z94" s="103"/>
      <c r="AA94" s="104"/>
      <c r="AB94" s="103"/>
      <c r="AC94" s="104"/>
      <c r="AD94" s="103"/>
      <c r="AE94" s="104"/>
      <c r="AF94" s="148"/>
      <c r="AG94" s="144"/>
      <c r="AH94" s="105"/>
      <c r="AI94" s="81">
        <f>SUM('（別紙2-6）6月1日～6月30日'!D94:AG94,'（別紙2-7）7月1日～7月31日'!D94:AH94,D94:AH94)</f>
        <v>0</v>
      </c>
      <c r="AJ94" s="43" t="str">
        <f t="shared" si="3"/>
        <v/>
      </c>
      <c r="AK94" s="41">
        <f t="shared" si="5"/>
        <v>0</v>
      </c>
      <c r="AL94" s="44"/>
      <c r="AN94" s="41" t="str">
        <f t="shared" si="6"/>
        <v/>
      </c>
    </row>
    <row r="95" spans="1:40" s="41" customFormat="1" ht="30" customHeight="1" x14ac:dyDescent="0.4">
      <c r="A95" s="55">
        <v>82</v>
      </c>
      <c r="B95" s="27" t="str">
        <f>IF('（別紙2-6）6月1日～6月30日'!B95="","",'（別紙2-6）6月1日～6月30日'!B95)</f>
        <v/>
      </c>
      <c r="C95" s="432"/>
      <c r="D95" s="22"/>
      <c r="E95" s="23"/>
      <c r="F95" s="24"/>
      <c r="G95" s="23"/>
      <c r="H95" s="24"/>
      <c r="I95" s="25"/>
      <c r="J95" s="24"/>
      <c r="K95" s="25"/>
      <c r="L95" s="24"/>
      <c r="M95" s="25"/>
      <c r="N95" s="24"/>
      <c r="O95" s="25"/>
      <c r="P95" s="24"/>
      <c r="Q95" s="25"/>
      <c r="R95" s="24"/>
      <c r="S95" s="25"/>
      <c r="T95" s="24"/>
      <c r="U95" s="25"/>
      <c r="V95" s="24"/>
      <c r="W95" s="25"/>
      <c r="X95" s="24"/>
      <c r="Y95" s="25"/>
      <c r="Z95" s="24"/>
      <c r="AA95" s="25"/>
      <c r="AB95" s="24"/>
      <c r="AC95" s="25"/>
      <c r="AD95" s="24"/>
      <c r="AE95" s="25"/>
      <c r="AF95" s="147"/>
      <c r="AG95" s="143"/>
      <c r="AH95" s="26"/>
      <c r="AI95" s="56">
        <f>SUM('（別紙2-6）6月1日～6月30日'!D95:AG95,'（別紙2-7）7月1日～7月31日'!D95:AH95,D95:AH95)</f>
        <v>0</v>
      </c>
      <c r="AJ95" s="43" t="str">
        <f t="shared" si="3"/>
        <v/>
      </c>
      <c r="AK95" s="41">
        <f t="shared" si="5"/>
        <v>0</v>
      </c>
      <c r="AL95" s="44"/>
      <c r="AN95" s="41" t="str">
        <f t="shared" si="6"/>
        <v/>
      </c>
    </row>
    <row r="96" spans="1:40" s="41" customFormat="1" ht="30" customHeight="1" x14ac:dyDescent="0.4">
      <c r="A96" s="55">
        <v>83</v>
      </c>
      <c r="B96" s="27" t="str">
        <f>IF('（別紙2-6）6月1日～6月30日'!B96="","",'（別紙2-6）6月1日～6月30日'!B96)</f>
        <v/>
      </c>
      <c r="C96" s="432"/>
      <c r="D96" s="22"/>
      <c r="E96" s="23"/>
      <c r="F96" s="24"/>
      <c r="G96" s="23"/>
      <c r="H96" s="24"/>
      <c r="I96" s="25"/>
      <c r="J96" s="24"/>
      <c r="K96" s="25"/>
      <c r="L96" s="24"/>
      <c r="M96" s="25"/>
      <c r="N96" s="24"/>
      <c r="O96" s="25"/>
      <c r="P96" s="24"/>
      <c r="Q96" s="25"/>
      <c r="R96" s="24"/>
      <c r="S96" s="25"/>
      <c r="T96" s="24"/>
      <c r="U96" s="25"/>
      <c r="V96" s="24"/>
      <c r="W96" s="25"/>
      <c r="X96" s="24"/>
      <c r="Y96" s="25"/>
      <c r="Z96" s="24"/>
      <c r="AA96" s="25"/>
      <c r="AB96" s="24"/>
      <c r="AC96" s="25"/>
      <c r="AD96" s="24"/>
      <c r="AE96" s="25"/>
      <c r="AF96" s="147"/>
      <c r="AG96" s="143"/>
      <c r="AH96" s="26"/>
      <c r="AI96" s="56">
        <f>SUM('（別紙2-6）6月1日～6月30日'!D96:AG96,'（別紙2-7）7月1日～7月31日'!D96:AH96,D96:AH96)</f>
        <v>0</v>
      </c>
      <c r="AJ96" s="43" t="str">
        <f t="shared" si="3"/>
        <v/>
      </c>
      <c r="AK96" s="41">
        <f t="shared" si="5"/>
        <v>0</v>
      </c>
      <c r="AL96" s="44"/>
      <c r="AN96" s="41" t="str">
        <f t="shared" si="6"/>
        <v/>
      </c>
    </row>
    <row r="97" spans="1:40" s="41" customFormat="1" ht="30" customHeight="1" x14ac:dyDescent="0.4">
      <c r="A97" s="55">
        <v>84</v>
      </c>
      <c r="B97" s="27" t="str">
        <f>IF('（別紙2-6）6月1日～6月30日'!B97="","",'（別紙2-6）6月1日～6月30日'!B97)</f>
        <v/>
      </c>
      <c r="C97" s="432"/>
      <c r="D97" s="22"/>
      <c r="E97" s="23"/>
      <c r="F97" s="24"/>
      <c r="G97" s="23"/>
      <c r="H97" s="24"/>
      <c r="I97" s="25"/>
      <c r="J97" s="24"/>
      <c r="K97" s="25"/>
      <c r="L97" s="24"/>
      <c r="M97" s="25"/>
      <c r="N97" s="24"/>
      <c r="O97" s="25"/>
      <c r="P97" s="24"/>
      <c r="Q97" s="25"/>
      <c r="R97" s="24"/>
      <c r="S97" s="25"/>
      <c r="T97" s="24"/>
      <c r="U97" s="25"/>
      <c r="V97" s="24"/>
      <c r="W97" s="25"/>
      <c r="X97" s="24"/>
      <c r="Y97" s="25"/>
      <c r="Z97" s="24"/>
      <c r="AA97" s="25"/>
      <c r="AB97" s="24"/>
      <c r="AC97" s="25"/>
      <c r="AD97" s="24"/>
      <c r="AE97" s="25"/>
      <c r="AF97" s="147"/>
      <c r="AG97" s="143"/>
      <c r="AH97" s="26"/>
      <c r="AI97" s="56">
        <f>SUM('（別紙2-6）6月1日～6月30日'!D97:AG97,'（別紙2-7）7月1日～7月31日'!D97:AH97,D97:AH97)</f>
        <v>0</v>
      </c>
      <c r="AJ97" s="43" t="str">
        <f t="shared" si="3"/>
        <v/>
      </c>
      <c r="AK97" s="41">
        <f t="shared" si="5"/>
        <v>0</v>
      </c>
      <c r="AL97" s="44"/>
      <c r="AN97" s="41" t="str">
        <f t="shared" si="6"/>
        <v/>
      </c>
    </row>
    <row r="98" spans="1:40" s="41" customFormat="1" ht="30" customHeight="1" thickBot="1" x14ac:dyDescent="0.45">
      <c r="A98" s="57">
        <v>85</v>
      </c>
      <c r="B98" s="106" t="str">
        <f>IF('（別紙2-6）6月1日～6月30日'!B98="","",'（別紙2-6）6月1日～6月30日'!B98)</f>
        <v/>
      </c>
      <c r="C98" s="433"/>
      <c r="D98" s="11"/>
      <c r="E98" s="12"/>
      <c r="F98" s="13"/>
      <c r="G98" s="12"/>
      <c r="H98" s="13"/>
      <c r="I98" s="14"/>
      <c r="J98" s="13"/>
      <c r="K98" s="14"/>
      <c r="L98" s="13"/>
      <c r="M98" s="14"/>
      <c r="N98" s="13"/>
      <c r="O98" s="14"/>
      <c r="P98" s="13"/>
      <c r="Q98" s="14"/>
      <c r="R98" s="13"/>
      <c r="S98" s="14"/>
      <c r="T98" s="13"/>
      <c r="U98" s="14"/>
      <c r="V98" s="13"/>
      <c r="W98" s="14"/>
      <c r="X98" s="13"/>
      <c r="Y98" s="14"/>
      <c r="Z98" s="13"/>
      <c r="AA98" s="14"/>
      <c r="AB98" s="13"/>
      <c r="AC98" s="14"/>
      <c r="AD98" s="13"/>
      <c r="AE98" s="14"/>
      <c r="AF98" s="146"/>
      <c r="AG98" s="142"/>
      <c r="AH98" s="15"/>
      <c r="AI98" s="58">
        <f>SUM('（別紙2-6）6月1日～6月30日'!D98:AG98,'（別紙2-7）7月1日～7月31日'!D98:AH98,D98:AH98)</f>
        <v>0</v>
      </c>
      <c r="AJ98" s="43" t="str">
        <f t="shared" si="3"/>
        <v/>
      </c>
      <c r="AK98" s="41">
        <f t="shared" si="5"/>
        <v>0</v>
      </c>
      <c r="AL98" s="44"/>
      <c r="AN98" s="41" t="str">
        <f t="shared" si="6"/>
        <v/>
      </c>
    </row>
    <row r="99" spans="1:40" s="41" customFormat="1" ht="30" customHeight="1" x14ac:dyDescent="0.4">
      <c r="A99" s="91">
        <v>86</v>
      </c>
      <c r="B99" s="136" t="str">
        <f>IF('（別紙2-6）6月1日～6月30日'!B99="","",'（別紙2-6）6月1日～6月30日'!B99)</f>
        <v/>
      </c>
      <c r="C99" s="431"/>
      <c r="D99" s="93"/>
      <c r="E99" s="94"/>
      <c r="F99" s="95"/>
      <c r="G99" s="94"/>
      <c r="H99" s="95"/>
      <c r="I99" s="96"/>
      <c r="J99" s="95"/>
      <c r="K99" s="96"/>
      <c r="L99" s="95"/>
      <c r="M99" s="96"/>
      <c r="N99" s="95"/>
      <c r="O99" s="96"/>
      <c r="P99" s="95"/>
      <c r="Q99" s="96"/>
      <c r="R99" s="95"/>
      <c r="S99" s="96"/>
      <c r="T99" s="95"/>
      <c r="U99" s="96"/>
      <c r="V99" s="95"/>
      <c r="W99" s="96"/>
      <c r="X99" s="95"/>
      <c r="Y99" s="96"/>
      <c r="Z99" s="95"/>
      <c r="AA99" s="96"/>
      <c r="AB99" s="95"/>
      <c r="AC99" s="96"/>
      <c r="AD99" s="95"/>
      <c r="AE99" s="96"/>
      <c r="AF99" s="149"/>
      <c r="AG99" s="145"/>
      <c r="AH99" s="97"/>
      <c r="AI99" s="98">
        <f>SUM('（別紙2-6）6月1日～6月30日'!D99:AG99,'（別紙2-7）7月1日～7月31日'!D99:AH99,D99:AH99)</f>
        <v>0</v>
      </c>
      <c r="AJ99" s="43" t="str">
        <f t="shared" si="3"/>
        <v/>
      </c>
      <c r="AK99" s="41">
        <f t="shared" si="5"/>
        <v>0</v>
      </c>
      <c r="AL99" s="44"/>
      <c r="AN99" s="41" t="str">
        <f t="shared" si="6"/>
        <v/>
      </c>
    </row>
    <row r="100" spans="1:40" s="41" customFormat="1" ht="30" customHeight="1" x14ac:dyDescent="0.4">
      <c r="A100" s="55">
        <v>87</v>
      </c>
      <c r="B100" s="27" t="str">
        <f>IF('（別紙2-6）6月1日～6月30日'!B100="","",'（別紙2-6）6月1日～6月30日'!B100)</f>
        <v/>
      </c>
      <c r="C100" s="432"/>
      <c r="D100" s="22"/>
      <c r="E100" s="23"/>
      <c r="F100" s="24"/>
      <c r="G100" s="23"/>
      <c r="H100" s="24"/>
      <c r="I100" s="25"/>
      <c r="J100" s="24"/>
      <c r="K100" s="25"/>
      <c r="L100" s="24"/>
      <c r="M100" s="25"/>
      <c r="N100" s="24"/>
      <c r="O100" s="25"/>
      <c r="P100" s="24"/>
      <c r="Q100" s="25"/>
      <c r="R100" s="24"/>
      <c r="S100" s="25"/>
      <c r="T100" s="24"/>
      <c r="U100" s="25"/>
      <c r="V100" s="24"/>
      <c r="W100" s="25"/>
      <c r="X100" s="24"/>
      <c r="Y100" s="25"/>
      <c r="Z100" s="24"/>
      <c r="AA100" s="25"/>
      <c r="AB100" s="24"/>
      <c r="AC100" s="25"/>
      <c r="AD100" s="24"/>
      <c r="AE100" s="25"/>
      <c r="AF100" s="147"/>
      <c r="AG100" s="143"/>
      <c r="AH100" s="26"/>
      <c r="AI100" s="56">
        <f>SUM('（別紙2-6）6月1日～6月30日'!D100:AG100,'（別紙2-7）7月1日～7月31日'!D100:AH100,D100:AH100)</f>
        <v>0</v>
      </c>
      <c r="AJ100" s="43" t="str">
        <f t="shared" si="3"/>
        <v/>
      </c>
      <c r="AK100" s="41">
        <f t="shared" si="5"/>
        <v>0</v>
      </c>
      <c r="AL100" s="44"/>
      <c r="AN100" s="41" t="str">
        <f t="shared" si="6"/>
        <v/>
      </c>
    </row>
    <row r="101" spans="1:40" s="41" customFormat="1" ht="30" customHeight="1" x14ac:dyDescent="0.4">
      <c r="A101" s="55">
        <v>88</v>
      </c>
      <c r="B101" s="27" t="str">
        <f>IF('（別紙2-6）6月1日～6月30日'!B101="","",'（別紙2-6）6月1日～6月30日'!B101)</f>
        <v/>
      </c>
      <c r="C101" s="432"/>
      <c r="D101" s="22"/>
      <c r="E101" s="23"/>
      <c r="F101" s="24"/>
      <c r="G101" s="23"/>
      <c r="H101" s="24"/>
      <c r="I101" s="25"/>
      <c r="J101" s="24"/>
      <c r="K101" s="25"/>
      <c r="L101" s="24"/>
      <c r="M101" s="25"/>
      <c r="N101" s="24"/>
      <c r="O101" s="25"/>
      <c r="P101" s="24"/>
      <c r="Q101" s="25"/>
      <c r="R101" s="24"/>
      <c r="S101" s="25"/>
      <c r="T101" s="24"/>
      <c r="U101" s="25"/>
      <c r="V101" s="24"/>
      <c r="W101" s="25"/>
      <c r="X101" s="24"/>
      <c r="Y101" s="25"/>
      <c r="Z101" s="24"/>
      <c r="AA101" s="25"/>
      <c r="AB101" s="24"/>
      <c r="AC101" s="25"/>
      <c r="AD101" s="24"/>
      <c r="AE101" s="25"/>
      <c r="AF101" s="147"/>
      <c r="AG101" s="143"/>
      <c r="AH101" s="26"/>
      <c r="AI101" s="56">
        <f>SUM('（別紙2-6）6月1日～6月30日'!D101:AG101,'（別紙2-7）7月1日～7月31日'!D101:AH101,D101:AH101)</f>
        <v>0</v>
      </c>
      <c r="AJ101" s="43" t="str">
        <f t="shared" si="3"/>
        <v/>
      </c>
      <c r="AK101" s="41">
        <f t="shared" si="5"/>
        <v>0</v>
      </c>
      <c r="AL101" s="44"/>
      <c r="AN101" s="41" t="str">
        <f t="shared" si="6"/>
        <v/>
      </c>
    </row>
    <row r="102" spans="1:40" s="41" customFormat="1" ht="30" customHeight="1" x14ac:dyDescent="0.4">
      <c r="A102" s="55">
        <v>89</v>
      </c>
      <c r="B102" s="27" t="str">
        <f>IF('（別紙2-6）6月1日～6月30日'!B102="","",'（別紙2-6）6月1日～6月30日'!B102)</f>
        <v/>
      </c>
      <c r="C102" s="432"/>
      <c r="D102" s="22"/>
      <c r="E102" s="23"/>
      <c r="F102" s="24"/>
      <c r="G102" s="23"/>
      <c r="H102" s="24"/>
      <c r="I102" s="25"/>
      <c r="J102" s="24"/>
      <c r="K102" s="25"/>
      <c r="L102" s="24"/>
      <c r="M102" s="25"/>
      <c r="N102" s="24"/>
      <c r="O102" s="25"/>
      <c r="P102" s="24"/>
      <c r="Q102" s="25"/>
      <c r="R102" s="24"/>
      <c r="S102" s="25"/>
      <c r="T102" s="24"/>
      <c r="U102" s="25"/>
      <c r="V102" s="24"/>
      <c r="W102" s="25"/>
      <c r="X102" s="24"/>
      <c r="Y102" s="25"/>
      <c r="Z102" s="24"/>
      <c r="AA102" s="25"/>
      <c r="AB102" s="24"/>
      <c r="AC102" s="25"/>
      <c r="AD102" s="24"/>
      <c r="AE102" s="25"/>
      <c r="AF102" s="147"/>
      <c r="AG102" s="143"/>
      <c r="AH102" s="26"/>
      <c r="AI102" s="56">
        <f>SUM('（別紙2-6）6月1日～6月30日'!D102:AG102,'（別紙2-7）7月1日～7月31日'!D102:AH102,D102:AH102)</f>
        <v>0</v>
      </c>
      <c r="AJ102" s="43" t="str">
        <f t="shared" si="3"/>
        <v/>
      </c>
      <c r="AK102" s="41">
        <f t="shared" si="5"/>
        <v>0</v>
      </c>
      <c r="AL102" s="44"/>
      <c r="AN102" s="41" t="str">
        <f t="shared" si="6"/>
        <v/>
      </c>
    </row>
    <row r="103" spans="1:40" s="41" customFormat="1" ht="30" customHeight="1" thickBot="1" x14ac:dyDescent="0.45">
      <c r="A103" s="55">
        <v>90</v>
      </c>
      <c r="B103" s="106" t="str">
        <f>IF('（別紙2-6）6月1日～6月30日'!B103="","",'（別紙2-6）6月1日～6月30日'!B103)</f>
        <v/>
      </c>
      <c r="C103" s="433"/>
      <c r="D103" s="22"/>
      <c r="E103" s="23"/>
      <c r="F103" s="24"/>
      <c r="G103" s="23"/>
      <c r="H103" s="24"/>
      <c r="I103" s="25"/>
      <c r="J103" s="24"/>
      <c r="K103" s="25"/>
      <c r="L103" s="24"/>
      <c r="M103" s="25"/>
      <c r="N103" s="24"/>
      <c r="O103" s="25"/>
      <c r="P103" s="24"/>
      <c r="Q103" s="25"/>
      <c r="R103" s="24"/>
      <c r="S103" s="25"/>
      <c r="T103" s="24"/>
      <c r="U103" s="25"/>
      <c r="V103" s="24"/>
      <c r="W103" s="25"/>
      <c r="X103" s="24"/>
      <c r="Y103" s="25"/>
      <c r="Z103" s="24"/>
      <c r="AA103" s="25"/>
      <c r="AB103" s="24"/>
      <c r="AC103" s="25"/>
      <c r="AD103" s="24"/>
      <c r="AE103" s="25"/>
      <c r="AF103" s="147"/>
      <c r="AG103" s="143"/>
      <c r="AH103" s="26"/>
      <c r="AI103" s="56">
        <f>SUM('（別紙2-6）6月1日～6月30日'!D103:AG103,'（別紙2-7）7月1日～7月31日'!D103:AH103,D103:AH103)</f>
        <v>0</v>
      </c>
      <c r="AJ103" s="43" t="str">
        <f t="shared" si="3"/>
        <v/>
      </c>
      <c r="AK103" s="41">
        <f t="shared" si="5"/>
        <v>0</v>
      </c>
      <c r="AL103" s="44"/>
      <c r="AN103" s="41" t="str">
        <f t="shared" si="6"/>
        <v/>
      </c>
    </row>
    <row r="104" spans="1:40" s="41" customFormat="1" ht="30" customHeight="1" x14ac:dyDescent="0.4">
      <c r="A104" s="99">
        <v>91</v>
      </c>
      <c r="B104" s="136" t="str">
        <f>IF('（別紙2-6）6月1日～6月30日'!B104="","",'（別紙2-6）6月1日～6月30日'!B104)</f>
        <v/>
      </c>
      <c r="C104" s="431"/>
      <c r="D104" s="101"/>
      <c r="E104" s="102"/>
      <c r="F104" s="103"/>
      <c r="G104" s="102"/>
      <c r="H104" s="103"/>
      <c r="I104" s="104"/>
      <c r="J104" s="103"/>
      <c r="K104" s="104"/>
      <c r="L104" s="103"/>
      <c r="M104" s="104"/>
      <c r="N104" s="103"/>
      <c r="O104" s="104"/>
      <c r="P104" s="103"/>
      <c r="Q104" s="104"/>
      <c r="R104" s="103"/>
      <c r="S104" s="104"/>
      <c r="T104" s="103"/>
      <c r="U104" s="104"/>
      <c r="V104" s="103"/>
      <c r="W104" s="104"/>
      <c r="X104" s="103"/>
      <c r="Y104" s="104"/>
      <c r="Z104" s="103"/>
      <c r="AA104" s="104"/>
      <c r="AB104" s="103"/>
      <c r="AC104" s="104"/>
      <c r="AD104" s="103"/>
      <c r="AE104" s="104"/>
      <c r="AF104" s="148"/>
      <c r="AG104" s="144"/>
      <c r="AH104" s="105"/>
      <c r="AI104" s="81">
        <f>SUM('（別紙2-6）6月1日～6月30日'!D104:AG104,'（別紙2-7）7月1日～7月31日'!D104:AH104,D104:AH104)</f>
        <v>0</v>
      </c>
      <c r="AJ104" s="43" t="str">
        <f t="shared" si="3"/>
        <v/>
      </c>
      <c r="AK104" s="41">
        <f t="shared" si="5"/>
        <v>0</v>
      </c>
      <c r="AL104" s="44"/>
      <c r="AN104" s="41" t="str">
        <f t="shared" si="6"/>
        <v/>
      </c>
    </row>
    <row r="105" spans="1:40" s="41" customFormat="1" ht="30" customHeight="1" x14ac:dyDescent="0.4">
      <c r="A105" s="55">
        <v>92</v>
      </c>
      <c r="B105" s="27" t="str">
        <f>IF('（別紙2-6）6月1日～6月30日'!B105="","",'（別紙2-6）6月1日～6月30日'!B105)</f>
        <v/>
      </c>
      <c r="C105" s="432"/>
      <c r="D105" s="22"/>
      <c r="E105" s="23"/>
      <c r="F105" s="24"/>
      <c r="G105" s="23"/>
      <c r="H105" s="24"/>
      <c r="I105" s="25"/>
      <c r="J105" s="24"/>
      <c r="K105" s="25"/>
      <c r="L105" s="24"/>
      <c r="M105" s="25"/>
      <c r="N105" s="24"/>
      <c r="O105" s="25"/>
      <c r="P105" s="24"/>
      <c r="Q105" s="25"/>
      <c r="R105" s="24"/>
      <c r="S105" s="25"/>
      <c r="T105" s="24"/>
      <c r="U105" s="25"/>
      <c r="V105" s="24"/>
      <c r="W105" s="25"/>
      <c r="X105" s="24"/>
      <c r="Y105" s="25"/>
      <c r="Z105" s="24"/>
      <c r="AA105" s="25"/>
      <c r="AB105" s="24"/>
      <c r="AC105" s="25"/>
      <c r="AD105" s="24"/>
      <c r="AE105" s="25"/>
      <c r="AF105" s="147"/>
      <c r="AG105" s="143"/>
      <c r="AH105" s="26"/>
      <c r="AI105" s="56">
        <f>SUM('（別紙2-6）6月1日～6月30日'!D105:AG105,'（別紙2-7）7月1日～7月31日'!D105:AH105,D105:AH105)</f>
        <v>0</v>
      </c>
      <c r="AJ105" s="43" t="str">
        <f t="shared" si="3"/>
        <v/>
      </c>
      <c r="AK105" s="41">
        <f t="shared" si="5"/>
        <v>0</v>
      </c>
      <c r="AL105" s="44"/>
      <c r="AN105" s="41" t="str">
        <f t="shared" si="6"/>
        <v/>
      </c>
    </row>
    <row r="106" spans="1:40" s="41" customFormat="1" ht="30" customHeight="1" x14ac:dyDescent="0.4">
      <c r="A106" s="55">
        <v>93</v>
      </c>
      <c r="B106" s="27" t="str">
        <f>IF('（別紙2-6）6月1日～6月30日'!B106="","",'（別紙2-6）6月1日～6月30日'!B106)</f>
        <v/>
      </c>
      <c r="C106" s="432"/>
      <c r="D106" s="22"/>
      <c r="E106" s="23"/>
      <c r="F106" s="24"/>
      <c r="G106" s="23"/>
      <c r="H106" s="24"/>
      <c r="I106" s="25"/>
      <c r="J106" s="24"/>
      <c r="K106" s="25"/>
      <c r="L106" s="24"/>
      <c r="M106" s="25"/>
      <c r="N106" s="24"/>
      <c r="O106" s="25"/>
      <c r="P106" s="24"/>
      <c r="Q106" s="25"/>
      <c r="R106" s="24"/>
      <c r="S106" s="25"/>
      <c r="T106" s="24"/>
      <c r="U106" s="25"/>
      <c r="V106" s="24"/>
      <c r="W106" s="25"/>
      <c r="X106" s="24"/>
      <c r="Y106" s="25"/>
      <c r="Z106" s="24"/>
      <c r="AA106" s="25"/>
      <c r="AB106" s="24"/>
      <c r="AC106" s="25"/>
      <c r="AD106" s="24"/>
      <c r="AE106" s="25"/>
      <c r="AF106" s="147"/>
      <c r="AG106" s="143"/>
      <c r="AH106" s="26"/>
      <c r="AI106" s="56">
        <f>SUM('（別紙2-6）6月1日～6月30日'!D106:AG106,'（別紙2-7）7月1日～7月31日'!D106:AH106,D106:AH106)</f>
        <v>0</v>
      </c>
      <c r="AJ106" s="43" t="str">
        <f t="shared" si="3"/>
        <v/>
      </c>
      <c r="AK106" s="41">
        <f t="shared" si="5"/>
        <v>0</v>
      </c>
      <c r="AL106" s="44"/>
      <c r="AN106" s="41" t="str">
        <f t="shared" si="6"/>
        <v/>
      </c>
    </row>
    <row r="107" spans="1:40" s="41" customFormat="1" ht="30" customHeight="1" x14ac:dyDescent="0.4">
      <c r="A107" s="55">
        <v>94</v>
      </c>
      <c r="B107" s="27" t="str">
        <f>IF('（別紙2-6）6月1日～6月30日'!B107="","",'（別紙2-6）6月1日～6月30日'!B107)</f>
        <v/>
      </c>
      <c r="C107" s="432"/>
      <c r="D107" s="22"/>
      <c r="E107" s="23"/>
      <c r="F107" s="24"/>
      <c r="G107" s="23"/>
      <c r="H107" s="24"/>
      <c r="I107" s="25"/>
      <c r="J107" s="24"/>
      <c r="K107" s="25"/>
      <c r="L107" s="24"/>
      <c r="M107" s="25"/>
      <c r="N107" s="24"/>
      <c r="O107" s="25"/>
      <c r="P107" s="24"/>
      <c r="Q107" s="25"/>
      <c r="R107" s="24"/>
      <c r="S107" s="25"/>
      <c r="T107" s="24"/>
      <c r="U107" s="25"/>
      <c r="V107" s="24"/>
      <c r="W107" s="25"/>
      <c r="X107" s="24"/>
      <c r="Y107" s="25"/>
      <c r="Z107" s="24"/>
      <c r="AA107" s="25"/>
      <c r="AB107" s="24"/>
      <c r="AC107" s="25"/>
      <c r="AD107" s="24"/>
      <c r="AE107" s="25"/>
      <c r="AF107" s="147"/>
      <c r="AG107" s="143"/>
      <c r="AH107" s="26"/>
      <c r="AI107" s="56">
        <f>SUM('（別紙2-6）6月1日～6月30日'!D107:AG107,'（別紙2-7）7月1日～7月31日'!D107:AH107,D107:AH107)</f>
        <v>0</v>
      </c>
      <c r="AJ107" s="43" t="str">
        <f t="shared" si="3"/>
        <v/>
      </c>
      <c r="AK107" s="41">
        <f t="shared" si="5"/>
        <v>0</v>
      </c>
      <c r="AL107" s="44"/>
      <c r="AN107" s="41" t="str">
        <f t="shared" si="6"/>
        <v/>
      </c>
    </row>
    <row r="108" spans="1:40" s="41" customFormat="1" ht="30" customHeight="1" thickBot="1" x14ac:dyDescent="0.45">
      <c r="A108" s="57">
        <v>95</v>
      </c>
      <c r="B108" s="106" t="str">
        <f>IF('（別紙2-6）6月1日～6月30日'!B108="","",'（別紙2-6）6月1日～6月30日'!B108)</f>
        <v/>
      </c>
      <c r="C108" s="433"/>
      <c r="D108" s="11"/>
      <c r="E108" s="12"/>
      <c r="F108" s="13"/>
      <c r="G108" s="12"/>
      <c r="H108" s="13"/>
      <c r="I108" s="14"/>
      <c r="J108" s="13"/>
      <c r="K108" s="14"/>
      <c r="L108" s="13"/>
      <c r="M108" s="14"/>
      <c r="N108" s="13"/>
      <c r="O108" s="14"/>
      <c r="P108" s="13"/>
      <c r="Q108" s="14"/>
      <c r="R108" s="13"/>
      <c r="S108" s="14"/>
      <c r="T108" s="13"/>
      <c r="U108" s="14"/>
      <c r="V108" s="13"/>
      <c r="W108" s="14"/>
      <c r="X108" s="13"/>
      <c r="Y108" s="14"/>
      <c r="Z108" s="13"/>
      <c r="AA108" s="14"/>
      <c r="AB108" s="13"/>
      <c r="AC108" s="14"/>
      <c r="AD108" s="13"/>
      <c r="AE108" s="14"/>
      <c r="AF108" s="146"/>
      <c r="AG108" s="142"/>
      <c r="AH108" s="15"/>
      <c r="AI108" s="58">
        <f>SUM('（別紙2-6）6月1日～6月30日'!D108:AG108,'（別紙2-7）7月1日～7月31日'!D108:AH108,D108:AH108)</f>
        <v>0</v>
      </c>
      <c r="AJ108" s="43" t="str">
        <f t="shared" si="3"/>
        <v/>
      </c>
      <c r="AK108" s="41">
        <f t="shared" si="5"/>
        <v>0</v>
      </c>
      <c r="AL108" s="44"/>
      <c r="AN108" s="41" t="str">
        <f t="shared" si="6"/>
        <v/>
      </c>
    </row>
    <row r="109" spans="1:40" s="41" customFormat="1" ht="30" customHeight="1" x14ac:dyDescent="0.4">
      <c r="A109" s="91">
        <v>96</v>
      </c>
      <c r="B109" s="136" t="str">
        <f>IF('（別紙2-6）6月1日～6月30日'!B109="","",'（別紙2-6）6月1日～6月30日'!B109)</f>
        <v/>
      </c>
      <c r="C109" s="431"/>
      <c r="D109" s="93"/>
      <c r="E109" s="94"/>
      <c r="F109" s="95"/>
      <c r="G109" s="94"/>
      <c r="H109" s="95"/>
      <c r="I109" s="96"/>
      <c r="J109" s="95"/>
      <c r="K109" s="96"/>
      <c r="L109" s="95"/>
      <c r="M109" s="96"/>
      <c r="N109" s="95"/>
      <c r="O109" s="96"/>
      <c r="P109" s="95"/>
      <c r="Q109" s="96"/>
      <c r="R109" s="95"/>
      <c r="S109" s="96"/>
      <c r="T109" s="95"/>
      <c r="U109" s="96"/>
      <c r="V109" s="95"/>
      <c r="W109" s="96"/>
      <c r="X109" s="95"/>
      <c r="Y109" s="96"/>
      <c r="Z109" s="95"/>
      <c r="AA109" s="96"/>
      <c r="AB109" s="95"/>
      <c r="AC109" s="96"/>
      <c r="AD109" s="95"/>
      <c r="AE109" s="96"/>
      <c r="AF109" s="149"/>
      <c r="AG109" s="145"/>
      <c r="AH109" s="97"/>
      <c r="AI109" s="98">
        <f>SUM('（別紙2-6）6月1日～6月30日'!D109:AG109,'（別紙2-7）7月1日～7月31日'!D109:AH109,D109:AH109)</f>
        <v>0</v>
      </c>
      <c r="AJ109" s="43" t="str">
        <f t="shared" si="3"/>
        <v/>
      </c>
      <c r="AK109" s="41">
        <f t="shared" si="5"/>
        <v>0</v>
      </c>
      <c r="AL109" s="44"/>
      <c r="AN109" s="41" t="str">
        <f t="shared" si="6"/>
        <v/>
      </c>
    </row>
    <row r="110" spans="1:40" s="41" customFormat="1" ht="30" customHeight="1" x14ac:dyDescent="0.4">
      <c r="A110" s="55">
        <v>97</v>
      </c>
      <c r="B110" s="27" t="str">
        <f>IF('（別紙2-6）6月1日～6月30日'!B110="","",'（別紙2-6）6月1日～6月30日'!B110)</f>
        <v/>
      </c>
      <c r="C110" s="432"/>
      <c r="D110" s="22"/>
      <c r="E110" s="23"/>
      <c r="F110" s="24"/>
      <c r="G110" s="23"/>
      <c r="H110" s="24"/>
      <c r="I110" s="25"/>
      <c r="J110" s="24"/>
      <c r="K110" s="25"/>
      <c r="L110" s="24"/>
      <c r="M110" s="25"/>
      <c r="N110" s="24"/>
      <c r="O110" s="25"/>
      <c r="P110" s="24"/>
      <c r="Q110" s="25"/>
      <c r="R110" s="24"/>
      <c r="S110" s="25"/>
      <c r="T110" s="24"/>
      <c r="U110" s="25"/>
      <c r="V110" s="24"/>
      <c r="W110" s="25"/>
      <c r="X110" s="24"/>
      <c r="Y110" s="25"/>
      <c r="Z110" s="24"/>
      <c r="AA110" s="25"/>
      <c r="AB110" s="24"/>
      <c r="AC110" s="25"/>
      <c r="AD110" s="24"/>
      <c r="AE110" s="25"/>
      <c r="AF110" s="147"/>
      <c r="AG110" s="143"/>
      <c r="AH110" s="26"/>
      <c r="AI110" s="56">
        <f>SUM('（別紙2-6）6月1日～6月30日'!D110:AG110,'（別紙2-7）7月1日～7月31日'!D110:AH110,D110:AH110)</f>
        <v>0</v>
      </c>
      <c r="AJ110" s="43" t="str">
        <f t="shared" si="3"/>
        <v/>
      </c>
      <c r="AK110" s="41">
        <f t="shared" ref="AK110:AK141" si="7">MIN(SUM(D110:AH110),15)</f>
        <v>0</v>
      </c>
      <c r="AL110" s="44"/>
      <c r="AN110" s="41" t="str">
        <f t="shared" si="6"/>
        <v/>
      </c>
    </row>
    <row r="111" spans="1:40" s="41" customFormat="1" ht="30" customHeight="1" x14ac:dyDescent="0.4">
      <c r="A111" s="55">
        <v>98</v>
      </c>
      <c r="B111" s="27" t="str">
        <f>IF('（別紙2-6）6月1日～6月30日'!B111="","",'（別紙2-6）6月1日～6月30日'!B111)</f>
        <v/>
      </c>
      <c r="C111" s="432"/>
      <c r="D111" s="22"/>
      <c r="E111" s="23"/>
      <c r="F111" s="24"/>
      <c r="G111" s="23"/>
      <c r="H111" s="24"/>
      <c r="I111" s="25"/>
      <c r="J111" s="24"/>
      <c r="K111" s="25"/>
      <c r="L111" s="24"/>
      <c r="M111" s="25"/>
      <c r="N111" s="24"/>
      <c r="O111" s="25"/>
      <c r="P111" s="24"/>
      <c r="Q111" s="25"/>
      <c r="R111" s="24"/>
      <c r="S111" s="25"/>
      <c r="T111" s="24"/>
      <c r="U111" s="25"/>
      <c r="V111" s="24"/>
      <c r="W111" s="25"/>
      <c r="X111" s="24"/>
      <c r="Y111" s="25"/>
      <c r="Z111" s="24"/>
      <c r="AA111" s="25"/>
      <c r="AB111" s="24"/>
      <c r="AC111" s="25"/>
      <c r="AD111" s="24"/>
      <c r="AE111" s="25"/>
      <c r="AF111" s="147"/>
      <c r="AG111" s="143"/>
      <c r="AH111" s="26"/>
      <c r="AI111" s="56">
        <f>SUM('（別紙2-6）6月1日～6月30日'!D111:AG111,'（別紙2-7）7月1日～7月31日'!D111:AH111,D111:AH111)</f>
        <v>0</v>
      </c>
      <c r="AJ111" s="43" t="str">
        <f t="shared" si="3"/>
        <v/>
      </c>
      <c r="AK111" s="41">
        <f t="shared" si="7"/>
        <v>0</v>
      </c>
      <c r="AL111" s="44"/>
      <c r="AN111" s="41" t="str">
        <f t="shared" si="6"/>
        <v/>
      </c>
    </row>
    <row r="112" spans="1:40" s="41" customFormat="1" ht="30" customHeight="1" x14ac:dyDescent="0.4">
      <c r="A112" s="55">
        <v>99</v>
      </c>
      <c r="B112" s="27" t="str">
        <f>IF('（別紙2-6）6月1日～6月30日'!B112="","",'（別紙2-6）6月1日～6月30日'!B112)</f>
        <v/>
      </c>
      <c r="C112" s="432"/>
      <c r="D112" s="22"/>
      <c r="E112" s="23"/>
      <c r="F112" s="24"/>
      <c r="G112" s="23"/>
      <c r="H112" s="24"/>
      <c r="I112" s="25"/>
      <c r="J112" s="24"/>
      <c r="K112" s="25"/>
      <c r="L112" s="24"/>
      <c r="M112" s="25"/>
      <c r="N112" s="24"/>
      <c r="O112" s="25"/>
      <c r="P112" s="24"/>
      <c r="Q112" s="25"/>
      <c r="R112" s="24"/>
      <c r="S112" s="25"/>
      <c r="T112" s="24"/>
      <c r="U112" s="25"/>
      <c r="V112" s="24"/>
      <c r="W112" s="25"/>
      <c r="X112" s="24"/>
      <c r="Y112" s="25"/>
      <c r="Z112" s="24"/>
      <c r="AA112" s="25"/>
      <c r="AB112" s="24"/>
      <c r="AC112" s="25"/>
      <c r="AD112" s="24"/>
      <c r="AE112" s="25"/>
      <c r="AF112" s="147"/>
      <c r="AG112" s="143"/>
      <c r="AH112" s="26"/>
      <c r="AI112" s="56">
        <f>SUM('（別紙2-6）6月1日～6月30日'!D112:AG112,'（別紙2-7）7月1日～7月31日'!D112:AH112,D112:AH112)</f>
        <v>0</v>
      </c>
      <c r="AJ112" s="43" t="str">
        <f t="shared" si="3"/>
        <v/>
      </c>
      <c r="AK112" s="41">
        <f t="shared" si="7"/>
        <v>0</v>
      </c>
      <c r="AL112" s="44"/>
      <c r="AN112" s="41" t="str">
        <f t="shared" si="6"/>
        <v/>
      </c>
    </row>
    <row r="113" spans="1:40" s="41" customFormat="1" ht="30" customHeight="1" thickBot="1" x14ac:dyDescent="0.45">
      <c r="A113" s="55">
        <v>100</v>
      </c>
      <c r="B113" s="106" t="str">
        <f>IF('（別紙2-6）6月1日～6月30日'!B113="","",'（別紙2-6）6月1日～6月30日'!B113)</f>
        <v/>
      </c>
      <c r="C113" s="433"/>
      <c r="D113" s="22"/>
      <c r="E113" s="23"/>
      <c r="F113" s="24"/>
      <c r="G113" s="23"/>
      <c r="H113" s="24"/>
      <c r="I113" s="25"/>
      <c r="J113" s="24"/>
      <c r="K113" s="25"/>
      <c r="L113" s="24"/>
      <c r="M113" s="25"/>
      <c r="N113" s="24"/>
      <c r="O113" s="25"/>
      <c r="P113" s="24"/>
      <c r="Q113" s="25"/>
      <c r="R113" s="24"/>
      <c r="S113" s="25"/>
      <c r="T113" s="24"/>
      <c r="U113" s="25"/>
      <c r="V113" s="24"/>
      <c r="W113" s="25"/>
      <c r="X113" s="24"/>
      <c r="Y113" s="25"/>
      <c r="Z113" s="24"/>
      <c r="AA113" s="25"/>
      <c r="AB113" s="24"/>
      <c r="AC113" s="25"/>
      <c r="AD113" s="24"/>
      <c r="AE113" s="25"/>
      <c r="AF113" s="147"/>
      <c r="AG113" s="143"/>
      <c r="AH113" s="26"/>
      <c r="AI113" s="56">
        <f>SUM('（別紙2-6）6月1日～6月30日'!D113:AG113,'（別紙2-7）7月1日～7月31日'!D113:AH113,D113:AH113)</f>
        <v>0</v>
      </c>
      <c r="AJ113" s="43" t="str">
        <f t="shared" si="3"/>
        <v/>
      </c>
      <c r="AK113" s="41">
        <f t="shared" si="7"/>
        <v>0</v>
      </c>
      <c r="AL113" s="44"/>
      <c r="AN113" s="41" t="str">
        <f t="shared" si="6"/>
        <v/>
      </c>
    </row>
    <row r="114" spans="1:40" s="41" customFormat="1" ht="30" customHeight="1" x14ac:dyDescent="0.4">
      <c r="A114" s="99">
        <v>101</v>
      </c>
      <c r="B114" s="136" t="str">
        <f>IF('（別紙2-6）6月1日～6月30日'!B114="","",'（別紙2-6）6月1日～6月30日'!B114)</f>
        <v/>
      </c>
      <c r="C114" s="431"/>
      <c r="D114" s="101"/>
      <c r="E114" s="102"/>
      <c r="F114" s="103"/>
      <c r="G114" s="102"/>
      <c r="H114" s="103"/>
      <c r="I114" s="104"/>
      <c r="J114" s="103"/>
      <c r="K114" s="104"/>
      <c r="L114" s="103"/>
      <c r="M114" s="104"/>
      <c r="N114" s="103"/>
      <c r="O114" s="104"/>
      <c r="P114" s="103"/>
      <c r="Q114" s="104"/>
      <c r="R114" s="103"/>
      <c r="S114" s="104"/>
      <c r="T114" s="103"/>
      <c r="U114" s="104"/>
      <c r="V114" s="103"/>
      <c r="W114" s="104"/>
      <c r="X114" s="103"/>
      <c r="Y114" s="104"/>
      <c r="Z114" s="103"/>
      <c r="AA114" s="104"/>
      <c r="AB114" s="103"/>
      <c r="AC114" s="104"/>
      <c r="AD114" s="103"/>
      <c r="AE114" s="104"/>
      <c r="AF114" s="148"/>
      <c r="AG114" s="144"/>
      <c r="AH114" s="105"/>
      <c r="AI114" s="81">
        <f>SUM('（別紙2-6）6月1日～6月30日'!D114:AG114,'（別紙2-7）7月1日～7月31日'!D114:AH114,D114:AH114)</f>
        <v>0</v>
      </c>
      <c r="AJ114" s="43" t="str">
        <f t="shared" si="3"/>
        <v/>
      </c>
      <c r="AK114" s="41">
        <f t="shared" si="7"/>
        <v>0</v>
      </c>
      <c r="AL114" s="44"/>
      <c r="AN114" s="41" t="str">
        <f t="shared" si="6"/>
        <v/>
      </c>
    </row>
    <row r="115" spans="1:40" s="41" customFormat="1" ht="30" customHeight="1" x14ac:dyDescent="0.4">
      <c r="A115" s="55">
        <v>102</v>
      </c>
      <c r="B115" s="27" t="str">
        <f>IF('（別紙2-6）6月1日～6月30日'!B115="","",'（別紙2-6）6月1日～6月30日'!B115)</f>
        <v/>
      </c>
      <c r="C115" s="432"/>
      <c r="D115" s="22"/>
      <c r="E115" s="23"/>
      <c r="F115" s="24"/>
      <c r="G115" s="23"/>
      <c r="H115" s="24"/>
      <c r="I115" s="25"/>
      <c r="J115" s="24"/>
      <c r="K115" s="25"/>
      <c r="L115" s="24"/>
      <c r="M115" s="25"/>
      <c r="N115" s="24"/>
      <c r="O115" s="25"/>
      <c r="P115" s="24"/>
      <c r="Q115" s="25"/>
      <c r="R115" s="24"/>
      <c r="S115" s="25"/>
      <c r="T115" s="24"/>
      <c r="U115" s="25"/>
      <c r="V115" s="24"/>
      <c r="W115" s="25"/>
      <c r="X115" s="24"/>
      <c r="Y115" s="25"/>
      <c r="Z115" s="24"/>
      <c r="AA115" s="25"/>
      <c r="AB115" s="24"/>
      <c r="AC115" s="25"/>
      <c r="AD115" s="24"/>
      <c r="AE115" s="25"/>
      <c r="AF115" s="147"/>
      <c r="AG115" s="143"/>
      <c r="AH115" s="26"/>
      <c r="AI115" s="56">
        <f>SUM('（別紙2-6）6月1日～6月30日'!D115:AG115,'（別紙2-7）7月1日～7月31日'!D115:AH115,D115:AH115)</f>
        <v>0</v>
      </c>
      <c r="AJ115" s="43" t="str">
        <f t="shared" si="3"/>
        <v/>
      </c>
      <c r="AK115" s="41">
        <f t="shared" si="7"/>
        <v>0</v>
      </c>
      <c r="AL115" s="44"/>
      <c r="AN115" s="41" t="str">
        <f t="shared" si="6"/>
        <v/>
      </c>
    </row>
    <row r="116" spans="1:40" s="41" customFormat="1" ht="30" customHeight="1" x14ac:dyDescent="0.4">
      <c r="A116" s="55">
        <v>103</v>
      </c>
      <c r="B116" s="27" t="str">
        <f>IF('（別紙2-6）6月1日～6月30日'!B116="","",'（別紙2-6）6月1日～6月30日'!B116)</f>
        <v/>
      </c>
      <c r="C116" s="432"/>
      <c r="D116" s="22"/>
      <c r="E116" s="23"/>
      <c r="F116" s="24"/>
      <c r="G116" s="23"/>
      <c r="H116" s="24"/>
      <c r="I116" s="25"/>
      <c r="J116" s="24"/>
      <c r="K116" s="25"/>
      <c r="L116" s="24"/>
      <c r="M116" s="25"/>
      <c r="N116" s="24"/>
      <c r="O116" s="25"/>
      <c r="P116" s="24"/>
      <c r="Q116" s="25"/>
      <c r="R116" s="24"/>
      <c r="S116" s="25"/>
      <c r="T116" s="24"/>
      <c r="U116" s="25"/>
      <c r="V116" s="24"/>
      <c r="W116" s="25"/>
      <c r="X116" s="24"/>
      <c r="Y116" s="25"/>
      <c r="Z116" s="24"/>
      <c r="AA116" s="25"/>
      <c r="AB116" s="24"/>
      <c r="AC116" s="25"/>
      <c r="AD116" s="24"/>
      <c r="AE116" s="25"/>
      <c r="AF116" s="147"/>
      <c r="AG116" s="143"/>
      <c r="AH116" s="26"/>
      <c r="AI116" s="56">
        <f>SUM('（別紙2-6）6月1日～6月30日'!D116:AG116,'（別紙2-7）7月1日～7月31日'!D116:AH116,D116:AH116)</f>
        <v>0</v>
      </c>
      <c r="AJ116" s="43" t="str">
        <f t="shared" si="3"/>
        <v/>
      </c>
      <c r="AK116" s="41">
        <f t="shared" si="7"/>
        <v>0</v>
      </c>
      <c r="AL116" s="44"/>
      <c r="AN116" s="41" t="str">
        <f t="shared" si="6"/>
        <v/>
      </c>
    </row>
    <row r="117" spans="1:40" s="41" customFormat="1" ht="30" customHeight="1" x14ac:dyDescent="0.4">
      <c r="A117" s="55">
        <v>104</v>
      </c>
      <c r="B117" s="27" t="str">
        <f>IF('（別紙2-6）6月1日～6月30日'!B117="","",'（別紙2-6）6月1日～6月30日'!B117)</f>
        <v/>
      </c>
      <c r="C117" s="432"/>
      <c r="D117" s="22"/>
      <c r="E117" s="23"/>
      <c r="F117" s="24"/>
      <c r="G117" s="23"/>
      <c r="H117" s="24"/>
      <c r="I117" s="25"/>
      <c r="J117" s="24"/>
      <c r="K117" s="25"/>
      <c r="L117" s="24"/>
      <c r="M117" s="25"/>
      <c r="N117" s="24"/>
      <c r="O117" s="25"/>
      <c r="P117" s="24"/>
      <c r="Q117" s="25"/>
      <c r="R117" s="24"/>
      <c r="S117" s="25"/>
      <c r="T117" s="24"/>
      <c r="U117" s="25"/>
      <c r="V117" s="24"/>
      <c r="W117" s="25"/>
      <c r="X117" s="24"/>
      <c r="Y117" s="25"/>
      <c r="Z117" s="24"/>
      <c r="AA117" s="25"/>
      <c r="AB117" s="24"/>
      <c r="AC117" s="25"/>
      <c r="AD117" s="24"/>
      <c r="AE117" s="25"/>
      <c r="AF117" s="147"/>
      <c r="AG117" s="143"/>
      <c r="AH117" s="26"/>
      <c r="AI117" s="56">
        <f>SUM('（別紙2-6）6月1日～6月30日'!D117:AG117,'（別紙2-7）7月1日～7月31日'!D117:AH117,D117:AH117)</f>
        <v>0</v>
      </c>
      <c r="AJ117" s="43" t="str">
        <f t="shared" si="3"/>
        <v/>
      </c>
      <c r="AK117" s="41">
        <f t="shared" si="7"/>
        <v>0</v>
      </c>
      <c r="AL117" s="44"/>
      <c r="AN117" s="41" t="str">
        <f t="shared" si="6"/>
        <v/>
      </c>
    </row>
    <row r="118" spans="1:40" s="41" customFormat="1" ht="30" customHeight="1" thickBot="1" x14ac:dyDescent="0.45">
      <c r="A118" s="57">
        <v>105</v>
      </c>
      <c r="B118" s="28" t="str">
        <f>IF('（別紙2-6）6月1日～6月30日'!B118="","",'（別紙2-6）6月1日～6月30日'!B118)</f>
        <v/>
      </c>
      <c r="C118" s="433"/>
      <c r="D118" s="11"/>
      <c r="E118" s="12"/>
      <c r="F118" s="13"/>
      <c r="G118" s="12"/>
      <c r="H118" s="13"/>
      <c r="I118" s="14"/>
      <c r="J118" s="13"/>
      <c r="K118" s="14"/>
      <c r="L118" s="13"/>
      <c r="M118" s="14"/>
      <c r="N118" s="13"/>
      <c r="O118" s="14"/>
      <c r="P118" s="13"/>
      <c r="Q118" s="14"/>
      <c r="R118" s="13"/>
      <c r="S118" s="14"/>
      <c r="T118" s="13"/>
      <c r="U118" s="14"/>
      <c r="V118" s="13"/>
      <c r="W118" s="14"/>
      <c r="X118" s="13"/>
      <c r="Y118" s="14"/>
      <c r="Z118" s="13"/>
      <c r="AA118" s="14"/>
      <c r="AB118" s="13"/>
      <c r="AC118" s="14"/>
      <c r="AD118" s="13"/>
      <c r="AE118" s="14"/>
      <c r="AF118" s="146"/>
      <c r="AG118" s="142"/>
      <c r="AH118" s="15"/>
      <c r="AI118" s="58">
        <f>SUM('（別紙2-6）6月1日～6月30日'!D118:AG118,'（別紙2-7）7月1日～7月31日'!D118:AH118,D118:AH118)</f>
        <v>0</v>
      </c>
      <c r="AJ118" s="43" t="str">
        <f t="shared" si="3"/>
        <v/>
      </c>
      <c r="AK118" s="41">
        <f t="shared" si="7"/>
        <v>0</v>
      </c>
      <c r="AL118" s="44"/>
      <c r="AN118" s="41" t="str">
        <f t="shared" si="6"/>
        <v/>
      </c>
    </row>
    <row r="119" spans="1:40" s="41" customFormat="1" ht="30" customHeight="1" x14ac:dyDescent="0.4">
      <c r="A119" s="91">
        <v>106</v>
      </c>
      <c r="B119" s="27" t="str">
        <f>IF('（別紙2-6）6月1日～6月30日'!B119="","",'（別紙2-6）6月1日～6月30日'!B119)</f>
        <v/>
      </c>
      <c r="C119" s="431"/>
      <c r="D119" s="93"/>
      <c r="E119" s="94"/>
      <c r="F119" s="95"/>
      <c r="G119" s="94"/>
      <c r="H119" s="95"/>
      <c r="I119" s="96"/>
      <c r="J119" s="95"/>
      <c r="K119" s="96"/>
      <c r="L119" s="95"/>
      <c r="M119" s="96"/>
      <c r="N119" s="95"/>
      <c r="O119" s="96"/>
      <c r="P119" s="95"/>
      <c r="Q119" s="96"/>
      <c r="R119" s="95"/>
      <c r="S119" s="96"/>
      <c r="T119" s="95"/>
      <c r="U119" s="96"/>
      <c r="V119" s="95"/>
      <c r="W119" s="96"/>
      <c r="X119" s="95"/>
      <c r="Y119" s="96"/>
      <c r="Z119" s="95"/>
      <c r="AA119" s="96"/>
      <c r="AB119" s="95"/>
      <c r="AC119" s="96"/>
      <c r="AD119" s="95"/>
      <c r="AE119" s="96"/>
      <c r="AF119" s="149"/>
      <c r="AG119" s="145"/>
      <c r="AH119" s="97"/>
      <c r="AI119" s="98">
        <f>SUM('（別紙2-6）6月1日～6月30日'!D119:AG119,'（別紙2-7）7月1日～7月31日'!D119:AH119,D119:AH119)</f>
        <v>0</v>
      </c>
      <c r="AJ119" s="43" t="str">
        <f t="shared" si="3"/>
        <v/>
      </c>
      <c r="AK119" s="41">
        <f t="shared" si="7"/>
        <v>0</v>
      </c>
      <c r="AL119" s="44"/>
      <c r="AN119" s="41" t="str">
        <f t="shared" si="6"/>
        <v/>
      </c>
    </row>
    <row r="120" spans="1:40" s="41" customFormat="1" ht="30" customHeight="1" x14ac:dyDescent="0.4">
      <c r="A120" s="55">
        <v>107</v>
      </c>
      <c r="B120" s="27" t="str">
        <f>IF('（別紙2-6）6月1日～6月30日'!B120="","",'（別紙2-6）6月1日～6月30日'!B120)</f>
        <v/>
      </c>
      <c r="C120" s="432"/>
      <c r="D120" s="22"/>
      <c r="E120" s="23"/>
      <c r="F120" s="24"/>
      <c r="G120" s="23"/>
      <c r="H120" s="24"/>
      <c r="I120" s="25"/>
      <c r="J120" s="24"/>
      <c r="K120" s="25"/>
      <c r="L120" s="24"/>
      <c r="M120" s="25"/>
      <c r="N120" s="24"/>
      <c r="O120" s="25"/>
      <c r="P120" s="24"/>
      <c r="Q120" s="25"/>
      <c r="R120" s="24"/>
      <c r="S120" s="25"/>
      <c r="T120" s="24"/>
      <c r="U120" s="25"/>
      <c r="V120" s="24"/>
      <c r="W120" s="25"/>
      <c r="X120" s="24"/>
      <c r="Y120" s="25"/>
      <c r="Z120" s="24"/>
      <c r="AA120" s="25"/>
      <c r="AB120" s="24"/>
      <c r="AC120" s="25"/>
      <c r="AD120" s="24"/>
      <c r="AE120" s="25"/>
      <c r="AF120" s="147"/>
      <c r="AG120" s="143"/>
      <c r="AH120" s="26"/>
      <c r="AI120" s="56">
        <f>SUM('（別紙2-6）6月1日～6月30日'!D120:AG120,'（別紙2-7）7月1日～7月31日'!D120:AH120,D120:AH120)</f>
        <v>0</v>
      </c>
      <c r="AJ120" s="43" t="str">
        <f t="shared" si="3"/>
        <v/>
      </c>
      <c r="AK120" s="41">
        <f t="shared" si="7"/>
        <v>0</v>
      </c>
      <c r="AL120" s="44"/>
      <c r="AN120" s="41" t="str">
        <f t="shared" si="6"/>
        <v/>
      </c>
    </row>
    <row r="121" spans="1:40" s="41" customFormat="1" ht="30" customHeight="1" x14ac:dyDescent="0.4">
      <c r="A121" s="55">
        <v>108</v>
      </c>
      <c r="B121" s="27" t="str">
        <f>IF('（別紙2-6）6月1日～6月30日'!B121="","",'（別紙2-6）6月1日～6月30日'!B121)</f>
        <v/>
      </c>
      <c r="C121" s="432"/>
      <c r="D121" s="22"/>
      <c r="E121" s="23"/>
      <c r="F121" s="24"/>
      <c r="G121" s="23"/>
      <c r="H121" s="24"/>
      <c r="I121" s="25"/>
      <c r="J121" s="24"/>
      <c r="K121" s="25"/>
      <c r="L121" s="24"/>
      <c r="M121" s="25"/>
      <c r="N121" s="24"/>
      <c r="O121" s="25"/>
      <c r="P121" s="24"/>
      <c r="Q121" s="25"/>
      <c r="R121" s="24"/>
      <c r="S121" s="25"/>
      <c r="T121" s="24"/>
      <c r="U121" s="25"/>
      <c r="V121" s="24"/>
      <c r="W121" s="25"/>
      <c r="X121" s="24"/>
      <c r="Y121" s="25"/>
      <c r="Z121" s="24"/>
      <c r="AA121" s="25"/>
      <c r="AB121" s="24"/>
      <c r="AC121" s="25"/>
      <c r="AD121" s="24"/>
      <c r="AE121" s="25"/>
      <c r="AF121" s="147"/>
      <c r="AG121" s="143"/>
      <c r="AH121" s="26"/>
      <c r="AI121" s="56">
        <f>SUM('（別紙2-6）6月1日～6月30日'!D121:AG121,'（別紙2-7）7月1日～7月31日'!D121:AH121,D121:AH121)</f>
        <v>0</v>
      </c>
      <c r="AJ121" s="43" t="str">
        <f t="shared" si="3"/>
        <v/>
      </c>
      <c r="AK121" s="41">
        <f t="shared" si="7"/>
        <v>0</v>
      </c>
      <c r="AL121" s="44"/>
      <c r="AN121" s="41" t="str">
        <f t="shared" si="6"/>
        <v/>
      </c>
    </row>
    <row r="122" spans="1:40" s="41" customFormat="1" ht="30" customHeight="1" x14ac:dyDescent="0.4">
      <c r="A122" s="55">
        <v>109</v>
      </c>
      <c r="B122" s="27" t="str">
        <f>IF('（別紙2-6）6月1日～6月30日'!B122="","",'（別紙2-6）6月1日～6月30日'!B122)</f>
        <v/>
      </c>
      <c r="C122" s="432"/>
      <c r="D122" s="22"/>
      <c r="E122" s="23"/>
      <c r="F122" s="24"/>
      <c r="G122" s="23"/>
      <c r="H122" s="24"/>
      <c r="I122" s="25"/>
      <c r="J122" s="24"/>
      <c r="K122" s="25"/>
      <c r="L122" s="24"/>
      <c r="M122" s="25"/>
      <c r="N122" s="24"/>
      <c r="O122" s="25"/>
      <c r="P122" s="24"/>
      <c r="Q122" s="25"/>
      <c r="R122" s="24"/>
      <c r="S122" s="25"/>
      <c r="T122" s="24"/>
      <c r="U122" s="25"/>
      <c r="V122" s="24"/>
      <c r="W122" s="25"/>
      <c r="X122" s="24"/>
      <c r="Y122" s="25"/>
      <c r="Z122" s="24"/>
      <c r="AA122" s="25"/>
      <c r="AB122" s="24"/>
      <c r="AC122" s="25"/>
      <c r="AD122" s="24"/>
      <c r="AE122" s="25"/>
      <c r="AF122" s="147"/>
      <c r="AG122" s="143"/>
      <c r="AH122" s="26"/>
      <c r="AI122" s="56">
        <f>SUM('（別紙2-6）6月1日～6月30日'!D122:AG122,'（別紙2-7）7月1日～7月31日'!D122:AH122,D122:AH122)</f>
        <v>0</v>
      </c>
      <c r="AJ122" s="43" t="str">
        <f t="shared" si="3"/>
        <v/>
      </c>
      <c r="AK122" s="41">
        <f t="shared" si="7"/>
        <v>0</v>
      </c>
      <c r="AL122" s="44"/>
      <c r="AN122" s="41" t="str">
        <f t="shared" si="6"/>
        <v/>
      </c>
    </row>
    <row r="123" spans="1:40" s="41" customFormat="1" ht="30" customHeight="1" thickBot="1" x14ac:dyDescent="0.45">
      <c r="A123" s="55">
        <v>110</v>
      </c>
      <c r="B123" s="106" t="str">
        <f>IF('（別紙2-6）6月1日～6月30日'!B123="","",'（別紙2-6）6月1日～6月30日'!B123)</f>
        <v/>
      </c>
      <c r="C123" s="433"/>
      <c r="D123" s="22"/>
      <c r="E123" s="23"/>
      <c r="F123" s="24"/>
      <c r="G123" s="23"/>
      <c r="H123" s="24"/>
      <c r="I123" s="25"/>
      <c r="J123" s="24"/>
      <c r="K123" s="25"/>
      <c r="L123" s="24"/>
      <c r="M123" s="25"/>
      <c r="N123" s="24"/>
      <c r="O123" s="25"/>
      <c r="P123" s="24"/>
      <c r="Q123" s="25"/>
      <c r="R123" s="24"/>
      <c r="S123" s="25"/>
      <c r="T123" s="24"/>
      <c r="U123" s="25"/>
      <c r="V123" s="24"/>
      <c r="W123" s="25"/>
      <c r="X123" s="24"/>
      <c r="Y123" s="25"/>
      <c r="Z123" s="24"/>
      <c r="AA123" s="25"/>
      <c r="AB123" s="24"/>
      <c r="AC123" s="25"/>
      <c r="AD123" s="24"/>
      <c r="AE123" s="25"/>
      <c r="AF123" s="147"/>
      <c r="AG123" s="143"/>
      <c r="AH123" s="26"/>
      <c r="AI123" s="56">
        <f>SUM('（別紙2-6）6月1日～6月30日'!D123:AG123,'（別紙2-7）7月1日～7月31日'!D123:AH123,D123:AH123)</f>
        <v>0</v>
      </c>
      <c r="AJ123" s="43" t="str">
        <f t="shared" si="3"/>
        <v/>
      </c>
      <c r="AK123" s="41">
        <f t="shared" si="7"/>
        <v>0</v>
      </c>
      <c r="AL123" s="44"/>
      <c r="AN123" s="41" t="str">
        <f t="shared" si="6"/>
        <v/>
      </c>
    </row>
    <row r="124" spans="1:40" s="41" customFormat="1" ht="30" customHeight="1" x14ac:dyDescent="0.4">
      <c r="A124" s="99">
        <v>111</v>
      </c>
      <c r="B124" s="136" t="str">
        <f>IF('（別紙2-6）6月1日～6月30日'!B124="","",'（別紙2-6）6月1日～6月30日'!B124)</f>
        <v/>
      </c>
      <c r="C124" s="431"/>
      <c r="D124" s="101"/>
      <c r="E124" s="102"/>
      <c r="F124" s="103"/>
      <c r="G124" s="102"/>
      <c r="H124" s="103"/>
      <c r="I124" s="104"/>
      <c r="J124" s="103"/>
      <c r="K124" s="104"/>
      <c r="L124" s="103"/>
      <c r="M124" s="104"/>
      <c r="N124" s="103"/>
      <c r="O124" s="104"/>
      <c r="P124" s="103"/>
      <c r="Q124" s="104"/>
      <c r="R124" s="103"/>
      <c r="S124" s="104"/>
      <c r="T124" s="103"/>
      <c r="U124" s="104"/>
      <c r="V124" s="103"/>
      <c r="W124" s="104"/>
      <c r="X124" s="103"/>
      <c r="Y124" s="104"/>
      <c r="Z124" s="103"/>
      <c r="AA124" s="104"/>
      <c r="AB124" s="103"/>
      <c r="AC124" s="104"/>
      <c r="AD124" s="103"/>
      <c r="AE124" s="104"/>
      <c r="AF124" s="148"/>
      <c r="AG124" s="144"/>
      <c r="AH124" s="105"/>
      <c r="AI124" s="81">
        <f>SUM('（別紙2-6）6月1日～6月30日'!D124:AG124,'（別紙2-7）7月1日～7月31日'!D124:AH124,D124:AH124)</f>
        <v>0</v>
      </c>
      <c r="AJ124" s="43" t="str">
        <f t="shared" si="3"/>
        <v/>
      </c>
      <c r="AK124" s="41">
        <f t="shared" si="7"/>
        <v>0</v>
      </c>
      <c r="AL124" s="44"/>
      <c r="AN124" s="41" t="str">
        <f t="shared" si="6"/>
        <v/>
      </c>
    </row>
    <row r="125" spans="1:40" s="41" customFormat="1" ht="30" customHeight="1" x14ac:dyDescent="0.4">
      <c r="A125" s="55">
        <v>112</v>
      </c>
      <c r="B125" s="27" t="str">
        <f>IF('（別紙2-6）6月1日～6月30日'!B125="","",'（別紙2-6）6月1日～6月30日'!B125)</f>
        <v/>
      </c>
      <c r="C125" s="432"/>
      <c r="D125" s="22"/>
      <c r="E125" s="23"/>
      <c r="F125" s="24"/>
      <c r="G125" s="23"/>
      <c r="H125" s="24"/>
      <c r="I125" s="25"/>
      <c r="J125" s="24"/>
      <c r="K125" s="25"/>
      <c r="L125" s="24"/>
      <c r="M125" s="25"/>
      <c r="N125" s="24"/>
      <c r="O125" s="25"/>
      <c r="P125" s="24"/>
      <c r="Q125" s="25"/>
      <c r="R125" s="24"/>
      <c r="S125" s="25"/>
      <c r="T125" s="24"/>
      <c r="U125" s="25"/>
      <c r="V125" s="24"/>
      <c r="W125" s="25"/>
      <c r="X125" s="24"/>
      <c r="Y125" s="25"/>
      <c r="Z125" s="24"/>
      <c r="AA125" s="25"/>
      <c r="AB125" s="24"/>
      <c r="AC125" s="25"/>
      <c r="AD125" s="24"/>
      <c r="AE125" s="25"/>
      <c r="AF125" s="147"/>
      <c r="AG125" s="143"/>
      <c r="AH125" s="26"/>
      <c r="AI125" s="56">
        <f>SUM('（別紙2-6）6月1日～6月30日'!D125:AG125,'（別紙2-7）7月1日～7月31日'!D125:AH125,D125:AH125)</f>
        <v>0</v>
      </c>
      <c r="AJ125" s="43" t="str">
        <f t="shared" si="3"/>
        <v/>
      </c>
      <c r="AK125" s="41">
        <f t="shared" si="7"/>
        <v>0</v>
      </c>
      <c r="AL125" s="44"/>
      <c r="AN125" s="41" t="str">
        <f t="shared" si="6"/>
        <v/>
      </c>
    </row>
    <row r="126" spans="1:40" s="41" customFormat="1" ht="30" customHeight="1" x14ac:dyDescent="0.4">
      <c r="A126" s="55">
        <v>113</v>
      </c>
      <c r="B126" s="27" t="str">
        <f>IF('（別紙2-6）6月1日～6月30日'!B126="","",'（別紙2-6）6月1日～6月30日'!B126)</f>
        <v/>
      </c>
      <c r="C126" s="432"/>
      <c r="D126" s="22"/>
      <c r="E126" s="23"/>
      <c r="F126" s="24"/>
      <c r="G126" s="23"/>
      <c r="H126" s="24"/>
      <c r="I126" s="25"/>
      <c r="J126" s="24"/>
      <c r="K126" s="25"/>
      <c r="L126" s="24"/>
      <c r="M126" s="25"/>
      <c r="N126" s="24"/>
      <c r="O126" s="25"/>
      <c r="P126" s="24"/>
      <c r="Q126" s="25"/>
      <c r="R126" s="24"/>
      <c r="S126" s="25"/>
      <c r="T126" s="24"/>
      <c r="U126" s="25"/>
      <c r="V126" s="24"/>
      <c r="W126" s="25"/>
      <c r="X126" s="24"/>
      <c r="Y126" s="25"/>
      <c r="Z126" s="24"/>
      <c r="AA126" s="25"/>
      <c r="AB126" s="24"/>
      <c r="AC126" s="25"/>
      <c r="AD126" s="24"/>
      <c r="AE126" s="25"/>
      <c r="AF126" s="147"/>
      <c r="AG126" s="143"/>
      <c r="AH126" s="26"/>
      <c r="AI126" s="56">
        <f>SUM('（別紙2-6）6月1日～6月30日'!D126:AG126,'（別紙2-7）7月1日～7月31日'!D126:AH126,D126:AH126)</f>
        <v>0</v>
      </c>
      <c r="AJ126" s="43" t="str">
        <f t="shared" si="3"/>
        <v/>
      </c>
      <c r="AK126" s="41">
        <f t="shared" si="7"/>
        <v>0</v>
      </c>
      <c r="AL126" s="44"/>
      <c r="AN126" s="41" t="str">
        <f t="shared" si="6"/>
        <v/>
      </c>
    </row>
    <row r="127" spans="1:40" s="41" customFormat="1" ht="30" customHeight="1" x14ac:dyDescent="0.4">
      <c r="A127" s="55">
        <v>114</v>
      </c>
      <c r="B127" s="27" t="str">
        <f>IF('（別紙2-6）6月1日～6月30日'!B127="","",'（別紙2-6）6月1日～6月30日'!B127)</f>
        <v/>
      </c>
      <c r="C127" s="432"/>
      <c r="D127" s="22"/>
      <c r="E127" s="23"/>
      <c r="F127" s="24"/>
      <c r="G127" s="23"/>
      <c r="H127" s="24"/>
      <c r="I127" s="25"/>
      <c r="J127" s="24"/>
      <c r="K127" s="25"/>
      <c r="L127" s="24"/>
      <c r="M127" s="25"/>
      <c r="N127" s="24"/>
      <c r="O127" s="25"/>
      <c r="P127" s="24"/>
      <c r="Q127" s="25"/>
      <c r="R127" s="24"/>
      <c r="S127" s="25"/>
      <c r="T127" s="24"/>
      <c r="U127" s="25"/>
      <c r="V127" s="24"/>
      <c r="W127" s="25"/>
      <c r="X127" s="24"/>
      <c r="Y127" s="25"/>
      <c r="Z127" s="24"/>
      <c r="AA127" s="25"/>
      <c r="AB127" s="24"/>
      <c r="AC127" s="25"/>
      <c r="AD127" s="24"/>
      <c r="AE127" s="25"/>
      <c r="AF127" s="147"/>
      <c r="AG127" s="143"/>
      <c r="AH127" s="26"/>
      <c r="AI127" s="56">
        <f>SUM('（別紙2-6）6月1日～6月30日'!D127:AG127,'（別紙2-7）7月1日～7月31日'!D127:AH127,D127:AH127)</f>
        <v>0</v>
      </c>
      <c r="AJ127" s="43" t="str">
        <f t="shared" si="3"/>
        <v/>
      </c>
      <c r="AK127" s="41">
        <f t="shared" si="7"/>
        <v>0</v>
      </c>
      <c r="AL127" s="44"/>
      <c r="AN127" s="41" t="str">
        <f t="shared" si="6"/>
        <v/>
      </c>
    </row>
    <row r="128" spans="1:40" s="41" customFormat="1" ht="30" customHeight="1" thickBot="1" x14ac:dyDescent="0.45">
      <c r="A128" s="57">
        <v>115</v>
      </c>
      <c r="B128" s="106" t="str">
        <f>IF('（別紙2-6）6月1日～6月30日'!B128="","",'（別紙2-6）6月1日～6月30日'!B128)</f>
        <v/>
      </c>
      <c r="C128" s="433"/>
      <c r="D128" s="11"/>
      <c r="E128" s="12"/>
      <c r="F128" s="13"/>
      <c r="G128" s="12"/>
      <c r="H128" s="13"/>
      <c r="I128" s="14"/>
      <c r="J128" s="13"/>
      <c r="K128" s="14"/>
      <c r="L128" s="13"/>
      <c r="M128" s="14"/>
      <c r="N128" s="13"/>
      <c r="O128" s="14"/>
      <c r="P128" s="13"/>
      <c r="Q128" s="14"/>
      <c r="R128" s="13"/>
      <c r="S128" s="14"/>
      <c r="T128" s="13"/>
      <c r="U128" s="14"/>
      <c r="V128" s="13"/>
      <c r="W128" s="14"/>
      <c r="X128" s="13"/>
      <c r="Y128" s="14"/>
      <c r="Z128" s="13"/>
      <c r="AA128" s="14"/>
      <c r="AB128" s="13"/>
      <c r="AC128" s="14"/>
      <c r="AD128" s="13"/>
      <c r="AE128" s="14"/>
      <c r="AF128" s="146"/>
      <c r="AG128" s="142"/>
      <c r="AH128" s="15"/>
      <c r="AI128" s="58">
        <f>SUM('（別紙2-6）6月1日～6月30日'!D128:AG128,'（別紙2-7）7月1日～7月31日'!D128:AH128,D128:AH128)</f>
        <v>0</v>
      </c>
      <c r="AJ128" s="43" t="str">
        <f t="shared" si="3"/>
        <v/>
      </c>
      <c r="AK128" s="41">
        <f t="shared" si="7"/>
        <v>0</v>
      </c>
      <c r="AL128" s="44"/>
      <c r="AN128" s="41" t="str">
        <f t="shared" si="6"/>
        <v/>
      </c>
    </row>
    <row r="129" spans="1:40" s="41" customFormat="1" ht="30" customHeight="1" x14ac:dyDescent="0.4">
      <c r="A129" s="91">
        <v>116</v>
      </c>
      <c r="B129" s="136" t="str">
        <f>IF('（別紙2-6）6月1日～6月30日'!B129="","",'（別紙2-6）6月1日～6月30日'!B129)</f>
        <v/>
      </c>
      <c r="C129" s="431"/>
      <c r="D129" s="93"/>
      <c r="E129" s="94"/>
      <c r="F129" s="95"/>
      <c r="G129" s="94"/>
      <c r="H129" s="95"/>
      <c r="I129" s="96"/>
      <c r="J129" s="95"/>
      <c r="K129" s="96"/>
      <c r="L129" s="95"/>
      <c r="M129" s="96"/>
      <c r="N129" s="95"/>
      <c r="O129" s="96"/>
      <c r="P129" s="95"/>
      <c r="Q129" s="96"/>
      <c r="R129" s="95"/>
      <c r="S129" s="96"/>
      <c r="T129" s="95"/>
      <c r="U129" s="96"/>
      <c r="V129" s="95"/>
      <c r="W129" s="96"/>
      <c r="X129" s="95"/>
      <c r="Y129" s="96"/>
      <c r="Z129" s="95"/>
      <c r="AA129" s="96"/>
      <c r="AB129" s="95"/>
      <c r="AC129" s="96"/>
      <c r="AD129" s="95"/>
      <c r="AE129" s="96"/>
      <c r="AF129" s="149"/>
      <c r="AG129" s="145"/>
      <c r="AH129" s="97"/>
      <c r="AI129" s="98">
        <f>SUM('（別紙2-6）6月1日～6月30日'!D129:AG129,'（別紙2-7）7月1日～7月31日'!D129:AH129,D129:AH129)</f>
        <v>0</v>
      </c>
      <c r="AJ129" s="43" t="str">
        <f t="shared" si="3"/>
        <v/>
      </c>
      <c r="AK129" s="41">
        <f t="shared" si="7"/>
        <v>0</v>
      </c>
      <c r="AL129" s="44"/>
      <c r="AN129" s="41" t="str">
        <f t="shared" si="6"/>
        <v/>
      </c>
    </row>
    <row r="130" spans="1:40" s="41" customFormat="1" ht="30" customHeight="1" x14ac:dyDescent="0.4">
      <c r="A130" s="55">
        <v>117</v>
      </c>
      <c r="B130" s="27" t="str">
        <f>IF('（別紙2-6）6月1日～6月30日'!B130="","",'（別紙2-6）6月1日～6月30日'!B130)</f>
        <v/>
      </c>
      <c r="C130" s="432"/>
      <c r="D130" s="22"/>
      <c r="E130" s="23"/>
      <c r="F130" s="24"/>
      <c r="G130" s="23"/>
      <c r="H130" s="24"/>
      <c r="I130" s="25"/>
      <c r="J130" s="24"/>
      <c r="K130" s="25"/>
      <c r="L130" s="24"/>
      <c r="M130" s="25"/>
      <c r="N130" s="24"/>
      <c r="O130" s="25"/>
      <c r="P130" s="24"/>
      <c r="Q130" s="25"/>
      <c r="R130" s="24"/>
      <c r="S130" s="25"/>
      <c r="T130" s="24"/>
      <c r="U130" s="25"/>
      <c r="V130" s="24"/>
      <c r="W130" s="25"/>
      <c r="X130" s="24"/>
      <c r="Y130" s="25"/>
      <c r="Z130" s="24"/>
      <c r="AA130" s="25"/>
      <c r="AB130" s="24"/>
      <c r="AC130" s="25"/>
      <c r="AD130" s="24"/>
      <c r="AE130" s="25"/>
      <c r="AF130" s="147"/>
      <c r="AG130" s="143"/>
      <c r="AH130" s="26"/>
      <c r="AI130" s="56">
        <f>SUM('（別紙2-6）6月1日～6月30日'!D130:AG130,'（別紙2-7）7月1日～7月31日'!D130:AH130,D130:AH130)</f>
        <v>0</v>
      </c>
      <c r="AJ130" s="43" t="str">
        <f t="shared" ref="AJ130:AJ163" si="8">IF(AI130&lt;=15,"","療養日数は15日以内になるようにしてください")</f>
        <v/>
      </c>
      <c r="AK130" s="41">
        <f t="shared" si="7"/>
        <v>0</v>
      </c>
      <c r="AL130" s="44"/>
      <c r="AN130" s="41" t="str">
        <f t="shared" si="6"/>
        <v/>
      </c>
    </row>
    <row r="131" spans="1:40" s="41" customFormat="1" ht="30" customHeight="1" x14ac:dyDescent="0.4">
      <c r="A131" s="55">
        <v>118</v>
      </c>
      <c r="B131" s="27" t="str">
        <f>IF('（別紙2-6）6月1日～6月30日'!B131="","",'（別紙2-6）6月1日～6月30日'!B131)</f>
        <v/>
      </c>
      <c r="C131" s="432"/>
      <c r="D131" s="22"/>
      <c r="E131" s="23"/>
      <c r="F131" s="24"/>
      <c r="G131" s="23"/>
      <c r="H131" s="24"/>
      <c r="I131" s="25"/>
      <c r="J131" s="24"/>
      <c r="K131" s="25"/>
      <c r="L131" s="24"/>
      <c r="M131" s="25"/>
      <c r="N131" s="24"/>
      <c r="O131" s="25"/>
      <c r="P131" s="24"/>
      <c r="Q131" s="25"/>
      <c r="R131" s="24"/>
      <c r="S131" s="25"/>
      <c r="T131" s="24"/>
      <c r="U131" s="25"/>
      <c r="V131" s="24"/>
      <c r="W131" s="25"/>
      <c r="X131" s="24"/>
      <c r="Y131" s="25"/>
      <c r="Z131" s="24"/>
      <c r="AA131" s="25"/>
      <c r="AB131" s="24"/>
      <c r="AC131" s="25"/>
      <c r="AD131" s="24"/>
      <c r="AE131" s="25"/>
      <c r="AF131" s="147"/>
      <c r="AG131" s="143"/>
      <c r="AH131" s="26"/>
      <c r="AI131" s="56">
        <f>SUM('（別紙2-6）6月1日～6月30日'!D131:AG131,'（別紙2-7）7月1日～7月31日'!D131:AH131,D131:AH131)</f>
        <v>0</v>
      </c>
      <c r="AJ131" s="43" t="str">
        <f t="shared" si="8"/>
        <v/>
      </c>
      <c r="AK131" s="41">
        <f t="shared" si="7"/>
        <v>0</v>
      </c>
      <c r="AL131" s="44"/>
      <c r="AN131" s="41" t="str">
        <f t="shared" si="6"/>
        <v/>
      </c>
    </row>
    <row r="132" spans="1:40" s="41" customFormat="1" ht="30" customHeight="1" x14ac:dyDescent="0.4">
      <c r="A132" s="55">
        <v>119</v>
      </c>
      <c r="B132" s="27" t="str">
        <f>IF('（別紙2-6）6月1日～6月30日'!B132="","",'（別紙2-6）6月1日～6月30日'!B132)</f>
        <v/>
      </c>
      <c r="C132" s="432"/>
      <c r="D132" s="22"/>
      <c r="E132" s="23"/>
      <c r="F132" s="24"/>
      <c r="G132" s="23"/>
      <c r="H132" s="24"/>
      <c r="I132" s="25"/>
      <c r="J132" s="24"/>
      <c r="K132" s="25"/>
      <c r="L132" s="24"/>
      <c r="M132" s="25"/>
      <c r="N132" s="24"/>
      <c r="O132" s="25"/>
      <c r="P132" s="24"/>
      <c r="Q132" s="25"/>
      <c r="R132" s="24"/>
      <c r="S132" s="25"/>
      <c r="T132" s="24"/>
      <c r="U132" s="25"/>
      <c r="V132" s="24"/>
      <c r="W132" s="25"/>
      <c r="X132" s="24"/>
      <c r="Y132" s="25"/>
      <c r="Z132" s="24"/>
      <c r="AA132" s="25"/>
      <c r="AB132" s="24"/>
      <c r="AC132" s="25"/>
      <c r="AD132" s="24"/>
      <c r="AE132" s="25"/>
      <c r="AF132" s="147"/>
      <c r="AG132" s="143"/>
      <c r="AH132" s="26"/>
      <c r="AI132" s="56">
        <f>SUM('（別紙2-6）6月1日～6月30日'!D132:AG132,'（別紙2-7）7月1日～7月31日'!D132:AH132,D132:AH132)</f>
        <v>0</v>
      </c>
      <c r="AJ132" s="43" t="str">
        <f t="shared" si="8"/>
        <v/>
      </c>
      <c r="AK132" s="41">
        <f t="shared" si="7"/>
        <v>0</v>
      </c>
      <c r="AL132" s="44"/>
      <c r="AN132" s="41" t="str">
        <f t="shared" si="6"/>
        <v/>
      </c>
    </row>
    <row r="133" spans="1:40" s="41" customFormat="1" ht="30" customHeight="1" thickBot="1" x14ac:dyDescent="0.45">
      <c r="A133" s="55">
        <v>120</v>
      </c>
      <c r="B133" s="106" t="str">
        <f>IF('（別紙2-6）6月1日～6月30日'!B133="","",'（別紙2-6）6月1日～6月30日'!B133)</f>
        <v/>
      </c>
      <c r="C133" s="433"/>
      <c r="D133" s="22"/>
      <c r="E133" s="23"/>
      <c r="F133" s="24"/>
      <c r="G133" s="23"/>
      <c r="H133" s="24"/>
      <c r="I133" s="25"/>
      <c r="J133" s="24"/>
      <c r="K133" s="25"/>
      <c r="L133" s="24"/>
      <c r="M133" s="25"/>
      <c r="N133" s="24"/>
      <c r="O133" s="25"/>
      <c r="P133" s="24"/>
      <c r="Q133" s="25"/>
      <c r="R133" s="24"/>
      <c r="S133" s="25"/>
      <c r="T133" s="24"/>
      <c r="U133" s="25"/>
      <c r="V133" s="24"/>
      <c r="W133" s="25"/>
      <c r="X133" s="24"/>
      <c r="Y133" s="25"/>
      <c r="Z133" s="24"/>
      <c r="AA133" s="25"/>
      <c r="AB133" s="24"/>
      <c r="AC133" s="25"/>
      <c r="AD133" s="24"/>
      <c r="AE133" s="25"/>
      <c r="AF133" s="147"/>
      <c r="AG133" s="143"/>
      <c r="AH133" s="26"/>
      <c r="AI133" s="56">
        <f>SUM('（別紙2-6）6月1日～6月30日'!D133:AG133,'（別紙2-7）7月1日～7月31日'!D133:AH133,D133:AH133)</f>
        <v>0</v>
      </c>
      <c r="AJ133" s="43" t="str">
        <f t="shared" si="8"/>
        <v/>
      </c>
      <c r="AK133" s="41">
        <f t="shared" si="7"/>
        <v>0</v>
      </c>
      <c r="AL133" s="44"/>
      <c r="AN133" s="41" t="str">
        <f t="shared" si="6"/>
        <v/>
      </c>
    </row>
    <row r="134" spans="1:40" s="41" customFormat="1" ht="30" customHeight="1" x14ac:dyDescent="0.4">
      <c r="A134" s="99">
        <v>121</v>
      </c>
      <c r="B134" s="136" t="str">
        <f>IF('（別紙2-6）6月1日～6月30日'!B134="","",'（別紙2-6）6月1日～6月30日'!B134)</f>
        <v/>
      </c>
      <c r="C134" s="431"/>
      <c r="D134" s="101"/>
      <c r="E134" s="102"/>
      <c r="F134" s="103"/>
      <c r="G134" s="102"/>
      <c r="H134" s="103"/>
      <c r="I134" s="104"/>
      <c r="J134" s="103"/>
      <c r="K134" s="104"/>
      <c r="L134" s="103"/>
      <c r="M134" s="104"/>
      <c r="N134" s="103"/>
      <c r="O134" s="104"/>
      <c r="P134" s="103"/>
      <c r="Q134" s="104"/>
      <c r="R134" s="103"/>
      <c r="S134" s="104"/>
      <c r="T134" s="103"/>
      <c r="U134" s="104"/>
      <c r="V134" s="103"/>
      <c r="W134" s="104"/>
      <c r="X134" s="103"/>
      <c r="Y134" s="104"/>
      <c r="Z134" s="103"/>
      <c r="AA134" s="104"/>
      <c r="AB134" s="103"/>
      <c r="AC134" s="104"/>
      <c r="AD134" s="103"/>
      <c r="AE134" s="104"/>
      <c r="AF134" s="148"/>
      <c r="AG134" s="144"/>
      <c r="AH134" s="105"/>
      <c r="AI134" s="81">
        <f>SUM('（別紙2-6）6月1日～6月30日'!D134:AG134,'（別紙2-7）7月1日～7月31日'!D134:AH134,D134:AH134)</f>
        <v>0</v>
      </c>
      <c r="AJ134" s="43" t="str">
        <f t="shared" si="8"/>
        <v/>
      </c>
      <c r="AK134" s="41">
        <f t="shared" si="7"/>
        <v>0</v>
      </c>
      <c r="AL134" s="44"/>
      <c r="AN134" s="41" t="str">
        <f t="shared" si="6"/>
        <v/>
      </c>
    </row>
    <row r="135" spans="1:40" s="41" customFormat="1" ht="30" customHeight="1" x14ac:dyDescent="0.4">
      <c r="A135" s="55">
        <v>122</v>
      </c>
      <c r="B135" s="27" t="str">
        <f>IF('（別紙2-6）6月1日～6月30日'!B135="","",'（別紙2-6）6月1日～6月30日'!B135)</f>
        <v/>
      </c>
      <c r="C135" s="432"/>
      <c r="D135" s="22"/>
      <c r="E135" s="23"/>
      <c r="F135" s="24"/>
      <c r="G135" s="23"/>
      <c r="H135" s="24"/>
      <c r="I135" s="25"/>
      <c r="J135" s="24"/>
      <c r="K135" s="25"/>
      <c r="L135" s="24"/>
      <c r="M135" s="25"/>
      <c r="N135" s="24"/>
      <c r="O135" s="25"/>
      <c r="P135" s="24"/>
      <c r="Q135" s="25"/>
      <c r="R135" s="24"/>
      <c r="S135" s="25"/>
      <c r="T135" s="24"/>
      <c r="U135" s="25"/>
      <c r="V135" s="24"/>
      <c r="W135" s="25"/>
      <c r="X135" s="24"/>
      <c r="Y135" s="25"/>
      <c r="Z135" s="24"/>
      <c r="AA135" s="25"/>
      <c r="AB135" s="24"/>
      <c r="AC135" s="25"/>
      <c r="AD135" s="24"/>
      <c r="AE135" s="25"/>
      <c r="AF135" s="147"/>
      <c r="AG135" s="143"/>
      <c r="AH135" s="26"/>
      <c r="AI135" s="56">
        <f>SUM('（別紙2-6）6月1日～6月30日'!D135:AG135,'（別紙2-7）7月1日～7月31日'!D135:AH135,D135:AH135)</f>
        <v>0</v>
      </c>
      <c r="AJ135" s="43" t="str">
        <f t="shared" si="8"/>
        <v/>
      </c>
      <c r="AK135" s="41">
        <f t="shared" si="7"/>
        <v>0</v>
      </c>
      <c r="AL135" s="44"/>
      <c r="AN135" s="41" t="str">
        <f t="shared" si="6"/>
        <v/>
      </c>
    </row>
    <row r="136" spans="1:40" s="41" customFormat="1" ht="30" customHeight="1" x14ac:dyDescent="0.4">
      <c r="A136" s="55">
        <v>123</v>
      </c>
      <c r="B136" s="27" t="str">
        <f>IF('（別紙2-6）6月1日～6月30日'!B136="","",'（別紙2-6）6月1日～6月30日'!B136)</f>
        <v/>
      </c>
      <c r="C136" s="432"/>
      <c r="D136" s="22"/>
      <c r="E136" s="23"/>
      <c r="F136" s="24"/>
      <c r="G136" s="23"/>
      <c r="H136" s="24"/>
      <c r="I136" s="25"/>
      <c r="J136" s="24"/>
      <c r="K136" s="25"/>
      <c r="L136" s="24"/>
      <c r="M136" s="25"/>
      <c r="N136" s="24"/>
      <c r="O136" s="25"/>
      <c r="P136" s="24"/>
      <c r="Q136" s="25"/>
      <c r="R136" s="24"/>
      <c r="S136" s="25"/>
      <c r="T136" s="24"/>
      <c r="U136" s="25"/>
      <c r="V136" s="24"/>
      <c r="W136" s="25"/>
      <c r="X136" s="24"/>
      <c r="Y136" s="25"/>
      <c r="Z136" s="24"/>
      <c r="AA136" s="25"/>
      <c r="AB136" s="24"/>
      <c r="AC136" s="25"/>
      <c r="AD136" s="24"/>
      <c r="AE136" s="25"/>
      <c r="AF136" s="147"/>
      <c r="AG136" s="143"/>
      <c r="AH136" s="26"/>
      <c r="AI136" s="56">
        <f>SUM('（別紙2-6）6月1日～6月30日'!D136:AG136,'（別紙2-7）7月1日～7月31日'!D136:AH136,D136:AH136)</f>
        <v>0</v>
      </c>
      <c r="AJ136" s="43" t="str">
        <f t="shared" si="8"/>
        <v/>
      </c>
      <c r="AK136" s="41">
        <f t="shared" si="7"/>
        <v>0</v>
      </c>
      <c r="AL136" s="44"/>
      <c r="AN136" s="41" t="str">
        <f t="shared" si="6"/>
        <v/>
      </c>
    </row>
    <row r="137" spans="1:40" s="41" customFormat="1" ht="30" customHeight="1" x14ac:dyDescent="0.4">
      <c r="A137" s="55">
        <v>124</v>
      </c>
      <c r="B137" s="27" t="str">
        <f>IF('（別紙2-6）6月1日～6月30日'!B137="","",'（別紙2-6）6月1日～6月30日'!B137)</f>
        <v/>
      </c>
      <c r="C137" s="432"/>
      <c r="D137" s="22"/>
      <c r="E137" s="23"/>
      <c r="F137" s="24"/>
      <c r="G137" s="23"/>
      <c r="H137" s="24"/>
      <c r="I137" s="25"/>
      <c r="J137" s="24"/>
      <c r="K137" s="25"/>
      <c r="L137" s="24"/>
      <c r="M137" s="25"/>
      <c r="N137" s="24"/>
      <c r="O137" s="25"/>
      <c r="P137" s="24"/>
      <c r="Q137" s="25"/>
      <c r="R137" s="24"/>
      <c r="S137" s="25"/>
      <c r="T137" s="24"/>
      <c r="U137" s="25"/>
      <c r="V137" s="24"/>
      <c r="W137" s="25"/>
      <c r="X137" s="24"/>
      <c r="Y137" s="25"/>
      <c r="Z137" s="24"/>
      <c r="AA137" s="25"/>
      <c r="AB137" s="24"/>
      <c r="AC137" s="25"/>
      <c r="AD137" s="24"/>
      <c r="AE137" s="25"/>
      <c r="AF137" s="147"/>
      <c r="AG137" s="143"/>
      <c r="AH137" s="26"/>
      <c r="AI137" s="56">
        <f>SUM('（別紙2-6）6月1日～6月30日'!D137:AG137,'（別紙2-7）7月1日～7月31日'!D137:AH137,D137:AH137)</f>
        <v>0</v>
      </c>
      <c r="AJ137" s="43" t="str">
        <f t="shared" si="8"/>
        <v/>
      </c>
      <c r="AK137" s="41">
        <f t="shared" si="7"/>
        <v>0</v>
      </c>
      <c r="AL137" s="44"/>
      <c r="AN137" s="41" t="str">
        <f t="shared" si="6"/>
        <v/>
      </c>
    </row>
    <row r="138" spans="1:40" s="41" customFormat="1" ht="30" customHeight="1" thickBot="1" x14ac:dyDescent="0.45">
      <c r="A138" s="57">
        <v>125</v>
      </c>
      <c r="B138" s="106" t="str">
        <f>IF('（別紙2-6）6月1日～6月30日'!B138="","",'（別紙2-6）6月1日～6月30日'!B138)</f>
        <v/>
      </c>
      <c r="C138" s="433"/>
      <c r="D138" s="11"/>
      <c r="E138" s="12"/>
      <c r="F138" s="13"/>
      <c r="G138" s="12"/>
      <c r="H138" s="13"/>
      <c r="I138" s="14"/>
      <c r="J138" s="13"/>
      <c r="K138" s="14"/>
      <c r="L138" s="13"/>
      <c r="M138" s="14"/>
      <c r="N138" s="13"/>
      <c r="O138" s="14"/>
      <c r="P138" s="13"/>
      <c r="Q138" s="14"/>
      <c r="R138" s="13"/>
      <c r="S138" s="14"/>
      <c r="T138" s="13"/>
      <c r="U138" s="14"/>
      <c r="V138" s="13"/>
      <c r="W138" s="14"/>
      <c r="X138" s="13"/>
      <c r="Y138" s="14"/>
      <c r="Z138" s="13"/>
      <c r="AA138" s="14"/>
      <c r="AB138" s="13"/>
      <c r="AC138" s="14"/>
      <c r="AD138" s="13"/>
      <c r="AE138" s="14"/>
      <c r="AF138" s="146"/>
      <c r="AG138" s="142"/>
      <c r="AH138" s="15"/>
      <c r="AI138" s="58">
        <f>SUM('（別紙2-6）6月1日～6月30日'!D138:AG138,'（別紙2-7）7月1日～7月31日'!D138:AH138,D138:AH138)</f>
        <v>0</v>
      </c>
      <c r="AJ138" s="43" t="str">
        <f t="shared" si="8"/>
        <v/>
      </c>
      <c r="AK138" s="41">
        <f t="shared" si="7"/>
        <v>0</v>
      </c>
      <c r="AL138" s="44"/>
      <c r="AN138" s="41" t="str">
        <f t="shared" si="6"/>
        <v/>
      </c>
    </row>
    <row r="139" spans="1:40" s="41" customFormat="1" ht="30" customHeight="1" x14ac:dyDescent="0.4">
      <c r="A139" s="91">
        <v>126</v>
      </c>
      <c r="B139" s="136" t="str">
        <f>IF('（別紙2-6）6月1日～6月30日'!B139="","",'（別紙2-6）6月1日～6月30日'!B139)</f>
        <v/>
      </c>
      <c r="C139" s="431"/>
      <c r="D139" s="93"/>
      <c r="E139" s="94"/>
      <c r="F139" s="95"/>
      <c r="G139" s="94"/>
      <c r="H139" s="95"/>
      <c r="I139" s="96"/>
      <c r="J139" s="95"/>
      <c r="K139" s="96"/>
      <c r="L139" s="95"/>
      <c r="M139" s="96"/>
      <c r="N139" s="95"/>
      <c r="O139" s="96"/>
      <c r="P139" s="95"/>
      <c r="Q139" s="96"/>
      <c r="R139" s="95"/>
      <c r="S139" s="96"/>
      <c r="T139" s="95"/>
      <c r="U139" s="96"/>
      <c r="V139" s="95"/>
      <c r="W139" s="96"/>
      <c r="X139" s="95"/>
      <c r="Y139" s="96"/>
      <c r="Z139" s="95"/>
      <c r="AA139" s="96"/>
      <c r="AB139" s="95"/>
      <c r="AC139" s="96"/>
      <c r="AD139" s="95"/>
      <c r="AE139" s="96"/>
      <c r="AF139" s="149"/>
      <c r="AG139" s="145"/>
      <c r="AH139" s="97"/>
      <c r="AI139" s="98">
        <f>SUM('（別紙2-6）6月1日～6月30日'!D139:AG139,'（別紙2-7）7月1日～7月31日'!D139:AH139,D139:AH139)</f>
        <v>0</v>
      </c>
      <c r="AJ139" s="43" t="str">
        <f t="shared" si="8"/>
        <v/>
      </c>
      <c r="AK139" s="41">
        <f t="shared" si="7"/>
        <v>0</v>
      </c>
      <c r="AL139" s="44"/>
      <c r="AN139" s="41" t="str">
        <f t="shared" si="6"/>
        <v/>
      </c>
    </row>
    <row r="140" spans="1:40" s="41" customFormat="1" ht="30" customHeight="1" x14ac:dyDescent="0.4">
      <c r="A140" s="55">
        <v>127</v>
      </c>
      <c r="B140" s="27" t="str">
        <f>IF('（別紙2-6）6月1日～6月30日'!B140="","",'（別紙2-6）6月1日～6月30日'!B140)</f>
        <v/>
      </c>
      <c r="C140" s="432"/>
      <c r="D140" s="22"/>
      <c r="E140" s="23"/>
      <c r="F140" s="24"/>
      <c r="G140" s="23"/>
      <c r="H140" s="24"/>
      <c r="I140" s="25"/>
      <c r="J140" s="24"/>
      <c r="K140" s="25"/>
      <c r="L140" s="24"/>
      <c r="M140" s="25"/>
      <c r="N140" s="24"/>
      <c r="O140" s="25"/>
      <c r="P140" s="24"/>
      <c r="Q140" s="25"/>
      <c r="R140" s="24"/>
      <c r="S140" s="25"/>
      <c r="T140" s="24"/>
      <c r="U140" s="25"/>
      <c r="V140" s="24"/>
      <c r="W140" s="25"/>
      <c r="X140" s="24"/>
      <c r="Y140" s="25"/>
      <c r="Z140" s="24"/>
      <c r="AA140" s="25"/>
      <c r="AB140" s="24"/>
      <c r="AC140" s="25"/>
      <c r="AD140" s="24"/>
      <c r="AE140" s="25"/>
      <c r="AF140" s="147"/>
      <c r="AG140" s="143"/>
      <c r="AH140" s="26"/>
      <c r="AI140" s="56">
        <f>SUM('（別紙2-6）6月1日～6月30日'!D140:AG140,'（別紙2-7）7月1日～7月31日'!D140:AH140,D140:AH140)</f>
        <v>0</v>
      </c>
      <c r="AJ140" s="43" t="str">
        <f t="shared" si="8"/>
        <v/>
      </c>
      <c r="AK140" s="41">
        <f t="shared" si="7"/>
        <v>0</v>
      </c>
      <c r="AL140" s="44"/>
      <c r="AN140" s="41" t="str">
        <f t="shared" si="6"/>
        <v/>
      </c>
    </row>
    <row r="141" spans="1:40" s="41" customFormat="1" ht="30" customHeight="1" x14ac:dyDescent="0.4">
      <c r="A141" s="55">
        <v>128</v>
      </c>
      <c r="B141" s="27" t="str">
        <f>IF('（別紙2-6）6月1日～6月30日'!B141="","",'（別紙2-6）6月1日～6月30日'!B141)</f>
        <v/>
      </c>
      <c r="C141" s="432"/>
      <c r="D141" s="22"/>
      <c r="E141" s="23"/>
      <c r="F141" s="24"/>
      <c r="G141" s="23"/>
      <c r="H141" s="24"/>
      <c r="I141" s="25"/>
      <c r="J141" s="24"/>
      <c r="K141" s="25"/>
      <c r="L141" s="24"/>
      <c r="M141" s="25"/>
      <c r="N141" s="24"/>
      <c r="O141" s="25"/>
      <c r="P141" s="24"/>
      <c r="Q141" s="25"/>
      <c r="R141" s="24"/>
      <c r="S141" s="25"/>
      <c r="T141" s="24"/>
      <c r="U141" s="25"/>
      <c r="V141" s="24"/>
      <c r="W141" s="25"/>
      <c r="X141" s="24"/>
      <c r="Y141" s="25"/>
      <c r="Z141" s="24"/>
      <c r="AA141" s="25"/>
      <c r="AB141" s="24"/>
      <c r="AC141" s="25"/>
      <c r="AD141" s="24"/>
      <c r="AE141" s="25"/>
      <c r="AF141" s="147"/>
      <c r="AG141" s="143"/>
      <c r="AH141" s="26"/>
      <c r="AI141" s="56">
        <f>SUM('（別紙2-6）6月1日～6月30日'!D141:AG141,'（別紙2-7）7月1日～7月31日'!D141:AH141,D141:AH141)</f>
        <v>0</v>
      </c>
      <c r="AJ141" s="43" t="str">
        <f t="shared" si="8"/>
        <v/>
      </c>
      <c r="AK141" s="41">
        <f t="shared" si="7"/>
        <v>0</v>
      </c>
      <c r="AL141" s="44"/>
      <c r="AN141" s="41" t="str">
        <f t="shared" si="6"/>
        <v/>
      </c>
    </row>
    <row r="142" spans="1:40" s="41" customFormat="1" ht="30" customHeight="1" x14ac:dyDescent="0.4">
      <c r="A142" s="55">
        <v>129</v>
      </c>
      <c r="B142" s="27" t="str">
        <f>IF('（別紙2-6）6月1日～6月30日'!B142="","",'（別紙2-6）6月1日～6月30日'!B142)</f>
        <v/>
      </c>
      <c r="C142" s="432"/>
      <c r="D142" s="22"/>
      <c r="E142" s="23"/>
      <c r="F142" s="24"/>
      <c r="G142" s="23"/>
      <c r="H142" s="24"/>
      <c r="I142" s="25"/>
      <c r="J142" s="24"/>
      <c r="K142" s="25"/>
      <c r="L142" s="24"/>
      <c r="M142" s="25"/>
      <c r="N142" s="24"/>
      <c r="O142" s="25"/>
      <c r="P142" s="24"/>
      <c r="Q142" s="25"/>
      <c r="R142" s="24"/>
      <c r="S142" s="25"/>
      <c r="T142" s="24"/>
      <c r="U142" s="25"/>
      <c r="V142" s="24"/>
      <c r="W142" s="25"/>
      <c r="X142" s="24"/>
      <c r="Y142" s="25"/>
      <c r="Z142" s="24"/>
      <c r="AA142" s="25"/>
      <c r="AB142" s="24"/>
      <c r="AC142" s="25"/>
      <c r="AD142" s="24"/>
      <c r="AE142" s="25"/>
      <c r="AF142" s="147"/>
      <c r="AG142" s="143"/>
      <c r="AH142" s="26"/>
      <c r="AI142" s="56">
        <f>SUM('（別紙2-6）6月1日～6月30日'!D142:AG142,'（別紙2-7）7月1日～7月31日'!D142:AH142,D142:AH142)</f>
        <v>0</v>
      </c>
      <c r="AJ142" s="43" t="str">
        <f t="shared" si="8"/>
        <v/>
      </c>
      <c r="AK142" s="41">
        <f t="shared" ref="AK142:AK163" si="9">MIN(SUM(D142:AH142),15)</f>
        <v>0</v>
      </c>
      <c r="AL142" s="44"/>
      <c r="AN142" s="41" t="str">
        <f t="shared" ref="AN142:AN163" si="10">IF(AND(B142="",AI142&gt;0),1,"")</f>
        <v/>
      </c>
    </row>
    <row r="143" spans="1:40" s="41" customFormat="1" ht="30" customHeight="1" thickBot="1" x14ac:dyDescent="0.45">
      <c r="A143" s="55">
        <v>130</v>
      </c>
      <c r="B143" s="106" t="str">
        <f>IF('（別紙2-6）6月1日～6月30日'!B143="","",'（別紙2-6）6月1日～6月30日'!B143)</f>
        <v/>
      </c>
      <c r="C143" s="433"/>
      <c r="D143" s="22"/>
      <c r="E143" s="23"/>
      <c r="F143" s="24"/>
      <c r="G143" s="23"/>
      <c r="H143" s="24"/>
      <c r="I143" s="25"/>
      <c r="J143" s="24"/>
      <c r="K143" s="25"/>
      <c r="L143" s="24"/>
      <c r="M143" s="25"/>
      <c r="N143" s="24"/>
      <c r="O143" s="25"/>
      <c r="P143" s="24"/>
      <c r="Q143" s="25"/>
      <c r="R143" s="24"/>
      <c r="S143" s="25"/>
      <c r="T143" s="24"/>
      <c r="U143" s="25"/>
      <c r="V143" s="24"/>
      <c r="W143" s="25"/>
      <c r="X143" s="24"/>
      <c r="Y143" s="25"/>
      <c r="Z143" s="24"/>
      <c r="AA143" s="25"/>
      <c r="AB143" s="24"/>
      <c r="AC143" s="25"/>
      <c r="AD143" s="24"/>
      <c r="AE143" s="25"/>
      <c r="AF143" s="147"/>
      <c r="AG143" s="143"/>
      <c r="AH143" s="26"/>
      <c r="AI143" s="56">
        <f>SUM('（別紙2-6）6月1日～6月30日'!D143:AG143,'（別紙2-7）7月1日～7月31日'!D143:AH143,D143:AH143)</f>
        <v>0</v>
      </c>
      <c r="AJ143" s="43" t="str">
        <f t="shared" si="8"/>
        <v/>
      </c>
      <c r="AK143" s="41">
        <f t="shared" si="9"/>
        <v>0</v>
      </c>
      <c r="AL143" s="44"/>
      <c r="AN143" s="41" t="str">
        <f t="shared" si="10"/>
        <v/>
      </c>
    </row>
    <row r="144" spans="1:40" s="41" customFormat="1" ht="30" customHeight="1" x14ac:dyDescent="0.4">
      <c r="A144" s="99">
        <v>131</v>
      </c>
      <c r="B144" s="136" t="str">
        <f>IF('（別紙2-6）6月1日～6月30日'!B144="","",'（別紙2-6）6月1日～6月30日'!B144)</f>
        <v/>
      </c>
      <c r="C144" s="431"/>
      <c r="D144" s="101"/>
      <c r="E144" s="102"/>
      <c r="F144" s="103"/>
      <c r="G144" s="102"/>
      <c r="H144" s="103"/>
      <c r="I144" s="104"/>
      <c r="J144" s="103"/>
      <c r="K144" s="104"/>
      <c r="L144" s="103"/>
      <c r="M144" s="104"/>
      <c r="N144" s="103"/>
      <c r="O144" s="104"/>
      <c r="P144" s="103"/>
      <c r="Q144" s="104"/>
      <c r="R144" s="103"/>
      <c r="S144" s="104"/>
      <c r="T144" s="103"/>
      <c r="U144" s="104"/>
      <c r="V144" s="103"/>
      <c r="W144" s="104"/>
      <c r="X144" s="103"/>
      <c r="Y144" s="104"/>
      <c r="Z144" s="103"/>
      <c r="AA144" s="104"/>
      <c r="AB144" s="103"/>
      <c r="AC144" s="104"/>
      <c r="AD144" s="103"/>
      <c r="AE144" s="104"/>
      <c r="AF144" s="148"/>
      <c r="AG144" s="144"/>
      <c r="AH144" s="105"/>
      <c r="AI144" s="81">
        <f>SUM('（別紙2-6）6月1日～6月30日'!D144:AG144,'（別紙2-7）7月1日～7月31日'!D144:AH144,D144:AH144)</f>
        <v>0</v>
      </c>
      <c r="AJ144" s="43" t="str">
        <f t="shared" si="8"/>
        <v/>
      </c>
      <c r="AK144" s="41">
        <f t="shared" si="9"/>
        <v>0</v>
      </c>
      <c r="AL144" s="44"/>
      <c r="AN144" s="41" t="str">
        <f t="shared" si="10"/>
        <v/>
      </c>
    </row>
    <row r="145" spans="1:40" s="41" customFormat="1" ht="30" customHeight="1" x14ac:dyDescent="0.4">
      <c r="A145" s="55">
        <v>132</v>
      </c>
      <c r="B145" s="27" t="str">
        <f>IF('（別紙2-6）6月1日～6月30日'!B145="","",'（別紙2-6）6月1日～6月30日'!B145)</f>
        <v/>
      </c>
      <c r="C145" s="432"/>
      <c r="D145" s="22"/>
      <c r="E145" s="23"/>
      <c r="F145" s="24"/>
      <c r="G145" s="23"/>
      <c r="H145" s="24"/>
      <c r="I145" s="25"/>
      <c r="J145" s="24"/>
      <c r="K145" s="25"/>
      <c r="L145" s="24"/>
      <c r="M145" s="25"/>
      <c r="N145" s="24"/>
      <c r="O145" s="25"/>
      <c r="P145" s="24"/>
      <c r="Q145" s="25"/>
      <c r="R145" s="24"/>
      <c r="S145" s="25"/>
      <c r="T145" s="24"/>
      <c r="U145" s="25"/>
      <c r="V145" s="24"/>
      <c r="W145" s="25"/>
      <c r="X145" s="24"/>
      <c r="Y145" s="25"/>
      <c r="Z145" s="24"/>
      <c r="AA145" s="25"/>
      <c r="AB145" s="24"/>
      <c r="AC145" s="25"/>
      <c r="AD145" s="24"/>
      <c r="AE145" s="25"/>
      <c r="AF145" s="147"/>
      <c r="AG145" s="143"/>
      <c r="AH145" s="26"/>
      <c r="AI145" s="56">
        <f>SUM('（別紙2-6）6月1日～6月30日'!D145:AG145,'（別紙2-7）7月1日～7月31日'!D145:AH145,D145:AH145)</f>
        <v>0</v>
      </c>
      <c r="AJ145" s="43" t="str">
        <f t="shared" si="8"/>
        <v/>
      </c>
      <c r="AK145" s="41">
        <f t="shared" si="9"/>
        <v>0</v>
      </c>
      <c r="AL145" s="44"/>
      <c r="AN145" s="41" t="str">
        <f t="shared" si="10"/>
        <v/>
      </c>
    </row>
    <row r="146" spans="1:40" s="41" customFormat="1" ht="30" customHeight="1" x14ac:dyDescent="0.4">
      <c r="A146" s="55">
        <v>133</v>
      </c>
      <c r="B146" s="27" t="str">
        <f>IF('（別紙2-6）6月1日～6月30日'!B146="","",'（別紙2-6）6月1日～6月30日'!B146)</f>
        <v/>
      </c>
      <c r="C146" s="432"/>
      <c r="D146" s="22"/>
      <c r="E146" s="23"/>
      <c r="F146" s="24"/>
      <c r="G146" s="23"/>
      <c r="H146" s="24"/>
      <c r="I146" s="25"/>
      <c r="J146" s="24"/>
      <c r="K146" s="25"/>
      <c r="L146" s="24"/>
      <c r="M146" s="25"/>
      <c r="N146" s="24"/>
      <c r="O146" s="25"/>
      <c r="P146" s="24"/>
      <c r="Q146" s="25"/>
      <c r="R146" s="24"/>
      <c r="S146" s="25"/>
      <c r="T146" s="24"/>
      <c r="U146" s="25"/>
      <c r="V146" s="24"/>
      <c r="W146" s="25"/>
      <c r="X146" s="24"/>
      <c r="Y146" s="25"/>
      <c r="Z146" s="24"/>
      <c r="AA146" s="25"/>
      <c r="AB146" s="24"/>
      <c r="AC146" s="25"/>
      <c r="AD146" s="24"/>
      <c r="AE146" s="25"/>
      <c r="AF146" s="147"/>
      <c r="AG146" s="143"/>
      <c r="AH146" s="26"/>
      <c r="AI146" s="56">
        <f>SUM('（別紙2-6）6月1日～6月30日'!D146:AG146,'（別紙2-7）7月1日～7月31日'!D146:AH146,D146:AH146)</f>
        <v>0</v>
      </c>
      <c r="AJ146" s="43" t="str">
        <f t="shared" si="8"/>
        <v/>
      </c>
      <c r="AK146" s="41">
        <f t="shared" si="9"/>
        <v>0</v>
      </c>
      <c r="AL146" s="44"/>
      <c r="AN146" s="41" t="str">
        <f t="shared" si="10"/>
        <v/>
      </c>
    </row>
    <row r="147" spans="1:40" s="41" customFormat="1" ht="30" customHeight="1" x14ac:dyDescent="0.4">
      <c r="A147" s="55">
        <v>134</v>
      </c>
      <c r="B147" s="27" t="str">
        <f>IF('（別紙2-6）6月1日～6月30日'!B147="","",'（別紙2-6）6月1日～6月30日'!B147)</f>
        <v/>
      </c>
      <c r="C147" s="432"/>
      <c r="D147" s="22"/>
      <c r="E147" s="23"/>
      <c r="F147" s="24"/>
      <c r="G147" s="23"/>
      <c r="H147" s="24"/>
      <c r="I147" s="25"/>
      <c r="J147" s="24"/>
      <c r="K147" s="25"/>
      <c r="L147" s="24"/>
      <c r="M147" s="25"/>
      <c r="N147" s="24"/>
      <c r="O147" s="25"/>
      <c r="P147" s="24"/>
      <c r="Q147" s="25"/>
      <c r="R147" s="24"/>
      <c r="S147" s="25"/>
      <c r="T147" s="24"/>
      <c r="U147" s="25"/>
      <c r="V147" s="24"/>
      <c r="W147" s="25"/>
      <c r="X147" s="24"/>
      <c r="Y147" s="25"/>
      <c r="Z147" s="24"/>
      <c r="AA147" s="25"/>
      <c r="AB147" s="24"/>
      <c r="AC147" s="25"/>
      <c r="AD147" s="24"/>
      <c r="AE147" s="25"/>
      <c r="AF147" s="147"/>
      <c r="AG147" s="143"/>
      <c r="AH147" s="26"/>
      <c r="AI147" s="56">
        <f>SUM('（別紙2-6）6月1日～6月30日'!D147:AG147,'（別紙2-7）7月1日～7月31日'!D147:AH147,D147:AH147)</f>
        <v>0</v>
      </c>
      <c r="AJ147" s="43" t="str">
        <f t="shared" si="8"/>
        <v/>
      </c>
      <c r="AK147" s="41">
        <f t="shared" si="9"/>
        <v>0</v>
      </c>
      <c r="AL147" s="44"/>
      <c r="AN147" s="41" t="str">
        <f t="shared" si="10"/>
        <v/>
      </c>
    </row>
    <row r="148" spans="1:40" s="41" customFormat="1" ht="30" customHeight="1" thickBot="1" x14ac:dyDescent="0.45">
      <c r="A148" s="57">
        <v>135</v>
      </c>
      <c r="B148" s="106" t="str">
        <f>IF('（別紙2-6）6月1日～6月30日'!B148="","",'（別紙2-6）6月1日～6月30日'!B148)</f>
        <v/>
      </c>
      <c r="C148" s="433"/>
      <c r="D148" s="11"/>
      <c r="E148" s="12"/>
      <c r="F148" s="13"/>
      <c r="G148" s="12"/>
      <c r="H148" s="13"/>
      <c r="I148" s="14"/>
      <c r="J148" s="13"/>
      <c r="K148" s="14"/>
      <c r="L148" s="13"/>
      <c r="M148" s="14"/>
      <c r="N148" s="13"/>
      <c r="O148" s="14"/>
      <c r="P148" s="13"/>
      <c r="Q148" s="14"/>
      <c r="R148" s="13"/>
      <c r="S148" s="14"/>
      <c r="T148" s="13"/>
      <c r="U148" s="14"/>
      <c r="V148" s="13"/>
      <c r="W148" s="14"/>
      <c r="X148" s="13"/>
      <c r="Y148" s="14"/>
      <c r="Z148" s="13"/>
      <c r="AA148" s="14"/>
      <c r="AB148" s="13"/>
      <c r="AC148" s="14"/>
      <c r="AD148" s="13"/>
      <c r="AE148" s="14"/>
      <c r="AF148" s="146"/>
      <c r="AG148" s="142"/>
      <c r="AH148" s="15"/>
      <c r="AI148" s="58">
        <f>SUM('（別紙2-6）6月1日～6月30日'!D148:AG148,'（別紙2-7）7月1日～7月31日'!D148:AH148,D148:AH148)</f>
        <v>0</v>
      </c>
      <c r="AJ148" s="43" t="str">
        <f t="shared" si="8"/>
        <v/>
      </c>
      <c r="AK148" s="41">
        <f t="shared" si="9"/>
        <v>0</v>
      </c>
      <c r="AL148" s="44"/>
      <c r="AN148" s="41" t="str">
        <f t="shared" si="10"/>
        <v/>
      </c>
    </row>
    <row r="149" spans="1:40" s="41" customFormat="1" ht="30" customHeight="1" x14ac:dyDescent="0.4">
      <c r="A149" s="91">
        <v>136</v>
      </c>
      <c r="B149" s="136" t="str">
        <f>IF('（別紙2-6）6月1日～6月30日'!B149="","",'（別紙2-6）6月1日～6月30日'!B149)</f>
        <v/>
      </c>
      <c r="C149" s="431"/>
      <c r="D149" s="93"/>
      <c r="E149" s="94"/>
      <c r="F149" s="95"/>
      <c r="G149" s="94"/>
      <c r="H149" s="95"/>
      <c r="I149" s="96"/>
      <c r="J149" s="95"/>
      <c r="K149" s="96"/>
      <c r="L149" s="95"/>
      <c r="M149" s="96"/>
      <c r="N149" s="95"/>
      <c r="O149" s="96"/>
      <c r="P149" s="95"/>
      <c r="Q149" s="96"/>
      <c r="R149" s="95"/>
      <c r="S149" s="96"/>
      <c r="T149" s="95"/>
      <c r="U149" s="96"/>
      <c r="V149" s="95"/>
      <c r="W149" s="96"/>
      <c r="X149" s="95"/>
      <c r="Y149" s="96"/>
      <c r="Z149" s="95"/>
      <c r="AA149" s="96"/>
      <c r="AB149" s="95"/>
      <c r="AC149" s="96"/>
      <c r="AD149" s="95"/>
      <c r="AE149" s="96"/>
      <c r="AF149" s="149"/>
      <c r="AG149" s="145"/>
      <c r="AH149" s="97"/>
      <c r="AI149" s="98">
        <f>SUM('（別紙2-6）6月1日～6月30日'!D149:AG149,'（別紙2-7）7月1日～7月31日'!D149:AH149,D149:AH149)</f>
        <v>0</v>
      </c>
      <c r="AJ149" s="43" t="str">
        <f t="shared" si="8"/>
        <v/>
      </c>
      <c r="AK149" s="41">
        <f t="shared" si="9"/>
        <v>0</v>
      </c>
      <c r="AL149" s="44"/>
      <c r="AN149" s="41" t="str">
        <f t="shared" si="10"/>
        <v/>
      </c>
    </row>
    <row r="150" spans="1:40" s="41" customFormat="1" ht="30" customHeight="1" x14ac:dyDescent="0.4">
      <c r="A150" s="55">
        <v>137</v>
      </c>
      <c r="B150" s="27" t="str">
        <f>IF('（別紙2-6）6月1日～6月30日'!B150="","",'（別紙2-6）6月1日～6月30日'!B150)</f>
        <v/>
      </c>
      <c r="C150" s="432"/>
      <c r="D150" s="22"/>
      <c r="E150" s="23"/>
      <c r="F150" s="24"/>
      <c r="G150" s="23"/>
      <c r="H150" s="24"/>
      <c r="I150" s="25"/>
      <c r="J150" s="24"/>
      <c r="K150" s="25"/>
      <c r="L150" s="24"/>
      <c r="M150" s="25"/>
      <c r="N150" s="24"/>
      <c r="O150" s="25"/>
      <c r="P150" s="24"/>
      <c r="Q150" s="25"/>
      <c r="R150" s="24"/>
      <c r="S150" s="25"/>
      <c r="T150" s="24"/>
      <c r="U150" s="25"/>
      <c r="V150" s="24"/>
      <c r="W150" s="25"/>
      <c r="X150" s="24"/>
      <c r="Y150" s="25"/>
      <c r="Z150" s="24"/>
      <c r="AA150" s="25"/>
      <c r="AB150" s="24"/>
      <c r="AC150" s="25"/>
      <c r="AD150" s="24"/>
      <c r="AE150" s="25"/>
      <c r="AF150" s="147"/>
      <c r="AG150" s="143"/>
      <c r="AH150" s="26"/>
      <c r="AI150" s="56">
        <f>SUM('（別紙2-6）6月1日～6月30日'!D150:AG150,'（別紙2-7）7月1日～7月31日'!D150:AH150,D150:AH150)</f>
        <v>0</v>
      </c>
      <c r="AJ150" s="43" t="str">
        <f t="shared" si="8"/>
        <v/>
      </c>
      <c r="AK150" s="41">
        <f t="shared" si="9"/>
        <v>0</v>
      </c>
      <c r="AL150" s="44"/>
      <c r="AN150" s="41" t="str">
        <f t="shared" si="10"/>
        <v/>
      </c>
    </row>
    <row r="151" spans="1:40" s="41" customFormat="1" ht="30" customHeight="1" x14ac:dyDescent="0.4">
      <c r="A151" s="55">
        <v>138</v>
      </c>
      <c r="B151" s="27" t="str">
        <f>IF('（別紙2-6）6月1日～6月30日'!B151="","",'（別紙2-6）6月1日～6月30日'!B151)</f>
        <v/>
      </c>
      <c r="C151" s="432"/>
      <c r="D151" s="22"/>
      <c r="E151" s="23"/>
      <c r="F151" s="24"/>
      <c r="G151" s="23"/>
      <c r="H151" s="24"/>
      <c r="I151" s="25"/>
      <c r="J151" s="24"/>
      <c r="K151" s="25"/>
      <c r="L151" s="24"/>
      <c r="M151" s="25"/>
      <c r="N151" s="24"/>
      <c r="O151" s="25"/>
      <c r="P151" s="24"/>
      <c r="Q151" s="25"/>
      <c r="R151" s="24"/>
      <c r="S151" s="25"/>
      <c r="T151" s="24"/>
      <c r="U151" s="25"/>
      <c r="V151" s="24"/>
      <c r="W151" s="25"/>
      <c r="X151" s="24"/>
      <c r="Y151" s="25"/>
      <c r="Z151" s="24"/>
      <c r="AA151" s="25"/>
      <c r="AB151" s="24"/>
      <c r="AC151" s="25"/>
      <c r="AD151" s="24"/>
      <c r="AE151" s="25"/>
      <c r="AF151" s="147"/>
      <c r="AG151" s="143"/>
      <c r="AH151" s="26"/>
      <c r="AI151" s="56">
        <f>SUM('（別紙2-6）6月1日～6月30日'!D151:AG151,'（別紙2-7）7月1日～7月31日'!D151:AH151,D151:AH151)</f>
        <v>0</v>
      </c>
      <c r="AJ151" s="43" t="str">
        <f t="shared" si="8"/>
        <v/>
      </c>
      <c r="AK151" s="41">
        <f t="shared" si="9"/>
        <v>0</v>
      </c>
      <c r="AL151" s="44"/>
      <c r="AN151" s="41" t="str">
        <f t="shared" si="10"/>
        <v/>
      </c>
    </row>
    <row r="152" spans="1:40" s="41" customFormat="1" ht="30" customHeight="1" x14ac:dyDescent="0.4">
      <c r="A152" s="55">
        <v>139</v>
      </c>
      <c r="B152" s="27" t="str">
        <f>IF('（別紙2-6）6月1日～6月30日'!B152="","",'（別紙2-6）6月1日～6月30日'!B152)</f>
        <v/>
      </c>
      <c r="C152" s="432"/>
      <c r="D152" s="22"/>
      <c r="E152" s="23"/>
      <c r="F152" s="24"/>
      <c r="G152" s="23"/>
      <c r="H152" s="24"/>
      <c r="I152" s="25"/>
      <c r="J152" s="24"/>
      <c r="K152" s="25"/>
      <c r="L152" s="24"/>
      <c r="M152" s="25"/>
      <c r="N152" s="24"/>
      <c r="O152" s="25"/>
      <c r="P152" s="24"/>
      <c r="Q152" s="25"/>
      <c r="R152" s="24"/>
      <c r="S152" s="25"/>
      <c r="T152" s="24"/>
      <c r="U152" s="25"/>
      <c r="V152" s="24"/>
      <c r="W152" s="25"/>
      <c r="X152" s="24"/>
      <c r="Y152" s="25"/>
      <c r="Z152" s="24"/>
      <c r="AA152" s="25"/>
      <c r="AB152" s="24"/>
      <c r="AC152" s="25"/>
      <c r="AD152" s="24"/>
      <c r="AE152" s="25"/>
      <c r="AF152" s="147"/>
      <c r="AG152" s="143"/>
      <c r="AH152" s="26"/>
      <c r="AI152" s="56">
        <f>SUM('（別紙2-6）6月1日～6月30日'!D152:AG152,'（別紙2-7）7月1日～7月31日'!D152:AH152,D152:AH152)</f>
        <v>0</v>
      </c>
      <c r="AJ152" s="43" t="str">
        <f t="shared" si="8"/>
        <v/>
      </c>
      <c r="AK152" s="41">
        <f t="shared" si="9"/>
        <v>0</v>
      </c>
      <c r="AL152" s="44"/>
      <c r="AN152" s="41" t="str">
        <f t="shared" si="10"/>
        <v/>
      </c>
    </row>
    <row r="153" spans="1:40" s="41" customFormat="1" ht="30" customHeight="1" thickBot="1" x14ac:dyDescent="0.45">
      <c r="A153" s="55">
        <v>140</v>
      </c>
      <c r="B153" s="106" t="str">
        <f>IF('（別紙2-6）6月1日～6月30日'!B153="","",'（別紙2-6）6月1日～6月30日'!B153)</f>
        <v/>
      </c>
      <c r="C153" s="433"/>
      <c r="D153" s="22"/>
      <c r="E153" s="23"/>
      <c r="F153" s="24"/>
      <c r="G153" s="23"/>
      <c r="H153" s="24"/>
      <c r="I153" s="25"/>
      <c r="J153" s="24"/>
      <c r="K153" s="25"/>
      <c r="L153" s="24"/>
      <c r="M153" s="25"/>
      <c r="N153" s="24"/>
      <c r="O153" s="25"/>
      <c r="P153" s="24"/>
      <c r="Q153" s="25"/>
      <c r="R153" s="24"/>
      <c r="S153" s="25"/>
      <c r="T153" s="24"/>
      <c r="U153" s="25"/>
      <c r="V153" s="24"/>
      <c r="W153" s="25"/>
      <c r="X153" s="24"/>
      <c r="Y153" s="25"/>
      <c r="Z153" s="24"/>
      <c r="AA153" s="25"/>
      <c r="AB153" s="24"/>
      <c r="AC153" s="25"/>
      <c r="AD153" s="24"/>
      <c r="AE153" s="25"/>
      <c r="AF153" s="147"/>
      <c r="AG153" s="143"/>
      <c r="AH153" s="26"/>
      <c r="AI153" s="56">
        <f>SUM('（別紙2-6）6月1日～6月30日'!D153:AG153,'（別紙2-7）7月1日～7月31日'!D153:AH153,D153:AH153)</f>
        <v>0</v>
      </c>
      <c r="AJ153" s="43" t="str">
        <f t="shared" si="8"/>
        <v/>
      </c>
      <c r="AK153" s="41">
        <f t="shared" si="9"/>
        <v>0</v>
      </c>
      <c r="AL153" s="44"/>
      <c r="AN153" s="41" t="str">
        <f t="shared" si="10"/>
        <v/>
      </c>
    </row>
    <row r="154" spans="1:40" s="41" customFormat="1" ht="30" customHeight="1" x14ac:dyDescent="0.4">
      <c r="A154" s="99">
        <v>141</v>
      </c>
      <c r="B154" s="136" t="str">
        <f>IF('（別紙2-6）6月1日～6月30日'!B154="","",'（別紙2-6）6月1日～6月30日'!B154)</f>
        <v/>
      </c>
      <c r="C154" s="431"/>
      <c r="D154" s="101"/>
      <c r="E154" s="102"/>
      <c r="F154" s="103"/>
      <c r="G154" s="102"/>
      <c r="H154" s="103"/>
      <c r="I154" s="104"/>
      <c r="J154" s="103"/>
      <c r="K154" s="104"/>
      <c r="L154" s="103"/>
      <c r="M154" s="104"/>
      <c r="N154" s="103"/>
      <c r="O154" s="104"/>
      <c r="P154" s="103"/>
      <c r="Q154" s="104"/>
      <c r="R154" s="103"/>
      <c r="S154" s="104"/>
      <c r="T154" s="103"/>
      <c r="U154" s="104"/>
      <c r="V154" s="103"/>
      <c r="W154" s="104"/>
      <c r="X154" s="103"/>
      <c r="Y154" s="104"/>
      <c r="Z154" s="103"/>
      <c r="AA154" s="104"/>
      <c r="AB154" s="103"/>
      <c r="AC154" s="104"/>
      <c r="AD154" s="103"/>
      <c r="AE154" s="104"/>
      <c r="AF154" s="148"/>
      <c r="AG154" s="144"/>
      <c r="AH154" s="105"/>
      <c r="AI154" s="81">
        <f>SUM('（別紙2-6）6月1日～6月30日'!D154:AG154,'（別紙2-7）7月1日～7月31日'!D154:AH154,D154:AH154)</f>
        <v>0</v>
      </c>
      <c r="AJ154" s="43" t="str">
        <f t="shared" si="8"/>
        <v/>
      </c>
      <c r="AK154" s="41">
        <f t="shared" si="9"/>
        <v>0</v>
      </c>
      <c r="AL154" s="44"/>
      <c r="AN154" s="41" t="str">
        <f t="shared" si="10"/>
        <v/>
      </c>
    </row>
    <row r="155" spans="1:40" s="41" customFormat="1" ht="30" customHeight="1" x14ac:dyDescent="0.4">
      <c r="A155" s="55">
        <v>142</v>
      </c>
      <c r="B155" s="27" t="str">
        <f>IF('（別紙2-6）6月1日～6月30日'!B155="","",'（別紙2-6）6月1日～6月30日'!B155)</f>
        <v/>
      </c>
      <c r="C155" s="432"/>
      <c r="D155" s="22"/>
      <c r="E155" s="23"/>
      <c r="F155" s="24"/>
      <c r="G155" s="23"/>
      <c r="H155" s="24"/>
      <c r="I155" s="25"/>
      <c r="J155" s="24"/>
      <c r="K155" s="25"/>
      <c r="L155" s="24"/>
      <c r="M155" s="25"/>
      <c r="N155" s="24"/>
      <c r="O155" s="25"/>
      <c r="P155" s="24"/>
      <c r="Q155" s="25"/>
      <c r="R155" s="24"/>
      <c r="S155" s="25"/>
      <c r="T155" s="24"/>
      <c r="U155" s="25"/>
      <c r="V155" s="24"/>
      <c r="W155" s="25"/>
      <c r="X155" s="24"/>
      <c r="Y155" s="25"/>
      <c r="Z155" s="24"/>
      <c r="AA155" s="25"/>
      <c r="AB155" s="24"/>
      <c r="AC155" s="25"/>
      <c r="AD155" s="24"/>
      <c r="AE155" s="25"/>
      <c r="AF155" s="147"/>
      <c r="AG155" s="143"/>
      <c r="AH155" s="26"/>
      <c r="AI155" s="56">
        <f>SUM('（別紙2-6）6月1日～6月30日'!D155:AG155,'（別紙2-7）7月1日～7月31日'!D155:AH155,D155:AH155)</f>
        <v>0</v>
      </c>
      <c r="AJ155" s="43" t="str">
        <f t="shared" si="8"/>
        <v/>
      </c>
      <c r="AK155" s="41">
        <f t="shared" si="9"/>
        <v>0</v>
      </c>
      <c r="AL155" s="44"/>
      <c r="AN155" s="41" t="str">
        <f t="shared" si="10"/>
        <v/>
      </c>
    </row>
    <row r="156" spans="1:40" s="41" customFormat="1" ht="30" customHeight="1" x14ac:dyDescent="0.4">
      <c r="A156" s="55">
        <v>143</v>
      </c>
      <c r="B156" s="27" t="str">
        <f>IF('（別紙2-6）6月1日～6月30日'!B156="","",'（別紙2-6）6月1日～6月30日'!B156)</f>
        <v/>
      </c>
      <c r="C156" s="432"/>
      <c r="D156" s="22"/>
      <c r="E156" s="23"/>
      <c r="F156" s="24"/>
      <c r="G156" s="23"/>
      <c r="H156" s="24"/>
      <c r="I156" s="25"/>
      <c r="J156" s="24"/>
      <c r="K156" s="25"/>
      <c r="L156" s="24"/>
      <c r="M156" s="25"/>
      <c r="N156" s="24"/>
      <c r="O156" s="25"/>
      <c r="P156" s="24"/>
      <c r="Q156" s="25"/>
      <c r="R156" s="24"/>
      <c r="S156" s="25"/>
      <c r="T156" s="24"/>
      <c r="U156" s="25"/>
      <c r="V156" s="24"/>
      <c r="W156" s="25"/>
      <c r="X156" s="24"/>
      <c r="Y156" s="25"/>
      <c r="Z156" s="24"/>
      <c r="AA156" s="25"/>
      <c r="AB156" s="24"/>
      <c r="AC156" s="25"/>
      <c r="AD156" s="24"/>
      <c r="AE156" s="25"/>
      <c r="AF156" s="147"/>
      <c r="AG156" s="143"/>
      <c r="AH156" s="26"/>
      <c r="AI156" s="56">
        <f>SUM('（別紙2-6）6月1日～6月30日'!D156:AG156,'（別紙2-7）7月1日～7月31日'!D156:AH156,D156:AH156)</f>
        <v>0</v>
      </c>
      <c r="AJ156" s="43" t="str">
        <f t="shared" si="8"/>
        <v/>
      </c>
      <c r="AK156" s="41">
        <f t="shared" si="9"/>
        <v>0</v>
      </c>
      <c r="AL156" s="44"/>
      <c r="AN156" s="41" t="str">
        <f t="shared" si="10"/>
        <v/>
      </c>
    </row>
    <row r="157" spans="1:40" s="41" customFormat="1" ht="30" customHeight="1" x14ac:dyDescent="0.4">
      <c r="A157" s="55">
        <v>144</v>
      </c>
      <c r="B157" s="27" t="str">
        <f>IF('（別紙2-6）6月1日～6月30日'!B157="","",'（別紙2-6）6月1日～6月30日'!B157)</f>
        <v/>
      </c>
      <c r="C157" s="432"/>
      <c r="D157" s="22"/>
      <c r="E157" s="23"/>
      <c r="F157" s="24"/>
      <c r="G157" s="23"/>
      <c r="H157" s="24"/>
      <c r="I157" s="25"/>
      <c r="J157" s="24"/>
      <c r="K157" s="25"/>
      <c r="L157" s="24"/>
      <c r="M157" s="25"/>
      <c r="N157" s="24"/>
      <c r="O157" s="25"/>
      <c r="P157" s="24"/>
      <c r="Q157" s="25"/>
      <c r="R157" s="24"/>
      <c r="S157" s="25"/>
      <c r="T157" s="24"/>
      <c r="U157" s="25"/>
      <c r="V157" s="24"/>
      <c r="W157" s="25"/>
      <c r="X157" s="24"/>
      <c r="Y157" s="25"/>
      <c r="Z157" s="24"/>
      <c r="AA157" s="25"/>
      <c r="AB157" s="24"/>
      <c r="AC157" s="25"/>
      <c r="AD157" s="24"/>
      <c r="AE157" s="25"/>
      <c r="AF157" s="147"/>
      <c r="AG157" s="143"/>
      <c r="AH157" s="26"/>
      <c r="AI157" s="56">
        <f>SUM('（別紙2-6）6月1日～6月30日'!D157:AG157,'（別紙2-7）7月1日～7月31日'!D157:AH157,D157:AH157)</f>
        <v>0</v>
      </c>
      <c r="AJ157" s="43" t="str">
        <f t="shared" si="8"/>
        <v/>
      </c>
      <c r="AK157" s="41">
        <f t="shared" si="9"/>
        <v>0</v>
      </c>
      <c r="AL157" s="44"/>
      <c r="AN157" s="41" t="str">
        <f t="shared" si="10"/>
        <v/>
      </c>
    </row>
    <row r="158" spans="1:40" s="41" customFormat="1" ht="30" customHeight="1" thickBot="1" x14ac:dyDescent="0.45">
      <c r="A158" s="57">
        <v>145</v>
      </c>
      <c r="B158" s="28" t="str">
        <f>IF('（別紙2-6）6月1日～6月30日'!B158="","",'（別紙2-6）6月1日～6月30日'!B158)</f>
        <v/>
      </c>
      <c r="C158" s="433"/>
      <c r="D158" s="11"/>
      <c r="E158" s="12"/>
      <c r="F158" s="13"/>
      <c r="G158" s="12"/>
      <c r="H158" s="13"/>
      <c r="I158" s="14"/>
      <c r="J158" s="13"/>
      <c r="K158" s="14"/>
      <c r="L158" s="13"/>
      <c r="M158" s="14"/>
      <c r="N158" s="13"/>
      <c r="O158" s="14"/>
      <c r="P158" s="13"/>
      <c r="Q158" s="14"/>
      <c r="R158" s="13"/>
      <c r="S158" s="14"/>
      <c r="T158" s="13"/>
      <c r="U158" s="14"/>
      <c r="V158" s="13"/>
      <c r="W158" s="14"/>
      <c r="X158" s="13"/>
      <c r="Y158" s="14"/>
      <c r="Z158" s="13"/>
      <c r="AA158" s="14"/>
      <c r="AB158" s="13"/>
      <c r="AC158" s="14"/>
      <c r="AD158" s="13"/>
      <c r="AE158" s="14"/>
      <c r="AF158" s="146"/>
      <c r="AG158" s="142"/>
      <c r="AH158" s="15"/>
      <c r="AI158" s="58">
        <f>SUM('（別紙2-6）6月1日～6月30日'!D158:AG158,'（別紙2-7）7月1日～7月31日'!D158:AH158,D158:AH158)</f>
        <v>0</v>
      </c>
      <c r="AJ158" s="43" t="str">
        <f t="shared" si="8"/>
        <v/>
      </c>
      <c r="AK158" s="41">
        <f t="shared" si="9"/>
        <v>0</v>
      </c>
      <c r="AL158" s="44"/>
      <c r="AN158" s="41" t="str">
        <f t="shared" si="10"/>
        <v/>
      </c>
    </row>
    <row r="159" spans="1:40" s="41" customFormat="1" ht="30" customHeight="1" x14ac:dyDescent="0.4">
      <c r="A159" s="99">
        <v>146</v>
      </c>
      <c r="B159" s="136" t="str">
        <f>IF('（別紙2-6）6月1日～6月30日'!B159="","",'（別紙2-6）6月1日～6月30日'!B159)</f>
        <v/>
      </c>
      <c r="C159" s="431"/>
      <c r="D159" s="93"/>
      <c r="E159" s="94"/>
      <c r="F159" s="95"/>
      <c r="G159" s="94"/>
      <c r="H159" s="95"/>
      <c r="I159" s="96"/>
      <c r="J159" s="95"/>
      <c r="K159" s="96"/>
      <c r="L159" s="95"/>
      <c r="M159" s="96"/>
      <c r="N159" s="95"/>
      <c r="O159" s="96"/>
      <c r="P159" s="95"/>
      <c r="Q159" s="96"/>
      <c r="R159" s="95"/>
      <c r="S159" s="96"/>
      <c r="T159" s="95"/>
      <c r="U159" s="96"/>
      <c r="V159" s="95"/>
      <c r="W159" s="96"/>
      <c r="X159" s="95"/>
      <c r="Y159" s="96"/>
      <c r="Z159" s="95"/>
      <c r="AA159" s="96"/>
      <c r="AB159" s="95"/>
      <c r="AC159" s="96"/>
      <c r="AD159" s="95"/>
      <c r="AE159" s="96"/>
      <c r="AF159" s="149"/>
      <c r="AG159" s="145"/>
      <c r="AH159" s="97"/>
      <c r="AI159" s="98">
        <f>SUM('（別紙2-6）6月1日～6月30日'!D159:AG159,'（別紙2-7）7月1日～7月31日'!D159:AH159,D159:AH159)</f>
        <v>0</v>
      </c>
      <c r="AJ159" s="43" t="str">
        <f t="shared" si="8"/>
        <v/>
      </c>
      <c r="AK159" s="41">
        <f t="shared" si="9"/>
        <v>0</v>
      </c>
      <c r="AL159" s="44"/>
      <c r="AN159" s="41" t="str">
        <f t="shared" si="10"/>
        <v/>
      </c>
    </row>
    <row r="160" spans="1:40" s="41" customFormat="1" ht="30" customHeight="1" x14ac:dyDescent="0.4">
      <c r="A160" s="55">
        <v>147</v>
      </c>
      <c r="B160" s="27" t="str">
        <f>IF('（別紙2-6）6月1日～6月30日'!B160="","",'（別紙2-6）6月1日～6月30日'!B160)</f>
        <v/>
      </c>
      <c r="C160" s="432"/>
      <c r="D160" s="22"/>
      <c r="E160" s="23"/>
      <c r="F160" s="24"/>
      <c r="G160" s="23"/>
      <c r="H160" s="24"/>
      <c r="I160" s="25"/>
      <c r="J160" s="24"/>
      <c r="K160" s="25"/>
      <c r="L160" s="24"/>
      <c r="M160" s="25"/>
      <c r="N160" s="24"/>
      <c r="O160" s="25"/>
      <c r="P160" s="24"/>
      <c r="Q160" s="25"/>
      <c r="R160" s="24"/>
      <c r="S160" s="25"/>
      <c r="T160" s="24"/>
      <c r="U160" s="25"/>
      <c r="V160" s="24"/>
      <c r="W160" s="25"/>
      <c r="X160" s="24"/>
      <c r="Y160" s="25"/>
      <c r="Z160" s="24"/>
      <c r="AA160" s="25"/>
      <c r="AB160" s="24"/>
      <c r="AC160" s="25"/>
      <c r="AD160" s="24"/>
      <c r="AE160" s="25"/>
      <c r="AF160" s="147"/>
      <c r="AG160" s="143"/>
      <c r="AH160" s="26"/>
      <c r="AI160" s="56">
        <f>SUM('（別紙2-6）6月1日～6月30日'!D160:AG160,'（別紙2-7）7月1日～7月31日'!D160:AH160,D160:AH160)</f>
        <v>0</v>
      </c>
      <c r="AJ160" s="43" t="str">
        <f t="shared" si="8"/>
        <v/>
      </c>
      <c r="AK160" s="41">
        <f t="shared" si="9"/>
        <v>0</v>
      </c>
      <c r="AL160" s="44"/>
      <c r="AN160" s="41" t="str">
        <f t="shared" si="10"/>
        <v/>
      </c>
    </row>
    <row r="161" spans="1:40" s="41" customFormat="1" ht="30" customHeight="1" x14ac:dyDescent="0.4">
      <c r="A161" s="55">
        <v>148</v>
      </c>
      <c r="B161" s="27" t="str">
        <f>IF('（別紙2-6）6月1日～6月30日'!B161="","",'（別紙2-6）6月1日～6月30日'!B161)</f>
        <v/>
      </c>
      <c r="C161" s="432"/>
      <c r="D161" s="22"/>
      <c r="E161" s="23"/>
      <c r="F161" s="24"/>
      <c r="G161" s="23"/>
      <c r="H161" s="24"/>
      <c r="I161" s="25"/>
      <c r="J161" s="24"/>
      <c r="K161" s="25"/>
      <c r="L161" s="24"/>
      <c r="M161" s="25"/>
      <c r="N161" s="24"/>
      <c r="O161" s="25"/>
      <c r="P161" s="24"/>
      <c r="Q161" s="25"/>
      <c r="R161" s="24"/>
      <c r="S161" s="25"/>
      <c r="T161" s="24"/>
      <c r="U161" s="25"/>
      <c r="V161" s="24"/>
      <c r="W161" s="25"/>
      <c r="X161" s="24"/>
      <c r="Y161" s="25"/>
      <c r="Z161" s="24"/>
      <c r="AA161" s="25"/>
      <c r="AB161" s="24"/>
      <c r="AC161" s="25"/>
      <c r="AD161" s="24"/>
      <c r="AE161" s="25"/>
      <c r="AF161" s="147"/>
      <c r="AG161" s="143"/>
      <c r="AH161" s="26"/>
      <c r="AI161" s="56">
        <f>SUM('（別紙2-6）6月1日～6月30日'!D161:AG161,'（別紙2-7）7月1日～7月31日'!D161:AH161,D161:AH161)</f>
        <v>0</v>
      </c>
      <c r="AJ161" s="43" t="str">
        <f t="shared" si="8"/>
        <v/>
      </c>
      <c r="AK161" s="41">
        <f t="shared" si="9"/>
        <v>0</v>
      </c>
      <c r="AL161" s="44"/>
      <c r="AN161" s="41" t="str">
        <f t="shared" si="10"/>
        <v/>
      </c>
    </row>
    <row r="162" spans="1:40" s="41" customFormat="1" ht="30" customHeight="1" x14ac:dyDescent="0.4">
      <c r="A162" s="55">
        <v>149</v>
      </c>
      <c r="B162" s="27" t="str">
        <f>IF('（別紙2-6）6月1日～6月30日'!B162="","",'（別紙2-6）6月1日～6月30日'!B162)</f>
        <v/>
      </c>
      <c r="C162" s="432"/>
      <c r="D162" s="22"/>
      <c r="E162" s="23"/>
      <c r="F162" s="24"/>
      <c r="G162" s="23"/>
      <c r="H162" s="24"/>
      <c r="I162" s="25"/>
      <c r="J162" s="24"/>
      <c r="K162" s="25"/>
      <c r="L162" s="24"/>
      <c r="M162" s="25"/>
      <c r="N162" s="24"/>
      <c r="O162" s="25"/>
      <c r="P162" s="24"/>
      <c r="Q162" s="25"/>
      <c r="R162" s="24"/>
      <c r="S162" s="25"/>
      <c r="T162" s="24"/>
      <c r="U162" s="25"/>
      <c r="V162" s="24"/>
      <c r="W162" s="25"/>
      <c r="X162" s="24"/>
      <c r="Y162" s="25"/>
      <c r="Z162" s="24"/>
      <c r="AA162" s="25"/>
      <c r="AB162" s="24"/>
      <c r="AC162" s="25"/>
      <c r="AD162" s="24"/>
      <c r="AE162" s="25"/>
      <c r="AF162" s="147"/>
      <c r="AG162" s="143"/>
      <c r="AH162" s="26"/>
      <c r="AI162" s="56">
        <f>SUM('（別紙2-6）6月1日～6月30日'!D162:AG162,'（別紙2-7）7月1日～7月31日'!D162:AH162,D162:AH162)</f>
        <v>0</v>
      </c>
      <c r="AJ162" s="43" t="str">
        <f t="shared" si="8"/>
        <v/>
      </c>
      <c r="AK162" s="41">
        <f t="shared" si="9"/>
        <v>0</v>
      </c>
      <c r="AL162" s="44"/>
      <c r="AN162" s="41" t="str">
        <f t="shared" si="10"/>
        <v/>
      </c>
    </row>
    <row r="163" spans="1:40" s="41" customFormat="1" ht="30" customHeight="1" thickBot="1" x14ac:dyDescent="0.45">
      <c r="A163" s="57">
        <v>150</v>
      </c>
      <c r="B163" s="186" t="str">
        <f>IF('（別紙2-6）6月1日～6月30日'!B163="","",'（別紙2-6）6月1日～6月30日'!B163)</f>
        <v/>
      </c>
      <c r="C163" s="433"/>
      <c r="D163" s="11"/>
      <c r="E163" s="12"/>
      <c r="F163" s="13"/>
      <c r="G163" s="12"/>
      <c r="H163" s="13"/>
      <c r="I163" s="14"/>
      <c r="J163" s="13"/>
      <c r="K163" s="14"/>
      <c r="L163" s="13"/>
      <c r="M163" s="14"/>
      <c r="N163" s="13"/>
      <c r="O163" s="14"/>
      <c r="P163" s="13"/>
      <c r="Q163" s="14"/>
      <c r="R163" s="13"/>
      <c r="S163" s="14"/>
      <c r="T163" s="13"/>
      <c r="U163" s="14"/>
      <c r="V163" s="13"/>
      <c r="W163" s="14"/>
      <c r="X163" s="13"/>
      <c r="Y163" s="14"/>
      <c r="Z163" s="13"/>
      <c r="AA163" s="14"/>
      <c r="AB163" s="13"/>
      <c r="AC163" s="14"/>
      <c r="AD163" s="13"/>
      <c r="AE163" s="14"/>
      <c r="AF163" s="146"/>
      <c r="AG163" s="142"/>
      <c r="AH163" s="15"/>
      <c r="AI163" s="58">
        <f>SUM('（別紙2-6）6月1日～6月30日'!D163:AG163,'（別紙2-7）7月1日～7月31日'!D163:AH163,D163:AH163)</f>
        <v>0</v>
      </c>
      <c r="AJ163" s="43" t="str">
        <f t="shared" si="8"/>
        <v/>
      </c>
      <c r="AK163" s="41">
        <f t="shared" si="9"/>
        <v>0</v>
      </c>
      <c r="AL163" s="44"/>
      <c r="AM163" s="41" t="s">
        <v>57</v>
      </c>
      <c r="AN163" s="41" t="str">
        <f t="shared" si="10"/>
        <v/>
      </c>
    </row>
    <row r="164" spans="1:40" ht="30" hidden="1" customHeight="1" thickBot="1" x14ac:dyDescent="0.3">
      <c r="A164" s="45"/>
      <c r="B164" s="45"/>
      <c r="C164" s="45"/>
      <c r="D164" s="45">
        <f t="shared" ref="D164:AH164" si="11">D13</f>
        <v>0</v>
      </c>
      <c r="E164" s="45">
        <f t="shared" si="11"/>
        <v>0</v>
      </c>
      <c r="F164" s="45">
        <f t="shared" si="11"/>
        <v>0</v>
      </c>
      <c r="G164" s="45">
        <f t="shared" si="11"/>
        <v>0</v>
      </c>
      <c r="H164" s="45">
        <f t="shared" si="11"/>
        <v>0</v>
      </c>
      <c r="I164" s="45">
        <f t="shared" si="11"/>
        <v>0</v>
      </c>
      <c r="J164" s="45">
        <f t="shared" si="11"/>
        <v>0</v>
      </c>
      <c r="K164" s="45">
        <f t="shared" si="11"/>
        <v>0</v>
      </c>
      <c r="L164" s="45">
        <f t="shared" si="11"/>
        <v>0</v>
      </c>
      <c r="M164" s="45">
        <f t="shared" si="11"/>
        <v>0</v>
      </c>
      <c r="N164" s="45">
        <f t="shared" si="11"/>
        <v>0</v>
      </c>
      <c r="O164" s="45">
        <f t="shared" si="11"/>
        <v>0</v>
      </c>
      <c r="P164" s="45">
        <f t="shared" si="11"/>
        <v>0</v>
      </c>
      <c r="Q164" s="45">
        <f t="shared" si="11"/>
        <v>0</v>
      </c>
      <c r="R164" s="45">
        <f t="shared" si="11"/>
        <v>0</v>
      </c>
      <c r="S164" s="45">
        <f t="shared" si="11"/>
        <v>0</v>
      </c>
      <c r="T164" s="45">
        <f t="shared" si="11"/>
        <v>0</v>
      </c>
      <c r="U164" s="45">
        <f t="shared" si="11"/>
        <v>0</v>
      </c>
      <c r="V164" s="45">
        <f t="shared" si="11"/>
        <v>0</v>
      </c>
      <c r="W164" s="45">
        <f t="shared" si="11"/>
        <v>0</v>
      </c>
      <c r="X164" s="45">
        <f t="shared" si="11"/>
        <v>0</v>
      </c>
      <c r="Y164" s="45">
        <f t="shared" si="11"/>
        <v>0</v>
      </c>
      <c r="Z164" s="45">
        <f t="shared" si="11"/>
        <v>0</v>
      </c>
      <c r="AA164" s="45">
        <f t="shared" si="11"/>
        <v>0</v>
      </c>
      <c r="AB164" s="45">
        <f t="shared" si="11"/>
        <v>0</v>
      </c>
      <c r="AC164" s="45">
        <f t="shared" si="11"/>
        <v>0</v>
      </c>
      <c r="AD164" s="45">
        <f t="shared" si="11"/>
        <v>0</v>
      </c>
      <c r="AE164" s="45">
        <f t="shared" si="11"/>
        <v>0</v>
      </c>
      <c r="AF164" s="45">
        <f t="shared" si="11"/>
        <v>0</v>
      </c>
      <c r="AG164" s="45">
        <f t="shared" si="11"/>
        <v>0</v>
      </c>
      <c r="AH164" s="45">
        <f t="shared" si="11"/>
        <v>0</v>
      </c>
      <c r="AI164" s="45"/>
      <c r="AK164" s="46">
        <f>SUM(AK14:AK163)</f>
        <v>0</v>
      </c>
      <c r="AL164" s="46" t="str">
        <f>IF(H5=AK4,AI165,IF(H5=AK5,AI166,"規模を選択してください"))</f>
        <v>規模を選択してください</v>
      </c>
      <c r="AM164" s="46">
        <f>AI167</f>
        <v>0</v>
      </c>
      <c r="AN164" s="34">
        <f>SUM(AN14:AN163)</f>
        <v>0</v>
      </c>
    </row>
    <row r="165" spans="1:40" ht="30" hidden="1" customHeight="1" x14ac:dyDescent="0.25">
      <c r="B165" s="45" t="s">
        <v>4</v>
      </c>
      <c r="C165" s="45"/>
      <c r="D165" s="45">
        <f>IF(D164&gt;=5,D164,0)</f>
        <v>0</v>
      </c>
      <c r="E165" s="45">
        <f t="shared" ref="E165:AH165" si="12">IF(E164&gt;=5,E164,0)</f>
        <v>0</v>
      </c>
      <c r="F165" s="45">
        <f t="shared" si="12"/>
        <v>0</v>
      </c>
      <c r="G165" s="45">
        <f t="shared" si="12"/>
        <v>0</v>
      </c>
      <c r="H165" s="45">
        <f t="shared" si="12"/>
        <v>0</v>
      </c>
      <c r="I165" s="45">
        <f t="shared" si="12"/>
        <v>0</v>
      </c>
      <c r="J165" s="45">
        <f t="shared" si="12"/>
        <v>0</v>
      </c>
      <c r="K165" s="45">
        <f t="shared" si="12"/>
        <v>0</v>
      </c>
      <c r="L165" s="45">
        <f t="shared" si="12"/>
        <v>0</v>
      </c>
      <c r="M165" s="45">
        <f t="shared" si="12"/>
        <v>0</v>
      </c>
      <c r="N165" s="45">
        <f t="shared" si="12"/>
        <v>0</v>
      </c>
      <c r="O165" s="45">
        <f t="shared" si="12"/>
        <v>0</v>
      </c>
      <c r="P165" s="45">
        <f t="shared" si="12"/>
        <v>0</v>
      </c>
      <c r="Q165" s="45">
        <f t="shared" si="12"/>
        <v>0</v>
      </c>
      <c r="R165" s="45">
        <f t="shared" si="12"/>
        <v>0</v>
      </c>
      <c r="S165" s="45">
        <f t="shared" si="12"/>
        <v>0</v>
      </c>
      <c r="T165" s="45">
        <f t="shared" si="12"/>
        <v>0</v>
      </c>
      <c r="U165" s="45">
        <f t="shared" si="12"/>
        <v>0</v>
      </c>
      <c r="V165" s="45">
        <f t="shared" si="12"/>
        <v>0</v>
      </c>
      <c r="W165" s="45">
        <f t="shared" si="12"/>
        <v>0</v>
      </c>
      <c r="X165" s="45">
        <f t="shared" si="12"/>
        <v>0</v>
      </c>
      <c r="Y165" s="45">
        <f t="shared" si="12"/>
        <v>0</v>
      </c>
      <c r="Z165" s="45">
        <f t="shared" si="12"/>
        <v>0</v>
      </c>
      <c r="AA165" s="45">
        <f t="shared" si="12"/>
        <v>0</v>
      </c>
      <c r="AB165" s="45">
        <f t="shared" si="12"/>
        <v>0</v>
      </c>
      <c r="AC165" s="45">
        <f t="shared" si="12"/>
        <v>0</v>
      </c>
      <c r="AD165" s="45">
        <f t="shared" si="12"/>
        <v>0</v>
      </c>
      <c r="AE165" s="45">
        <f t="shared" si="12"/>
        <v>0</v>
      </c>
      <c r="AF165" s="45">
        <f t="shared" si="12"/>
        <v>0</v>
      </c>
      <c r="AG165" s="45">
        <f t="shared" si="12"/>
        <v>0</v>
      </c>
      <c r="AH165" s="45">
        <f t="shared" si="12"/>
        <v>0</v>
      </c>
      <c r="AI165" s="45">
        <f>SUM(D165:AH165)</f>
        <v>0</v>
      </c>
      <c r="AK165" s="48">
        <f>COUNTIF(AJ14:AJ163,"")</f>
        <v>150</v>
      </c>
      <c r="AM165" s="48"/>
    </row>
    <row r="166" spans="1:40" ht="30" hidden="1" customHeight="1" thickBot="1" x14ac:dyDescent="0.3">
      <c r="B166" s="45" t="s">
        <v>12</v>
      </c>
      <c r="C166" s="45"/>
      <c r="D166" s="45">
        <f>IF(D164&gt;=2,D164,0)</f>
        <v>0</v>
      </c>
      <c r="E166" s="45">
        <f t="shared" ref="E166:AH166" si="13">IF(E164&gt;=2,E164,0)</f>
        <v>0</v>
      </c>
      <c r="F166" s="45">
        <f t="shared" si="13"/>
        <v>0</v>
      </c>
      <c r="G166" s="45">
        <f t="shared" si="13"/>
        <v>0</v>
      </c>
      <c r="H166" s="45">
        <f t="shared" si="13"/>
        <v>0</v>
      </c>
      <c r="I166" s="45">
        <f t="shared" si="13"/>
        <v>0</v>
      </c>
      <c r="J166" s="45">
        <f t="shared" si="13"/>
        <v>0</v>
      </c>
      <c r="K166" s="45">
        <f t="shared" si="13"/>
        <v>0</v>
      </c>
      <c r="L166" s="45">
        <f t="shared" si="13"/>
        <v>0</v>
      </c>
      <c r="M166" s="45">
        <f t="shared" si="13"/>
        <v>0</v>
      </c>
      <c r="N166" s="45">
        <f t="shared" si="13"/>
        <v>0</v>
      </c>
      <c r="O166" s="45">
        <f t="shared" si="13"/>
        <v>0</v>
      </c>
      <c r="P166" s="45">
        <f t="shared" si="13"/>
        <v>0</v>
      </c>
      <c r="Q166" s="45">
        <f t="shared" si="13"/>
        <v>0</v>
      </c>
      <c r="R166" s="45">
        <f t="shared" si="13"/>
        <v>0</v>
      </c>
      <c r="S166" s="45">
        <f t="shared" si="13"/>
        <v>0</v>
      </c>
      <c r="T166" s="45">
        <f t="shared" si="13"/>
        <v>0</v>
      </c>
      <c r="U166" s="45">
        <f t="shared" si="13"/>
        <v>0</v>
      </c>
      <c r="V166" s="45">
        <f t="shared" si="13"/>
        <v>0</v>
      </c>
      <c r="W166" s="45">
        <f t="shared" si="13"/>
        <v>0</v>
      </c>
      <c r="X166" s="45">
        <f t="shared" si="13"/>
        <v>0</v>
      </c>
      <c r="Y166" s="45">
        <f t="shared" si="13"/>
        <v>0</v>
      </c>
      <c r="Z166" s="45">
        <f t="shared" si="13"/>
        <v>0</v>
      </c>
      <c r="AA166" s="45">
        <f t="shared" si="13"/>
        <v>0</v>
      </c>
      <c r="AB166" s="45">
        <f t="shared" si="13"/>
        <v>0</v>
      </c>
      <c r="AC166" s="45">
        <f t="shared" si="13"/>
        <v>0</v>
      </c>
      <c r="AD166" s="45">
        <f t="shared" si="13"/>
        <v>0</v>
      </c>
      <c r="AE166" s="45">
        <f t="shared" si="13"/>
        <v>0</v>
      </c>
      <c r="AF166" s="45">
        <f t="shared" si="13"/>
        <v>0</v>
      </c>
      <c r="AG166" s="45">
        <f t="shared" si="13"/>
        <v>0</v>
      </c>
      <c r="AH166" s="45">
        <f t="shared" si="13"/>
        <v>0</v>
      </c>
      <c r="AI166" s="45">
        <f>SUM(D166:AH166)</f>
        <v>0</v>
      </c>
    </row>
    <row r="167" spans="1:40" ht="29.25" hidden="1" customHeight="1" x14ac:dyDescent="0.25">
      <c r="B167" s="135" t="s">
        <v>80</v>
      </c>
      <c r="D167" s="45">
        <f>IF(COUNTIF('（別紙１）チェックリスト'!$B$28:$C$29,"〇")&gt;0,D164,0)</f>
        <v>0</v>
      </c>
      <c r="E167" s="45">
        <f>IF(COUNTIF('（別紙１）チェックリスト'!$B$28:$C$29,"〇")&gt;0,E164,0)</f>
        <v>0</v>
      </c>
      <c r="F167" s="45">
        <f>IF(COUNTIF('（別紙１）チェックリスト'!$B$28:$C$29,"〇")&gt;0,F164,0)</f>
        <v>0</v>
      </c>
      <c r="G167" s="45">
        <f>IF(COUNTIF('（別紙１）チェックリスト'!$B$28:$C$29,"〇")&gt;0,G164,0)</f>
        <v>0</v>
      </c>
      <c r="H167" s="45">
        <f>IF(COUNTIF('（別紙１）チェックリスト'!$B$28:$C$29,"〇")&gt;0,H164,0)</f>
        <v>0</v>
      </c>
      <c r="I167" s="45">
        <f>IF(COUNTIF('（別紙１）チェックリスト'!$B$28:$C$29,"〇")&gt;0,I164,0)</f>
        <v>0</v>
      </c>
      <c r="J167" s="45">
        <f>IF(COUNTIF('（別紙１）チェックリスト'!$B$28:$C$29,"〇")&gt;0,J164,0)</f>
        <v>0</v>
      </c>
      <c r="K167" s="45">
        <f>IF(COUNTIF('（別紙１）チェックリスト'!$B$28:$C$29,"〇")&gt;0,K164,0)</f>
        <v>0</v>
      </c>
      <c r="L167" s="45">
        <f>IF(COUNTIF('（別紙１）チェックリスト'!$B$28:$C$29,"〇")&gt;0,L164,0)</f>
        <v>0</v>
      </c>
      <c r="M167" s="45">
        <f>IF(COUNTIF('（別紙１）チェックリスト'!$B$28:$C$29,"〇")&gt;0,M164,0)</f>
        <v>0</v>
      </c>
      <c r="N167" s="45">
        <f>IF(COUNTIF('（別紙１）チェックリスト'!$B$28:$C$29,"〇")&gt;0,N164,0)</f>
        <v>0</v>
      </c>
      <c r="O167" s="45">
        <f>IF(COUNTIF('（別紙１）チェックリスト'!$B$28:$C$29,"〇")&gt;0,O164,0)</f>
        <v>0</v>
      </c>
      <c r="P167" s="45">
        <f>IF(COUNTIF('（別紙１）チェックリスト'!$B$28:$C$29,"〇")&gt;0,P164,0)</f>
        <v>0</v>
      </c>
      <c r="Q167" s="45">
        <f>IF(COUNTIF('（別紙１）チェックリスト'!$B$28:$C$29,"〇")&gt;0,Q164,0)</f>
        <v>0</v>
      </c>
      <c r="R167" s="45">
        <f>IF(COUNTIF('（別紙１）チェックリスト'!$B$28:$C$29,"〇")&gt;0,R164,0)</f>
        <v>0</v>
      </c>
      <c r="S167" s="45">
        <f>IF(COUNTIF('（別紙１）チェックリスト'!$B$28:$C$29,"〇")&gt;0,S164,0)</f>
        <v>0</v>
      </c>
      <c r="T167" s="45">
        <f>IF(COUNTIF('（別紙１）チェックリスト'!$B$28:$C$29,"〇")&gt;0,T164,0)</f>
        <v>0</v>
      </c>
      <c r="U167" s="45">
        <f>IF(COUNTIF('（別紙１）チェックリスト'!$B$28:$C$29,"〇")&gt;0,U164,0)</f>
        <v>0</v>
      </c>
      <c r="V167" s="45">
        <f>IF(COUNTIF('（別紙１）チェックリスト'!$B$28:$C$29,"〇")&gt;0,V164,0)</f>
        <v>0</v>
      </c>
      <c r="W167" s="45">
        <f>IF(COUNTIF('（別紙１）チェックリスト'!$B$28:$C$29,"〇")&gt;0,W164,0)</f>
        <v>0</v>
      </c>
      <c r="X167" s="45">
        <f>IF(COUNTIF('（別紙１）チェックリスト'!$B$28:$C$29,"〇")&gt;0,X164,0)</f>
        <v>0</v>
      </c>
      <c r="Y167" s="45">
        <f>IF(COUNTIF('（別紙１）チェックリスト'!$B$28:$C$29,"〇")&gt;0,Y164,0)</f>
        <v>0</v>
      </c>
      <c r="Z167" s="45">
        <f>IF(COUNTIF('（別紙１）チェックリスト'!$B$28:$C$29,"〇")&gt;0,Z164,0)</f>
        <v>0</v>
      </c>
      <c r="AA167" s="45">
        <f>IF(COUNTIF('（別紙１）チェックリスト'!$B$28:$C$29,"〇")&gt;0,AA164,0)</f>
        <v>0</v>
      </c>
      <c r="AB167" s="45">
        <f>IF(COUNTIF('（別紙１）チェックリスト'!$B$28:$C$29,"〇")&gt;0,AB164,0)</f>
        <v>0</v>
      </c>
      <c r="AC167" s="45">
        <f>IF(COUNTIF('（別紙１）チェックリスト'!$B$28:$C$29,"〇")&gt;0,AC164,0)</f>
        <v>0</v>
      </c>
      <c r="AD167" s="45">
        <f>IF(COUNTIF('（別紙１）チェックリスト'!$B$28:$C$29,"〇")&gt;0,AD164,0)</f>
        <v>0</v>
      </c>
      <c r="AE167" s="45">
        <f>IF(COUNTIF('（別紙１）チェックリスト'!$B$28:$C$29,"〇")&gt;0,AE164,0)</f>
        <v>0</v>
      </c>
      <c r="AF167" s="45">
        <f>IF(COUNTIF('（別紙１）チェックリスト'!$B$28:$C$29,"〇")&gt;0,AF164,0)</f>
        <v>0</v>
      </c>
      <c r="AG167" s="45">
        <f>IF(COUNTIF('（別紙１）チェックリスト'!$B$28:$C$29,"〇")&gt;0,AG164,0)</f>
        <v>0</v>
      </c>
      <c r="AH167" s="45">
        <f>IF(COUNTIF('（別紙１）チェックリスト'!$B$28:$C$29,"〇")&gt;0,AH164,0)</f>
        <v>0</v>
      </c>
      <c r="AI167" s="45">
        <f>SUM(D167:AH167)</f>
        <v>0</v>
      </c>
    </row>
    <row r="168" spans="1:40" ht="29.25" customHeight="1" x14ac:dyDescent="0.25"/>
    <row r="169" spans="1:40" ht="29.25" customHeight="1" x14ac:dyDescent="0.25"/>
    <row r="170" spans="1:40" ht="29.25" customHeight="1" x14ac:dyDescent="0.25"/>
  </sheetData>
  <sheetProtection algorithmName="SHA-512" hashValue="8qAHXUfcvhTTflIpUf7PEtawWrxoQ75rnPjjoL+vkNwI14F7yq3o01BMoJ/dL3HlG71dwb+5v1OASYOhxBSvxQ==" saltValue="cAb4YPDheZMhDw6eqqGXsg==" spinCount="100000" sheet="1" objects="1" scenarios="1"/>
  <mergeCells count="44">
    <mergeCell ref="C144:C148"/>
    <mergeCell ref="C149:C153"/>
    <mergeCell ref="C154:C158"/>
    <mergeCell ref="C159:C163"/>
    <mergeCell ref="C114:C118"/>
    <mergeCell ref="C119:C123"/>
    <mergeCell ref="C124:C128"/>
    <mergeCell ref="C129:C133"/>
    <mergeCell ref="C134:C138"/>
    <mergeCell ref="C139:C143"/>
    <mergeCell ref="C109:C113"/>
    <mergeCell ref="C54:C58"/>
    <mergeCell ref="C59:C63"/>
    <mergeCell ref="C64:C68"/>
    <mergeCell ref="C69:C73"/>
    <mergeCell ref="C74:C78"/>
    <mergeCell ref="C79:C83"/>
    <mergeCell ref="C84:C88"/>
    <mergeCell ref="C89:C93"/>
    <mergeCell ref="C94:C98"/>
    <mergeCell ref="C99:C103"/>
    <mergeCell ref="C104:C108"/>
    <mergeCell ref="C49:C53"/>
    <mergeCell ref="A9:AI9"/>
    <mergeCell ref="AI10:AI11"/>
    <mergeCell ref="AL11:AM11"/>
    <mergeCell ref="A12:AI12"/>
    <mergeCell ref="C14:C18"/>
    <mergeCell ref="C19:C23"/>
    <mergeCell ref="C24:C28"/>
    <mergeCell ref="C29:C33"/>
    <mergeCell ref="C34:C38"/>
    <mergeCell ref="C39:C43"/>
    <mergeCell ref="C44:C48"/>
    <mergeCell ref="C2:R2"/>
    <mergeCell ref="C3:R3"/>
    <mergeCell ref="B5:G5"/>
    <mergeCell ref="H5:R5"/>
    <mergeCell ref="C7:D7"/>
    <mergeCell ref="E7:G7"/>
    <mergeCell ref="H7:I7"/>
    <mergeCell ref="J7:K7"/>
    <mergeCell ref="L7:N7"/>
    <mergeCell ref="Q7:R7"/>
  </mergeCells>
  <phoneticPr fontId="1"/>
  <conditionalFormatting sqref="H6:O6">
    <cfRule type="expression" dxfId="51" priority="4">
      <formula>$H$6&lt;&gt;""</formula>
    </cfRule>
  </conditionalFormatting>
  <conditionalFormatting sqref="Y7:AI7">
    <cfRule type="expression" dxfId="50" priority="3">
      <formula>$AI$7&lt;&gt;""</formula>
    </cfRule>
  </conditionalFormatting>
  <conditionalFormatting sqref="X8:AI8">
    <cfRule type="expression" dxfId="49" priority="2">
      <formula>$AI$8&lt;&gt;""</formula>
    </cfRule>
  </conditionalFormatting>
  <conditionalFormatting sqref="D14:AH163">
    <cfRule type="expression" dxfId="48" priority="1">
      <formula>$AJ14&lt;&gt;""</formula>
    </cfRule>
  </conditionalFormatting>
  <dataValidations count="3">
    <dataValidation allowBlank="1" showInputMessage="1" showErrorMessage="1" promptTitle="利用者名は別紙2-6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ageMargins left="0.7" right="0.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（別紙１）チェックリスト</vt:lpstr>
      <vt:lpstr>（別紙2-1）12月25日～1月26日</vt:lpstr>
      <vt:lpstr>（別紙2-2）1月27日～2月28日</vt:lpstr>
      <vt:lpstr>（別紙2-3）3月1日～3月31日</vt:lpstr>
      <vt:lpstr>（別紙2-4）4月1日～4月30日</vt:lpstr>
      <vt:lpstr>（別紙2-5）5月1日～5月31日</vt:lpstr>
      <vt:lpstr>（別紙2-6）6月1日～6月30日</vt:lpstr>
      <vt:lpstr>（別紙2-7）7月1日～7月31日</vt:lpstr>
      <vt:lpstr>（別紙2-8）8月1日～8月31日</vt:lpstr>
      <vt:lpstr>（別紙2-9）9月1日～9月30日</vt:lpstr>
      <vt:lpstr>（別紙2-10）10月1日～10月31日</vt:lpstr>
      <vt:lpstr>（別紙2-11）11月1日～11月30日</vt:lpstr>
      <vt:lpstr>（別紙2-12）12月1日～12月31日</vt:lpstr>
      <vt:lpstr>（別紙2-13）1月1日～1月31日</vt:lpstr>
      <vt:lpstr>（別紙2-14）2月1日～2月28日</vt:lpstr>
      <vt:lpstr>（別紙2-15）3月1日～3月31日</vt:lpstr>
      <vt:lpstr>'（別紙１）チェックリスト'!Print_Area</vt:lpstr>
      <vt:lpstr>'（別紙2-1）12月25日～1月26日'!Print_Area</vt:lpstr>
      <vt:lpstr>'（別紙2-10）10月1日～10月31日'!Print_Area</vt:lpstr>
      <vt:lpstr>'（別紙2-11）11月1日～11月30日'!Print_Area</vt:lpstr>
      <vt:lpstr>'（別紙2-12）12月1日～12月31日'!Print_Area</vt:lpstr>
      <vt:lpstr>'（別紙2-13）1月1日～1月31日'!Print_Area</vt:lpstr>
      <vt:lpstr>'（別紙2-14）2月1日～2月28日'!Print_Area</vt:lpstr>
      <vt:lpstr>'（別紙2-15）3月1日～3月31日'!Print_Area</vt:lpstr>
      <vt:lpstr>'（別紙2-2）1月27日～2月28日'!Print_Area</vt:lpstr>
      <vt:lpstr>'（別紙2-3）3月1日～3月31日'!Print_Area</vt:lpstr>
      <vt:lpstr>'（別紙2-4）4月1日～4月30日'!Print_Area</vt:lpstr>
      <vt:lpstr>'（別紙2-5）5月1日～5月31日'!Print_Area</vt:lpstr>
      <vt:lpstr>'（別紙2-6）6月1日～6月30日'!Print_Area</vt:lpstr>
      <vt:lpstr>'（別紙2-7）7月1日～7月31日'!Print_Area</vt:lpstr>
      <vt:lpstr>'（別紙2-8）8月1日～8月31日'!Print_Area</vt:lpstr>
      <vt:lpstr>'（別紙2-9）9月1日～9月30日'!Print_Area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2023-03-01T00:28:14Z</cp:lastPrinted>
  <dcterms:created xsi:type="dcterms:W3CDTF">2022-03-03T11:06:36Z</dcterms:created>
  <dcterms:modified xsi:type="dcterms:W3CDTF">2023-05-01T05:55:01Z</dcterms:modified>
</cp:coreProperties>
</file>