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PL上・工" sheetId="1" r:id="rId1"/>
    <sheet name="BS上・工" sheetId="2" r:id="rId2"/>
  </sheets>
  <definedNames/>
  <calcPr fullCalcOnLoad="1"/>
</workbook>
</file>

<file path=xl/sharedStrings.xml><?xml version="1.0" encoding="utf-8"?>
<sst xmlns="http://schemas.openxmlformats.org/spreadsheetml/2006/main" count="159" uniqueCount="92">
  <si>
    <t>当年度純利益</t>
  </si>
  <si>
    <t>その他特別損失</t>
  </si>
  <si>
    <t>過年度損益修正損</t>
  </si>
  <si>
    <t>特　別　損　失</t>
  </si>
  <si>
    <t>雑支出</t>
  </si>
  <si>
    <t>支払利息及び企業債取扱諸費</t>
  </si>
  <si>
    <t>営　業　外　費　用</t>
  </si>
  <si>
    <t>その他営業費用</t>
  </si>
  <si>
    <t>固定資産保存費</t>
  </si>
  <si>
    <t>資産減耗費</t>
  </si>
  <si>
    <t>減価償却費</t>
  </si>
  <si>
    <t>総係費</t>
  </si>
  <si>
    <t>配水費</t>
  </si>
  <si>
    <t>原水費</t>
  </si>
  <si>
    <t>営　業　費　用</t>
  </si>
  <si>
    <t>工業用水道事業費用</t>
  </si>
  <si>
    <t>その他特別利益</t>
  </si>
  <si>
    <t>固定資産売却益</t>
  </si>
  <si>
    <t>特　別　利　益</t>
  </si>
  <si>
    <t>雑収益</t>
  </si>
  <si>
    <t>他会計補助金</t>
  </si>
  <si>
    <t>受取利息</t>
  </si>
  <si>
    <t>営業外収益</t>
  </si>
  <si>
    <t>その他営業収益</t>
  </si>
  <si>
    <t>給水収益</t>
  </si>
  <si>
    <t>営　業　収　益</t>
  </si>
  <si>
    <t>工業用水道事業収益</t>
  </si>
  <si>
    <t>平成22年度</t>
  </si>
  <si>
    <t>平成21年度</t>
  </si>
  <si>
    <t>平成20年度</t>
  </si>
  <si>
    <r>
      <t>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</si>
  <si>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</si>
  <si>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科　　　　　目</t>
  </si>
  <si>
    <t>（単位：円）</t>
  </si>
  <si>
    <t>大阪府工業用水道事業会計損益計算書</t>
  </si>
  <si>
    <t>- 30 -</t>
  </si>
  <si>
    <t>当年度純損失</t>
  </si>
  <si>
    <t>固定資産売却損</t>
  </si>
  <si>
    <t>繰延勘定償却</t>
  </si>
  <si>
    <t>送水費</t>
  </si>
  <si>
    <t>原水及び浄水費</t>
  </si>
  <si>
    <t>水道事業費用</t>
  </si>
  <si>
    <t>その他特別利益</t>
  </si>
  <si>
    <t>過年度損益修正益</t>
  </si>
  <si>
    <t>国庫補助金</t>
  </si>
  <si>
    <t>水道事業収益</t>
  </si>
  <si>
    <t>大阪府水道事業会計損益計算書</t>
  </si>
  <si>
    <t>- 29 -</t>
  </si>
  <si>
    <t>負債資本合計</t>
  </si>
  <si>
    <t>資本合計</t>
  </si>
  <si>
    <t>利益剰余金</t>
  </si>
  <si>
    <t>資本剰余金</t>
  </si>
  <si>
    <t>剰余金</t>
  </si>
  <si>
    <t>借入資本金</t>
  </si>
  <si>
    <t>自己資本金</t>
  </si>
  <si>
    <t>資本金</t>
  </si>
  <si>
    <t>負債合計</t>
  </si>
  <si>
    <t>その他流動負債</t>
  </si>
  <si>
    <t>未払消費税及び地方消費税</t>
  </si>
  <si>
    <t>未払費用</t>
  </si>
  <si>
    <t>未払金</t>
  </si>
  <si>
    <t>流動負債</t>
  </si>
  <si>
    <t>共同施設工事負担金</t>
  </si>
  <si>
    <t>年賦未払金</t>
  </si>
  <si>
    <t>引当金</t>
  </si>
  <si>
    <t>固定負債</t>
  </si>
  <si>
    <t>資産合計</t>
  </si>
  <si>
    <t>その他流動資産</t>
  </si>
  <si>
    <t>前払金</t>
  </si>
  <si>
    <t>貯蔵品</t>
  </si>
  <si>
    <t>有価証券</t>
  </si>
  <si>
    <t>未収金</t>
  </si>
  <si>
    <t>現金・預金</t>
  </si>
  <si>
    <t>流動資産</t>
  </si>
  <si>
    <t>投資</t>
  </si>
  <si>
    <t>無形固定資産</t>
  </si>
  <si>
    <t>有形固定資産</t>
  </si>
  <si>
    <t>固定資産</t>
  </si>
  <si>
    <r>
      <t>平成2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年度</t>
    </r>
  </si>
  <si>
    <t>平成19年度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</si>
  <si>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</si>
  <si>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科              目</t>
  </si>
  <si>
    <t>(単位：円）</t>
  </si>
  <si>
    <t>大阪府工業用水道事業会計貸借対照表</t>
  </si>
  <si>
    <t>- 32 -</t>
  </si>
  <si>
    <t>欠損金</t>
  </si>
  <si>
    <t>企業債発行差金</t>
  </si>
  <si>
    <t>繰延勘定</t>
  </si>
  <si>
    <t>平成22年度</t>
  </si>
  <si>
    <t>(単位：円）</t>
  </si>
  <si>
    <t>大阪府水道事業会計貸借対照表</t>
  </si>
  <si>
    <t>- 31 -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</si>
</sst>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Century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33" borderId="23" xfId="0" applyNumberFormat="1" applyFont="1" applyFill="1" applyBorder="1" applyAlignment="1">
      <alignment vertical="center"/>
    </xf>
    <xf numFmtId="176" fontId="0" fillId="33" borderId="26" xfId="0" applyNumberFormat="1" applyFont="1" applyFill="1" applyBorder="1" applyAlignment="1">
      <alignment vertical="center"/>
    </xf>
    <xf numFmtId="176" fontId="0" fillId="33" borderId="27" xfId="0" applyNumberFormat="1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29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34" borderId="3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31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33" borderId="25" xfId="0" applyNumberFormat="1" applyFont="1" applyFill="1" applyBorder="1" applyAlignment="1">
      <alignment vertical="center"/>
    </xf>
    <xf numFmtId="176" fontId="0" fillId="33" borderId="35" xfId="0" applyNumberFormat="1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176" fontId="0" fillId="33" borderId="29" xfId="0" applyNumberFormat="1" applyFont="1" applyFill="1" applyBorder="1" applyAlignment="1">
      <alignment vertical="center"/>
    </xf>
    <xf numFmtId="0" fontId="0" fillId="0" borderId="0" xfId="0" applyBorder="1" applyAlignment="1" quotePrefix="1">
      <alignment vertical="center" textRotation="180"/>
    </xf>
    <xf numFmtId="0" fontId="0" fillId="0" borderId="0" xfId="0" applyFont="1" applyAlignment="1">
      <alignment vertical="center"/>
    </xf>
    <xf numFmtId="176" fontId="8" fillId="33" borderId="39" xfId="0" applyNumberFormat="1" applyFont="1" applyFill="1" applyBorder="1" applyAlignment="1">
      <alignment vertical="center"/>
    </xf>
    <xf numFmtId="176" fontId="8" fillId="33" borderId="4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0" fillId="0" borderId="23" xfId="0" applyFont="1" applyBorder="1" applyAlignment="1">
      <alignment horizontal="distributed" vertical="center" wrapText="1"/>
    </xf>
    <xf numFmtId="176" fontId="0" fillId="33" borderId="41" xfId="0" applyNumberFormat="1" applyFont="1" applyFill="1" applyBorder="1" applyAlignment="1">
      <alignment vertical="center"/>
    </xf>
    <xf numFmtId="176" fontId="0" fillId="33" borderId="42" xfId="0" applyNumberFormat="1" applyFont="1" applyFill="1" applyBorder="1" applyAlignment="1">
      <alignment vertical="center"/>
    </xf>
    <xf numFmtId="176" fontId="0" fillId="34" borderId="0" xfId="0" applyNumberFormat="1" applyFont="1" applyFill="1" applyAlignment="1">
      <alignment vertical="center"/>
    </xf>
    <xf numFmtId="0" fontId="10" fillId="34" borderId="0" xfId="0" applyFont="1" applyFill="1" applyAlignment="1">
      <alignment vertical="center"/>
    </xf>
    <xf numFmtId="176" fontId="4" fillId="33" borderId="39" xfId="0" applyNumberFormat="1" applyFont="1" applyFill="1" applyBorder="1" applyAlignment="1">
      <alignment vertical="center"/>
    </xf>
    <xf numFmtId="176" fontId="4" fillId="33" borderId="40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176" fontId="0" fillId="34" borderId="0" xfId="0" applyNumberFormat="1" applyFont="1" applyFill="1" applyAlignment="1">
      <alignment horizontal="right"/>
    </xf>
    <xf numFmtId="176" fontId="0" fillId="34" borderId="0" xfId="0" applyNumberFormat="1" applyFont="1" applyFill="1" applyAlignment="1">
      <alignment horizontal="right" vertical="center"/>
    </xf>
    <xf numFmtId="176" fontId="0" fillId="34" borderId="0" xfId="0" applyNumberFormat="1" applyFill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43" xfId="0" applyNumberFormat="1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 textRotation="180"/>
    </xf>
    <xf numFmtId="0" fontId="0" fillId="33" borderId="25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 wrapText="1"/>
    </xf>
    <xf numFmtId="0" fontId="4" fillId="33" borderId="45" xfId="0" applyFont="1" applyFill="1" applyBorder="1" applyAlignment="1">
      <alignment horizontal="distributed" vertical="center"/>
    </xf>
    <xf numFmtId="0" fontId="4" fillId="33" borderId="46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0" fontId="0" fillId="33" borderId="47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0" fillId="33" borderId="49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 wrapText="1"/>
    </xf>
    <xf numFmtId="0" fontId="4" fillId="33" borderId="5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51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vertical="center" shrinkToFit="1"/>
    </xf>
    <xf numFmtId="0" fontId="8" fillId="33" borderId="52" xfId="0" applyFont="1" applyFill="1" applyBorder="1" applyAlignment="1">
      <alignment horizontal="distributed" vertical="center"/>
    </xf>
    <xf numFmtId="0" fontId="8" fillId="33" borderId="40" xfId="0" applyFont="1" applyFill="1" applyBorder="1" applyAlignment="1">
      <alignment horizontal="distributed" vertical="center"/>
    </xf>
    <xf numFmtId="0" fontId="8" fillId="33" borderId="53" xfId="0" applyFont="1" applyFill="1" applyBorder="1" applyAlignment="1">
      <alignment horizontal="distributed" vertical="center"/>
    </xf>
    <xf numFmtId="0" fontId="8" fillId="33" borderId="5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33" borderId="55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33" borderId="5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38" xfId="0" applyFont="1" applyFill="1" applyBorder="1" applyAlignment="1">
      <alignment horizontal="distributed" vertical="center"/>
    </xf>
    <xf numFmtId="0" fontId="0" fillId="33" borderId="57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view="pageBreakPreview" zoomScaleNormal="75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65" sqref="K65"/>
    </sheetView>
  </sheetViews>
  <sheetFormatPr defaultColWidth="8.796875" defaultRowHeight="14.25"/>
  <cols>
    <col min="1" max="1" width="9.19921875" style="0" customWidth="1"/>
    <col min="2" max="3" width="2.09765625" style="1" customWidth="1"/>
    <col min="4" max="4" width="17.59765625" style="1" customWidth="1"/>
    <col min="5" max="6" width="2.09765625" style="1" customWidth="1"/>
    <col min="7" max="11" width="23.3984375" style="0" customWidth="1"/>
    <col min="12" max="12" width="2.69921875" style="0" customWidth="1"/>
  </cols>
  <sheetData>
    <row r="1" spans="1:12" ht="18.75" customHeight="1">
      <c r="A1" s="108" t="s">
        <v>47</v>
      </c>
      <c r="B1" s="51" t="s">
        <v>46</v>
      </c>
      <c r="C1" s="50"/>
      <c r="D1" s="50"/>
      <c r="E1" s="50"/>
      <c r="F1" s="50"/>
      <c r="G1" s="76"/>
      <c r="H1" s="76"/>
      <c r="I1" s="76"/>
      <c r="J1" s="47"/>
      <c r="K1" s="47"/>
      <c r="L1" s="45"/>
    </row>
    <row r="2" spans="1:12" ht="15" customHeight="1" thickBot="1">
      <c r="A2" s="108"/>
      <c r="B2" s="49"/>
      <c r="C2" s="49"/>
      <c r="D2" s="49"/>
      <c r="E2" s="49"/>
      <c r="F2" s="49"/>
      <c r="G2" s="76"/>
      <c r="H2" s="76"/>
      <c r="I2" s="76"/>
      <c r="J2" s="47"/>
      <c r="K2" s="46" t="s">
        <v>33</v>
      </c>
      <c r="L2" s="45"/>
    </row>
    <row r="3" spans="1:12" ht="18.75" customHeight="1" thickBot="1">
      <c r="A3" s="108"/>
      <c r="B3" s="113" t="s">
        <v>32</v>
      </c>
      <c r="C3" s="114"/>
      <c r="D3" s="114"/>
      <c r="E3" s="114"/>
      <c r="F3" s="115"/>
      <c r="G3" s="44" t="s">
        <v>31</v>
      </c>
      <c r="H3" s="44" t="s">
        <v>30</v>
      </c>
      <c r="I3" s="75" t="s">
        <v>29</v>
      </c>
      <c r="J3" s="43" t="s">
        <v>28</v>
      </c>
      <c r="K3" s="42" t="s">
        <v>27</v>
      </c>
      <c r="L3" s="41"/>
    </row>
    <row r="4" spans="1:12" ht="18.75" customHeight="1" thickBot="1">
      <c r="A4" s="108"/>
      <c r="B4" s="110" t="s">
        <v>45</v>
      </c>
      <c r="C4" s="111"/>
      <c r="D4" s="111"/>
      <c r="E4" s="111"/>
      <c r="F4" s="112"/>
      <c r="G4" s="37">
        <v>54434538136</v>
      </c>
      <c r="H4" s="37">
        <v>50142253755</v>
      </c>
      <c r="I4" s="37">
        <v>49083985252</v>
      </c>
      <c r="J4" s="37">
        <f>J5+J8+J13</f>
        <v>48722665244</v>
      </c>
      <c r="K4" s="36">
        <f>K5+K8+K13</f>
        <v>44777573607</v>
      </c>
      <c r="L4" s="41"/>
    </row>
    <row r="5" spans="1:12" ht="18.75" customHeight="1">
      <c r="A5" s="108"/>
      <c r="B5" s="35"/>
      <c r="C5" s="116" t="s">
        <v>25</v>
      </c>
      <c r="D5" s="116"/>
      <c r="E5" s="116"/>
      <c r="F5" s="34"/>
      <c r="G5" s="33">
        <v>49446528230</v>
      </c>
      <c r="H5" s="33">
        <v>49650539770</v>
      </c>
      <c r="I5" s="72">
        <v>48513546371</v>
      </c>
      <c r="J5" s="33">
        <f>SUM(J6:J7)</f>
        <v>47401302107</v>
      </c>
      <c r="K5" s="71">
        <f>SUM(K6:K7)</f>
        <v>41837661377</v>
      </c>
      <c r="L5" s="41"/>
    </row>
    <row r="6" spans="1:12" ht="18.75" customHeight="1">
      <c r="A6" s="108"/>
      <c r="B6" s="30"/>
      <c r="C6" s="29"/>
      <c r="D6" s="27" t="s">
        <v>24</v>
      </c>
      <c r="E6" s="27"/>
      <c r="F6" s="26"/>
      <c r="G6" s="25">
        <v>49443610610</v>
      </c>
      <c r="H6" s="25">
        <v>49628744394</v>
      </c>
      <c r="I6" s="65">
        <v>48505937285</v>
      </c>
      <c r="J6" s="25">
        <v>47366868158</v>
      </c>
      <c r="K6" s="68">
        <v>41804088690</v>
      </c>
      <c r="L6" s="41"/>
    </row>
    <row r="7" spans="1:12" ht="18.75" customHeight="1">
      <c r="A7" s="108"/>
      <c r="B7" s="30"/>
      <c r="C7" s="29"/>
      <c r="D7" s="27" t="s">
        <v>23</v>
      </c>
      <c r="E7" s="27"/>
      <c r="F7" s="26"/>
      <c r="G7" s="25">
        <v>2917620</v>
      </c>
      <c r="H7" s="25">
        <v>21795376</v>
      </c>
      <c r="I7" s="65">
        <v>7609086</v>
      </c>
      <c r="J7" s="25">
        <v>34433949</v>
      </c>
      <c r="K7" s="68">
        <v>33572687</v>
      </c>
      <c r="L7" s="41"/>
    </row>
    <row r="8" spans="1:12" ht="18.75" customHeight="1">
      <c r="A8" s="108"/>
      <c r="B8" s="23"/>
      <c r="C8" s="109" t="s">
        <v>22</v>
      </c>
      <c r="D8" s="109"/>
      <c r="E8" s="109"/>
      <c r="F8" s="22"/>
      <c r="G8" s="21">
        <v>563492742</v>
      </c>
      <c r="H8" s="21">
        <v>490573846</v>
      </c>
      <c r="I8" s="70">
        <v>453553843</v>
      </c>
      <c r="J8" s="21">
        <f>SUM(J9:J12)</f>
        <v>488889126</v>
      </c>
      <c r="K8" s="69">
        <f>SUM(K9:K12)</f>
        <v>479727983</v>
      </c>
      <c r="L8" s="41"/>
    </row>
    <row r="9" spans="1:12" ht="18.75" customHeight="1">
      <c r="A9" s="108"/>
      <c r="B9" s="30"/>
      <c r="C9" s="29"/>
      <c r="D9" s="27" t="s">
        <v>21</v>
      </c>
      <c r="E9" s="27"/>
      <c r="F9" s="26"/>
      <c r="G9" s="25">
        <v>65596812</v>
      </c>
      <c r="H9" s="25">
        <v>107402704</v>
      </c>
      <c r="I9" s="65">
        <v>139599369</v>
      </c>
      <c r="J9" s="25">
        <v>91817639</v>
      </c>
      <c r="K9" s="68">
        <v>75363760</v>
      </c>
      <c r="L9" s="41"/>
    </row>
    <row r="10" spans="1:12" ht="18.75" customHeight="1">
      <c r="A10" s="108"/>
      <c r="B10" s="30"/>
      <c r="C10" s="29"/>
      <c r="D10" s="27" t="s">
        <v>44</v>
      </c>
      <c r="E10" s="27"/>
      <c r="F10" s="26"/>
      <c r="G10" s="25">
        <v>90886000</v>
      </c>
      <c r="H10" s="25">
        <v>0</v>
      </c>
      <c r="I10" s="65">
        <v>0</v>
      </c>
      <c r="J10" s="25">
        <v>0</v>
      </c>
      <c r="K10" s="68">
        <v>0</v>
      </c>
      <c r="L10" s="41"/>
    </row>
    <row r="11" spans="1:12" ht="18.75" customHeight="1">
      <c r="A11" s="108"/>
      <c r="B11" s="30"/>
      <c r="C11" s="29"/>
      <c r="D11" s="74" t="s">
        <v>20</v>
      </c>
      <c r="E11" s="27"/>
      <c r="F11" s="26"/>
      <c r="G11" s="25">
        <v>0</v>
      </c>
      <c r="H11" s="25">
        <v>0</v>
      </c>
      <c r="I11" s="65">
        <v>0</v>
      </c>
      <c r="J11" s="25">
        <v>0</v>
      </c>
      <c r="K11" s="68">
        <v>18231000</v>
      </c>
      <c r="L11" s="41"/>
    </row>
    <row r="12" spans="1:12" ht="18.75" customHeight="1">
      <c r="A12" s="108"/>
      <c r="B12" s="30"/>
      <c r="C12" s="29"/>
      <c r="D12" s="27" t="s">
        <v>19</v>
      </c>
      <c r="E12" s="27"/>
      <c r="F12" s="26"/>
      <c r="G12" s="25">
        <v>407009930</v>
      </c>
      <c r="H12" s="25">
        <v>383171142</v>
      </c>
      <c r="I12" s="65">
        <v>313954474</v>
      </c>
      <c r="J12" s="25">
        <v>397071487</v>
      </c>
      <c r="K12" s="68">
        <v>386133223</v>
      </c>
      <c r="L12" s="41"/>
    </row>
    <row r="13" spans="1:12" ht="18.75" customHeight="1">
      <c r="A13" s="108"/>
      <c r="B13" s="23"/>
      <c r="C13" s="109" t="s">
        <v>18</v>
      </c>
      <c r="D13" s="109"/>
      <c r="E13" s="109"/>
      <c r="F13" s="22"/>
      <c r="G13" s="21">
        <v>4424517164</v>
      </c>
      <c r="H13" s="21">
        <v>1140139</v>
      </c>
      <c r="I13" s="70">
        <v>116885038</v>
      </c>
      <c r="J13" s="21">
        <f>SUM(J14:J16)</f>
        <v>832474011</v>
      </c>
      <c r="K13" s="69">
        <f>SUM(K14:K16)</f>
        <v>2460184247</v>
      </c>
      <c r="L13" s="41"/>
    </row>
    <row r="14" spans="1:12" ht="18.75" customHeight="1">
      <c r="A14" s="108"/>
      <c r="B14" s="13"/>
      <c r="C14" s="12"/>
      <c r="D14" s="10" t="s">
        <v>17</v>
      </c>
      <c r="E14" s="10"/>
      <c r="F14" s="9"/>
      <c r="G14" s="8">
        <v>384148969</v>
      </c>
      <c r="H14" s="8">
        <v>1140139</v>
      </c>
      <c r="I14" s="67">
        <v>116885038</v>
      </c>
      <c r="J14" s="8">
        <v>317082151</v>
      </c>
      <c r="K14" s="66">
        <v>1005605156</v>
      </c>
      <c r="L14" s="41"/>
    </row>
    <row r="15" spans="1:12" ht="18.75" customHeight="1">
      <c r="A15" s="108"/>
      <c r="B15" s="13"/>
      <c r="C15" s="12"/>
      <c r="D15" s="10" t="s">
        <v>43</v>
      </c>
      <c r="E15" s="10"/>
      <c r="F15" s="9"/>
      <c r="G15" s="8">
        <v>4040368195</v>
      </c>
      <c r="H15" s="8">
        <v>0</v>
      </c>
      <c r="I15" s="67">
        <v>0</v>
      </c>
      <c r="J15" s="8">
        <v>0</v>
      </c>
      <c r="K15" s="66">
        <v>0</v>
      </c>
      <c r="L15" s="41"/>
    </row>
    <row r="16" spans="1:12" ht="18.75" customHeight="1" thickBot="1">
      <c r="A16" s="108"/>
      <c r="B16" s="63"/>
      <c r="C16" s="62"/>
      <c r="D16" s="73" t="s">
        <v>42</v>
      </c>
      <c r="E16" s="61"/>
      <c r="F16" s="60"/>
      <c r="G16" s="7">
        <v>0</v>
      </c>
      <c r="H16" s="7">
        <v>0</v>
      </c>
      <c r="I16" s="59">
        <v>0</v>
      </c>
      <c r="J16" s="7">
        <v>515391860</v>
      </c>
      <c r="K16" s="6">
        <v>1454579091</v>
      </c>
      <c r="L16" s="41"/>
    </row>
    <row r="17" spans="1:12" ht="18.75" customHeight="1" thickBot="1">
      <c r="A17" s="108"/>
      <c r="B17" s="110" t="s">
        <v>41</v>
      </c>
      <c r="C17" s="111"/>
      <c r="D17" s="111"/>
      <c r="E17" s="111"/>
      <c r="F17" s="112"/>
      <c r="G17" s="5">
        <v>51366853326</v>
      </c>
      <c r="H17" s="5">
        <v>45436747024</v>
      </c>
      <c r="I17" s="58">
        <v>45254153667</v>
      </c>
      <c r="J17" s="5">
        <f>J18+J26+J30</f>
        <v>42583977530</v>
      </c>
      <c r="K17" s="4">
        <f>K18+K26+K30</f>
        <v>96905343868</v>
      </c>
      <c r="L17" s="41"/>
    </row>
    <row r="18" spans="1:12" ht="18.75" customHeight="1">
      <c r="A18" s="108"/>
      <c r="B18" s="35"/>
      <c r="C18" s="116" t="s">
        <v>14</v>
      </c>
      <c r="D18" s="116"/>
      <c r="E18" s="116"/>
      <c r="F18" s="34"/>
      <c r="G18" s="33">
        <v>36227369973</v>
      </c>
      <c r="H18" s="33">
        <v>36565424229</v>
      </c>
      <c r="I18" s="72">
        <v>37562355809</v>
      </c>
      <c r="J18" s="33">
        <f>SUM(J19:J25)</f>
        <v>36042827518</v>
      </c>
      <c r="K18" s="71">
        <f>SUM(K19:K25)</f>
        <v>35714332559</v>
      </c>
      <c r="L18" s="41"/>
    </row>
    <row r="19" spans="1:12" ht="18.75" customHeight="1">
      <c r="A19" s="108"/>
      <c r="B19" s="30"/>
      <c r="C19" s="29"/>
      <c r="D19" s="27" t="s">
        <v>40</v>
      </c>
      <c r="E19" s="27"/>
      <c r="F19" s="26"/>
      <c r="G19" s="25">
        <v>8300047861</v>
      </c>
      <c r="H19" s="25">
        <v>8109869046</v>
      </c>
      <c r="I19" s="65">
        <v>8825439841</v>
      </c>
      <c r="J19" s="25">
        <v>8629800631</v>
      </c>
      <c r="K19" s="68">
        <v>8602537111</v>
      </c>
      <c r="L19" s="41"/>
    </row>
    <row r="20" spans="1:12" ht="18.75" customHeight="1">
      <c r="A20" s="108"/>
      <c r="B20" s="30"/>
      <c r="C20" s="29"/>
      <c r="D20" s="27" t="s">
        <v>39</v>
      </c>
      <c r="E20" s="27"/>
      <c r="F20" s="26"/>
      <c r="G20" s="25">
        <v>3533901183</v>
      </c>
      <c r="H20" s="25">
        <v>3521542459</v>
      </c>
      <c r="I20" s="65">
        <v>3390549323</v>
      </c>
      <c r="J20" s="25">
        <v>3413390558</v>
      </c>
      <c r="K20" s="68">
        <v>3291055054</v>
      </c>
      <c r="L20" s="41"/>
    </row>
    <row r="21" spans="1:12" ht="18.75" customHeight="1">
      <c r="A21" s="108"/>
      <c r="B21" s="30"/>
      <c r="C21" s="29"/>
      <c r="D21" s="27" t="s">
        <v>11</v>
      </c>
      <c r="E21" s="27"/>
      <c r="F21" s="26"/>
      <c r="G21" s="25">
        <v>1748069842</v>
      </c>
      <c r="H21" s="25">
        <v>1867875051</v>
      </c>
      <c r="I21" s="65">
        <v>1643873459</v>
      </c>
      <c r="J21" s="25">
        <v>1426465279</v>
      </c>
      <c r="K21" s="68">
        <v>1548543192</v>
      </c>
      <c r="L21" s="41"/>
    </row>
    <row r="22" spans="1:12" ht="18.75" customHeight="1">
      <c r="A22" s="108"/>
      <c r="B22" s="30"/>
      <c r="C22" s="29"/>
      <c r="D22" s="27" t="s">
        <v>10</v>
      </c>
      <c r="E22" s="27"/>
      <c r="F22" s="26"/>
      <c r="G22" s="25">
        <v>20944497242</v>
      </c>
      <c r="H22" s="25">
        <v>21207813378</v>
      </c>
      <c r="I22" s="65">
        <v>21361169991</v>
      </c>
      <c r="J22" s="25">
        <v>20813164471</v>
      </c>
      <c r="K22" s="68">
        <v>20861439479</v>
      </c>
      <c r="L22" s="41"/>
    </row>
    <row r="23" spans="1:12" ht="18.75" customHeight="1">
      <c r="A23" s="108"/>
      <c r="B23" s="30"/>
      <c r="C23" s="29"/>
      <c r="D23" s="27" t="s">
        <v>9</v>
      </c>
      <c r="E23" s="27"/>
      <c r="F23" s="26"/>
      <c r="G23" s="25">
        <v>239712946</v>
      </c>
      <c r="H23" s="25">
        <v>383625225</v>
      </c>
      <c r="I23" s="65">
        <v>854429889</v>
      </c>
      <c r="J23" s="25">
        <v>340759034</v>
      </c>
      <c r="K23" s="68">
        <v>173311645</v>
      </c>
      <c r="L23" s="41"/>
    </row>
    <row r="24" spans="1:12" ht="18.75" customHeight="1">
      <c r="A24" s="108"/>
      <c r="B24" s="30"/>
      <c r="C24" s="29"/>
      <c r="D24" s="27" t="s">
        <v>8</v>
      </c>
      <c r="E24" s="27"/>
      <c r="F24" s="26"/>
      <c r="G24" s="25">
        <v>43165454</v>
      </c>
      <c r="H24" s="25">
        <v>15913547</v>
      </c>
      <c r="I24" s="65">
        <v>17521378</v>
      </c>
      <c r="J24" s="25">
        <v>16318875</v>
      </c>
      <c r="K24" s="68">
        <v>29908992</v>
      </c>
      <c r="L24" s="41"/>
    </row>
    <row r="25" spans="1:12" ht="18.75" customHeight="1">
      <c r="A25" s="108"/>
      <c r="B25" s="30"/>
      <c r="C25" s="29"/>
      <c r="D25" s="27" t="s">
        <v>7</v>
      </c>
      <c r="E25" s="27"/>
      <c r="F25" s="26"/>
      <c r="G25" s="25">
        <v>1417975445</v>
      </c>
      <c r="H25" s="25">
        <v>1458785523</v>
      </c>
      <c r="I25" s="65">
        <v>1469371928</v>
      </c>
      <c r="J25" s="25">
        <v>1402928670</v>
      </c>
      <c r="K25" s="68">
        <v>1207537086</v>
      </c>
      <c r="L25" s="41"/>
    </row>
    <row r="26" spans="1:12" ht="18.75" customHeight="1">
      <c r="A26" s="108"/>
      <c r="B26" s="23"/>
      <c r="C26" s="109" t="s">
        <v>6</v>
      </c>
      <c r="D26" s="109"/>
      <c r="E26" s="109"/>
      <c r="F26" s="22"/>
      <c r="G26" s="21">
        <v>9686048311</v>
      </c>
      <c r="H26" s="21">
        <v>8871322795</v>
      </c>
      <c r="I26" s="70">
        <v>7220773020</v>
      </c>
      <c r="J26" s="21">
        <f>SUM(J27:J29)</f>
        <v>6541150012</v>
      </c>
      <c r="K26" s="69">
        <f>SUM(K27:K29)</f>
        <v>5886568219</v>
      </c>
      <c r="L26" s="41"/>
    </row>
    <row r="27" spans="1:12" ht="18.75" customHeight="1">
      <c r="A27" s="108"/>
      <c r="B27" s="30"/>
      <c r="C27" s="29"/>
      <c r="D27" s="28" t="s">
        <v>5</v>
      </c>
      <c r="E27" s="27"/>
      <c r="F27" s="26"/>
      <c r="G27" s="25">
        <v>9568671208</v>
      </c>
      <c r="H27" s="25">
        <v>8762854707</v>
      </c>
      <c r="I27" s="65">
        <v>7119254187</v>
      </c>
      <c r="J27" s="25">
        <v>6522903145</v>
      </c>
      <c r="K27" s="68">
        <v>5861596048</v>
      </c>
      <c r="L27" s="41"/>
    </row>
    <row r="28" spans="1:12" ht="18.75" customHeight="1">
      <c r="A28" s="108"/>
      <c r="B28" s="30"/>
      <c r="C28" s="29"/>
      <c r="D28" s="27" t="s">
        <v>38</v>
      </c>
      <c r="E28" s="27"/>
      <c r="F28" s="26"/>
      <c r="G28" s="25">
        <v>22716400</v>
      </c>
      <c r="H28" s="25">
        <v>26159800</v>
      </c>
      <c r="I28" s="65">
        <v>24719800</v>
      </c>
      <c r="J28" s="25">
        <v>18159800</v>
      </c>
      <c r="K28" s="68">
        <v>13253800</v>
      </c>
      <c r="L28" s="41"/>
    </row>
    <row r="29" spans="1:12" ht="18.75" customHeight="1">
      <c r="A29" s="108"/>
      <c r="B29" s="13"/>
      <c r="C29" s="12"/>
      <c r="D29" s="10" t="s">
        <v>4</v>
      </c>
      <c r="E29" s="10"/>
      <c r="F29" s="9"/>
      <c r="G29" s="8">
        <v>94660703</v>
      </c>
      <c r="H29" s="8">
        <v>82308288</v>
      </c>
      <c r="I29" s="67">
        <v>76799033</v>
      </c>
      <c r="J29" s="8">
        <v>87067</v>
      </c>
      <c r="K29" s="66">
        <v>11718371</v>
      </c>
      <c r="L29" s="41"/>
    </row>
    <row r="30" spans="1:12" ht="18.75" customHeight="1">
      <c r="A30" s="108"/>
      <c r="B30" s="23"/>
      <c r="C30" s="109" t="s">
        <v>3</v>
      </c>
      <c r="D30" s="109"/>
      <c r="E30" s="109"/>
      <c r="F30" s="22"/>
      <c r="G30" s="21">
        <v>5453435042</v>
      </c>
      <c r="H30" s="21">
        <v>0</v>
      </c>
      <c r="I30" s="21">
        <v>471024838</v>
      </c>
      <c r="J30" s="21">
        <f>SUM(J31:J33)</f>
        <v>0</v>
      </c>
      <c r="K30" s="31">
        <f>SUM(K31:K33)</f>
        <v>55304443090</v>
      </c>
      <c r="L30" s="41"/>
    </row>
    <row r="31" spans="1:12" ht="18.75" customHeight="1">
      <c r="A31" s="108"/>
      <c r="B31" s="20"/>
      <c r="C31" s="19"/>
      <c r="D31" s="39" t="s">
        <v>37</v>
      </c>
      <c r="E31" s="18"/>
      <c r="F31" s="17"/>
      <c r="G31" s="16">
        <v>0</v>
      </c>
      <c r="H31" s="16">
        <v>0</v>
      </c>
      <c r="I31" s="16">
        <v>0</v>
      </c>
      <c r="J31" s="16">
        <v>0</v>
      </c>
      <c r="K31" s="64">
        <v>692818129</v>
      </c>
      <c r="L31" s="41"/>
    </row>
    <row r="32" spans="1:12" ht="18.75" customHeight="1">
      <c r="A32" s="108"/>
      <c r="B32" s="30"/>
      <c r="C32" s="29"/>
      <c r="D32" s="27" t="s">
        <v>2</v>
      </c>
      <c r="E32" s="27"/>
      <c r="F32" s="26"/>
      <c r="G32" s="25">
        <v>0</v>
      </c>
      <c r="H32" s="25">
        <v>0</v>
      </c>
      <c r="I32" s="65">
        <v>471024838</v>
      </c>
      <c r="J32" s="25">
        <v>0</v>
      </c>
      <c r="K32" s="24">
        <v>220550900</v>
      </c>
      <c r="L32" s="41"/>
    </row>
    <row r="33" spans="1:12" ht="18.75" customHeight="1" thickBot="1">
      <c r="A33" s="108"/>
      <c r="B33" s="63"/>
      <c r="C33" s="62"/>
      <c r="D33" s="61" t="s">
        <v>1</v>
      </c>
      <c r="E33" s="61"/>
      <c r="F33" s="60"/>
      <c r="G33" s="7">
        <v>5453435042</v>
      </c>
      <c r="H33" s="7">
        <v>0</v>
      </c>
      <c r="I33" s="59">
        <v>0</v>
      </c>
      <c r="J33" s="7">
        <v>0</v>
      </c>
      <c r="K33" s="6">
        <v>54391074061</v>
      </c>
      <c r="L33" s="41"/>
    </row>
    <row r="34" spans="1:12" ht="18.75" customHeight="1" thickBot="1">
      <c r="A34" s="108"/>
      <c r="B34" s="110" t="s">
        <v>0</v>
      </c>
      <c r="C34" s="111"/>
      <c r="D34" s="111"/>
      <c r="E34" s="111"/>
      <c r="F34" s="112"/>
      <c r="G34" s="5">
        <v>3067684810</v>
      </c>
      <c r="H34" s="5">
        <v>4705506731</v>
      </c>
      <c r="I34" s="58">
        <v>3829831585</v>
      </c>
      <c r="J34" s="5">
        <f>J4-J17</f>
        <v>6138687714</v>
      </c>
      <c r="K34" s="57">
        <v>0</v>
      </c>
      <c r="L34" s="41"/>
    </row>
    <row r="35" spans="1:12" ht="18.75" customHeight="1" thickBot="1">
      <c r="A35" s="108"/>
      <c r="B35" s="110" t="s">
        <v>36</v>
      </c>
      <c r="C35" s="111"/>
      <c r="D35" s="111"/>
      <c r="E35" s="111"/>
      <c r="F35" s="112"/>
      <c r="G35" s="5">
        <v>0</v>
      </c>
      <c r="H35" s="5">
        <v>0</v>
      </c>
      <c r="I35" s="58">
        <v>0</v>
      </c>
      <c r="J35" s="5">
        <v>0</v>
      </c>
      <c r="K35" s="57">
        <f>K17-K4</f>
        <v>52127770261</v>
      </c>
      <c r="L35" s="41"/>
    </row>
    <row r="36" spans="1:12" s="52" customFormat="1" ht="18.75" customHeight="1">
      <c r="A36" s="108"/>
      <c r="B36" s="56"/>
      <c r="C36" s="56"/>
      <c r="D36" s="56"/>
      <c r="E36" s="55"/>
      <c r="F36" s="55"/>
      <c r="G36" s="54"/>
      <c r="H36" s="54"/>
      <c r="I36" s="54"/>
      <c r="J36" s="54"/>
      <c r="K36" s="54"/>
      <c r="L36" s="53"/>
    </row>
    <row r="37" spans="1:11" ht="13.5">
      <c r="A37" s="108"/>
      <c r="I37" s="2"/>
      <c r="J37" s="2"/>
      <c r="K37" s="2"/>
    </row>
    <row r="38" spans="1:12" ht="18.75" customHeight="1">
      <c r="A38" s="108" t="s">
        <v>35</v>
      </c>
      <c r="B38" s="51" t="s">
        <v>34</v>
      </c>
      <c r="C38" s="50"/>
      <c r="D38" s="50"/>
      <c r="E38" s="50"/>
      <c r="F38" s="50"/>
      <c r="G38" s="48"/>
      <c r="H38" s="48"/>
      <c r="I38" s="47"/>
      <c r="J38" s="47"/>
      <c r="K38" s="47"/>
      <c r="L38" s="45"/>
    </row>
    <row r="39" spans="1:12" ht="15" customHeight="1" thickBot="1">
      <c r="A39" s="108"/>
      <c r="B39" s="49"/>
      <c r="C39" s="49"/>
      <c r="D39" s="49"/>
      <c r="E39" s="49"/>
      <c r="F39" s="49"/>
      <c r="G39" s="48"/>
      <c r="H39" s="48"/>
      <c r="I39" s="47"/>
      <c r="J39" s="46" t="s">
        <v>33</v>
      </c>
      <c r="K39" s="46" t="s">
        <v>33</v>
      </c>
      <c r="L39" s="45"/>
    </row>
    <row r="40" spans="1:12" ht="18.75" customHeight="1" thickBot="1">
      <c r="A40" s="108"/>
      <c r="B40" s="113" t="s">
        <v>32</v>
      </c>
      <c r="C40" s="114"/>
      <c r="D40" s="114"/>
      <c r="E40" s="114"/>
      <c r="F40" s="115"/>
      <c r="G40" s="44" t="s">
        <v>31</v>
      </c>
      <c r="H40" s="44" t="s">
        <v>30</v>
      </c>
      <c r="I40" s="44" t="s">
        <v>29</v>
      </c>
      <c r="J40" s="43" t="s">
        <v>28</v>
      </c>
      <c r="K40" s="42" t="s">
        <v>27</v>
      </c>
      <c r="L40" s="41"/>
    </row>
    <row r="41" spans="1:11" ht="18.75" customHeight="1" thickBot="1">
      <c r="A41" s="108"/>
      <c r="B41" s="110" t="s">
        <v>26</v>
      </c>
      <c r="C41" s="111"/>
      <c r="D41" s="111"/>
      <c r="E41" s="111"/>
      <c r="F41" s="112"/>
      <c r="G41" s="37">
        <v>9122326553</v>
      </c>
      <c r="H41" s="37">
        <v>9322594101</v>
      </c>
      <c r="I41" s="37">
        <v>9257558234</v>
      </c>
      <c r="J41" s="37">
        <f>J42+J45+J49</f>
        <v>10369113643</v>
      </c>
      <c r="K41" s="36">
        <f>K42+K45+K49</f>
        <v>8040309851</v>
      </c>
    </row>
    <row r="42" spans="1:11" ht="18.75" customHeight="1">
      <c r="A42" s="108"/>
      <c r="B42" s="35"/>
      <c r="C42" s="116" t="s">
        <v>25</v>
      </c>
      <c r="D42" s="116"/>
      <c r="E42" s="116"/>
      <c r="F42" s="34"/>
      <c r="G42" s="33">
        <v>8906089612</v>
      </c>
      <c r="H42" s="33">
        <v>9062120955</v>
      </c>
      <c r="I42" s="33">
        <v>9023689392</v>
      </c>
      <c r="J42" s="33">
        <f>SUM(J43:J44)</f>
        <v>8281035464</v>
      </c>
      <c r="K42" s="32">
        <f>SUM(K43:K44)</f>
        <v>7853059666</v>
      </c>
    </row>
    <row r="43" spans="1:11" ht="18.75" customHeight="1">
      <c r="A43" s="108"/>
      <c r="B43" s="30"/>
      <c r="C43" s="29"/>
      <c r="D43" s="27" t="s">
        <v>24</v>
      </c>
      <c r="E43" s="27"/>
      <c r="F43" s="26"/>
      <c r="G43" s="25">
        <v>8734915696</v>
      </c>
      <c r="H43" s="25">
        <v>8836838371</v>
      </c>
      <c r="I43" s="25">
        <v>8760253532</v>
      </c>
      <c r="J43" s="25">
        <v>8088207956</v>
      </c>
      <c r="K43" s="40">
        <v>7652373317</v>
      </c>
    </row>
    <row r="44" spans="1:11" ht="18.75" customHeight="1">
      <c r="A44" s="108"/>
      <c r="B44" s="30"/>
      <c r="C44" s="29"/>
      <c r="D44" s="27" t="s">
        <v>23</v>
      </c>
      <c r="E44" s="27"/>
      <c r="F44" s="26"/>
      <c r="G44" s="25">
        <v>171173916</v>
      </c>
      <c r="H44" s="25">
        <v>225282584</v>
      </c>
      <c r="I44" s="25">
        <v>263435860</v>
      </c>
      <c r="J44" s="25">
        <v>192827508</v>
      </c>
      <c r="K44" s="40">
        <v>200686349</v>
      </c>
    </row>
    <row r="45" spans="1:11" ht="18.75" customHeight="1">
      <c r="A45" s="108"/>
      <c r="B45" s="23"/>
      <c r="C45" s="109" t="s">
        <v>22</v>
      </c>
      <c r="D45" s="109"/>
      <c r="E45" s="109"/>
      <c r="F45" s="22"/>
      <c r="G45" s="21">
        <v>215583501</v>
      </c>
      <c r="H45" s="21">
        <v>260473146</v>
      </c>
      <c r="I45" s="21">
        <v>233868842</v>
      </c>
      <c r="J45" s="21">
        <f>SUM(J46:J48)</f>
        <v>187429594</v>
      </c>
      <c r="K45" s="31">
        <f>SUM(K46:K48)</f>
        <v>152433407</v>
      </c>
    </row>
    <row r="46" spans="1:11" ht="18.75" customHeight="1">
      <c r="A46" s="108"/>
      <c r="B46" s="30"/>
      <c r="C46" s="29"/>
      <c r="D46" s="27" t="s">
        <v>21</v>
      </c>
      <c r="E46" s="27"/>
      <c r="F46" s="26"/>
      <c r="G46" s="25">
        <v>51222247</v>
      </c>
      <c r="H46" s="25">
        <v>108149492</v>
      </c>
      <c r="I46" s="25">
        <v>102554343</v>
      </c>
      <c r="J46" s="25">
        <v>94198601</v>
      </c>
      <c r="K46" s="24">
        <v>61301162</v>
      </c>
    </row>
    <row r="47" spans="1:11" ht="18.75" customHeight="1">
      <c r="A47" s="108"/>
      <c r="B47" s="30"/>
      <c r="C47" s="29"/>
      <c r="D47" s="27" t="s">
        <v>20</v>
      </c>
      <c r="E47" s="27"/>
      <c r="F47" s="26"/>
      <c r="G47" s="25">
        <v>148859576</v>
      </c>
      <c r="H47" s="25">
        <v>137455324</v>
      </c>
      <c r="I47" s="25">
        <v>117396155</v>
      </c>
      <c r="J47" s="25">
        <v>80410125</v>
      </c>
      <c r="K47" s="24">
        <v>77442352</v>
      </c>
    </row>
    <row r="48" spans="1:11" ht="18.75" customHeight="1">
      <c r="A48" s="108"/>
      <c r="B48" s="30"/>
      <c r="C48" s="29"/>
      <c r="D48" s="27" t="s">
        <v>19</v>
      </c>
      <c r="E48" s="27"/>
      <c r="F48" s="26"/>
      <c r="G48" s="25">
        <v>15501678</v>
      </c>
      <c r="H48" s="25">
        <v>14868330</v>
      </c>
      <c r="I48" s="25">
        <v>13918344</v>
      </c>
      <c r="J48" s="25">
        <v>12820868</v>
      </c>
      <c r="K48" s="24">
        <v>13689893</v>
      </c>
    </row>
    <row r="49" spans="1:11" ht="18.75" customHeight="1">
      <c r="A49" s="108"/>
      <c r="B49" s="23"/>
      <c r="C49" s="109" t="s">
        <v>18</v>
      </c>
      <c r="D49" s="109"/>
      <c r="E49" s="109"/>
      <c r="F49" s="22"/>
      <c r="G49" s="21">
        <v>653440</v>
      </c>
      <c r="H49" s="21">
        <v>0</v>
      </c>
      <c r="I49" s="21">
        <v>0</v>
      </c>
      <c r="J49" s="21">
        <f>SUM(J50:J51)</f>
        <v>1900648585</v>
      </c>
      <c r="K49" s="31">
        <f>SUM(K50:K51)</f>
        <v>34816778</v>
      </c>
    </row>
    <row r="50" spans="1:11" ht="18.75" customHeight="1">
      <c r="A50" s="108"/>
      <c r="B50" s="30"/>
      <c r="C50" s="29"/>
      <c r="D50" s="27" t="s">
        <v>17</v>
      </c>
      <c r="E50" s="27"/>
      <c r="F50" s="26"/>
      <c r="G50" s="25">
        <v>653440</v>
      </c>
      <c r="H50" s="25">
        <v>0</v>
      </c>
      <c r="I50" s="25">
        <v>0</v>
      </c>
      <c r="J50" s="25">
        <v>0</v>
      </c>
      <c r="K50" s="24">
        <v>834632</v>
      </c>
    </row>
    <row r="51" spans="1:11" ht="18.75" customHeight="1" thickBot="1">
      <c r="A51" s="108"/>
      <c r="B51" s="20"/>
      <c r="C51" s="19"/>
      <c r="D51" s="39" t="s">
        <v>16</v>
      </c>
      <c r="E51" s="18"/>
      <c r="F51" s="17"/>
      <c r="G51" s="16">
        <v>0</v>
      </c>
      <c r="H51" s="16">
        <v>0</v>
      </c>
      <c r="I51" s="16">
        <v>0</v>
      </c>
      <c r="J51" s="16">
        <v>1900648585</v>
      </c>
      <c r="K51" s="38">
        <v>33982146</v>
      </c>
    </row>
    <row r="52" spans="1:11" ht="18.75" customHeight="1" thickBot="1">
      <c r="A52" s="108"/>
      <c r="B52" s="110" t="s">
        <v>15</v>
      </c>
      <c r="C52" s="111"/>
      <c r="D52" s="111"/>
      <c r="E52" s="111"/>
      <c r="F52" s="112"/>
      <c r="G52" s="37">
        <v>8643996507</v>
      </c>
      <c r="H52" s="37">
        <v>8573868460</v>
      </c>
      <c r="I52" s="37">
        <v>8177690573</v>
      </c>
      <c r="J52" s="37">
        <f>J53+J61+J64</f>
        <v>7622016064</v>
      </c>
      <c r="K52" s="36">
        <f>K53+K61+K64</f>
        <v>7686010271</v>
      </c>
    </row>
    <row r="53" spans="1:11" ht="18.75" customHeight="1">
      <c r="A53" s="108"/>
      <c r="B53" s="35"/>
      <c r="C53" s="116" t="s">
        <v>14</v>
      </c>
      <c r="D53" s="116"/>
      <c r="E53" s="116"/>
      <c r="F53" s="34"/>
      <c r="G53" s="33">
        <v>7154833595</v>
      </c>
      <c r="H53" s="33">
        <v>7256838199</v>
      </c>
      <c r="I53" s="33">
        <v>7067237088</v>
      </c>
      <c r="J53" s="33">
        <f>SUM(J54:J60)</f>
        <v>6743950683</v>
      </c>
      <c r="K53" s="32">
        <f>SUM(K54:K60)</f>
        <v>6799303417</v>
      </c>
    </row>
    <row r="54" spans="1:11" ht="18.75" customHeight="1">
      <c r="A54" s="108"/>
      <c r="B54" s="30"/>
      <c r="C54" s="29"/>
      <c r="D54" s="27" t="s">
        <v>13</v>
      </c>
      <c r="E54" s="27"/>
      <c r="F54" s="26"/>
      <c r="G54" s="25">
        <v>1025883226</v>
      </c>
      <c r="H54" s="25">
        <v>1050771838</v>
      </c>
      <c r="I54" s="25">
        <v>1071507534</v>
      </c>
      <c r="J54" s="25">
        <v>1020104313</v>
      </c>
      <c r="K54" s="24">
        <v>1031283389</v>
      </c>
    </row>
    <row r="55" spans="1:11" ht="18.75" customHeight="1">
      <c r="A55" s="108"/>
      <c r="B55" s="30"/>
      <c r="C55" s="29"/>
      <c r="D55" s="27" t="s">
        <v>12</v>
      </c>
      <c r="E55" s="27"/>
      <c r="F55" s="26"/>
      <c r="G55" s="25">
        <v>1021087043</v>
      </c>
      <c r="H55" s="25">
        <v>1041027007</v>
      </c>
      <c r="I55" s="25">
        <v>857525273</v>
      </c>
      <c r="J55" s="25">
        <v>809131301</v>
      </c>
      <c r="K55" s="24">
        <v>910150756</v>
      </c>
    </row>
    <row r="56" spans="1:11" ht="18.75" customHeight="1">
      <c r="A56" s="108"/>
      <c r="B56" s="30"/>
      <c r="C56" s="29"/>
      <c r="D56" s="27" t="s">
        <v>11</v>
      </c>
      <c r="E56" s="27"/>
      <c r="F56" s="26"/>
      <c r="G56" s="25">
        <v>606186541</v>
      </c>
      <c r="H56" s="25">
        <v>656680164</v>
      </c>
      <c r="I56" s="25">
        <v>590840336</v>
      </c>
      <c r="J56" s="25">
        <v>504104338</v>
      </c>
      <c r="K56" s="24">
        <v>536485923</v>
      </c>
    </row>
    <row r="57" spans="1:11" ht="18.75" customHeight="1">
      <c r="A57" s="108"/>
      <c r="B57" s="30"/>
      <c r="C57" s="29"/>
      <c r="D57" s="27" t="s">
        <v>10</v>
      </c>
      <c r="E57" s="27"/>
      <c r="F57" s="26"/>
      <c r="G57" s="25">
        <v>4023221446</v>
      </c>
      <c r="H57" s="25">
        <v>4009919979</v>
      </c>
      <c r="I57" s="25">
        <v>3960925527</v>
      </c>
      <c r="J57" s="25">
        <v>3940372441</v>
      </c>
      <c r="K57" s="24">
        <v>3948177885</v>
      </c>
    </row>
    <row r="58" spans="1:11" ht="18.75" customHeight="1">
      <c r="A58" s="108"/>
      <c r="B58" s="30"/>
      <c r="C58" s="29"/>
      <c r="D58" s="27" t="s">
        <v>9</v>
      </c>
      <c r="E58" s="27"/>
      <c r="F58" s="26"/>
      <c r="G58" s="25">
        <v>31022934</v>
      </c>
      <c r="H58" s="25">
        <v>36758374</v>
      </c>
      <c r="I58" s="25">
        <v>100557814</v>
      </c>
      <c r="J58" s="25">
        <v>38757692</v>
      </c>
      <c r="K58" s="24">
        <v>17969112</v>
      </c>
    </row>
    <row r="59" spans="1:11" ht="18.75" customHeight="1">
      <c r="A59" s="108"/>
      <c r="B59" s="30"/>
      <c r="C59" s="29"/>
      <c r="D59" s="27" t="s">
        <v>8</v>
      </c>
      <c r="E59" s="27"/>
      <c r="F59" s="26"/>
      <c r="G59" s="25">
        <v>1844878</v>
      </c>
      <c r="H59" s="25">
        <v>4116462</v>
      </c>
      <c r="I59" s="25">
        <v>635723</v>
      </c>
      <c r="J59" s="25">
        <v>3881742</v>
      </c>
      <c r="K59" s="24">
        <v>3648371</v>
      </c>
    </row>
    <row r="60" spans="1:11" ht="18.75" customHeight="1">
      <c r="A60" s="108"/>
      <c r="B60" s="30"/>
      <c r="C60" s="29"/>
      <c r="D60" s="27" t="s">
        <v>7</v>
      </c>
      <c r="E60" s="27"/>
      <c r="F60" s="26"/>
      <c r="G60" s="25">
        <v>445587527</v>
      </c>
      <c r="H60" s="25">
        <v>457564375</v>
      </c>
      <c r="I60" s="25">
        <v>485244881</v>
      </c>
      <c r="J60" s="25">
        <v>427598856</v>
      </c>
      <c r="K60" s="24">
        <v>351587981</v>
      </c>
    </row>
    <row r="61" spans="1:11" ht="18.75" customHeight="1">
      <c r="A61" s="108"/>
      <c r="B61" s="23"/>
      <c r="C61" s="109" t="s">
        <v>6</v>
      </c>
      <c r="D61" s="109"/>
      <c r="E61" s="109"/>
      <c r="F61" s="22"/>
      <c r="G61" s="21">
        <v>1489162912</v>
      </c>
      <c r="H61" s="21">
        <v>1317030261</v>
      </c>
      <c r="I61" s="21">
        <v>1074326406</v>
      </c>
      <c r="J61" s="21">
        <f>SUM(J62:J63)</f>
        <v>878065381</v>
      </c>
      <c r="K61" s="31">
        <f>SUM(K62:K63)</f>
        <v>728826630</v>
      </c>
    </row>
    <row r="62" spans="1:11" ht="18.75" customHeight="1">
      <c r="A62" s="108"/>
      <c r="B62" s="30"/>
      <c r="C62" s="29"/>
      <c r="D62" s="28" t="s">
        <v>5</v>
      </c>
      <c r="E62" s="27"/>
      <c r="F62" s="26"/>
      <c r="G62" s="25">
        <v>1477947505</v>
      </c>
      <c r="H62" s="25">
        <v>1316879610</v>
      </c>
      <c r="I62" s="25">
        <v>1073828440</v>
      </c>
      <c r="J62" s="25">
        <v>855792072</v>
      </c>
      <c r="K62" s="24">
        <v>728154792</v>
      </c>
    </row>
    <row r="63" spans="1:11" ht="18.75" customHeight="1">
      <c r="A63" s="108"/>
      <c r="B63" s="13"/>
      <c r="C63" s="12"/>
      <c r="D63" s="10" t="s">
        <v>4</v>
      </c>
      <c r="E63" s="10"/>
      <c r="F63" s="9"/>
      <c r="G63" s="8">
        <v>11215407</v>
      </c>
      <c r="H63" s="8">
        <v>150651</v>
      </c>
      <c r="I63" s="8">
        <v>497966</v>
      </c>
      <c r="J63" s="8">
        <v>22273309</v>
      </c>
      <c r="K63" s="14">
        <v>671838</v>
      </c>
    </row>
    <row r="64" spans="1:11" ht="18.75" customHeight="1">
      <c r="A64" s="108"/>
      <c r="B64" s="23"/>
      <c r="C64" s="109" t="s">
        <v>3</v>
      </c>
      <c r="D64" s="109"/>
      <c r="E64" s="109"/>
      <c r="F64" s="22"/>
      <c r="G64" s="21">
        <v>0</v>
      </c>
      <c r="H64" s="21">
        <v>0</v>
      </c>
      <c r="I64" s="21">
        <v>36127079</v>
      </c>
      <c r="J64" s="21">
        <f>SUM(J65)</f>
        <v>0</v>
      </c>
      <c r="K64" s="77">
        <f>SUM(K65:K66)</f>
        <v>157880224</v>
      </c>
    </row>
    <row r="65" spans="1:11" ht="18.75" customHeight="1">
      <c r="A65" s="108"/>
      <c r="B65" s="20"/>
      <c r="C65" s="19"/>
      <c r="D65" s="18" t="s">
        <v>2</v>
      </c>
      <c r="E65" s="18"/>
      <c r="F65" s="17"/>
      <c r="G65" s="16">
        <v>0</v>
      </c>
      <c r="H65" s="16">
        <v>0</v>
      </c>
      <c r="I65" s="15">
        <v>36127079</v>
      </c>
      <c r="J65" s="8">
        <v>0</v>
      </c>
      <c r="K65" s="14">
        <v>0</v>
      </c>
    </row>
    <row r="66" spans="1:11" ht="18.75" customHeight="1" thickBot="1">
      <c r="A66" s="108"/>
      <c r="B66" s="13"/>
      <c r="C66" s="12"/>
      <c r="D66" s="11" t="s">
        <v>1</v>
      </c>
      <c r="E66" s="10"/>
      <c r="F66" s="9"/>
      <c r="G66" s="8">
        <v>0</v>
      </c>
      <c r="H66" s="8">
        <v>0</v>
      </c>
      <c r="I66" s="8">
        <v>0</v>
      </c>
      <c r="J66" s="7">
        <v>0</v>
      </c>
      <c r="K66" s="6">
        <v>157880224</v>
      </c>
    </row>
    <row r="67" spans="1:11" ht="18.75" customHeight="1" thickBot="1">
      <c r="A67" s="108"/>
      <c r="B67" s="110" t="s">
        <v>0</v>
      </c>
      <c r="C67" s="111"/>
      <c r="D67" s="111"/>
      <c r="E67" s="111"/>
      <c r="F67" s="112"/>
      <c r="G67" s="5">
        <v>478330046</v>
      </c>
      <c r="H67" s="5">
        <v>748725641</v>
      </c>
      <c r="I67" s="5">
        <v>1079867661</v>
      </c>
      <c r="J67" s="5">
        <f>J41-J52</f>
        <v>2747097579</v>
      </c>
      <c r="K67" s="4">
        <f>K41-K52</f>
        <v>354299580</v>
      </c>
    </row>
    <row r="68" spans="1:11" ht="13.5">
      <c r="A68" s="108"/>
      <c r="K68" s="2"/>
    </row>
    <row r="69" spans="1:11" ht="13.5">
      <c r="A69" s="108"/>
      <c r="K69" s="2"/>
    </row>
    <row r="70" spans="1:11" ht="13.5">
      <c r="A70" s="108"/>
      <c r="K70" s="3"/>
    </row>
    <row r="71" spans="1:11" ht="13.5">
      <c r="A71" s="108"/>
      <c r="K71" s="2"/>
    </row>
    <row r="72" ht="13.5">
      <c r="K72" s="2"/>
    </row>
    <row r="73" ht="13.5">
      <c r="K73" s="2"/>
    </row>
    <row r="74" ht="13.5">
      <c r="K74" s="2"/>
    </row>
    <row r="75" ht="13.5">
      <c r="K75" s="2"/>
    </row>
    <row r="76" ht="13.5">
      <c r="K76" s="2"/>
    </row>
    <row r="77" ht="13.5">
      <c r="K77" s="2"/>
    </row>
    <row r="78" ht="13.5">
      <c r="K78" s="2"/>
    </row>
    <row r="79" ht="13.5">
      <c r="K79" s="2"/>
    </row>
    <row r="80" ht="13.5">
      <c r="K80" s="2"/>
    </row>
    <row r="81" ht="13.5">
      <c r="K81" s="2"/>
    </row>
    <row r="82" ht="13.5">
      <c r="K82" s="2"/>
    </row>
    <row r="83" ht="13.5">
      <c r="K83" s="2"/>
    </row>
    <row r="84" ht="13.5">
      <c r="K84" s="2"/>
    </row>
    <row r="85" ht="13.5">
      <c r="K85" s="2"/>
    </row>
    <row r="86" ht="13.5">
      <c r="K86" s="2"/>
    </row>
    <row r="87" ht="13.5">
      <c r="K87" s="2"/>
    </row>
    <row r="88" ht="13.5">
      <c r="K88" s="2"/>
    </row>
    <row r="89" ht="13.5">
      <c r="K89" s="2"/>
    </row>
    <row r="90" ht="13.5">
      <c r="K90" s="2"/>
    </row>
    <row r="91" ht="13.5">
      <c r="K91" s="2"/>
    </row>
    <row r="92" ht="13.5">
      <c r="K92" s="2"/>
    </row>
    <row r="93" ht="13.5">
      <c r="K93" s="2"/>
    </row>
    <row r="94" ht="13.5">
      <c r="K94" s="2"/>
    </row>
    <row r="95" ht="13.5">
      <c r="K95" s="2"/>
    </row>
    <row r="96" ht="13.5">
      <c r="K96" s="2"/>
    </row>
    <row r="97" ht="13.5">
      <c r="K97" s="2"/>
    </row>
    <row r="98" ht="13.5">
      <c r="K98" s="2"/>
    </row>
    <row r="99" ht="13.5">
      <c r="K99" s="2"/>
    </row>
    <row r="100" ht="13.5">
      <c r="K100" s="2"/>
    </row>
    <row r="101" ht="13.5">
      <c r="K101" s="2"/>
    </row>
    <row r="102" ht="13.5">
      <c r="K102" s="2"/>
    </row>
    <row r="103" ht="13.5">
      <c r="K103" s="2"/>
    </row>
    <row r="104" ht="13.5">
      <c r="K104" s="2"/>
    </row>
    <row r="105" ht="13.5">
      <c r="K105" s="2"/>
    </row>
    <row r="106" ht="13.5">
      <c r="K106" s="2"/>
    </row>
    <row r="107" ht="13.5">
      <c r="K107" s="2"/>
    </row>
    <row r="108" ht="13.5">
      <c r="K108" s="2"/>
    </row>
    <row r="109" ht="13.5">
      <c r="K109" s="2"/>
    </row>
    <row r="110" ht="13.5">
      <c r="K110" s="2"/>
    </row>
    <row r="111" ht="13.5">
      <c r="K111" s="2"/>
    </row>
    <row r="112" ht="13.5">
      <c r="K112" s="2"/>
    </row>
    <row r="113" ht="13.5">
      <c r="K113" s="2"/>
    </row>
    <row r="114" ht="13.5">
      <c r="K114" s="2"/>
    </row>
    <row r="115" ht="13.5">
      <c r="K115" s="2"/>
    </row>
    <row r="116" ht="13.5">
      <c r="K116" s="2"/>
    </row>
    <row r="117" ht="13.5">
      <c r="K117" s="2"/>
    </row>
    <row r="118" ht="13.5">
      <c r="K118" s="2"/>
    </row>
    <row r="119" ht="13.5">
      <c r="K119" s="2"/>
    </row>
    <row r="120" ht="13.5">
      <c r="K120" s="2"/>
    </row>
    <row r="121" ht="13.5">
      <c r="K121" s="2"/>
    </row>
    <row r="122" ht="13.5">
      <c r="K122" s="2"/>
    </row>
    <row r="123" ht="13.5">
      <c r="K123" s="2"/>
    </row>
    <row r="124" ht="13.5">
      <c r="K124" s="2"/>
    </row>
    <row r="125" ht="13.5">
      <c r="K125" s="2"/>
    </row>
    <row r="126" ht="13.5">
      <c r="K126" s="2"/>
    </row>
    <row r="127" ht="13.5">
      <c r="K127" s="2"/>
    </row>
    <row r="128" ht="13.5">
      <c r="K128" s="2"/>
    </row>
    <row r="129" ht="13.5">
      <c r="K129" s="2"/>
    </row>
    <row r="130" ht="13.5">
      <c r="K130" s="2"/>
    </row>
    <row r="131" ht="13.5">
      <c r="K131" s="2"/>
    </row>
    <row r="132" ht="13.5">
      <c r="K132" s="2"/>
    </row>
    <row r="133" ht="13.5">
      <c r="K133" s="2"/>
    </row>
    <row r="134" ht="13.5">
      <c r="K134" s="2"/>
    </row>
    <row r="135" ht="13.5">
      <c r="K135" s="2"/>
    </row>
    <row r="136" ht="13.5">
      <c r="K136" s="2"/>
    </row>
    <row r="137" ht="13.5">
      <c r="K137" s="2"/>
    </row>
    <row r="138" ht="13.5">
      <c r="K138" s="2"/>
    </row>
    <row r="139" ht="13.5">
      <c r="K139" s="2"/>
    </row>
    <row r="140" ht="13.5">
      <c r="K140" s="2"/>
    </row>
    <row r="141" ht="13.5">
      <c r="K141" s="2"/>
    </row>
    <row r="142" ht="13.5">
      <c r="K142" s="2"/>
    </row>
    <row r="143" ht="13.5">
      <c r="K143" s="2"/>
    </row>
    <row r="144" ht="13.5">
      <c r="K144" s="2"/>
    </row>
    <row r="145" ht="13.5">
      <c r="K145" s="2"/>
    </row>
    <row r="146" ht="13.5">
      <c r="K146" s="2"/>
    </row>
    <row r="147" ht="13.5">
      <c r="K147" s="2"/>
    </row>
    <row r="148" ht="13.5">
      <c r="K148" s="2"/>
    </row>
    <row r="149" ht="13.5">
      <c r="K149" s="2"/>
    </row>
    <row r="150" ht="13.5">
      <c r="K150" s="2"/>
    </row>
    <row r="151" ht="13.5">
      <c r="K151" s="2"/>
    </row>
    <row r="152" ht="13.5">
      <c r="K152" s="2"/>
    </row>
    <row r="153" ht="13.5">
      <c r="K153" s="2"/>
    </row>
    <row r="154" ht="13.5">
      <c r="K154" s="2"/>
    </row>
    <row r="155" ht="13.5">
      <c r="K155" s="2"/>
    </row>
    <row r="156" ht="13.5">
      <c r="K156" s="2"/>
    </row>
    <row r="157" ht="13.5">
      <c r="K157" s="2"/>
    </row>
    <row r="158" ht="13.5">
      <c r="K158" s="2"/>
    </row>
    <row r="159" ht="13.5">
      <c r="K159" s="2"/>
    </row>
    <row r="160" ht="13.5">
      <c r="K160" s="2"/>
    </row>
    <row r="161" ht="13.5">
      <c r="K161" s="2"/>
    </row>
    <row r="162" ht="13.5">
      <c r="K162" s="2"/>
    </row>
    <row r="163" ht="13.5">
      <c r="K163" s="2"/>
    </row>
    <row r="164" ht="13.5">
      <c r="K164" s="2"/>
    </row>
    <row r="165" ht="13.5">
      <c r="K165" s="2"/>
    </row>
    <row r="166" ht="13.5">
      <c r="K166" s="2"/>
    </row>
    <row r="167" ht="13.5">
      <c r="K167" s="2"/>
    </row>
    <row r="168" ht="13.5">
      <c r="K168" s="2"/>
    </row>
    <row r="169" ht="13.5">
      <c r="K169" s="2"/>
    </row>
    <row r="170" ht="13.5">
      <c r="K170" s="2"/>
    </row>
    <row r="171" ht="13.5">
      <c r="K171" s="2"/>
    </row>
    <row r="172" ht="13.5">
      <c r="K172" s="2"/>
    </row>
    <row r="173" ht="13.5">
      <c r="K173" s="2"/>
    </row>
    <row r="174" ht="13.5">
      <c r="K174" s="2"/>
    </row>
    <row r="175" ht="13.5">
      <c r="K175" s="2"/>
    </row>
    <row r="176" ht="13.5">
      <c r="K176" s="2"/>
    </row>
    <row r="177" ht="13.5">
      <c r="K177" s="2"/>
    </row>
    <row r="178" ht="13.5">
      <c r="K178" s="2"/>
    </row>
    <row r="179" ht="13.5">
      <c r="K179" s="2"/>
    </row>
    <row r="180" ht="13.5">
      <c r="K180" s="2"/>
    </row>
    <row r="181" ht="13.5">
      <c r="K181" s="2"/>
    </row>
    <row r="182" ht="13.5">
      <c r="K182" s="2"/>
    </row>
    <row r="183" ht="13.5">
      <c r="K183" s="2"/>
    </row>
    <row r="184" ht="13.5">
      <c r="K184" s="2"/>
    </row>
    <row r="185" ht="13.5">
      <c r="K185" s="2"/>
    </row>
    <row r="186" ht="13.5">
      <c r="K186" s="2"/>
    </row>
    <row r="187" ht="13.5">
      <c r="K187" s="2"/>
    </row>
    <row r="188" ht="13.5">
      <c r="K188" s="2"/>
    </row>
    <row r="189" ht="13.5">
      <c r="K189" s="2"/>
    </row>
    <row r="190" ht="13.5">
      <c r="K190" s="2"/>
    </row>
    <row r="191" ht="13.5">
      <c r="K191" s="2"/>
    </row>
    <row r="192" ht="13.5">
      <c r="K192" s="2"/>
    </row>
    <row r="193" ht="13.5">
      <c r="K193" s="2"/>
    </row>
    <row r="194" ht="13.5">
      <c r="K194" s="2"/>
    </row>
    <row r="195" ht="13.5">
      <c r="K195" s="2"/>
    </row>
    <row r="196" ht="13.5">
      <c r="K196" s="2"/>
    </row>
    <row r="197" ht="13.5">
      <c r="K197" s="2"/>
    </row>
    <row r="198" ht="13.5">
      <c r="K198" s="2"/>
    </row>
    <row r="199" ht="13.5">
      <c r="K199" s="2"/>
    </row>
    <row r="200" ht="13.5">
      <c r="K200" s="2"/>
    </row>
    <row r="201" ht="13.5">
      <c r="K201" s="2"/>
    </row>
    <row r="202" ht="13.5">
      <c r="K202" s="2"/>
    </row>
    <row r="203" ht="13.5">
      <c r="K203" s="2"/>
    </row>
    <row r="204" ht="13.5">
      <c r="K204" s="2"/>
    </row>
    <row r="205" ht="13.5">
      <c r="K205" s="2"/>
    </row>
    <row r="206" ht="13.5">
      <c r="K206" s="2"/>
    </row>
    <row r="207" ht="13.5">
      <c r="K207" s="2"/>
    </row>
    <row r="208" ht="13.5">
      <c r="K208" s="2"/>
    </row>
    <row r="209" ht="13.5">
      <c r="K209" s="2"/>
    </row>
    <row r="210" ht="13.5">
      <c r="K210" s="2"/>
    </row>
    <row r="211" ht="13.5">
      <c r="K211" s="2"/>
    </row>
    <row r="212" ht="13.5">
      <c r="K212" s="2"/>
    </row>
    <row r="213" ht="13.5">
      <c r="K213" s="2"/>
    </row>
    <row r="214" ht="13.5">
      <c r="K214" s="2"/>
    </row>
    <row r="215" ht="13.5">
      <c r="K215" s="2"/>
    </row>
    <row r="216" ht="13.5">
      <c r="K216" s="2"/>
    </row>
    <row r="217" ht="13.5">
      <c r="K217" s="2"/>
    </row>
    <row r="218" ht="13.5">
      <c r="K218" s="2"/>
    </row>
    <row r="219" ht="13.5">
      <c r="K219" s="2"/>
    </row>
    <row r="220" ht="13.5">
      <c r="K220" s="2"/>
    </row>
    <row r="221" ht="13.5">
      <c r="K221" s="2"/>
    </row>
    <row r="222" ht="13.5">
      <c r="K222" s="2"/>
    </row>
    <row r="223" ht="13.5">
      <c r="K223" s="2"/>
    </row>
    <row r="224" ht="13.5">
      <c r="K224" s="2"/>
    </row>
    <row r="225" ht="13.5">
      <c r="K225" s="2"/>
    </row>
    <row r="226" ht="13.5">
      <c r="K226" s="2"/>
    </row>
    <row r="227" ht="13.5">
      <c r="K227" s="2"/>
    </row>
    <row r="228" ht="13.5">
      <c r="K228" s="2"/>
    </row>
    <row r="229" ht="13.5">
      <c r="K229" s="2"/>
    </row>
    <row r="230" ht="13.5">
      <c r="K230" s="2"/>
    </row>
    <row r="231" ht="13.5">
      <c r="K231" s="2"/>
    </row>
    <row r="232" ht="13.5">
      <c r="K232" s="2"/>
    </row>
  </sheetData>
  <sheetProtection/>
  <mergeCells count="23">
    <mergeCell ref="C13:E13"/>
    <mergeCell ref="C26:E26"/>
    <mergeCell ref="B41:F41"/>
    <mergeCell ref="C64:E64"/>
    <mergeCell ref="B3:F3"/>
    <mergeCell ref="C53:E53"/>
    <mergeCell ref="C45:E45"/>
    <mergeCell ref="B35:F35"/>
    <mergeCell ref="B4:F4"/>
    <mergeCell ref="C49:E49"/>
    <mergeCell ref="C8:E8"/>
    <mergeCell ref="C18:E18"/>
    <mergeCell ref="C42:E42"/>
    <mergeCell ref="A1:A37"/>
    <mergeCell ref="A38:A71"/>
    <mergeCell ref="C61:E61"/>
    <mergeCell ref="B67:F67"/>
    <mergeCell ref="B40:F40"/>
    <mergeCell ref="B17:F17"/>
    <mergeCell ref="B52:F52"/>
    <mergeCell ref="C30:E30"/>
    <mergeCell ref="C5:E5"/>
    <mergeCell ref="B34:F3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Normal="90" zoomScaleSheetLayoutView="100" zoomScalePageLayoutView="0" workbookViewId="0" topLeftCell="A1">
      <pane xSplit="5" ySplit="3" topLeftCell="F6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A38"/>
    </sheetView>
  </sheetViews>
  <sheetFormatPr defaultColWidth="8.796875" defaultRowHeight="14.25"/>
  <cols>
    <col min="1" max="1" width="7.59765625" style="0" customWidth="1"/>
    <col min="2" max="2" width="4.8984375" style="1" customWidth="1"/>
    <col min="3" max="4" width="9" style="1" customWidth="1"/>
    <col min="5" max="5" width="4.19921875" style="1" customWidth="1"/>
    <col min="6" max="10" width="20.59765625" style="0" customWidth="1"/>
    <col min="11" max="11" width="3.8984375" style="0" customWidth="1"/>
  </cols>
  <sheetData>
    <row r="1" spans="1:2" ht="18" customHeight="1">
      <c r="A1" s="108" t="s">
        <v>91</v>
      </c>
      <c r="B1" s="51" t="s">
        <v>90</v>
      </c>
    </row>
    <row r="2" spans="1:11" ht="13.5" customHeight="1" thickBot="1">
      <c r="A2" s="108"/>
      <c r="G2" s="94"/>
      <c r="H2" s="94"/>
      <c r="I2" s="100"/>
      <c r="J2" s="99" t="s">
        <v>89</v>
      </c>
      <c r="K2" s="45"/>
    </row>
    <row r="3" spans="1:11" ht="15.75" customHeight="1" thickBot="1">
      <c r="A3" s="108"/>
      <c r="B3" s="113" t="s">
        <v>81</v>
      </c>
      <c r="C3" s="114"/>
      <c r="D3" s="114"/>
      <c r="E3" s="115"/>
      <c r="F3" s="44" t="s">
        <v>80</v>
      </c>
      <c r="G3" s="44" t="s">
        <v>79</v>
      </c>
      <c r="H3" s="44" t="s">
        <v>78</v>
      </c>
      <c r="I3" s="43" t="s">
        <v>28</v>
      </c>
      <c r="J3" s="42" t="s">
        <v>88</v>
      </c>
      <c r="K3" s="41"/>
    </row>
    <row r="4" spans="1:10" ht="15.75" customHeight="1">
      <c r="A4" s="108"/>
      <c r="B4" s="143" t="s">
        <v>77</v>
      </c>
      <c r="C4" s="144"/>
      <c r="D4" s="145"/>
      <c r="E4" s="146"/>
      <c r="F4" s="93">
        <v>541377632808</v>
      </c>
      <c r="G4" s="93">
        <v>536394733048</v>
      </c>
      <c r="H4" s="93">
        <v>524113985039</v>
      </c>
      <c r="I4" s="93">
        <f>SUM(I5:I7)</f>
        <v>513458527737</v>
      </c>
      <c r="J4" s="92">
        <f>J5+J6+J7</f>
        <v>427975284358</v>
      </c>
    </row>
    <row r="5" spans="1:10" ht="15.75" customHeight="1">
      <c r="A5" s="108"/>
      <c r="B5" s="89"/>
      <c r="C5" s="118" t="s">
        <v>76</v>
      </c>
      <c r="D5" s="118"/>
      <c r="E5" s="88"/>
      <c r="F5" s="87">
        <v>424351285561</v>
      </c>
      <c r="G5" s="87">
        <v>425744346980</v>
      </c>
      <c r="H5" s="87">
        <v>421942496197</v>
      </c>
      <c r="I5" s="87">
        <v>420010799069</v>
      </c>
      <c r="J5" s="86">
        <v>390868480101</v>
      </c>
    </row>
    <row r="6" spans="1:10" ht="15.75" customHeight="1">
      <c r="A6" s="108"/>
      <c r="B6" s="89"/>
      <c r="C6" s="118" t="s">
        <v>75</v>
      </c>
      <c r="D6" s="118"/>
      <c r="E6" s="88"/>
      <c r="F6" s="87">
        <v>105869559019</v>
      </c>
      <c r="G6" s="87">
        <v>101568127123</v>
      </c>
      <c r="H6" s="87">
        <v>95040596900</v>
      </c>
      <c r="I6" s="87">
        <v>88536151197</v>
      </c>
      <c r="J6" s="86">
        <v>33972157311</v>
      </c>
    </row>
    <row r="7" spans="1:10" ht="15.75" customHeight="1">
      <c r="A7" s="108"/>
      <c r="B7" s="89"/>
      <c r="C7" s="118" t="s">
        <v>74</v>
      </c>
      <c r="D7" s="118"/>
      <c r="E7" s="88"/>
      <c r="F7" s="87">
        <v>11156788228</v>
      </c>
      <c r="G7" s="87">
        <v>9082258945</v>
      </c>
      <c r="H7" s="87">
        <v>7130891942</v>
      </c>
      <c r="I7" s="87">
        <v>4911577471</v>
      </c>
      <c r="J7" s="86">
        <v>3134646946</v>
      </c>
    </row>
    <row r="8" spans="1:10" ht="15.75" customHeight="1">
      <c r="A8" s="108"/>
      <c r="B8" s="138" t="s">
        <v>73</v>
      </c>
      <c r="C8" s="139"/>
      <c r="D8" s="140"/>
      <c r="E8" s="141"/>
      <c r="F8" s="33">
        <v>26129583494</v>
      </c>
      <c r="G8" s="33">
        <v>27501787147</v>
      </c>
      <c r="H8" s="33">
        <v>31876294448</v>
      </c>
      <c r="I8" s="33">
        <f>SUM(I9:I14)</f>
        <v>34498234833</v>
      </c>
      <c r="J8" s="32">
        <f>SUM(J9:J14)</f>
        <v>43714528711</v>
      </c>
    </row>
    <row r="9" spans="1:10" ht="15.75" customHeight="1">
      <c r="A9" s="108"/>
      <c r="B9" s="98"/>
      <c r="C9" s="117" t="s">
        <v>72</v>
      </c>
      <c r="D9" s="117"/>
      <c r="E9" s="26"/>
      <c r="F9" s="87">
        <v>19253378537</v>
      </c>
      <c r="G9" s="87">
        <v>18321964884</v>
      </c>
      <c r="H9" s="87">
        <v>26696306182</v>
      </c>
      <c r="I9" s="87">
        <v>29408769274</v>
      </c>
      <c r="J9" s="86">
        <v>32914003957</v>
      </c>
    </row>
    <row r="10" spans="1:10" ht="15.75" customHeight="1">
      <c r="A10" s="108"/>
      <c r="B10" s="30"/>
      <c r="C10" s="117" t="s">
        <v>71</v>
      </c>
      <c r="D10" s="117"/>
      <c r="E10" s="26"/>
      <c r="F10" s="25">
        <v>5343882558</v>
      </c>
      <c r="G10" s="25">
        <v>4619064972</v>
      </c>
      <c r="H10" s="25">
        <v>4317415572</v>
      </c>
      <c r="I10" s="25">
        <v>4339262392</v>
      </c>
      <c r="J10" s="24">
        <v>10513831489</v>
      </c>
    </row>
    <row r="11" spans="1:10" ht="15.75" customHeight="1">
      <c r="A11" s="108"/>
      <c r="B11" s="30"/>
      <c r="C11" s="117" t="s">
        <v>70</v>
      </c>
      <c r="D11" s="117"/>
      <c r="E11" s="26"/>
      <c r="F11" s="25">
        <v>994643000</v>
      </c>
      <c r="G11" s="25">
        <v>3968315000</v>
      </c>
      <c r="H11" s="25">
        <v>0</v>
      </c>
      <c r="I11" s="25">
        <v>0</v>
      </c>
      <c r="J11" s="24">
        <v>0</v>
      </c>
    </row>
    <row r="12" spans="1:10" ht="15.75" customHeight="1">
      <c r="A12" s="108"/>
      <c r="B12" s="98"/>
      <c r="C12" s="152" t="s">
        <v>69</v>
      </c>
      <c r="D12" s="152"/>
      <c r="E12" s="26"/>
      <c r="F12" s="25">
        <v>311149399</v>
      </c>
      <c r="G12" s="25">
        <v>295133241</v>
      </c>
      <c r="H12" s="25">
        <v>316885751</v>
      </c>
      <c r="I12" s="25">
        <v>297424674</v>
      </c>
      <c r="J12" s="24">
        <v>284216105</v>
      </c>
    </row>
    <row r="13" spans="1:10" ht="15.75" customHeight="1">
      <c r="A13" s="108"/>
      <c r="B13" s="30"/>
      <c r="C13" s="117" t="s">
        <v>68</v>
      </c>
      <c r="D13" s="117"/>
      <c r="E13" s="26"/>
      <c r="F13" s="25">
        <v>226530000</v>
      </c>
      <c r="G13" s="25">
        <v>294680900</v>
      </c>
      <c r="H13" s="25">
        <v>545686943</v>
      </c>
      <c r="I13" s="25">
        <v>250577909</v>
      </c>
      <c r="J13" s="24">
        <v>0</v>
      </c>
    </row>
    <row r="14" spans="1:10" ht="15.75" customHeight="1">
      <c r="A14" s="108"/>
      <c r="B14" s="30"/>
      <c r="C14" s="117" t="s">
        <v>67</v>
      </c>
      <c r="D14" s="117"/>
      <c r="E14" s="26"/>
      <c r="F14" s="25">
        <v>0</v>
      </c>
      <c r="G14" s="25">
        <v>2628150</v>
      </c>
      <c r="H14" s="25">
        <v>0</v>
      </c>
      <c r="I14" s="25">
        <v>202200584</v>
      </c>
      <c r="J14" s="24">
        <v>2477160</v>
      </c>
    </row>
    <row r="15" spans="1:10" ht="15.75" customHeight="1">
      <c r="A15" s="108"/>
      <c r="B15" s="138" t="s">
        <v>87</v>
      </c>
      <c r="C15" s="139"/>
      <c r="D15" s="140"/>
      <c r="E15" s="141"/>
      <c r="F15" s="21">
        <v>91842600</v>
      </c>
      <c r="G15" s="21">
        <v>65682800</v>
      </c>
      <c r="H15" s="21">
        <v>40963000</v>
      </c>
      <c r="I15" s="21">
        <f>I16</f>
        <v>24273200</v>
      </c>
      <c r="J15" s="31">
        <f>J16</f>
        <v>13215400</v>
      </c>
    </row>
    <row r="16" spans="1:10" ht="15.75" customHeight="1">
      <c r="A16" s="108"/>
      <c r="B16" s="30"/>
      <c r="C16" s="126" t="s">
        <v>86</v>
      </c>
      <c r="D16" s="126"/>
      <c r="E16" s="91"/>
      <c r="F16" s="107">
        <v>91842600</v>
      </c>
      <c r="G16" s="25">
        <v>65682800</v>
      </c>
      <c r="H16" s="25">
        <v>40963000</v>
      </c>
      <c r="I16" s="25">
        <v>24273200</v>
      </c>
      <c r="J16" s="24">
        <v>13215400</v>
      </c>
    </row>
    <row r="17" spans="1:10" ht="15.75" customHeight="1" thickBot="1">
      <c r="A17" s="108"/>
      <c r="B17" s="147" t="s">
        <v>66</v>
      </c>
      <c r="C17" s="148"/>
      <c r="D17" s="148"/>
      <c r="E17" s="149"/>
      <c r="F17" s="106">
        <v>567599058902</v>
      </c>
      <c r="G17" s="106">
        <v>563962202995</v>
      </c>
      <c r="H17" s="106">
        <v>556031242487</v>
      </c>
      <c r="I17" s="106">
        <f>I4+I8+I15</f>
        <v>547981035770</v>
      </c>
      <c r="J17" s="105">
        <f>J4+J8+J15</f>
        <v>471703028469</v>
      </c>
    </row>
    <row r="18" spans="1:10" ht="6.75" customHeight="1" thickBot="1">
      <c r="A18" s="108"/>
      <c r="B18" s="104"/>
      <c r="C18" s="104"/>
      <c r="D18" s="104"/>
      <c r="E18" s="104"/>
      <c r="F18" s="103"/>
      <c r="G18" s="103"/>
      <c r="H18" s="103"/>
      <c r="I18" s="103"/>
      <c r="J18" s="103"/>
    </row>
    <row r="19" spans="1:10" ht="15.75" customHeight="1">
      <c r="A19" s="108"/>
      <c r="B19" s="122" t="s">
        <v>65</v>
      </c>
      <c r="C19" s="123"/>
      <c r="D19" s="124"/>
      <c r="E19" s="125"/>
      <c r="F19" s="93">
        <v>56166495942</v>
      </c>
      <c r="G19" s="93">
        <v>49014996733</v>
      </c>
      <c r="H19" s="93">
        <v>42404005689</v>
      </c>
      <c r="I19" s="93">
        <f>SUM(I20:I22)</f>
        <v>34882930717</v>
      </c>
      <c r="J19" s="92">
        <f>SUM(J20:J22)</f>
        <v>39180987461</v>
      </c>
    </row>
    <row r="20" spans="1:10" ht="15.75" customHeight="1">
      <c r="A20" s="108"/>
      <c r="B20" s="30"/>
      <c r="C20" s="126" t="s">
        <v>64</v>
      </c>
      <c r="D20" s="126"/>
      <c r="E20" s="91"/>
      <c r="F20" s="25">
        <v>1212414874</v>
      </c>
      <c r="G20" s="25">
        <v>1716152161</v>
      </c>
      <c r="H20" s="25">
        <v>2193675245</v>
      </c>
      <c r="I20" s="25">
        <v>2557351955</v>
      </c>
      <c r="J20" s="24">
        <v>13839080573</v>
      </c>
    </row>
    <row r="21" spans="1:10" ht="15.75" customHeight="1">
      <c r="A21" s="108"/>
      <c r="B21" s="30"/>
      <c r="C21" s="126" t="s">
        <v>63</v>
      </c>
      <c r="D21" s="126"/>
      <c r="E21" s="91"/>
      <c r="F21" s="25">
        <v>52998137915</v>
      </c>
      <c r="G21" s="25">
        <v>47276012662</v>
      </c>
      <c r="H21" s="25">
        <v>40014067772</v>
      </c>
      <c r="I21" s="25">
        <v>31566396150</v>
      </c>
      <c r="J21" s="24">
        <v>24480424459</v>
      </c>
    </row>
    <row r="22" spans="1:10" ht="15.75" customHeight="1">
      <c r="A22" s="108"/>
      <c r="B22" s="30"/>
      <c r="C22" s="154" t="s">
        <v>62</v>
      </c>
      <c r="D22" s="154"/>
      <c r="E22" s="91"/>
      <c r="F22" s="25">
        <v>1955943153</v>
      </c>
      <c r="G22" s="25">
        <v>22831910</v>
      </c>
      <c r="H22" s="25">
        <v>196262672</v>
      </c>
      <c r="I22" s="25">
        <v>759182612</v>
      </c>
      <c r="J22" s="24">
        <v>861482429</v>
      </c>
    </row>
    <row r="23" spans="1:10" ht="15.75" customHeight="1">
      <c r="A23" s="108"/>
      <c r="B23" s="138" t="s">
        <v>61</v>
      </c>
      <c r="C23" s="139"/>
      <c r="D23" s="140"/>
      <c r="E23" s="141"/>
      <c r="F23" s="21">
        <v>14141696728</v>
      </c>
      <c r="G23" s="21">
        <v>16913207248</v>
      </c>
      <c r="H23" s="21">
        <v>11641113521</v>
      </c>
      <c r="I23" s="21">
        <f>SUM(I24:I27)</f>
        <v>9467135544</v>
      </c>
      <c r="J23" s="31">
        <f>SUM(J24:J27)</f>
        <v>8774614158</v>
      </c>
    </row>
    <row r="24" spans="1:10" ht="15.75" customHeight="1">
      <c r="A24" s="108"/>
      <c r="B24" s="30"/>
      <c r="C24" s="117" t="s">
        <v>60</v>
      </c>
      <c r="D24" s="117"/>
      <c r="E24" s="26"/>
      <c r="F24" s="87">
        <v>13334348617</v>
      </c>
      <c r="G24" s="87">
        <v>16621572217</v>
      </c>
      <c r="H24" s="87">
        <v>10666522881</v>
      </c>
      <c r="I24" s="87">
        <v>8959628221</v>
      </c>
      <c r="J24" s="86">
        <v>7992800333</v>
      </c>
    </row>
    <row r="25" spans="1:10" ht="15.75" customHeight="1">
      <c r="A25" s="108"/>
      <c r="B25" s="30"/>
      <c r="C25" s="117" t="s">
        <v>59</v>
      </c>
      <c r="D25" s="117"/>
      <c r="E25" s="26"/>
      <c r="F25" s="25">
        <v>21374672</v>
      </c>
      <c r="G25" s="25">
        <v>21575441</v>
      </c>
      <c r="H25" s="25">
        <v>476817524</v>
      </c>
      <c r="I25" s="25">
        <v>447300353</v>
      </c>
      <c r="J25" s="24">
        <v>414344458</v>
      </c>
    </row>
    <row r="26" spans="1:10" ht="15.75" customHeight="1">
      <c r="A26" s="108"/>
      <c r="B26" s="30"/>
      <c r="C26" s="131" t="s">
        <v>58</v>
      </c>
      <c r="D26" s="131"/>
      <c r="E26" s="90"/>
      <c r="F26" s="25">
        <v>195543800</v>
      </c>
      <c r="G26" s="25">
        <v>0</v>
      </c>
      <c r="H26" s="25">
        <v>267259000</v>
      </c>
      <c r="I26" s="25">
        <v>0</v>
      </c>
      <c r="J26" s="24">
        <v>311665100</v>
      </c>
    </row>
    <row r="27" spans="1:10" ht="15.75" customHeight="1" thickBot="1">
      <c r="A27" s="108"/>
      <c r="B27" s="13"/>
      <c r="C27" s="142" t="s">
        <v>57</v>
      </c>
      <c r="D27" s="142"/>
      <c r="E27" s="60"/>
      <c r="F27" s="8">
        <v>590429639</v>
      </c>
      <c r="G27" s="8">
        <v>270059590</v>
      </c>
      <c r="H27" s="8">
        <v>230514116</v>
      </c>
      <c r="I27" s="8">
        <v>60206970</v>
      </c>
      <c r="J27" s="14">
        <v>55804267</v>
      </c>
    </row>
    <row r="28" spans="1:10" ht="15.75" customHeight="1" thickBot="1">
      <c r="A28" s="108"/>
      <c r="B28" s="127" t="s">
        <v>56</v>
      </c>
      <c r="C28" s="128"/>
      <c r="D28" s="129"/>
      <c r="E28" s="130"/>
      <c r="F28" s="5">
        <v>70308192670</v>
      </c>
      <c r="G28" s="5">
        <v>65928203981</v>
      </c>
      <c r="H28" s="5">
        <v>54045119210</v>
      </c>
      <c r="I28" s="5">
        <f>SUM(I19,I23)</f>
        <v>44350066261</v>
      </c>
      <c r="J28" s="4">
        <f>SUM(J19,J23)</f>
        <v>47955601619</v>
      </c>
    </row>
    <row r="29" spans="1:10" ht="15.75" customHeight="1">
      <c r="A29" s="108"/>
      <c r="B29" s="143" t="s">
        <v>55</v>
      </c>
      <c r="C29" s="144"/>
      <c r="D29" s="145"/>
      <c r="E29" s="146"/>
      <c r="F29" s="33">
        <v>355740793736</v>
      </c>
      <c r="G29" s="33">
        <v>348717336820</v>
      </c>
      <c r="H29" s="93">
        <v>347141862629</v>
      </c>
      <c r="I29" s="93">
        <f>SUM(I30:I31)</f>
        <v>342103012552</v>
      </c>
      <c r="J29" s="92">
        <f>SUM(J30:J31)</f>
        <v>336678727797</v>
      </c>
    </row>
    <row r="30" spans="1:10" ht="15.75" customHeight="1">
      <c r="A30" s="108"/>
      <c r="B30" s="30"/>
      <c r="C30" s="117" t="s">
        <v>54</v>
      </c>
      <c r="D30" s="117"/>
      <c r="E30" s="26"/>
      <c r="F30" s="25">
        <v>161979871713</v>
      </c>
      <c r="G30" s="25">
        <v>162202472430</v>
      </c>
      <c r="H30" s="25">
        <v>162503685427</v>
      </c>
      <c r="I30" s="25">
        <v>162739173956</v>
      </c>
      <c r="J30" s="24">
        <v>162710195314</v>
      </c>
    </row>
    <row r="31" spans="1:10" ht="15.75" customHeight="1">
      <c r="A31" s="108"/>
      <c r="B31" s="89"/>
      <c r="C31" s="136" t="s">
        <v>53</v>
      </c>
      <c r="D31" s="136"/>
      <c r="E31" s="88"/>
      <c r="F31" s="87">
        <v>193760922023</v>
      </c>
      <c r="G31" s="87">
        <v>186514864390</v>
      </c>
      <c r="H31" s="87">
        <v>184638177202</v>
      </c>
      <c r="I31" s="87">
        <v>179363838596</v>
      </c>
      <c r="J31" s="86">
        <v>173968532483</v>
      </c>
    </row>
    <row r="32" spans="1:10" ht="15.75" customHeight="1">
      <c r="A32" s="108"/>
      <c r="B32" s="138" t="s">
        <v>52</v>
      </c>
      <c r="C32" s="139"/>
      <c r="D32" s="140"/>
      <c r="E32" s="141"/>
      <c r="F32" s="21">
        <v>141550072496</v>
      </c>
      <c r="G32" s="21">
        <v>149316662194</v>
      </c>
      <c r="H32" s="21">
        <v>154844260648</v>
      </c>
      <c r="I32" s="21">
        <f>SUM(I33:I34)</f>
        <v>161527956957</v>
      </c>
      <c r="J32" s="31">
        <f>SUM(J33:J35)</f>
        <v>87068699053</v>
      </c>
    </row>
    <row r="33" spans="1:10" ht="15.75" customHeight="1">
      <c r="A33" s="108"/>
      <c r="B33" s="89"/>
      <c r="C33" s="136" t="s">
        <v>51</v>
      </c>
      <c r="D33" s="136"/>
      <c r="E33" s="88"/>
      <c r="F33" s="87">
        <v>137977124363</v>
      </c>
      <c r="G33" s="87">
        <v>141192207330</v>
      </c>
      <c r="H33" s="87">
        <v>143125974199</v>
      </c>
      <c r="I33" s="87">
        <v>143862982794</v>
      </c>
      <c r="J33" s="86">
        <v>122785835151</v>
      </c>
    </row>
    <row r="34" spans="1:10" ht="15.75" customHeight="1">
      <c r="A34" s="108"/>
      <c r="B34" s="85"/>
      <c r="C34" s="151" t="s">
        <v>50</v>
      </c>
      <c r="D34" s="151"/>
      <c r="E34" s="102"/>
      <c r="F34" s="83">
        <v>3572948133</v>
      </c>
      <c r="G34" s="83">
        <v>8124454864</v>
      </c>
      <c r="H34" s="83">
        <v>11718286449</v>
      </c>
      <c r="I34" s="83">
        <v>17664974163</v>
      </c>
      <c r="J34" s="82">
        <v>0</v>
      </c>
    </row>
    <row r="35" spans="1:10" ht="15.75" customHeight="1" thickBot="1">
      <c r="A35" s="108"/>
      <c r="B35" s="85"/>
      <c r="C35" s="150" t="s">
        <v>85</v>
      </c>
      <c r="D35" s="137"/>
      <c r="E35" s="84"/>
      <c r="F35" s="83">
        <v>0</v>
      </c>
      <c r="G35" s="83">
        <v>0</v>
      </c>
      <c r="H35" s="83">
        <v>0</v>
      </c>
      <c r="I35" s="83">
        <v>0</v>
      </c>
      <c r="J35" s="82">
        <v>-35717136098</v>
      </c>
    </row>
    <row r="36" spans="1:10" ht="15.75" customHeight="1" thickBot="1">
      <c r="A36" s="108"/>
      <c r="B36" s="127" t="s">
        <v>49</v>
      </c>
      <c r="C36" s="128"/>
      <c r="D36" s="129"/>
      <c r="E36" s="130"/>
      <c r="F36" s="5">
        <v>497290866232</v>
      </c>
      <c r="G36" s="5">
        <v>498033999014</v>
      </c>
      <c r="H36" s="5">
        <v>501986123277</v>
      </c>
      <c r="I36" s="5">
        <f>SUM(I29,I32)</f>
        <v>503630969509</v>
      </c>
      <c r="J36" s="4">
        <f>J29+J32</f>
        <v>423747426850</v>
      </c>
    </row>
    <row r="37" spans="1:10" ht="16.5" customHeight="1" thickBot="1">
      <c r="A37" s="108"/>
      <c r="B37" s="132" t="s">
        <v>48</v>
      </c>
      <c r="C37" s="133"/>
      <c r="D37" s="134"/>
      <c r="E37" s="135"/>
      <c r="F37" s="81">
        <v>567599058902</v>
      </c>
      <c r="G37" s="81">
        <v>563962202995</v>
      </c>
      <c r="H37" s="81">
        <v>556031242487</v>
      </c>
      <c r="I37" s="81">
        <f>SUM(I28,I36)</f>
        <v>547981035770</v>
      </c>
      <c r="J37" s="80">
        <f>J28+J36</f>
        <v>471703028469</v>
      </c>
    </row>
    <row r="38" spans="1:10" ht="12.75" customHeight="1">
      <c r="A38" s="108"/>
      <c r="I38" s="2"/>
      <c r="J38" s="2"/>
    </row>
    <row r="39" spans="1:10" ht="18" customHeight="1">
      <c r="A39" s="108" t="s">
        <v>84</v>
      </c>
      <c r="B39" s="51" t="s">
        <v>83</v>
      </c>
      <c r="I39" s="2"/>
      <c r="J39" s="2"/>
    </row>
    <row r="40" spans="1:10" ht="13.5" customHeight="1" thickBot="1">
      <c r="A40" s="108"/>
      <c r="C40" s="48"/>
      <c r="D40" s="48"/>
      <c r="E40" s="48"/>
      <c r="F40" s="101"/>
      <c r="G40" s="101"/>
      <c r="H40" s="101"/>
      <c r="I40" s="100"/>
      <c r="J40" s="99" t="s">
        <v>82</v>
      </c>
    </row>
    <row r="41" spans="1:11" ht="16.5" customHeight="1" thickBot="1">
      <c r="A41" s="108"/>
      <c r="B41" s="113" t="s">
        <v>81</v>
      </c>
      <c r="C41" s="114"/>
      <c r="D41" s="114"/>
      <c r="E41" s="115"/>
      <c r="F41" s="44" t="s">
        <v>80</v>
      </c>
      <c r="G41" s="44" t="s">
        <v>79</v>
      </c>
      <c r="H41" s="44" t="s">
        <v>78</v>
      </c>
      <c r="I41" s="43" t="s">
        <v>28</v>
      </c>
      <c r="J41" s="42" t="s">
        <v>27</v>
      </c>
      <c r="K41" s="41"/>
    </row>
    <row r="42" spans="1:10" ht="16.5" customHeight="1">
      <c r="A42" s="108"/>
      <c r="B42" s="143" t="s">
        <v>77</v>
      </c>
      <c r="C42" s="144"/>
      <c r="D42" s="145"/>
      <c r="E42" s="146"/>
      <c r="F42" s="33">
        <v>66800199263</v>
      </c>
      <c r="G42" s="93">
        <v>66298983893</v>
      </c>
      <c r="H42" s="33">
        <v>66747712801</v>
      </c>
      <c r="I42" s="33">
        <f>SUM(I43:I45)</f>
        <v>69663107542</v>
      </c>
      <c r="J42" s="32">
        <f>SUM(J43:J45)</f>
        <v>69715146478</v>
      </c>
    </row>
    <row r="43" spans="1:10" ht="16.5" customHeight="1">
      <c r="A43" s="108"/>
      <c r="B43" s="89"/>
      <c r="C43" s="118" t="s">
        <v>76</v>
      </c>
      <c r="D43" s="118"/>
      <c r="E43" s="88"/>
      <c r="F43" s="87">
        <v>50783139673</v>
      </c>
      <c r="G43" s="87">
        <v>50954867155</v>
      </c>
      <c r="H43" s="87">
        <v>53610205431</v>
      </c>
      <c r="I43" s="87">
        <v>58678706486</v>
      </c>
      <c r="J43" s="86">
        <v>60858823219</v>
      </c>
    </row>
    <row r="44" spans="1:10" ht="16.5" customHeight="1">
      <c r="A44" s="108"/>
      <c r="B44" s="89"/>
      <c r="C44" s="118" t="s">
        <v>75</v>
      </c>
      <c r="D44" s="118"/>
      <c r="E44" s="88"/>
      <c r="F44" s="87">
        <v>14020022978</v>
      </c>
      <c r="G44" s="87">
        <v>11750824126</v>
      </c>
      <c r="H44" s="87">
        <v>9540852758</v>
      </c>
      <c r="I44" s="87">
        <v>7389384444</v>
      </c>
      <c r="J44" s="86">
        <v>5262944647</v>
      </c>
    </row>
    <row r="45" spans="1:10" ht="16.5" customHeight="1">
      <c r="A45" s="108"/>
      <c r="B45" s="89"/>
      <c r="C45" s="118" t="s">
        <v>74</v>
      </c>
      <c r="D45" s="118"/>
      <c r="E45" s="88"/>
      <c r="F45" s="87">
        <v>1997036612</v>
      </c>
      <c r="G45" s="87">
        <v>3593292612</v>
      </c>
      <c r="H45" s="87">
        <v>3596654612</v>
      </c>
      <c r="I45" s="87">
        <v>3595016612</v>
      </c>
      <c r="J45" s="86">
        <v>3593378612</v>
      </c>
    </row>
    <row r="46" spans="1:10" ht="16.5" customHeight="1">
      <c r="A46" s="108"/>
      <c r="B46" s="138" t="s">
        <v>73</v>
      </c>
      <c r="C46" s="139"/>
      <c r="D46" s="140"/>
      <c r="E46" s="141"/>
      <c r="F46" s="21">
        <v>12933951323</v>
      </c>
      <c r="G46" s="21">
        <v>12373414812</v>
      </c>
      <c r="H46" s="21">
        <v>11453974860</v>
      </c>
      <c r="I46" s="21">
        <f>SUM(I47:I52)</f>
        <v>12239970721</v>
      </c>
      <c r="J46" s="31">
        <f>SUM(J47:J52)</f>
        <v>11494419110</v>
      </c>
    </row>
    <row r="47" spans="1:10" ht="16.5" customHeight="1">
      <c r="A47" s="108"/>
      <c r="B47" s="98"/>
      <c r="C47" s="117" t="s">
        <v>72</v>
      </c>
      <c r="D47" s="117"/>
      <c r="E47" s="26"/>
      <c r="F47" s="25">
        <v>7013270590</v>
      </c>
      <c r="G47" s="25">
        <v>10217712703</v>
      </c>
      <c r="H47" s="25">
        <v>7339722040</v>
      </c>
      <c r="I47" s="25">
        <v>10437149157</v>
      </c>
      <c r="J47" s="24">
        <v>10729503865</v>
      </c>
    </row>
    <row r="48" spans="1:10" ht="16.5" customHeight="1">
      <c r="A48" s="108"/>
      <c r="B48" s="30"/>
      <c r="C48" s="117" t="s">
        <v>71</v>
      </c>
      <c r="D48" s="117"/>
      <c r="E48" s="26"/>
      <c r="F48" s="25">
        <v>686096209</v>
      </c>
      <c r="G48" s="25">
        <v>820622792</v>
      </c>
      <c r="H48" s="25">
        <v>881531668</v>
      </c>
      <c r="I48" s="25">
        <v>1613740391</v>
      </c>
      <c r="J48" s="24">
        <v>664659015</v>
      </c>
    </row>
    <row r="49" spans="1:10" ht="16.5" customHeight="1">
      <c r="A49" s="108"/>
      <c r="B49" s="30"/>
      <c r="C49" s="117" t="s">
        <v>70</v>
      </c>
      <c r="D49" s="117"/>
      <c r="E49" s="26"/>
      <c r="F49" s="25">
        <v>5000000000</v>
      </c>
      <c r="G49" s="25">
        <v>992308000</v>
      </c>
      <c r="H49" s="25">
        <v>2988051080</v>
      </c>
      <c r="I49" s="25">
        <v>0</v>
      </c>
      <c r="J49" s="24">
        <v>0</v>
      </c>
    </row>
    <row r="50" spans="1:10" ht="16.5" customHeight="1">
      <c r="A50" s="108"/>
      <c r="B50" s="98"/>
      <c r="C50" s="117" t="s">
        <v>69</v>
      </c>
      <c r="D50" s="117"/>
      <c r="E50" s="26"/>
      <c r="F50" s="25">
        <v>96847503</v>
      </c>
      <c r="G50" s="25">
        <v>90221317</v>
      </c>
      <c r="H50" s="25">
        <v>100296485</v>
      </c>
      <c r="I50" s="25">
        <v>92876038</v>
      </c>
      <c r="J50" s="24">
        <v>93833390</v>
      </c>
    </row>
    <row r="51" spans="1:10" ht="16.5" customHeight="1">
      <c r="A51" s="108"/>
      <c r="B51" s="30"/>
      <c r="C51" s="117" t="s">
        <v>68</v>
      </c>
      <c r="D51" s="117"/>
      <c r="E51" s="26"/>
      <c r="F51" s="25">
        <v>101254000</v>
      </c>
      <c r="G51" s="25">
        <v>241984000</v>
      </c>
      <c r="H51" s="25">
        <v>140543587</v>
      </c>
      <c r="I51" s="25">
        <v>91860895</v>
      </c>
      <c r="J51" s="24">
        <v>5300000</v>
      </c>
    </row>
    <row r="52" spans="1:10" ht="16.5" customHeight="1">
      <c r="A52" s="108"/>
      <c r="B52" s="30"/>
      <c r="C52" s="117" t="s">
        <v>67</v>
      </c>
      <c r="D52" s="117"/>
      <c r="E52" s="26"/>
      <c r="F52" s="25">
        <v>36483021</v>
      </c>
      <c r="G52" s="25">
        <v>10566000</v>
      </c>
      <c r="H52" s="25">
        <v>3830000</v>
      </c>
      <c r="I52" s="25">
        <v>4344240</v>
      </c>
      <c r="J52" s="24">
        <v>1122840</v>
      </c>
    </row>
    <row r="53" spans="1:10" ht="16.5" customHeight="1" thickBot="1">
      <c r="A53" s="108"/>
      <c r="B53" s="119" t="s">
        <v>66</v>
      </c>
      <c r="C53" s="120"/>
      <c r="D53" s="120"/>
      <c r="E53" s="121"/>
      <c r="F53" s="97">
        <v>79734150586</v>
      </c>
      <c r="G53" s="97">
        <v>78672398705</v>
      </c>
      <c r="H53" s="97">
        <v>78201687661</v>
      </c>
      <c r="I53" s="97">
        <f>SUM(I42,I46)</f>
        <v>81903078263</v>
      </c>
      <c r="J53" s="96">
        <f>SUM(J42,J46)</f>
        <v>81209565588</v>
      </c>
    </row>
    <row r="54" spans="1:11" ht="8.25" customHeight="1" thickBot="1">
      <c r="A54" s="108"/>
      <c r="B54" s="95"/>
      <c r="C54" s="95"/>
      <c r="D54" s="95"/>
      <c r="E54" s="95"/>
      <c r="F54" s="94"/>
      <c r="G54" s="94"/>
      <c r="H54" s="94"/>
      <c r="I54" s="94"/>
      <c r="J54" s="94"/>
      <c r="K54" s="45"/>
    </row>
    <row r="55" spans="1:10" ht="16.5" customHeight="1">
      <c r="A55" s="108"/>
      <c r="B55" s="122" t="s">
        <v>65</v>
      </c>
      <c r="C55" s="123"/>
      <c r="D55" s="124"/>
      <c r="E55" s="125"/>
      <c r="F55" s="93">
        <v>9761974320</v>
      </c>
      <c r="G55" s="93">
        <v>8444117894</v>
      </c>
      <c r="H55" s="93">
        <v>6458135084</v>
      </c>
      <c r="I55" s="93">
        <f>SUM(I56:I58)</f>
        <v>5747271773</v>
      </c>
      <c r="J55" s="92">
        <f>SUM(J56:J58)</f>
        <v>4127758867</v>
      </c>
    </row>
    <row r="56" spans="1:10" ht="16.5" customHeight="1">
      <c r="A56" s="108"/>
      <c r="B56" s="30"/>
      <c r="C56" s="126" t="s">
        <v>64</v>
      </c>
      <c r="D56" s="126"/>
      <c r="E56" s="91"/>
      <c r="F56" s="25">
        <v>416409128</v>
      </c>
      <c r="G56" s="25">
        <v>589357941</v>
      </c>
      <c r="H56" s="25">
        <v>753305935</v>
      </c>
      <c r="I56" s="25">
        <v>878163064</v>
      </c>
      <c r="J56" s="24">
        <v>1024580608</v>
      </c>
    </row>
    <row r="57" spans="1:10" ht="16.5" customHeight="1">
      <c r="A57" s="108"/>
      <c r="B57" s="30"/>
      <c r="C57" s="126" t="s">
        <v>63</v>
      </c>
      <c r="D57" s="126"/>
      <c r="E57" s="91"/>
      <c r="F57" s="25">
        <v>9345565192</v>
      </c>
      <c r="G57" s="25">
        <v>7834450807</v>
      </c>
      <c r="H57" s="25">
        <v>5684520003</v>
      </c>
      <c r="I57" s="25">
        <v>4869108709</v>
      </c>
      <c r="J57" s="24">
        <v>3103178259</v>
      </c>
    </row>
    <row r="58" spans="1:10" ht="16.5" customHeight="1">
      <c r="A58" s="108"/>
      <c r="B58" s="30"/>
      <c r="C58" s="153" t="s">
        <v>62</v>
      </c>
      <c r="D58" s="153"/>
      <c r="E58" s="91"/>
      <c r="F58" s="25">
        <v>0</v>
      </c>
      <c r="G58" s="25">
        <v>20309146</v>
      </c>
      <c r="H58" s="25">
        <v>20309146</v>
      </c>
      <c r="I58" s="25">
        <v>0</v>
      </c>
      <c r="J58" s="24">
        <v>0</v>
      </c>
    </row>
    <row r="59" spans="1:10" ht="16.5" customHeight="1">
      <c r="A59" s="108"/>
      <c r="B59" s="138" t="s">
        <v>61</v>
      </c>
      <c r="C59" s="139"/>
      <c r="D59" s="140"/>
      <c r="E59" s="141"/>
      <c r="F59" s="21">
        <v>1809703188</v>
      </c>
      <c r="G59" s="21">
        <v>1961840974</v>
      </c>
      <c r="H59" s="21">
        <v>3809116930</v>
      </c>
      <c r="I59" s="21">
        <f>SUM(I60:I63)</f>
        <v>5124707629</v>
      </c>
      <c r="J59" s="31">
        <f>SUM(J60:J63)</f>
        <v>3737924161</v>
      </c>
    </row>
    <row r="60" spans="1:10" ht="16.5" customHeight="1">
      <c r="A60" s="108"/>
      <c r="B60" s="30"/>
      <c r="C60" s="117" t="s">
        <v>60</v>
      </c>
      <c r="D60" s="117"/>
      <c r="E60" s="26"/>
      <c r="F60" s="25">
        <v>1250295781</v>
      </c>
      <c r="G60" s="25">
        <v>1450311368</v>
      </c>
      <c r="H60" s="25">
        <v>2729591843</v>
      </c>
      <c r="I60" s="25">
        <v>4579126210</v>
      </c>
      <c r="J60" s="24">
        <v>3114165007</v>
      </c>
    </row>
    <row r="61" spans="1:10" ht="16.5" customHeight="1">
      <c r="A61" s="108"/>
      <c r="B61" s="30"/>
      <c r="C61" s="117" t="s">
        <v>59</v>
      </c>
      <c r="D61" s="117"/>
      <c r="E61" s="26"/>
      <c r="F61" s="25">
        <v>5423407</v>
      </c>
      <c r="G61" s="25">
        <v>4965443</v>
      </c>
      <c r="H61" s="25">
        <v>33607351</v>
      </c>
      <c r="I61" s="25">
        <v>31749390</v>
      </c>
      <c r="J61" s="24">
        <v>31709820</v>
      </c>
    </row>
    <row r="62" spans="1:10" ht="16.5" customHeight="1">
      <c r="A62" s="108"/>
      <c r="B62" s="30"/>
      <c r="C62" s="131" t="s">
        <v>58</v>
      </c>
      <c r="D62" s="131"/>
      <c r="E62" s="90"/>
      <c r="F62" s="25">
        <v>74731200</v>
      </c>
      <c r="G62" s="25">
        <v>26171000</v>
      </c>
      <c r="H62" s="25">
        <v>0</v>
      </c>
      <c r="I62" s="25">
        <v>0</v>
      </c>
      <c r="J62" s="24">
        <v>65192700</v>
      </c>
    </row>
    <row r="63" spans="1:10" ht="16.5" customHeight="1" thickBot="1">
      <c r="A63" s="108"/>
      <c r="B63" s="13"/>
      <c r="C63" s="142" t="s">
        <v>57</v>
      </c>
      <c r="D63" s="142"/>
      <c r="E63" s="60"/>
      <c r="F63" s="8">
        <v>479252800</v>
      </c>
      <c r="G63" s="8">
        <v>480393163</v>
      </c>
      <c r="H63" s="8">
        <v>1045917736</v>
      </c>
      <c r="I63" s="8">
        <v>513832029</v>
      </c>
      <c r="J63" s="14">
        <v>526856634</v>
      </c>
    </row>
    <row r="64" spans="1:10" ht="16.5" customHeight="1" thickBot="1">
      <c r="A64" s="108"/>
      <c r="B64" s="127" t="s">
        <v>56</v>
      </c>
      <c r="C64" s="128"/>
      <c r="D64" s="129"/>
      <c r="E64" s="130"/>
      <c r="F64" s="5">
        <v>11571677508</v>
      </c>
      <c r="G64" s="5">
        <v>10405958868</v>
      </c>
      <c r="H64" s="5">
        <v>10267252014</v>
      </c>
      <c r="I64" s="5">
        <f>SUM(I55,I59)</f>
        <v>10871979402</v>
      </c>
      <c r="J64" s="4">
        <f>SUM(J55,J59)</f>
        <v>7865683028</v>
      </c>
    </row>
    <row r="65" spans="1:10" ht="16.5" customHeight="1">
      <c r="A65" s="108"/>
      <c r="B65" s="143" t="s">
        <v>55</v>
      </c>
      <c r="C65" s="144"/>
      <c r="D65" s="145"/>
      <c r="E65" s="146"/>
      <c r="F65" s="33">
        <v>28888669639</v>
      </c>
      <c r="G65" s="33">
        <v>28362829800</v>
      </c>
      <c r="H65" s="33">
        <v>25784994840</v>
      </c>
      <c r="I65" s="33">
        <f>SUM(I66:I67)</f>
        <v>25522429325</v>
      </c>
      <c r="J65" s="32">
        <f>SUM(J66:J67)</f>
        <v>27318241264</v>
      </c>
    </row>
    <row r="66" spans="1:10" ht="16.5" customHeight="1">
      <c r="A66" s="108"/>
      <c r="B66" s="30"/>
      <c r="C66" s="117" t="s">
        <v>54</v>
      </c>
      <c r="D66" s="117"/>
      <c r="E66" s="26"/>
      <c r="F66" s="25">
        <v>4910221724</v>
      </c>
      <c r="G66" s="25">
        <v>4934221724</v>
      </c>
      <c r="H66" s="25">
        <v>4972221724</v>
      </c>
      <c r="I66" s="25">
        <v>5026221724</v>
      </c>
      <c r="J66" s="24">
        <v>5465849724</v>
      </c>
    </row>
    <row r="67" spans="1:10" ht="16.5" customHeight="1">
      <c r="A67" s="108"/>
      <c r="B67" s="89"/>
      <c r="C67" s="136" t="s">
        <v>53</v>
      </c>
      <c r="D67" s="136"/>
      <c r="E67" s="88"/>
      <c r="F67" s="87">
        <v>23978447915</v>
      </c>
      <c r="G67" s="87">
        <v>23428608076</v>
      </c>
      <c r="H67" s="87">
        <v>20812773116</v>
      </c>
      <c r="I67" s="87">
        <v>20496207601</v>
      </c>
      <c r="J67" s="86">
        <v>21852391540</v>
      </c>
    </row>
    <row r="68" spans="1:10" ht="16.5" customHeight="1">
      <c r="A68" s="108"/>
      <c r="B68" s="138" t="s">
        <v>52</v>
      </c>
      <c r="C68" s="139"/>
      <c r="D68" s="140"/>
      <c r="E68" s="141"/>
      <c r="F68" s="21">
        <v>39273803439</v>
      </c>
      <c r="G68" s="21">
        <v>39903610037</v>
      </c>
      <c r="H68" s="21">
        <v>42149440807</v>
      </c>
      <c r="I68" s="21">
        <f>SUM(I69+I70)</f>
        <v>45508669536</v>
      </c>
      <c r="J68" s="31">
        <f>SUM(J69+J70)</f>
        <v>46025641296</v>
      </c>
    </row>
    <row r="69" spans="1:10" ht="16.5" customHeight="1">
      <c r="A69" s="108"/>
      <c r="B69" s="89"/>
      <c r="C69" s="136" t="s">
        <v>51</v>
      </c>
      <c r="D69" s="136"/>
      <c r="E69" s="88"/>
      <c r="F69" s="87">
        <v>36949434215</v>
      </c>
      <c r="G69" s="87">
        <v>36854515172</v>
      </c>
      <c r="H69" s="87">
        <v>38058478281</v>
      </c>
      <c r="I69" s="87">
        <v>38724609431</v>
      </c>
      <c r="J69" s="86">
        <v>39326909611</v>
      </c>
    </row>
    <row r="70" spans="1:10" ht="16.5" customHeight="1" thickBot="1">
      <c r="A70" s="108"/>
      <c r="B70" s="85"/>
      <c r="C70" s="137" t="s">
        <v>50</v>
      </c>
      <c r="D70" s="137"/>
      <c r="E70" s="84"/>
      <c r="F70" s="83">
        <v>2324369224</v>
      </c>
      <c r="G70" s="83">
        <v>3049094865</v>
      </c>
      <c r="H70" s="83">
        <v>4090962526</v>
      </c>
      <c r="I70" s="83">
        <v>6784060105</v>
      </c>
      <c r="J70" s="82">
        <v>6698731685</v>
      </c>
    </row>
    <row r="71" spans="1:10" ht="16.5" customHeight="1" thickBot="1">
      <c r="A71" s="108"/>
      <c r="B71" s="127" t="s">
        <v>49</v>
      </c>
      <c r="C71" s="128"/>
      <c r="D71" s="129"/>
      <c r="E71" s="130"/>
      <c r="F71" s="5">
        <v>68162473078</v>
      </c>
      <c r="G71" s="5">
        <v>68266439837</v>
      </c>
      <c r="H71" s="5">
        <v>67934435647</v>
      </c>
      <c r="I71" s="5">
        <f>SUM(I65,I68)</f>
        <v>71031098861</v>
      </c>
      <c r="J71" s="4">
        <f>SUM(J65,J68)</f>
        <v>73343882560</v>
      </c>
    </row>
    <row r="72" spans="1:10" ht="17.25" customHeight="1" thickBot="1">
      <c r="A72" s="108"/>
      <c r="B72" s="132" t="s">
        <v>48</v>
      </c>
      <c r="C72" s="133"/>
      <c r="D72" s="134"/>
      <c r="E72" s="135"/>
      <c r="F72" s="81">
        <v>79734150586</v>
      </c>
      <c r="G72" s="81">
        <v>78672398705</v>
      </c>
      <c r="H72" s="81">
        <v>78201687661</v>
      </c>
      <c r="I72" s="81">
        <f>SUM(I64,I71)</f>
        <v>81903078263</v>
      </c>
      <c r="J72" s="80">
        <f>SUM(J64,J71)</f>
        <v>81209565588</v>
      </c>
    </row>
    <row r="73" spans="1:10" ht="6.75" customHeight="1">
      <c r="A73" s="108"/>
      <c r="B73" s="79"/>
      <c r="C73" s="79"/>
      <c r="D73" s="79"/>
      <c r="E73" s="79"/>
      <c r="F73" s="2"/>
      <c r="G73" s="2"/>
      <c r="H73" s="2"/>
      <c r="I73" s="2"/>
      <c r="J73" s="2"/>
    </row>
    <row r="74" ht="13.5">
      <c r="A74" s="78"/>
    </row>
    <row r="75" ht="13.5">
      <c r="A75" s="78"/>
    </row>
    <row r="76" ht="13.5">
      <c r="A76" s="78"/>
    </row>
  </sheetData>
  <sheetProtection/>
  <mergeCells count="67">
    <mergeCell ref="C20:D20"/>
    <mergeCell ref="C58:D58"/>
    <mergeCell ref="C21:D21"/>
    <mergeCell ref="B23:E23"/>
    <mergeCell ref="C27:D27"/>
    <mergeCell ref="C22:D22"/>
    <mergeCell ref="B8:E8"/>
    <mergeCell ref="C11:D11"/>
    <mergeCell ref="A1:A38"/>
    <mergeCell ref="A39:A73"/>
    <mergeCell ref="B29:E29"/>
    <mergeCell ref="C44:D44"/>
    <mergeCell ref="C47:D47"/>
    <mergeCell ref="C31:D31"/>
    <mergeCell ref="C30:D30"/>
    <mergeCell ref="B32:E32"/>
    <mergeCell ref="B3:E3"/>
    <mergeCell ref="C13:D13"/>
    <mergeCell ref="C14:D14"/>
    <mergeCell ref="B4:E4"/>
    <mergeCell ref="C5:D5"/>
    <mergeCell ref="C6:D6"/>
    <mergeCell ref="C7:D7"/>
    <mergeCell ref="C9:D9"/>
    <mergeCell ref="C10:D10"/>
    <mergeCell ref="C12:D12"/>
    <mergeCell ref="C43:D43"/>
    <mergeCell ref="C48:D48"/>
    <mergeCell ref="B42:E42"/>
    <mergeCell ref="B46:E46"/>
    <mergeCell ref="C35:D35"/>
    <mergeCell ref="C34:D34"/>
    <mergeCell ref="B36:E36"/>
    <mergeCell ref="B41:E41"/>
    <mergeCell ref="B15:E15"/>
    <mergeCell ref="C16:D16"/>
    <mergeCell ref="B19:E19"/>
    <mergeCell ref="B17:E17"/>
    <mergeCell ref="B28:E28"/>
    <mergeCell ref="B37:E37"/>
    <mergeCell ref="C24:D24"/>
    <mergeCell ref="C25:D25"/>
    <mergeCell ref="C26:D26"/>
    <mergeCell ref="C33:D33"/>
    <mergeCell ref="B72:E72"/>
    <mergeCell ref="C69:D69"/>
    <mergeCell ref="C70:D70"/>
    <mergeCell ref="B59:E59"/>
    <mergeCell ref="C60:D60"/>
    <mergeCell ref="C63:D63"/>
    <mergeCell ref="B65:E65"/>
    <mergeCell ref="B68:E68"/>
    <mergeCell ref="C66:D66"/>
    <mergeCell ref="C67:D67"/>
    <mergeCell ref="B55:E55"/>
    <mergeCell ref="C56:D56"/>
    <mergeCell ref="B71:E71"/>
    <mergeCell ref="B64:E64"/>
    <mergeCell ref="C62:D62"/>
    <mergeCell ref="C61:D61"/>
    <mergeCell ref="C57:D57"/>
    <mergeCell ref="C50:D50"/>
    <mergeCell ref="C49:D49"/>
    <mergeCell ref="C45:D45"/>
    <mergeCell ref="C51:D51"/>
    <mergeCell ref="C52:D52"/>
    <mergeCell ref="B53:E53"/>
  </mergeCells>
  <printOptions/>
  <pageMargins left="0.3937007874015748" right="0.3937007874015748" top="0.5905511811023623" bottom="0.3937007874015748" header="0.5118110236220472" footer="0.5118110236220472"/>
  <pageSetup firstPageNumber="29" useFirstPageNumber="1" horizontalDpi="600" verticalDpi="600" orientation="landscape" paperSize="9" scale="97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2011-10-05T06:57:19Z</cp:lastPrinted>
  <dcterms:created xsi:type="dcterms:W3CDTF">2011-09-15T04:31:45Z</dcterms:created>
  <dcterms:modified xsi:type="dcterms:W3CDTF">2020-11-13T05:17:31Z</dcterms:modified>
  <cp:category/>
  <cp:version/>
  <cp:contentType/>
  <cp:contentStatus/>
</cp:coreProperties>
</file>