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1412ss0054\lib\金融支援課共通フォルダ\４　制度融資G\◆実績関係\平成30年度\"/>
    </mc:Choice>
  </mc:AlternateContent>
  <bookViews>
    <workbookView xWindow="2595" yWindow="1260" windowWidth="16725" windowHeight="7515"/>
  </bookViews>
  <sheets>
    <sheet name="201903 " sheetId="45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I64" i="45" l="1"/>
  <c r="H64" i="45"/>
  <c r="I63" i="45"/>
  <c r="I62" i="45" s="1"/>
  <c r="H63" i="45"/>
  <c r="H62" i="45"/>
  <c r="G62" i="45"/>
  <c r="F62" i="45"/>
  <c r="E62" i="45"/>
  <c r="I61" i="45"/>
  <c r="H61" i="45"/>
  <c r="I60" i="45"/>
  <c r="H60" i="45"/>
  <c r="I59" i="45"/>
  <c r="H59" i="45"/>
  <c r="I58" i="45"/>
  <c r="H58" i="45"/>
  <c r="I57" i="45"/>
  <c r="H57" i="45"/>
  <c r="H56" i="45" s="1"/>
  <c r="I56" i="45"/>
  <c r="G56" i="45"/>
  <c r="F56" i="45"/>
  <c r="F65" i="45" s="1"/>
  <c r="I55" i="45"/>
  <c r="H55" i="45"/>
  <c r="I54" i="45"/>
  <c r="H54" i="45"/>
  <c r="I53" i="45"/>
  <c r="H53" i="45"/>
  <c r="I52" i="45"/>
  <c r="H52" i="45"/>
  <c r="I51" i="45"/>
  <c r="H51" i="45"/>
  <c r="I50" i="45"/>
  <c r="H50" i="45"/>
  <c r="I49" i="45"/>
  <c r="H49" i="45"/>
  <c r="I48" i="45"/>
  <c r="H48" i="45"/>
  <c r="I46" i="45"/>
  <c r="H46" i="45"/>
  <c r="I45" i="45"/>
  <c r="H45" i="45"/>
  <c r="I44" i="45"/>
  <c r="H44" i="45"/>
  <c r="I43" i="45"/>
  <c r="H43" i="45"/>
  <c r="I42" i="45"/>
  <c r="H42" i="45"/>
  <c r="I41" i="45"/>
  <c r="H41" i="45"/>
  <c r="I40" i="45"/>
  <c r="H40" i="45"/>
  <c r="I39" i="45"/>
  <c r="H39" i="45"/>
  <c r="I38" i="45"/>
  <c r="H38" i="45"/>
  <c r="I37" i="45"/>
  <c r="H37" i="45"/>
  <c r="I36" i="45"/>
  <c r="H36" i="45"/>
  <c r="I35" i="45"/>
  <c r="H35" i="45"/>
  <c r="I34" i="45"/>
  <c r="H34" i="45"/>
  <c r="I33" i="45"/>
  <c r="H33" i="45"/>
  <c r="I32" i="45"/>
  <c r="H32" i="45"/>
  <c r="I31" i="45"/>
  <c r="H31" i="45"/>
  <c r="I30" i="45"/>
  <c r="H30" i="45"/>
  <c r="I29" i="45"/>
  <c r="H29" i="45"/>
  <c r="I28" i="45"/>
  <c r="H28" i="45"/>
  <c r="I27" i="45"/>
  <c r="H27" i="45"/>
  <c r="I26" i="45"/>
  <c r="H26" i="45"/>
  <c r="I25" i="45"/>
  <c r="H25" i="45"/>
  <c r="I24" i="45"/>
  <c r="H24" i="45"/>
  <c r="I23" i="45"/>
  <c r="H23" i="45"/>
  <c r="I22" i="45"/>
  <c r="H22" i="45"/>
  <c r="I21" i="45"/>
  <c r="H21" i="45"/>
  <c r="I20" i="45"/>
  <c r="H20" i="45"/>
  <c r="I19" i="45"/>
  <c r="H19" i="45"/>
  <c r="I18" i="45"/>
  <c r="H18" i="45"/>
  <c r="I17" i="45"/>
  <c r="H17" i="45"/>
  <c r="I16" i="45"/>
  <c r="H16" i="45"/>
  <c r="I15" i="45"/>
  <c r="H15" i="45"/>
  <c r="I14" i="45"/>
  <c r="H14" i="45"/>
  <c r="I13" i="45"/>
  <c r="H13" i="45"/>
  <c r="I12" i="45"/>
  <c r="H12" i="45"/>
  <c r="I11" i="45"/>
  <c r="H11" i="45"/>
  <c r="I10" i="45"/>
  <c r="H10" i="45"/>
  <c r="I9" i="45"/>
  <c r="H9" i="45"/>
  <c r="I8" i="45"/>
  <c r="H8" i="45"/>
  <c r="I7" i="45"/>
  <c r="H7" i="45"/>
  <c r="I6" i="45"/>
  <c r="H6" i="45"/>
  <c r="I4" i="45"/>
  <c r="I65" i="45" s="1"/>
  <c r="H4" i="45"/>
  <c r="H65" i="45" s="1"/>
  <c r="G4" i="45"/>
  <c r="G65" i="45" s="1"/>
  <c r="F4" i="45"/>
  <c r="E4" i="45"/>
  <c r="E65" i="45" s="1"/>
</calcChain>
</file>

<file path=xl/sharedStrings.xml><?xml version="1.0" encoding="utf-8"?>
<sst xmlns="http://schemas.openxmlformats.org/spreadsheetml/2006/main" count="132" uniqueCount="125">
  <si>
    <t>資　  　金　  　名</t>
    <rPh sb="0" eb="1">
      <t>シ</t>
    </rPh>
    <rPh sb="5" eb="6">
      <t>キン</t>
    </rPh>
    <rPh sb="10" eb="11">
      <t>ナ</t>
    </rPh>
    <phoneticPr fontId="3"/>
  </si>
  <si>
    <t>融資枠
(億円)</t>
    <rPh sb="0" eb="2">
      <t>ユウシ</t>
    </rPh>
    <rPh sb="2" eb="3">
      <t>ワク</t>
    </rPh>
    <rPh sb="5" eb="6">
      <t>オク</t>
    </rPh>
    <rPh sb="6" eb="7">
      <t>エン</t>
    </rPh>
    <phoneticPr fontId="3"/>
  </si>
  <si>
    <t>件数</t>
    <rPh sb="0" eb="2">
      <t>ケンスウ</t>
    </rPh>
    <phoneticPr fontId="3"/>
  </si>
  <si>
    <r>
      <t>金額</t>
    </r>
    <r>
      <rPr>
        <b/>
        <sz val="10"/>
        <rFont val="ＭＳ Ｐゴシック"/>
        <family val="3"/>
        <charset val="128"/>
      </rPr>
      <t>（千円）</t>
    </r>
    <rPh sb="0" eb="1">
      <t>キン</t>
    </rPh>
    <rPh sb="1" eb="2">
      <t>ガク</t>
    </rPh>
    <rPh sb="3" eb="5">
      <t>センエン</t>
    </rPh>
    <phoneticPr fontId="3"/>
  </si>
  <si>
    <t>参考：先月末時点</t>
    <rPh sb="0" eb="2">
      <t>サンコウ</t>
    </rPh>
    <rPh sb="3" eb="5">
      <t>センゲツ</t>
    </rPh>
    <rPh sb="5" eb="6">
      <t>マツ</t>
    </rPh>
    <rPh sb="6" eb="8">
      <t>ジテン</t>
    </rPh>
    <phoneticPr fontId="3"/>
  </si>
  <si>
    <t>（億円）</t>
    <rPh sb="1" eb="3">
      <t>オクエン</t>
    </rPh>
    <phoneticPr fontId="3"/>
  </si>
  <si>
    <t>金額（千円）</t>
    <rPh sb="0" eb="1">
      <t>キン</t>
    </rPh>
    <rPh sb="1" eb="2">
      <t>ガク</t>
    </rPh>
    <rPh sb="3" eb="5">
      <t>センエン</t>
    </rPh>
    <phoneticPr fontId="3"/>
  </si>
  <si>
    <t>チャレンジ応援資金（金融機関提案型）</t>
    <rPh sb="5" eb="7">
      <t>オウエン</t>
    </rPh>
    <rPh sb="7" eb="9">
      <t>シキン</t>
    </rPh>
    <rPh sb="10" eb="12">
      <t>キンユウ</t>
    </rPh>
    <rPh sb="12" eb="14">
      <t>キカン</t>
    </rPh>
    <rPh sb="14" eb="16">
      <t>テイアン</t>
    </rPh>
    <rPh sb="16" eb="17">
      <t>カタ</t>
    </rPh>
    <phoneticPr fontId="3"/>
  </si>
  <si>
    <t>金融機関</t>
    <rPh sb="0" eb="2">
      <t>キンユウ</t>
    </rPh>
    <rPh sb="2" eb="4">
      <t>キカン</t>
    </rPh>
    <phoneticPr fontId="3"/>
  </si>
  <si>
    <t>融資メニュー</t>
    <rPh sb="0" eb="2">
      <t>ユウシ</t>
    </rPh>
    <phoneticPr fontId="3"/>
  </si>
  <si>
    <t>融資メニューcode</t>
    <rPh sb="0" eb="2">
      <t>ユウシ</t>
    </rPh>
    <phoneticPr fontId="3"/>
  </si>
  <si>
    <t>目標額</t>
    <rPh sb="0" eb="3">
      <t>モクヒョウガク</t>
    </rPh>
    <phoneticPr fontId="3"/>
  </si>
  <si>
    <t>0005-2012-001</t>
  </si>
  <si>
    <t>りそな銀行</t>
    <rPh sb="3" eb="5">
      <t>ギンコウ</t>
    </rPh>
    <phoneticPr fontId="3"/>
  </si>
  <si>
    <t>0010-2012-001</t>
  </si>
  <si>
    <t>ものづくり応援ローン</t>
    <rPh sb="5" eb="7">
      <t>オウエン</t>
    </rPh>
    <phoneticPr fontId="3"/>
  </si>
  <si>
    <t>0161-2011-003</t>
  </si>
  <si>
    <t>設備投資応援ローン</t>
    <rPh sb="0" eb="2">
      <t>セツビ</t>
    </rPh>
    <rPh sb="2" eb="4">
      <t>トウシ</t>
    </rPh>
    <rPh sb="4" eb="6">
      <t>オウエン</t>
    </rPh>
    <phoneticPr fontId="3"/>
  </si>
  <si>
    <t>大阪府・成長企業支援融資</t>
  </si>
  <si>
    <t>0544-2011-004</t>
  </si>
  <si>
    <t>賃貸住宅リフォーム・リノベーション応援融資</t>
    <rPh sb="0" eb="2">
      <t>チンタイ</t>
    </rPh>
    <rPh sb="2" eb="4">
      <t>ジュウタク</t>
    </rPh>
    <rPh sb="17" eb="19">
      <t>オウエン</t>
    </rPh>
    <rPh sb="19" eb="21">
      <t>ユウシ</t>
    </rPh>
    <phoneticPr fontId="3"/>
  </si>
  <si>
    <t>0544-2011-005</t>
  </si>
  <si>
    <t>紀陽銀行</t>
    <rPh sb="0" eb="2">
      <t>キヨウ</t>
    </rPh>
    <rPh sb="2" eb="4">
      <t>ギンコウ</t>
    </rPh>
    <phoneticPr fontId="3"/>
  </si>
  <si>
    <t>頑張る企業応援融資（紀陽スーパーサポート）</t>
    <rPh sb="0" eb="2">
      <t>ガンバ</t>
    </rPh>
    <rPh sb="3" eb="5">
      <t>キギョウ</t>
    </rPh>
    <rPh sb="5" eb="7">
      <t>オウエン</t>
    </rPh>
    <rPh sb="7" eb="9">
      <t>ユウシ</t>
    </rPh>
    <rPh sb="10" eb="12">
      <t>キヨウ</t>
    </rPh>
    <phoneticPr fontId="3"/>
  </si>
  <si>
    <t>0163-2011-001</t>
  </si>
  <si>
    <t>0163-2011-002</t>
  </si>
  <si>
    <t>紀陽頑張る医療応援融資</t>
    <rPh sb="0" eb="2">
      <t>キヨウ</t>
    </rPh>
    <rPh sb="2" eb="4">
      <t>ガンバ</t>
    </rPh>
    <rPh sb="5" eb="7">
      <t>イリョウ</t>
    </rPh>
    <rPh sb="7" eb="9">
      <t>オウエン</t>
    </rPh>
    <rPh sb="9" eb="11">
      <t>ユウシ</t>
    </rPh>
    <phoneticPr fontId="3"/>
  </si>
  <si>
    <t>京都銀行</t>
    <rPh sb="0" eb="2">
      <t>キョウト</t>
    </rPh>
    <rPh sb="2" eb="4">
      <t>ギンコウ</t>
    </rPh>
    <phoneticPr fontId="3"/>
  </si>
  <si>
    <t>0158-2011-002</t>
  </si>
  <si>
    <t>近畿大阪銀行</t>
  </si>
  <si>
    <t>0159-2012-001</t>
  </si>
  <si>
    <t>0159-2012-002</t>
  </si>
  <si>
    <t>大正銀行</t>
    <rPh sb="0" eb="2">
      <t>タイショウ</t>
    </rPh>
    <rPh sb="2" eb="4">
      <t>ギンコウ</t>
    </rPh>
    <phoneticPr fontId="3"/>
  </si>
  <si>
    <t>地域医療応援融資</t>
    <rPh sb="0" eb="2">
      <t>チイキ</t>
    </rPh>
    <rPh sb="2" eb="4">
      <t>イリョウ</t>
    </rPh>
    <rPh sb="4" eb="6">
      <t>オウエン</t>
    </rPh>
    <rPh sb="6" eb="8">
      <t>ユウシ</t>
    </rPh>
    <phoneticPr fontId="3"/>
  </si>
  <si>
    <t>0555-2011-001</t>
  </si>
  <si>
    <t>街づくり応援融資</t>
    <rPh sb="0" eb="1">
      <t>マチ</t>
    </rPh>
    <rPh sb="4" eb="6">
      <t>オウエン</t>
    </rPh>
    <rPh sb="6" eb="8">
      <t>ユウシ</t>
    </rPh>
    <phoneticPr fontId="3"/>
  </si>
  <si>
    <t>0555-2011-002</t>
  </si>
  <si>
    <t>0555-2012-001</t>
  </si>
  <si>
    <t>高齢者向け事業開業支援資金</t>
  </si>
  <si>
    <t>0555-2013-001</t>
  </si>
  <si>
    <t>0162-2013-001</t>
  </si>
  <si>
    <t>大阪信用金庫</t>
    <rPh sb="0" eb="2">
      <t>オオサカ</t>
    </rPh>
    <rPh sb="2" eb="4">
      <t>シンヨウ</t>
    </rPh>
    <rPh sb="4" eb="6">
      <t>キンコ</t>
    </rPh>
    <phoneticPr fontId="3"/>
  </si>
  <si>
    <t>1630-2011-001</t>
  </si>
  <si>
    <t>介護ビジネス応援融資</t>
    <rPh sb="0" eb="2">
      <t>カイゴ</t>
    </rPh>
    <rPh sb="6" eb="8">
      <t>オウエン</t>
    </rPh>
    <rPh sb="8" eb="10">
      <t>ユウシ</t>
    </rPh>
    <phoneticPr fontId="3"/>
  </si>
  <si>
    <t>1630-2011-002</t>
  </si>
  <si>
    <t>設備投資応援融資</t>
    <rPh sb="0" eb="2">
      <t>セツビ</t>
    </rPh>
    <rPh sb="2" eb="4">
      <t>トウシ</t>
    </rPh>
    <rPh sb="4" eb="6">
      <t>オウエン</t>
    </rPh>
    <rPh sb="6" eb="8">
      <t>ユウシ</t>
    </rPh>
    <phoneticPr fontId="3"/>
  </si>
  <si>
    <t>大阪シティ信用金庫</t>
    <rPh sb="0" eb="2">
      <t>オオサカ</t>
    </rPh>
    <rPh sb="5" eb="7">
      <t>シンヨウ</t>
    </rPh>
    <rPh sb="7" eb="9">
      <t>キンコ</t>
    </rPh>
    <phoneticPr fontId="3"/>
  </si>
  <si>
    <t>1635-2011-002</t>
  </si>
  <si>
    <t>1635-2011-001</t>
  </si>
  <si>
    <t>大阪シティ海外展開支援資金</t>
    <rPh sb="0" eb="2">
      <t>オオサカ</t>
    </rPh>
    <phoneticPr fontId="3"/>
  </si>
  <si>
    <t>1635-2012-001</t>
  </si>
  <si>
    <t>大阪シティ設備投資応援資金</t>
    <rPh sb="0" eb="2">
      <t>オオサカ</t>
    </rPh>
    <rPh sb="5" eb="7">
      <t>セツビ</t>
    </rPh>
    <rPh sb="7" eb="9">
      <t>トウシ</t>
    </rPh>
    <rPh sb="9" eb="11">
      <t>オウエン</t>
    </rPh>
    <rPh sb="11" eb="13">
      <t>シキン</t>
    </rPh>
    <phoneticPr fontId="3"/>
  </si>
  <si>
    <t>1636-2011-002</t>
  </si>
  <si>
    <t>1636-2011-003</t>
  </si>
  <si>
    <t>1636-2011-004</t>
  </si>
  <si>
    <t>京都信用金庫</t>
    <rPh sb="0" eb="2">
      <t>キョウト</t>
    </rPh>
    <rPh sb="2" eb="4">
      <t>シンヨウ</t>
    </rPh>
    <rPh sb="4" eb="6">
      <t>キンコ</t>
    </rPh>
    <phoneticPr fontId="3"/>
  </si>
  <si>
    <t>成長分野長期経営支援融資</t>
    <rPh sb="0" eb="2">
      <t>セイチョウ</t>
    </rPh>
    <rPh sb="2" eb="4">
      <t>ブンヤ</t>
    </rPh>
    <rPh sb="4" eb="6">
      <t>チョウキ</t>
    </rPh>
    <rPh sb="6" eb="8">
      <t>ケイエイ</t>
    </rPh>
    <rPh sb="8" eb="10">
      <t>シエン</t>
    </rPh>
    <rPh sb="10" eb="12">
      <t>ユウシ</t>
    </rPh>
    <phoneticPr fontId="3"/>
  </si>
  <si>
    <t>1610-2011-001</t>
  </si>
  <si>
    <t>京都中央信用金庫</t>
    <rPh sb="0" eb="2">
      <t>キョウト</t>
    </rPh>
    <rPh sb="2" eb="4">
      <t>チュウオウ</t>
    </rPh>
    <rPh sb="4" eb="6">
      <t>シンヨウ</t>
    </rPh>
    <rPh sb="6" eb="8">
      <t>キンコ</t>
    </rPh>
    <phoneticPr fontId="3"/>
  </si>
  <si>
    <t>ちゅうしん大阪いきいきプログラム</t>
    <rPh sb="5" eb="7">
      <t>オオサカ</t>
    </rPh>
    <phoneticPr fontId="3"/>
  </si>
  <si>
    <t>1611-2011-001</t>
  </si>
  <si>
    <t>北おおさか信用金庫</t>
    <rPh sb="0" eb="1">
      <t>キタ</t>
    </rPh>
    <rPh sb="5" eb="7">
      <t>シンヨウ</t>
    </rPh>
    <rPh sb="7" eb="9">
      <t>キンコ</t>
    </rPh>
    <phoneticPr fontId="3"/>
  </si>
  <si>
    <t>北おおさかスタートローン</t>
    <rPh sb="0" eb="1">
      <t>キタ</t>
    </rPh>
    <phoneticPr fontId="3"/>
  </si>
  <si>
    <t>1645-2011-001</t>
  </si>
  <si>
    <t>地域いきいきローン</t>
    <rPh sb="0" eb="2">
      <t>チイキ</t>
    </rPh>
    <phoneticPr fontId="3"/>
  </si>
  <si>
    <t>1657-2011-001</t>
  </si>
  <si>
    <t>きのくに信用金庫</t>
    <rPh sb="4" eb="6">
      <t>シンヨウ</t>
    </rPh>
    <rPh sb="6" eb="8">
      <t>キンコ</t>
    </rPh>
    <phoneticPr fontId="3"/>
  </si>
  <si>
    <t>きのくにチャレンジ企業応援融資</t>
    <rPh sb="9" eb="11">
      <t>キギョウ</t>
    </rPh>
    <rPh sb="11" eb="13">
      <t>オウエン</t>
    </rPh>
    <rPh sb="13" eb="15">
      <t>ユウシ</t>
    </rPh>
    <phoneticPr fontId="3"/>
  </si>
  <si>
    <t>のぞみ信用組合</t>
    <rPh sb="3" eb="5">
      <t>シンヨウ</t>
    </rPh>
    <rPh sb="5" eb="7">
      <t>クミアイ</t>
    </rPh>
    <phoneticPr fontId="3"/>
  </si>
  <si>
    <t>＜のぞみ＞の介護ビジネスローン</t>
  </si>
  <si>
    <t>2549-2012-001</t>
  </si>
  <si>
    <t>成長支援型融資</t>
    <rPh sb="0" eb="2">
      <t>セイチョウ</t>
    </rPh>
    <rPh sb="2" eb="4">
      <t>シエン</t>
    </rPh>
    <rPh sb="4" eb="5">
      <t>ガタ</t>
    </rPh>
    <rPh sb="5" eb="7">
      <t>ユウシ</t>
    </rPh>
    <phoneticPr fontId="3"/>
  </si>
  <si>
    <t xml:space="preserve"> 開業サポート資金</t>
    <rPh sb="1" eb="3">
      <t>カイギョウ</t>
    </rPh>
    <rPh sb="7" eb="9">
      <t>シキン</t>
    </rPh>
    <phoneticPr fontId="3"/>
  </si>
  <si>
    <t>K-000</t>
  </si>
  <si>
    <t xml:space="preserve"> 小規模企業サポート資金</t>
    <rPh sb="1" eb="4">
      <t>ショウキボ</t>
    </rPh>
    <rPh sb="4" eb="6">
      <t>キギョウ</t>
    </rPh>
    <rPh sb="10" eb="12">
      <t>シキン</t>
    </rPh>
    <phoneticPr fontId="3"/>
  </si>
  <si>
    <t>S-000</t>
  </si>
  <si>
    <t xml:space="preserve"> チャレンジ応援資金（法認定型）</t>
    <rPh sb="6" eb="8">
      <t>オウエン</t>
    </rPh>
    <rPh sb="8" eb="10">
      <t>シキン</t>
    </rPh>
    <rPh sb="11" eb="12">
      <t>ホウ</t>
    </rPh>
    <rPh sb="12" eb="14">
      <t>ニンテイ</t>
    </rPh>
    <rPh sb="14" eb="15">
      <t>ガタ</t>
    </rPh>
    <phoneticPr fontId="3"/>
  </si>
  <si>
    <t>C-001</t>
  </si>
  <si>
    <t xml:space="preserve"> チャレンジ応援資金（経営力強化資金）</t>
    <rPh sb="6" eb="8">
      <t>オウエン</t>
    </rPh>
    <rPh sb="8" eb="10">
      <t>シキン</t>
    </rPh>
    <rPh sb="11" eb="14">
      <t>ケイエイリョク</t>
    </rPh>
    <rPh sb="14" eb="16">
      <t>キョウカ</t>
    </rPh>
    <rPh sb="16" eb="18">
      <t>シキン</t>
    </rPh>
    <rPh sb="18" eb="19">
      <t>テイケイ</t>
    </rPh>
    <phoneticPr fontId="3"/>
  </si>
  <si>
    <t>C-003</t>
  </si>
  <si>
    <t xml:space="preserve"> チャレンジ応援資金（設備投資応援融資）</t>
    <rPh sb="6" eb="8">
      <t>オウエン</t>
    </rPh>
    <rPh sb="8" eb="10">
      <t>シキン</t>
    </rPh>
    <rPh sb="11" eb="13">
      <t>セツビ</t>
    </rPh>
    <rPh sb="13" eb="15">
      <t>トウシ</t>
    </rPh>
    <rPh sb="15" eb="17">
      <t>オウエン</t>
    </rPh>
    <rPh sb="17" eb="19">
      <t>ユウシ</t>
    </rPh>
    <phoneticPr fontId="3"/>
  </si>
  <si>
    <t>セーフティネット融資</t>
    <rPh sb="8" eb="10">
      <t>ユウシ</t>
    </rPh>
    <phoneticPr fontId="3"/>
  </si>
  <si>
    <t>SN-001</t>
  </si>
  <si>
    <t>合　　　　　　　計</t>
    <rPh sb="0" eb="1">
      <t>ゴウ</t>
    </rPh>
    <rPh sb="8" eb="9">
      <t>ケイ</t>
    </rPh>
    <phoneticPr fontId="3"/>
  </si>
  <si>
    <t>りそな『エコビジョン・ダイバーシティ・カンパニー』融資制度</t>
    <rPh sb="27" eb="29">
      <t>セイド</t>
    </rPh>
    <phoneticPr fontId="3"/>
  </si>
  <si>
    <t>りそな『設備投資応援』融資制度</t>
    <rPh sb="4" eb="6">
      <t>セツビ</t>
    </rPh>
    <rPh sb="6" eb="8">
      <t>トウシ</t>
    </rPh>
    <rPh sb="8" eb="10">
      <t>オウエン</t>
    </rPh>
    <rPh sb="13" eb="15">
      <t>セイド</t>
    </rPh>
    <phoneticPr fontId="3"/>
  </si>
  <si>
    <t>がんばる企業応援融資</t>
    <rPh sb="4" eb="6">
      <t>キギョウ</t>
    </rPh>
    <rPh sb="6" eb="8">
      <t>オウエン</t>
    </rPh>
    <rPh sb="8" eb="10">
      <t>ユウシ</t>
    </rPh>
    <phoneticPr fontId="3"/>
  </si>
  <si>
    <t>医療ビジネス応援資金　メディカルフレッチェ</t>
    <rPh sb="0" eb="2">
      <t>イリョウ</t>
    </rPh>
    <rPh sb="6" eb="8">
      <t>オウエン</t>
    </rPh>
    <rPh sb="8" eb="10">
      <t>シキン</t>
    </rPh>
    <phoneticPr fontId="24"/>
  </si>
  <si>
    <t>介護ビジネス応援資金　介護フレッチェ</t>
    <rPh sb="0" eb="2">
      <t>カイゴ</t>
    </rPh>
    <rPh sb="6" eb="8">
      <t>オウエン</t>
    </rPh>
    <rPh sb="8" eb="10">
      <t>シキン</t>
    </rPh>
    <rPh sb="11" eb="13">
      <t>カイゴ</t>
    </rPh>
    <phoneticPr fontId="3"/>
  </si>
  <si>
    <t>商工設備サポートローン</t>
    <rPh sb="0" eb="2">
      <t>ショウコウ</t>
    </rPh>
    <rPh sb="2" eb="4">
      <t>セツビ</t>
    </rPh>
    <phoneticPr fontId="3"/>
  </si>
  <si>
    <t>商工介護サポートローン</t>
    <rPh sb="0" eb="2">
      <t>ショウコウ</t>
    </rPh>
    <rPh sb="2" eb="4">
      <t>カイゴ</t>
    </rPh>
    <phoneticPr fontId="3"/>
  </si>
  <si>
    <t>商工医療サポートローン</t>
    <rPh sb="0" eb="2">
      <t>ショウコウ</t>
    </rPh>
    <rPh sb="2" eb="4">
      <t>イリョウ</t>
    </rPh>
    <phoneticPr fontId="3"/>
  </si>
  <si>
    <t xml:space="preserve">商工新成長サポートローン </t>
    <rPh sb="0" eb="2">
      <t>ショウコウ</t>
    </rPh>
    <rPh sb="2" eb="3">
      <t>シン</t>
    </rPh>
    <rPh sb="3" eb="5">
      <t>セイチョウ</t>
    </rPh>
    <phoneticPr fontId="3"/>
  </si>
  <si>
    <t>大阪府・成長企業支援融資（設備特化型）</t>
  </si>
  <si>
    <t>大阪シティ地方創生・インバウンド・地域活性化資金</t>
    <rPh sb="0" eb="2">
      <t>オオサカ</t>
    </rPh>
    <rPh sb="5" eb="7">
      <t>チホウ</t>
    </rPh>
    <rPh sb="7" eb="9">
      <t>ソウセイ</t>
    </rPh>
    <rPh sb="17" eb="19">
      <t>チイキ</t>
    </rPh>
    <rPh sb="19" eb="21">
      <t>カッセイ</t>
    </rPh>
    <rPh sb="21" eb="22">
      <t>カ</t>
    </rPh>
    <rPh sb="22" eb="24">
      <t>シキン</t>
    </rPh>
    <phoneticPr fontId="3"/>
  </si>
  <si>
    <t>インバウンド事業応援融資</t>
    <rPh sb="6" eb="8">
      <t>ジギョウ</t>
    </rPh>
    <rPh sb="8" eb="10">
      <t>オウエン</t>
    </rPh>
    <rPh sb="10" eb="12">
      <t>ユウシ</t>
    </rPh>
    <phoneticPr fontId="24"/>
  </si>
  <si>
    <t>事業性評価対応融資</t>
    <rPh sb="0" eb="2">
      <t>ジギョウ</t>
    </rPh>
    <rPh sb="2" eb="3">
      <t>セイ</t>
    </rPh>
    <rPh sb="3" eb="5">
      <t>ヒョウカ</t>
    </rPh>
    <rPh sb="5" eb="7">
      <t>タイオウ</t>
    </rPh>
    <rPh sb="7" eb="9">
      <t>ユウシ</t>
    </rPh>
    <phoneticPr fontId="24"/>
  </si>
  <si>
    <t>関西アーバン銀行</t>
    <rPh sb="0" eb="2">
      <t>カンサイ</t>
    </rPh>
    <rPh sb="6" eb="8">
      <t>ギンコウ</t>
    </rPh>
    <phoneticPr fontId="24"/>
  </si>
  <si>
    <t>南都銀行</t>
    <rPh sb="0" eb="2">
      <t>ナント</t>
    </rPh>
    <rPh sb="2" eb="4">
      <t>ギンコウ</t>
    </rPh>
    <phoneticPr fontId="24"/>
  </si>
  <si>
    <t>枚方信用金庫</t>
    <rPh sb="0" eb="2">
      <t>ヒラカタ</t>
    </rPh>
    <rPh sb="2" eb="4">
      <t>シンヨウ</t>
    </rPh>
    <rPh sb="4" eb="6">
      <t>キンコ</t>
    </rPh>
    <phoneticPr fontId="24"/>
  </si>
  <si>
    <t>近畿大阪「ものづくり」企業応援融資</t>
    <rPh sb="15" eb="17">
      <t>ユウシ</t>
    </rPh>
    <phoneticPr fontId="24"/>
  </si>
  <si>
    <t>近畿大阪「成長支援」融資</t>
    <rPh sb="7" eb="9">
      <t>シエン</t>
    </rPh>
    <rPh sb="10" eb="12">
      <t>ユウシ</t>
    </rPh>
    <phoneticPr fontId="24"/>
  </si>
  <si>
    <t>大阪シティ成長性強化支援資金</t>
    <rPh sb="0" eb="2">
      <t>オオサカ</t>
    </rPh>
    <rPh sb="5" eb="8">
      <t>セイチョウセイ</t>
    </rPh>
    <rPh sb="8" eb="10">
      <t>キョウカ</t>
    </rPh>
    <rPh sb="10" eb="12">
      <t>シエン</t>
    </rPh>
    <rPh sb="12" eb="14">
      <t>シキン</t>
    </rPh>
    <phoneticPr fontId="3"/>
  </si>
  <si>
    <t>地域経済活性化資金「まいど！大正です」</t>
    <rPh sb="2" eb="4">
      <t>ケイザイ</t>
    </rPh>
    <phoneticPr fontId="24"/>
  </si>
  <si>
    <t>ビジネスチャンス拡大融資</t>
    <rPh sb="8" eb="10">
      <t>カクダイ</t>
    </rPh>
    <rPh sb="10" eb="12">
      <t>ユウシ</t>
    </rPh>
    <phoneticPr fontId="3"/>
  </si>
  <si>
    <t>近畿大阪設備投資応援融資</t>
    <rPh sb="0" eb="2">
      <t>キンキ</t>
    </rPh>
    <rPh sb="2" eb="4">
      <t>オオサカ</t>
    </rPh>
    <rPh sb="4" eb="6">
      <t>セツビ</t>
    </rPh>
    <rPh sb="6" eb="8">
      <t>トウシ</t>
    </rPh>
    <rPh sb="8" eb="10">
      <t>オウエン</t>
    </rPh>
    <rPh sb="10" eb="12">
      <t>ユウシ</t>
    </rPh>
    <phoneticPr fontId="3"/>
  </si>
  <si>
    <t>大阪応援融資</t>
    <rPh sb="2" eb="4">
      <t>オウエン</t>
    </rPh>
    <rPh sb="4" eb="6">
      <t>ユウシ</t>
    </rPh>
    <phoneticPr fontId="24"/>
  </si>
  <si>
    <t xml:space="preserve"> 経営安定資金（経営安定サポート資金）</t>
    <rPh sb="1" eb="3">
      <t>ケイエイ</t>
    </rPh>
    <rPh sb="3" eb="5">
      <t>アンテイ</t>
    </rPh>
    <rPh sb="5" eb="7">
      <t>シキン</t>
    </rPh>
    <rPh sb="8" eb="10">
      <t>ケイエイ</t>
    </rPh>
    <rPh sb="10" eb="12">
      <t>アンテイ</t>
    </rPh>
    <rPh sb="16" eb="18">
      <t>シキン</t>
    </rPh>
    <phoneticPr fontId="3"/>
  </si>
  <si>
    <t>永和信用金庫</t>
    <rPh sb="0" eb="2">
      <t>エイワ</t>
    </rPh>
    <rPh sb="2" eb="4">
      <t>シンヨウ</t>
    </rPh>
    <rPh sb="4" eb="6">
      <t>キンコ</t>
    </rPh>
    <phoneticPr fontId="24"/>
  </si>
  <si>
    <t>りそな『イノベーション推進』融資制度</t>
    <rPh sb="11" eb="13">
      <t>スイシン</t>
    </rPh>
    <rPh sb="14" eb="16">
      <t>ユウシ</t>
    </rPh>
    <rPh sb="16" eb="18">
      <t>セイド</t>
    </rPh>
    <phoneticPr fontId="24"/>
  </si>
  <si>
    <t>IoT・3D関連設備等導入支援融資</t>
    <rPh sb="6" eb="8">
      <t>カンレン</t>
    </rPh>
    <rPh sb="8" eb="10">
      <t>セツビ</t>
    </rPh>
    <rPh sb="10" eb="11">
      <t>ナド</t>
    </rPh>
    <rPh sb="11" eb="13">
      <t>ドウニュウ</t>
    </rPh>
    <rPh sb="13" eb="15">
      <t>シエン</t>
    </rPh>
    <rPh sb="15" eb="17">
      <t>ユウシ</t>
    </rPh>
    <phoneticPr fontId="24"/>
  </si>
  <si>
    <t>頑張る企業応援融資（紀陽事業性評価融資）</t>
    <rPh sb="0" eb="2">
      <t>ガンバ</t>
    </rPh>
    <rPh sb="3" eb="5">
      <t>キギョウ</t>
    </rPh>
    <rPh sb="5" eb="7">
      <t>オウエン</t>
    </rPh>
    <rPh sb="7" eb="9">
      <t>ユウシ</t>
    </rPh>
    <rPh sb="10" eb="12">
      <t>キヨウ</t>
    </rPh>
    <rPh sb="12" eb="15">
      <t>ジギョウセイ</t>
    </rPh>
    <rPh sb="15" eb="17">
      <t>ヒョウカ</t>
    </rPh>
    <rPh sb="17" eb="19">
      <t>ユウシ</t>
    </rPh>
    <phoneticPr fontId="3"/>
  </si>
  <si>
    <t>近畿大阪Iot導入支援融資</t>
    <rPh sb="0" eb="2">
      <t>キンキ</t>
    </rPh>
    <rPh sb="2" eb="4">
      <t>オオサカ</t>
    </rPh>
    <rPh sb="7" eb="9">
      <t>ドウニュウ</t>
    </rPh>
    <rPh sb="9" eb="11">
      <t>シエン</t>
    </rPh>
    <rPh sb="11" eb="13">
      <t>トウユウシ</t>
    </rPh>
    <phoneticPr fontId="3"/>
  </si>
  <si>
    <t>パワフルサポート・エンジェル【Ⅰ型・Ⅱ型】</t>
    <rPh sb="16" eb="17">
      <t>ガタ</t>
    </rPh>
    <rPh sb="19" eb="20">
      <t>ガタ</t>
    </rPh>
    <phoneticPr fontId="24"/>
  </si>
  <si>
    <t>イノベーション設備応援融資</t>
    <rPh sb="7" eb="9">
      <t>セツビ</t>
    </rPh>
    <rPh sb="9" eb="11">
      <t>オウエン</t>
    </rPh>
    <rPh sb="11" eb="13">
      <t>ユウシ</t>
    </rPh>
    <phoneticPr fontId="24"/>
  </si>
  <si>
    <t>大阪シティ生産技術高度化設備応援資金</t>
    <rPh sb="0" eb="2">
      <t>オオサカ</t>
    </rPh>
    <rPh sb="5" eb="7">
      <t>セイサン</t>
    </rPh>
    <rPh sb="7" eb="9">
      <t>ギジュツ</t>
    </rPh>
    <rPh sb="9" eb="12">
      <t>コウドカ</t>
    </rPh>
    <rPh sb="12" eb="14">
      <t>セツビ</t>
    </rPh>
    <rPh sb="14" eb="16">
      <t>オウエン</t>
    </rPh>
    <rPh sb="16" eb="18">
      <t>シキン</t>
    </rPh>
    <phoneticPr fontId="24"/>
  </si>
  <si>
    <t>池田泉州銀行</t>
    <rPh sb="0" eb="2">
      <t>イケダ</t>
    </rPh>
    <rPh sb="2" eb="4">
      <t>センシュウ</t>
    </rPh>
    <rPh sb="4" eb="6">
      <t>ギンコウ</t>
    </rPh>
    <phoneticPr fontId="24"/>
  </si>
  <si>
    <t>海外取引事業者応援融資</t>
  </si>
  <si>
    <t xml:space="preserve"> 台風21号対策資金</t>
    <rPh sb="1" eb="3">
      <t>タイフウ</t>
    </rPh>
    <rPh sb="5" eb="6">
      <t>ゴウ</t>
    </rPh>
    <rPh sb="6" eb="8">
      <t>タイサク</t>
    </rPh>
    <rPh sb="8" eb="10">
      <t>シキン</t>
    </rPh>
    <phoneticPr fontId="24"/>
  </si>
  <si>
    <t>平成30年度制度融資　融資実績（3月末現在）</t>
    <rPh sb="0" eb="2">
      <t>ヘイセイ</t>
    </rPh>
    <rPh sb="4" eb="6">
      <t>ネンド</t>
    </rPh>
    <rPh sb="6" eb="8">
      <t>セイド</t>
    </rPh>
    <rPh sb="8" eb="10">
      <t>ユウシ</t>
    </rPh>
    <rPh sb="11" eb="13">
      <t>ユウシ</t>
    </rPh>
    <rPh sb="13" eb="15">
      <t>ジッセキ</t>
    </rPh>
    <rPh sb="17" eb="18">
      <t>ガツ</t>
    </rPh>
    <rPh sb="18" eb="19">
      <t>マツ</t>
    </rPh>
    <rPh sb="19" eb="21">
      <t>ゲンザイ</t>
    </rPh>
    <phoneticPr fontId="3"/>
  </si>
  <si>
    <t>りそな『海外進出支援』融資制度</t>
    <phoneticPr fontId="24"/>
  </si>
  <si>
    <t>三井住友銀行</t>
    <phoneticPr fontId="24"/>
  </si>
  <si>
    <t>SMBC事業継続計画診断付融資（大阪府連携）</t>
    <phoneticPr fontId="24"/>
  </si>
  <si>
    <t>ハートフル・アシスト</t>
    <phoneticPr fontId="24"/>
  </si>
  <si>
    <t>大阪商工信用金庫</t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</si>
</sst>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_ "/>
    <numFmt numFmtId="177" formatCode="#,##0_ "/>
    <numFmt numFmtId="178" formatCode="0.0_);[Red]\(0.0\)"/>
    <numFmt numFmtId="179" formatCode="#,##0_);[Red]\(#,##0\)"/>
  </numFmts>
  <fonts count="2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name val="HGSｺﾞｼｯｸM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0"/>
      <name val="ＭＳ Ｐゴシック"/>
      <family val="3"/>
      <charset val="128"/>
    </font>
    <font>
      <b/>
      <sz val="1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color theme="1"/>
      <name val="Consolas"/>
      <family val="3"/>
    </font>
    <font>
      <b/>
      <sz val="10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Consolas"/>
      <family val="3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b/>
      <sz val="12"/>
      <name val="Consolas"/>
      <family val="3"/>
    </font>
    <font>
      <sz val="12"/>
      <name val="Consolas"/>
      <family val="3"/>
    </font>
    <font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B7DEE8"/>
        <bgColor indexed="64"/>
      </patternFill>
    </fill>
    <fill>
      <patternFill patternType="solid">
        <fgColor rgb="FF00B0F0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7" fillId="0" borderId="0">
      <alignment vertical="center"/>
    </xf>
    <xf numFmtId="0" fontId="17" fillId="0" borderId="0"/>
  </cellStyleXfs>
  <cellXfs count="183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1" fillId="0" borderId="0" xfId="1" applyAlignment="1">
      <alignment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8" fillId="3" borderId="10" xfId="1" applyFont="1" applyFill="1" applyBorder="1" applyAlignment="1">
      <alignment horizontal="left" vertical="center" wrapText="1"/>
    </xf>
    <xf numFmtId="176" fontId="9" fillId="3" borderId="11" xfId="1" applyNumberFormat="1" applyFont="1" applyFill="1" applyBorder="1" applyAlignment="1">
      <alignment horizontal="right" vertical="center"/>
    </xf>
    <xf numFmtId="177" fontId="8" fillId="3" borderId="11" xfId="1" applyNumberFormat="1" applyFont="1" applyFill="1" applyBorder="1" applyAlignment="1">
      <alignment vertical="center"/>
    </xf>
    <xf numFmtId="177" fontId="8" fillId="3" borderId="12" xfId="1" applyNumberFormat="1" applyFont="1" applyFill="1" applyBorder="1" applyAlignment="1">
      <alignment vertical="center"/>
    </xf>
    <xf numFmtId="177" fontId="10" fillId="3" borderId="13" xfId="1" applyNumberFormat="1" applyFont="1" applyFill="1" applyBorder="1" applyAlignment="1">
      <alignment vertical="center"/>
    </xf>
    <xf numFmtId="177" fontId="10" fillId="3" borderId="14" xfId="1" applyNumberFormat="1" applyFont="1" applyFill="1" applyBorder="1" applyAlignment="1">
      <alignment vertical="center"/>
    </xf>
    <xf numFmtId="0" fontId="4" fillId="3" borderId="9" xfId="1" applyFont="1" applyFill="1" applyBorder="1" applyAlignment="1">
      <alignment horizontal="left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11" fillId="0" borderId="15" xfId="1" applyFont="1" applyFill="1" applyBorder="1" applyAlignment="1">
      <alignment horizontal="center" vertical="center" wrapText="1"/>
    </xf>
    <xf numFmtId="178" fontId="12" fillId="0" borderId="6" xfId="1" applyNumberFormat="1" applyFont="1" applyFill="1" applyBorder="1" applyAlignment="1">
      <alignment horizontal="center" vertical="center" wrapText="1"/>
    </xf>
    <xf numFmtId="177" fontId="8" fillId="0" borderId="6" xfId="1" applyNumberFormat="1" applyFont="1" applyFill="1" applyBorder="1" applyAlignment="1">
      <alignment horizontal="center" vertical="center"/>
    </xf>
    <xf numFmtId="177" fontId="8" fillId="0" borderId="7" xfId="1" applyNumberFormat="1" applyFont="1" applyFill="1" applyBorder="1" applyAlignment="1">
      <alignment horizontal="center" vertical="center"/>
    </xf>
    <xf numFmtId="177" fontId="10" fillId="0" borderId="5" xfId="1" applyNumberFormat="1" applyFont="1" applyFill="1" applyBorder="1" applyAlignment="1">
      <alignment horizontal="center" vertical="center"/>
    </xf>
    <xf numFmtId="177" fontId="10" fillId="0" borderId="8" xfId="1" applyNumberFormat="1" applyFont="1" applyFill="1" applyBorder="1" applyAlignment="1">
      <alignment horizontal="center" vertical="center"/>
    </xf>
    <xf numFmtId="0" fontId="13" fillId="3" borderId="16" xfId="1" applyFont="1" applyFill="1" applyBorder="1" applyAlignment="1">
      <alignment horizontal="left" vertical="center" wrapText="1"/>
    </xf>
    <xf numFmtId="0" fontId="14" fillId="0" borderId="6" xfId="1" applyFont="1" applyFill="1" applyBorder="1" applyAlignment="1">
      <alignment horizontal="left" vertical="center"/>
    </xf>
    <xf numFmtId="0" fontId="14" fillId="0" borderId="17" xfId="1" applyFont="1" applyFill="1" applyBorder="1" applyAlignment="1">
      <alignment horizontal="left" vertical="center" wrapText="1"/>
    </xf>
    <xf numFmtId="0" fontId="14" fillId="0" borderId="18" xfId="1" applyFont="1" applyFill="1" applyBorder="1" applyAlignment="1">
      <alignment horizontal="left" vertical="center" shrinkToFit="1"/>
    </xf>
    <xf numFmtId="178" fontId="15" fillId="0" borderId="19" xfId="1" applyNumberFormat="1" applyFont="1" applyFill="1" applyBorder="1" applyAlignment="1">
      <alignment horizontal="right" vertical="center"/>
    </xf>
    <xf numFmtId="177" fontId="14" fillId="0" borderId="19" xfId="1" applyNumberFormat="1" applyFont="1" applyFill="1" applyBorder="1" applyAlignment="1">
      <alignment vertical="center"/>
    </xf>
    <xf numFmtId="177" fontId="14" fillId="0" borderId="17" xfId="1" applyNumberFormat="1" applyFont="1" applyFill="1" applyBorder="1" applyAlignment="1">
      <alignment vertical="center"/>
    </xf>
    <xf numFmtId="177" fontId="16" fillId="0" borderId="5" xfId="1" applyNumberFormat="1" applyFont="1" applyFill="1" applyBorder="1" applyAlignment="1">
      <alignment horizontal="right" vertical="center"/>
    </xf>
    <xf numFmtId="177" fontId="16" fillId="0" borderId="8" xfId="1" applyNumberFormat="1" applyFont="1" applyFill="1" applyBorder="1" applyAlignment="1">
      <alignment horizontal="right" vertical="center"/>
    </xf>
    <xf numFmtId="0" fontId="14" fillId="0" borderId="21" xfId="1" applyFont="1" applyFill="1" applyBorder="1" applyAlignment="1">
      <alignment horizontal="left" vertical="center" shrinkToFit="1"/>
    </xf>
    <xf numFmtId="177" fontId="14" fillId="0" borderId="11" xfId="1" applyNumberFormat="1" applyFont="1" applyFill="1" applyBorder="1" applyAlignment="1">
      <alignment vertical="center"/>
    </xf>
    <xf numFmtId="177" fontId="14" fillId="0" borderId="12" xfId="1" applyNumberFormat="1" applyFont="1" applyFill="1" applyBorder="1" applyAlignment="1">
      <alignment vertical="center"/>
    </xf>
    <xf numFmtId="177" fontId="16" fillId="0" borderId="22" xfId="1" applyNumberFormat="1" applyFont="1" applyFill="1" applyBorder="1" applyAlignment="1">
      <alignment horizontal="right" vertical="center"/>
    </xf>
    <xf numFmtId="177" fontId="16" fillId="0" borderId="23" xfId="1" applyNumberFormat="1" applyFont="1" applyFill="1" applyBorder="1" applyAlignment="1">
      <alignment horizontal="right" vertical="center"/>
    </xf>
    <xf numFmtId="0" fontId="14" fillId="0" borderId="24" xfId="1" applyFont="1" applyFill="1" applyBorder="1" applyAlignment="1">
      <alignment horizontal="left" vertical="center" wrapText="1"/>
    </xf>
    <xf numFmtId="0" fontId="14" fillId="0" borderId="25" xfId="1" applyFont="1" applyFill="1" applyBorder="1" applyAlignment="1">
      <alignment horizontal="left" vertical="center" shrinkToFit="1"/>
    </xf>
    <xf numFmtId="178" fontId="15" fillId="0" borderId="26" xfId="1" applyNumberFormat="1" applyFont="1" applyFill="1" applyBorder="1" applyAlignment="1">
      <alignment horizontal="right" vertical="center"/>
    </xf>
    <xf numFmtId="177" fontId="14" fillId="0" borderId="26" xfId="1" applyNumberFormat="1" applyFont="1" applyFill="1" applyBorder="1" applyAlignment="1">
      <alignment vertical="center"/>
    </xf>
    <xf numFmtId="177" fontId="14" fillId="0" borderId="24" xfId="1" applyNumberFormat="1" applyFont="1" applyFill="1" applyBorder="1" applyAlignment="1">
      <alignment vertical="center"/>
    </xf>
    <xf numFmtId="177" fontId="16" fillId="0" borderId="27" xfId="1" applyNumberFormat="1" applyFont="1" applyFill="1" applyBorder="1" applyAlignment="1">
      <alignment horizontal="right" vertical="center"/>
    </xf>
    <xf numFmtId="177" fontId="16" fillId="0" borderId="28" xfId="1" applyNumberFormat="1" applyFont="1" applyFill="1" applyBorder="1" applyAlignment="1">
      <alignment horizontal="right" vertical="center"/>
    </xf>
    <xf numFmtId="0" fontId="14" fillId="0" borderId="12" xfId="1" applyFont="1" applyFill="1" applyBorder="1" applyAlignment="1">
      <alignment horizontal="left" vertical="center" wrapText="1"/>
    </xf>
    <xf numFmtId="177" fontId="16" fillId="0" borderId="16" xfId="1" applyNumberFormat="1" applyFont="1" applyFill="1" applyBorder="1" applyAlignment="1">
      <alignment horizontal="right" vertical="center"/>
    </xf>
    <xf numFmtId="177" fontId="16" fillId="0" borderId="29" xfId="1" applyNumberFormat="1" applyFont="1" applyFill="1" applyBorder="1" applyAlignment="1">
      <alignment horizontal="right" vertical="center"/>
    </xf>
    <xf numFmtId="0" fontId="14" fillId="0" borderId="30" xfId="1" applyFont="1" applyFill="1" applyBorder="1" applyAlignment="1">
      <alignment horizontal="left" vertical="center"/>
    </xf>
    <xf numFmtId="0" fontId="14" fillId="0" borderId="31" xfId="1" applyFont="1" applyFill="1" applyBorder="1" applyAlignment="1">
      <alignment horizontal="left" vertical="center" shrinkToFit="1"/>
    </xf>
    <xf numFmtId="177" fontId="14" fillId="0" borderId="20" xfId="1" applyNumberFormat="1" applyFont="1" applyFill="1" applyBorder="1" applyAlignment="1">
      <alignment vertical="center"/>
    </xf>
    <xf numFmtId="177" fontId="14" fillId="0" borderId="30" xfId="1" applyNumberFormat="1" applyFont="1" applyFill="1" applyBorder="1" applyAlignment="1">
      <alignment vertical="center"/>
    </xf>
    <xf numFmtId="0" fontId="14" fillId="0" borderId="24" xfId="1" applyFont="1" applyFill="1" applyBorder="1" applyAlignment="1">
      <alignment horizontal="left" vertical="center"/>
    </xf>
    <xf numFmtId="0" fontId="14" fillId="0" borderId="12" xfId="1" applyFont="1" applyFill="1" applyBorder="1" applyAlignment="1">
      <alignment horizontal="left" vertical="center"/>
    </xf>
    <xf numFmtId="0" fontId="14" fillId="0" borderId="30" xfId="1" applyFont="1" applyFill="1" applyBorder="1" applyAlignment="1">
      <alignment horizontal="left" vertical="center" wrapText="1"/>
    </xf>
    <xf numFmtId="0" fontId="14" fillId="0" borderId="32" xfId="1" applyFont="1" applyFill="1" applyBorder="1" applyAlignment="1">
      <alignment horizontal="left" vertical="center" shrinkToFit="1"/>
    </xf>
    <xf numFmtId="0" fontId="14" fillId="0" borderId="33" xfId="1" applyFont="1" applyFill="1" applyBorder="1" applyAlignment="1">
      <alignment horizontal="left" vertical="center" wrapText="1"/>
    </xf>
    <xf numFmtId="177" fontId="14" fillId="0" borderId="34" xfId="1" applyNumberFormat="1" applyFont="1" applyFill="1" applyBorder="1" applyAlignment="1">
      <alignment vertical="center"/>
    </xf>
    <xf numFmtId="177" fontId="14" fillId="0" borderId="33" xfId="1" applyNumberFormat="1" applyFont="1" applyFill="1" applyBorder="1" applyAlignment="1">
      <alignment vertical="center"/>
    </xf>
    <xf numFmtId="0" fontId="14" fillId="0" borderId="35" xfId="1" applyFont="1" applyFill="1" applyBorder="1" applyAlignment="1">
      <alignment horizontal="left" vertical="center" wrapText="1"/>
    </xf>
    <xf numFmtId="0" fontId="14" fillId="0" borderId="36" xfId="1" applyFont="1" applyFill="1" applyBorder="1" applyAlignment="1">
      <alignment horizontal="left" vertical="center" shrinkToFit="1"/>
    </xf>
    <xf numFmtId="178" fontId="15" fillId="0" borderId="37" xfId="1" applyNumberFormat="1" applyFont="1" applyFill="1" applyBorder="1" applyAlignment="1">
      <alignment horizontal="right" vertical="center"/>
    </xf>
    <xf numFmtId="177" fontId="14" fillId="0" borderId="37" xfId="1" applyNumberFormat="1" applyFont="1" applyFill="1" applyBorder="1" applyAlignment="1">
      <alignment vertical="center"/>
    </xf>
    <xf numFmtId="177" fontId="14" fillId="0" borderId="35" xfId="1" applyNumberFormat="1" applyFont="1" applyFill="1" applyBorder="1" applyAlignment="1">
      <alignment vertical="center"/>
    </xf>
    <xf numFmtId="177" fontId="16" fillId="0" borderId="38" xfId="1" applyNumberFormat="1" applyFont="1" applyFill="1" applyBorder="1" applyAlignment="1">
      <alignment horizontal="right" vertical="center"/>
    </xf>
    <xf numFmtId="177" fontId="16" fillId="0" borderId="14" xfId="1" applyNumberFormat="1" applyFont="1" applyFill="1" applyBorder="1" applyAlignment="1">
      <alignment horizontal="right" vertical="center"/>
    </xf>
    <xf numFmtId="0" fontId="14" fillId="0" borderId="39" xfId="1" applyFont="1" applyFill="1" applyBorder="1" applyAlignment="1">
      <alignment horizontal="left" vertical="center"/>
    </xf>
    <xf numFmtId="178" fontId="15" fillId="0" borderId="40" xfId="1" applyNumberFormat="1" applyFont="1" applyFill="1" applyBorder="1" applyAlignment="1">
      <alignment horizontal="right" vertical="center"/>
    </xf>
    <xf numFmtId="177" fontId="14" fillId="0" borderId="40" xfId="1" applyNumberFormat="1" applyFont="1" applyFill="1" applyBorder="1" applyAlignment="1">
      <alignment vertical="center"/>
    </xf>
    <xf numFmtId="177" fontId="14" fillId="0" borderId="39" xfId="1" applyNumberFormat="1" applyFont="1" applyFill="1" applyBorder="1" applyAlignment="1">
      <alignment vertical="center"/>
    </xf>
    <xf numFmtId="177" fontId="16" fillId="0" borderId="41" xfId="1" applyNumberFormat="1" applyFont="1" applyFill="1" applyBorder="1" applyAlignment="1">
      <alignment horizontal="right" vertical="center"/>
    </xf>
    <xf numFmtId="177" fontId="16" fillId="0" borderId="42" xfId="1" applyNumberFormat="1" applyFont="1" applyFill="1" applyBorder="1" applyAlignment="1">
      <alignment horizontal="right" vertical="center"/>
    </xf>
    <xf numFmtId="0" fontId="14" fillId="0" borderId="35" xfId="1" applyFont="1" applyFill="1" applyBorder="1" applyAlignment="1">
      <alignment horizontal="left" vertical="center"/>
    </xf>
    <xf numFmtId="0" fontId="14" fillId="0" borderId="17" xfId="1" applyFont="1" applyFill="1" applyBorder="1" applyAlignment="1">
      <alignment horizontal="left" vertical="center"/>
    </xf>
    <xf numFmtId="0" fontId="14" fillId="0" borderId="7" xfId="1" applyFont="1" applyFill="1" applyBorder="1" applyAlignment="1">
      <alignment horizontal="left" vertical="center"/>
    </xf>
    <xf numFmtId="0" fontId="14" fillId="0" borderId="15" xfId="1" applyFont="1" applyFill="1" applyBorder="1" applyAlignment="1">
      <alignment horizontal="left" vertical="center" shrinkToFit="1"/>
    </xf>
    <xf numFmtId="178" fontId="15" fillId="0" borderId="6" xfId="1" applyNumberFormat="1" applyFont="1" applyFill="1" applyBorder="1" applyAlignment="1">
      <alignment horizontal="right" vertical="center"/>
    </xf>
    <xf numFmtId="177" fontId="14" fillId="0" borderId="6" xfId="1" applyNumberFormat="1" applyFont="1" applyFill="1" applyBorder="1" applyAlignment="1">
      <alignment vertical="center"/>
    </xf>
    <xf numFmtId="177" fontId="14" fillId="0" borderId="7" xfId="1" applyNumberFormat="1" applyFont="1" applyFill="1" applyBorder="1" applyAlignment="1">
      <alignment vertical="center"/>
    </xf>
    <xf numFmtId="0" fontId="14" fillId="0" borderId="33" xfId="1" applyFont="1" applyFill="1" applyBorder="1" applyAlignment="1">
      <alignment horizontal="left" vertical="center"/>
    </xf>
    <xf numFmtId="0" fontId="14" fillId="0" borderId="43" xfId="1" applyFont="1" applyFill="1" applyBorder="1" applyAlignment="1">
      <alignment horizontal="left" vertical="center" shrinkToFit="1"/>
    </xf>
    <xf numFmtId="178" fontId="15" fillId="0" borderId="34" xfId="1" applyNumberFormat="1" applyFont="1" applyFill="1" applyBorder="1" applyAlignment="1">
      <alignment horizontal="right" vertical="center"/>
    </xf>
    <xf numFmtId="0" fontId="14" fillId="0" borderId="6" xfId="1" applyFont="1" applyFill="1" applyBorder="1" applyAlignment="1">
      <alignment horizontal="left" vertical="center" shrinkToFit="1"/>
    </xf>
    <xf numFmtId="0" fontId="13" fillId="3" borderId="38" xfId="1" applyFont="1" applyFill="1" applyBorder="1" applyAlignment="1">
      <alignment horizontal="left" vertical="center" wrapText="1"/>
    </xf>
    <xf numFmtId="0" fontId="18" fillId="3" borderId="10" xfId="1" applyFont="1" applyFill="1" applyBorder="1" applyAlignment="1">
      <alignment horizontal="left" vertical="center"/>
    </xf>
    <xf numFmtId="179" fontId="19" fillId="3" borderId="11" xfId="1" applyNumberFormat="1" applyFont="1" applyFill="1" applyBorder="1" applyAlignment="1">
      <alignment horizontal="right" vertical="center"/>
    </xf>
    <xf numFmtId="179" fontId="5" fillId="3" borderId="11" xfId="1" applyNumberFormat="1" applyFont="1" applyFill="1" applyBorder="1" applyAlignment="1">
      <alignment horizontal="right" vertical="center"/>
    </xf>
    <xf numFmtId="179" fontId="5" fillId="3" borderId="12" xfId="1" applyNumberFormat="1" applyFont="1" applyFill="1" applyBorder="1" applyAlignment="1">
      <alignment horizontal="right" vertical="center"/>
    </xf>
    <xf numFmtId="0" fontId="14" fillId="3" borderId="9" xfId="1" applyFont="1" applyFill="1" applyBorder="1"/>
    <xf numFmtId="0" fontId="18" fillId="0" borderId="15" xfId="1" applyFont="1" applyBorder="1" applyAlignment="1">
      <alignment horizontal="left" vertical="center"/>
    </xf>
    <xf numFmtId="177" fontId="20" fillId="0" borderId="6" xfId="1" applyNumberFormat="1" applyFont="1" applyBorder="1" applyAlignment="1">
      <alignment horizontal="right" vertical="center"/>
    </xf>
    <xf numFmtId="177" fontId="13" fillId="0" borderId="6" xfId="1" applyNumberFormat="1" applyFont="1" applyBorder="1" applyAlignment="1">
      <alignment vertical="center"/>
    </xf>
    <xf numFmtId="177" fontId="13" fillId="0" borderId="7" xfId="1" applyNumberFormat="1" applyFont="1" applyBorder="1" applyAlignment="1">
      <alignment vertical="center"/>
    </xf>
    <xf numFmtId="0" fontId="14" fillId="3" borderId="16" xfId="1" applyFont="1" applyFill="1" applyBorder="1"/>
    <xf numFmtId="0" fontId="14" fillId="3" borderId="13" xfId="1" applyFont="1" applyFill="1" applyBorder="1"/>
    <xf numFmtId="0" fontId="18" fillId="0" borderId="10" xfId="1" applyFont="1" applyBorder="1" applyAlignment="1">
      <alignment horizontal="left" vertical="center"/>
    </xf>
    <xf numFmtId="177" fontId="20" fillId="0" borderId="19" xfId="1" applyNumberFormat="1" applyFont="1" applyBorder="1" applyAlignment="1">
      <alignment horizontal="right" vertical="center"/>
    </xf>
    <xf numFmtId="177" fontId="13" fillId="0" borderId="19" xfId="1" applyNumberFormat="1" applyFont="1" applyBorder="1" applyAlignment="1">
      <alignment vertical="center"/>
    </xf>
    <xf numFmtId="177" fontId="13" fillId="0" borderId="17" xfId="1" applyNumberFormat="1" applyFont="1" applyBorder="1" applyAlignment="1">
      <alignment vertical="center"/>
    </xf>
    <xf numFmtId="177" fontId="19" fillId="3" borderId="11" xfId="1" applyNumberFormat="1" applyFont="1" applyFill="1" applyBorder="1" applyAlignment="1">
      <alignment horizontal="right" vertical="center"/>
    </xf>
    <xf numFmtId="177" fontId="5" fillId="3" borderId="11" xfId="1" applyNumberFormat="1" applyFont="1" applyFill="1" applyBorder="1" applyAlignment="1">
      <alignment vertical="center"/>
    </xf>
    <xf numFmtId="177" fontId="5" fillId="3" borderId="17" xfId="1" applyNumberFormat="1" applyFont="1" applyFill="1" applyBorder="1" applyAlignment="1">
      <alignment vertical="center"/>
    </xf>
    <xf numFmtId="0" fontId="23" fillId="2" borderId="47" xfId="1" applyFont="1" applyFill="1" applyBorder="1" applyAlignment="1">
      <alignment horizontal="center" vertical="center"/>
    </xf>
    <xf numFmtId="177" fontId="9" fillId="2" borderId="48" xfId="1" applyNumberFormat="1" applyFont="1" applyFill="1" applyBorder="1" applyAlignment="1">
      <alignment horizontal="right" vertical="center"/>
    </xf>
    <xf numFmtId="177" fontId="8" fillId="2" borderId="48" xfId="1" applyNumberFormat="1" applyFont="1" applyFill="1" applyBorder="1" applyAlignment="1">
      <alignment horizontal="right" vertical="center"/>
    </xf>
    <xf numFmtId="177" fontId="8" fillId="2" borderId="49" xfId="1" applyNumberFormat="1" applyFont="1" applyFill="1" applyBorder="1" applyAlignment="1">
      <alignment horizontal="right" vertical="center"/>
    </xf>
    <xf numFmtId="177" fontId="10" fillId="2" borderId="45" xfId="1" applyNumberFormat="1" applyFont="1" applyFill="1" applyBorder="1" applyAlignment="1">
      <alignment horizontal="right" vertical="center"/>
    </xf>
    <xf numFmtId="177" fontId="10" fillId="2" borderId="50" xfId="1" applyNumberFormat="1" applyFont="1" applyFill="1" applyBorder="1" applyAlignment="1">
      <alignment horizontal="right" vertical="center"/>
    </xf>
    <xf numFmtId="177" fontId="16" fillId="0" borderId="51" xfId="1" applyNumberFormat="1" applyFont="1" applyFill="1" applyBorder="1" applyAlignment="1">
      <alignment horizontal="right" vertical="center"/>
    </xf>
    <xf numFmtId="177" fontId="16" fillId="0" borderId="52" xfId="1" applyNumberFormat="1" applyFont="1" applyFill="1" applyBorder="1" applyAlignment="1">
      <alignment horizontal="right" vertical="center"/>
    </xf>
    <xf numFmtId="0" fontId="14" fillId="0" borderId="53" xfId="1" applyFont="1" applyFill="1" applyBorder="1" applyAlignment="1">
      <alignment horizontal="left" vertical="center"/>
    </xf>
    <xf numFmtId="0" fontId="14" fillId="0" borderId="54" xfId="1" applyFont="1" applyFill="1" applyBorder="1" applyAlignment="1">
      <alignment horizontal="left" vertical="center" shrinkToFit="1"/>
    </xf>
    <xf numFmtId="177" fontId="14" fillId="0" borderId="28" xfId="1" applyNumberFormat="1" applyFont="1" applyFill="1" applyBorder="1" applyAlignment="1">
      <alignment vertical="center"/>
    </xf>
    <xf numFmtId="0" fontId="14" fillId="0" borderId="53" xfId="1" applyFont="1" applyFill="1" applyBorder="1" applyAlignment="1">
      <alignment horizontal="left" vertical="center" wrapText="1"/>
    </xf>
    <xf numFmtId="0" fontId="14" fillId="0" borderId="57" xfId="1" applyFont="1" applyFill="1" applyBorder="1" applyAlignment="1">
      <alignment horizontal="left" vertical="center"/>
    </xf>
    <xf numFmtId="178" fontId="15" fillId="0" borderId="58" xfId="1" applyNumberFormat="1" applyFont="1" applyFill="1" applyBorder="1" applyAlignment="1">
      <alignment horizontal="right" vertical="center"/>
    </xf>
    <xf numFmtId="177" fontId="14" fillId="0" borderId="58" xfId="1" applyNumberFormat="1" applyFont="1" applyFill="1" applyBorder="1" applyAlignment="1">
      <alignment vertical="center"/>
    </xf>
    <xf numFmtId="177" fontId="14" fillId="0" borderId="57" xfId="1" applyNumberFormat="1" applyFont="1" applyFill="1" applyBorder="1" applyAlignment="1">
      <alignment vertical="center"/>
    </xf>
    <xf numFmtId="177" fontId="16" fillId="0" borderId="59" xfId="1" applyNumberFormat="1" applyFont="1" applyFill="1" applyBorder="1" applyAlignment="1">
      <alignment horizontal="right" vertical="center"/>
    </xf>
    <xf numFmtId="177" fontId="16" fillId="0" borderId="56" xfId="1" applyNumberFormat="1" applyFont="1" applyFill="1" applyBorder="1" applyAlignment="1">
      <alignment horizontal="right" vertical="center"/>
    </xf>
    <xf numFmtId="177" fontId="16" fillId="0" borderId="60" xfId="1" applyNumberFormat="1" applyFont="1" applyFill="1" applyBorder="1" applyAlignment="1">
      <alignment horizontal="right" vertical="center"/>
    </xf>
    <xf numFmtId="177" fontId="21" fillId="0" borderId="5" xfId="1" applyNumberFormat="1" applyFont="1" applyFill="1" applyBorder="1" applyAlignment="1">
      <alignment horizontal="right" vertical="center"/>
    </xf>
    <xf numFmtId="177" fontId="21" fillId="0" borderId="8" xfId="1" applyNumberFormat="1" applyFont="1" applyFill="1" applyBorder="1" applyAlignment="1">
      <alignment horizontal="right" vertical="center"/>
    </xf>
    <xf numFmtId="177" fontId="4" fillId="0" borderId="19" xfId="1" applyNumberFormat="1" applyFont="1" applyFill="1" applyBorder="1" applyAlignment="1">
      <alignment horizontal="right" vertical="center"/>
    </xf>
    <xf numFmtId="177" fontId="4" fillId="0" borderId="17" xfId="1" applyNumberFormat="1" applyFont="1" applyFill="1" applyBorder="1" applyAlignment="1">
      <alignment horizontal="right" vertical="center"/>
    </xf>
    <xf numFmtId="0" fontId="14" fillId="0" borderId="61" xfId="1" applyFont="1" applyFill="1" applyBorder="1" applyAlignment="1">
      <alignment horizontal="left" vertical="center" shrinkToFit="1"/>
    </xf>
    <xf numFmtId="177" fontId="16" fillId="0" borderId="62" xfId="1" applyNumberFormat="1" applyFont="1" applyFill="1" applyBorder="1" applyAlignment="1">
      <alignment horizontal="right" vertical="center"/>
    </xf>
    <xf numFmtId="0" fontId="14" fillId="0" borderId="54" xfId="1" applyFont="1" applyFill="1" applyBorder="1" applyAlignment="1">
      <alignment horizontal="left" vertical="center"/>
    </xf>
    <xf numFmtId="177" fontId="14" fillId="0" borderId="42" xfId="1" applyNumberFormat="1" applyFont="1" applyFill="1" applyBorder="1" applyAlignment="1">
      <alignment vertical="center"/>
    </xf>
    <xf numFmtId="0" fontId="14" fillId="0" borderId="6" xfId="1" applyFont="1" applyBorder="1" applyAlignment="1">
      <alignment horizontal="left" vertical="center" shrinkToFit="1"/>
    </xf>
    <xf numFmtId="179" fontId="25" fillId="0" borderId="6" xfId="2" applyNumberFormat="1" applyFont="1" applyBorder="1">
      <alignment vertical="center"/>
    </xf>
    <xf numFmtId="177" fontId="25" fillId="0" borderId="6" xfId="2" applyNumberFormat="1" applyFont="1" applyBorder="1" applyAlignment="1">
      <alignment vertical="center"/>
    </xf>
    <xf numFmtId="0" fontId="0" fillId="3" borderId="16" xfId="0" applyFill="1" applyBorder="1">
      <alignment vertical="center"/>
    </xf>
    <xf numFmtId="0" fontId="14" fillId="0" borderId="11" xfId="1" applyFont="1" applyBorder="1" applyAlignment="1">
      <alignment horizontal="left" vertical="center"/>
    </xf>
    <xf numFmtId="178" fontId="15" fillId="0" borderId="20" xfId="1" applyNumberFormat="1" applyFont="1" applyFill="1" applyBorder="1" applyAlignment="1">
      <alignment horizontal="right" vertical="center"/>
    </xf>
    <xf numFmtId="178" fontId="15" fillId="0" borderId="19" xfId="1" applyNumberFormat="1" applyFont="1" applyBorder="1" applyAlignment="1">
      <alignment horizontal="right" vertical="center"/>
    </xf>
    <xf numFmtId="178" fontId="15" fillId="0" borderId="11" xfId="1" applyNumberFormat="1" applyFont="1" applyFill="1" applyBorder="1" applyAlignment="1">
      <alignment horizontal="right" vertical="center"/>
    </xf>
    <xf numFmtId="178" fontId="15" fillId="0" borderId="20" xfId="1" applyNumberFormat="1" applyFont="1" applyBorder="1" applyAlignment="1">
      <alignment horizontal="right" vertical="center"/>
    </xf>
    <xf numFmtId="0" fontId="17" fillId="0" borderId="39" xfId="1" applyFont="1" applyFill="1" applyBorder="1" applyAlignment="1">
      <alignment horizontal="left" vertical="center" wrapText="1"/>
    </xf>
    <xf numFmtId="178" fontId="15" fillId="0" borderId="40" xfId="1" applyNumberFormat="1" applyFont="1" applyBorder="1" applyAlignment="1">
      <alignment horizontal="right" vertical="center"/>
    </xf>
    <xf numFmtId="0" fontId="14" fillId="0" borderId="55" xfId="1" applyFont="1" applyFill="1" applyBorder="1" applyAlignment="1">
      <alignment horizontal="left" vertical="center"/>
    </xf>
    <xf numFmtId="177" fontId="16" fillId="0" borderId="63" xfId="1" applyNumberFormat="1" applyFont="1" applyFill="1" applyBorder="1" applyAlignment="1">
      <alignment horizontal="right" vertical="center"/>
    </xf>
    <xf numFmtId="177" fontId="14" fillId="0" borderId="60" xfId="1" applyNumberFormat="1" applyFont="1" applyFill="1" applyBorder="1" applyAlignment="1">
      <alignment vertical="center"/>
    </xf>
    <xf numFmtId="178" fontId="15" fillId="0" borderId="20" xfId="1" applyNumberFormat="1" applyFont="1" applyFill="1" applyBorder="1" applyAlignment="1">
      <alignment vertical="center"/>
    </xf>
    <xf numFmtId="178" fontId="15" fillId="0" borderId="26" xfId="1" applyNumberFormat="1" applyFont="1" applyFill="1" applyBorder="1" applyAlignment="1">
      <alignment vertical="center"/>
    </xf>
    <xf numFmtId="179" fontId="10" fillId="3" borderId="64" xfId="1" applyNumberFormat="1" applyFont="1" applyFill="1" applyBorder="1" applyAlignment="1">
      <alignment horizontal="right" vertical="center"/>
    </xf>
    <xf numFmtId="179" fontId="10" fillId="3" borderId="8" xfId="1" applyNumberFormat="1" applyFont="1" applyFill="1" applyBorder="1" applyAlignment="1">
      <alignment horizontal="right" vertical="center"/>
    </xf>
    <xf numFmtId="0" fontId="18" fillId="0" borderId="66" xfId="1" applyFont="1" applyBorder="1" applyAlignment="1">
      <alignment horizontal="left" vertical="center"/>
    </xf>
    <xf numFmtId="179" fontId="25" fillId="0" borderId="11" xfId="2" applyNumberFormat="1" applyFont="1" applyBorder="1">
      <alignment vertical="center"/>
    </xf>
    <xf numFmtId="177" fontId="25" fillId="0" borderId="12" xfId="2" applyNumberFormat="1" applyFont="1" applyBorder="1" applyAlignment="1">
      <alignment vertical="center"/>
    </xf>
    <xf numFmtId="0" fontId="14" fillId="0" borderId="20" xfId="1" applyFont="1" applyFill="1" applyBorder="1" applyAlignment="1">
      <alignment horizontal="left" vertical="center" shrinkToFit="1"/>
    </xf>
    <xf numFmtId="0" fontId="14" fillId="0" borderId="20" xfId="1" applyFont="1" applyFill="1" applyBorder="1" applyAlignment="1">
      <alignment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8" fillId="3" borderId="9" xfId="1" applyFont="1" applyFill="1" applyBorder="1" applyAlignment="1">
      <alignment horizontal="left" vertical="center" wrapText="1"/>
    </xf>
    <xf numFmtId="0" fontId="8" fillId="3" borderId="0" xfId="1" applyFont="1" applyFill="1" applyBorder="1" applyAlignment="1">
      <alignment horizontal="left" vertical="center" wrapText="1"/>
    </xf>
    <xf numFmtId="0" fontId="14" fillId="0" borderId="20" xfId="1" applyFont="1" applyFill="1" applyBorder="1" applyAlignment="1">
      <alignment vertical="center"/>
    </xf>
    <xf numFmtId="0" fontId="14" fillId="0" borderId="11" xfId="1" applyFont="1" applyFill="1" applyBorder="1" applyAlignment="1">
      <alignment vertical="center"/>
    </xf>
    <xf numFmtId="0" fontId="14" fillId="0" borderId="19" xfId="1" applyFont="1" applyFill="1" applyBorder="1" applyAlignment="1">
      <alignment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14" fillId="0" borderId="20" xfId="1" applyFont="1" applyFill="1" applyBorder="1" applyAlignment="1">
      <alignment horizontal="left" vertical="center"/>
    </xf>
    <xf numFmtId="0" fontId="14" fillId="0" borderId="11" xfId="1" applyFont="1" applyFill="1" applyBorder="1" applyAlignment="1">
      <alignment horizontal="left" vertical="center"/>
    </xf>
    <xf numFmtId="0" fontId="14" fillId="0" borderId="19" xfId="1" applyFont="1" applyFill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13" fillId="0" borderId="44" xfId="1" applyFont="1" applyBorder="1" applyAlignment="1">
      <alignment horizontal="left" vertical="center"/>
    </xf>
    <xf numFmtId="0" fontId="14" fillId="0" borderId="6" xfId="1" applyFont="1" applyBorder="1" applyAlignment="1">
      <alignment horizontal="left" vertical="center"/>
    </xf>
    <xf numFmtId="0" fontId="14" fillId="0" borderId="20" xfId="1" applyFont="1" applyFill="1" applyBorder="1" applyAlignment="1">
      <alignment horizontal="left" vertical="center" shrinkToFit="1"/>
    </xf>
    <xf numFmtId="0" fontId="14" fillId="0" borderId="11" xfId="1" applyFont="1" applyFill="1" applyBorder="1" applyAlignment="1">
      <alignment horizontal="left" vertical="center" shrinkToFit="1"/>
    </xf>
    <xf numFmtId="0" fontId="14" fillId="0" borderId="19" xfId="1" applyFont="1" applyFill="1" applyBorder="1" applyAlignment="1">
      <alignment horizontal="left" vertical="center" shrinkToFit="1"/>
    </xf>
    <xf numFmtId="0" fontId="14" fillId="0" borderId="19" xfId="1" applyFont="1" applyBorder="1" applyAlignment="1">
      <alignment horizontal="left" vertical="center" shrinkToFit="1"/>
    </xf>
    <xf numFmtId="0" fontId="5" fillId="3" borderId="9" xfId="1" applyFont="1" applyFill="1" applyBorder="1" applyAlignment="1">
      <alignment horizontal="left" vertical="center"/>
    </xf>
    <xf numFmtId="0" fontId="5" fillId="3" borderId="0" xfId="1" applyFont="1" applyFill="1" applyBorder="1" applyAlignment="1">
      <alignment horizontal="left" vertical="center"/>
    </xf>
    <xf numFmtId="177" fontId="20" fillId="0" borderId="20" xfId="1" applyNumberFormat="1" applyFont="1" applyBorder="1" applyAlignment="1">
      <alignment horizontal="right" vertical="center"/>
    </xf>
    <xf numFmtId="177" fontId="20" fillId="0" borderId="68" xfId="1" applyNumberFormat="1" applyFont="1" applyBorder="1" applyAlignment="1">
      <alignment horizontal="right" vertical="center"/>
    </xf>
    <xf numFmtId="0" fontId="13" fillId="0" borderId="65" xfId="1" applyFont="1" applyBorder="1" applyAlignment="1">
      <alignment horizontal="left" vertical="center"/>
    </xf>
    <xf numFmtId="0" fontId="13" fillId="0" borderId="67" xfId="1" applyFont="1" applyBorder="1" applyAlignment="1">
      <alignment horizontal="left" vertical="center"/>
    </xf>
    <xf numFmtId="0" fontId="22" fillId="2" borderId="45" xfId="1" applyFont="1" applyFill="1" applyBorder="1" applyAlignment="1">
      <alignment horizontal="center" vertical="center"/>
    </xf>
    <xf numFmtId="0" fontId="22" fillId="2" borderId="46" xfId="1" applyFont="1" applyFill="1" applyBorder="1" applyAlignment="1">
      <alignment horizontal="center" vertical="center"/>
    </xf>
  </cellXfs>
  <cellStyles count="4">
    <cellStyle name="標準" xfId="0" builtinId="0"/>
    <cellStyle name="標準 2" xfId="1"/>
    <cellStyle name="標準 2 2" xfId="3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&#65299;&#65296;&#34701;&#36039;&#23455;&#3231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04"/>
      <sheetName val="201805"/>
      <sheetName val="201806"/>
      <sheetName val="201807"/>
      <sheetName val="201808"/>
      <sheetName val="201809"/>
      <sheetName val="201810"/>
      <sheetName val="201811"/>
      <sheetName val="201812"/>
      <sheetName val="201901"/>
      <sheetName val="201902"/>
      <sheetName val="2019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">
          <cell r="F6">
            <v>0</v>
          </cell>
          <cell r="G6">
            <v>0</v>
          </cell>
        </row>
        <row r="7">
          <cell r="F7">
            <v>142</v>
          </cell>
          <cell r="G7">
            <v>12884200</v>
          </cell>
        </row>
        <row r="8">
          <cell r="F8">
            <v>6</v>
          </cell>
          <cell r="G8">
            <v>375916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F11">
            <v>5</v>
          </cell>
          <cell r="G11">
            <v>150000</v>
          </cell>
        </row>
        <row r="12">
          <cell r="F12">
            <v>1</v>
          </cell>
          <cell r="G12">
            <v>27400</v>
          </cell>
        </row>
        <row r="13">
          <cell r="F13">
            <v>253</v>
          </cell>
          <cell r="G13">
            <v>28368480</v>
          </cell>
        </row>
        <row r="14">
          <cell r="F14">
            <v>1</v>
          </cell>
          <cell r="G14">
            <v>18800</v>
          </cell>
        </row>
        <row r="15">
          <cell r="F15">
            <v>37</v>
          </cell>
          <cell r="G15">
            <v>6295500</v>
          </cell>
        </row>
        <row r="16">
          <cell r="F16">
            <v>0</v>
          </cell>
          <cell r="G16">
            <v>0</v>
          </cell>
        </row>
        <row r="17">
          <cell r="F17">
            <v>0</v>
          </cell>
          <cell r="G17">
            <v>0</v>
          </cell>
        </row>
        <row r="18">
          <cell r="F18">
            <v>23</v>
          </cell>
          <cell r="G18">
            <v>2285700</v>
          </cell>
        </row>
        <row r="19">
          <cell r="F19">
            <v>9</v>
          </cell>
          <cell r="G19">
            <v>477000</v>
          </cell>
        </row>
        <row r="20">
          <cell r="F20">
            <v>4</v>
          </cell>
          <cell r="G20">
            <v>65000</v>
          </cell>
        </row>
        <row r="21">
          <cell r="F21">
            <v>189</v>
          </cell>
          <cell r="G21">
            <v>11924500</v>
          </cell>
        </row>
        <row r="22">
          <cell r="F22">
            <v>31</v>
          </cell>
          <cell r="G22">
            <v>2250000</v>
          </cell>
        </row>
        <row r="23">
          <cell r="F23">
            <v>32</v>
          </cell>
          <cell r="G23">
            <v>3891700</v>
          </cell>
        </row>
        <row r="24">
          <cell r="F24">
            <v>0</v>
          </cell>
          <cell r="G24">
            <v>0</v>
          </cell>
        </row>
        <row r="25">
          <cell r="F25">
            <v>29</v>
          </cell>
          <cell r="G25">
            <v>1599100</v>
          </cell>
        </row>
        <row r="26">
          <cell r="F26">
            <v>2</v>
          </cell>
          <cell r="G26">
            <v>32500</v>
          </cell>
        </row>
        <row r="27">
          <cell r="F27">
            <v>36</v>
          </cell>
          <cell r="G27">
            <v>3555300</v>
          </cell>
        </row>
        <row r="28">
          <cell r="F28">
            <v>2</v>
          </cell>
          <cell r="G28">
            <v>657000</v>
          </cell>
        </row>
        <row r="29">
          <cell r="F29">
            <v>7</v>
          </cell>
          <cell r="G29">
            <v>75000</v>
          </cell>
        </row>
        <row r="30">
          <cell r="F30">
            <v>64</v>
          </cell>
          <cell r="G30">
            <v>194950</v>
          </cell>
        </row>
        <row r="31">
          <cell r="F31">
            <v>19</v>
          </cell>
          <cell r="G31">
            <v>116000</v>
          </cell>
        </row>
        <row r="32">
          <cell r="F32">
            <v>47</v>
          </cell>
          <cell r="G32">
            <v>357500</v>
          </cell>
        </row>
        <row r="33">
          <cell r="F33">
            <v>11</v>
          </cell>
          <cell r="G33">
            <v>82300</v>
          </cell>
        </row>
        <row r="34">
          <cell r="F34">
            <v>5</v>
          </cell>
          <cell r="G34">
            <v>66200</v>
          </cell>
        </row>
        <row r="35">
          <cell r="F35">
            <v>1</v>
          </cell>
          <cell r="G35">
            <v>768000</v>
          </cell>
        </row>
        <row r="36">
          <cell r="F36">
            <v>26</v>
          </cell>
          <cell r="G36">
            <v>1427500</v>
          </cell>
        </row>
        <row r="37">
          <cell r="F37">
            <v>0</v>
          </cell>
          <cell r="G37">
            <v>0</v>
          </cell>
        </row>
        <row r="38">
          <cell r="F38">
            <v>2</v>
          </cell>
          <cell r="G38">
            <v>40000</v>
          </cell>
        </row>
        <row r="39">
          <cell r="F39">
            <v>5</v>
          </cell>
          <cell r="G39">
            <v>250000</v>
          </cell>
        </row>
        <row r="40">
          <cell r="F40">
            <v>0</v>
          </cell>
          <cell r="G40">
            <v>0</v>
          </cell>
        </row>
        <row r="41">
          <cell r="F41">
            <v>1</v>
          </cell>
          <cell r="G41">
            <v>50000</v>
          </cell>
        </row>
        <row r="42">
          <cell r="F42">
            <v>127</v>
          </cell>
          <cell r="G42">
            <v>3134964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45">
          <cell r="F45">
            <v>5</v>
          </cell>
          <cell r="G45">
            <v>776000</v>
          </cell>
        </row>
        <row r="46">
          <cell r="F46">
            <v>86</v>
          </cell>
          <cell r="G46">
            <v>7783600</v>
          </cell>
        </row>
        <row r="48">
          <cell r="F48">
            <v>0</v>
          </cell>
          <cell r="G48">
            <v>0</v>
          </cell>
        </row>
        <row r="49">
          <cell r="F49">
            <v>0</v>
          </cell>
          <cell r="G49">
            <v>0</v>
          </cell>
        </row>
        <row r="50">
          <cell r="F50">
            <v>3</v>
          </cell>
          <cell r="G50">
            <v>12000</v>
          </cell>
        </row>
        <row r="51">
          <cell r="F51">
            <v>9</v>
          </cell>
          <cell r="G51">
            <v>31900</v>
          </cell>
        </row>
        <row r="52">
          <cell r="F52">
            <v>4</v>
          </cell>
          <cell r="G52">
            <v>29000</v>
          </cell>
        </row>
        <row r="53">
          <cell r="F53">
            <v>0</v>
          </cell>
          <cell r="G53">
            <v>0</v>
          </cell>
        </row>
        <row r="54">
          <cell r="F54">
            <v>1</v>
          </cell>
          <cell r="G54">
            <v>10000</v>
          </cell>
        </row>
        <row r="55">
          <cell r="F55">
            <v>0</v>
          </cell>
          <cell r="G55">
            <v>0</v>
          </cell>
        </row>
        <row r="57">
          <cell r="F57">
            <v>148</v>
          </cell>
          <cell r="G57">
            <v>806100</v>
          </cell>
        </row>
        <row r="58">
          <cell r="F58">
            <v>4692</v>
          </cell>
          <cell r="G58">
            <v>27675078</v>
          </cell>
        </row>
        <row r="59">
          <cell r="F59">
            <v>7</v>
          </cell>
          <cell r="G59">
            <v>143500</v>
          </cell>
        </row>
        <row r="60">
          <cell r="F60">
            <v>2413</v>
          </cell>
          <cell r="G60">
            <v>54082810.5</v>
          </cell>
        </row>
        <row r="61">
          <cell r="F61">
            <v>267</v>
          </cell>
          <cell r="G61">
            <v>3027458</v>
          </cell>
        </row>
        <row r="63">
          <cell r="F63">
            <v>1345</v>
          </cell>
          <cell r="G63">
            <v>45064298</v>
          </cell>
        </row>
        <row r="64">
          <cell r="F64">
            <v>978</v>
          </cell>
          <cell r="G64">
            <v>25881693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view="pageBreakPreview" zoomScale="75" zoomScaleNormal="75" zoomScaleSheetLayoutView="75" workbookViewId="0">
      <selection activeCell="L65" sqref="L65"/>
    </sheetView>
  </sheetViews>
  <sheetFormatPr defaultRowHeight="13.5" x14ac:dyDescent="0.15"/>
  <cols>
    <col min="1" max="1" width="2.625" customWidth="1"/>
    <col min="2" max="2" width="17.5" customWidth="1"/>
    <col min="3" max="3" width="44" customWidth="1"/>
    <col min="4" max="4" width="9" hidden="1" customWidth="1"/>
    <col min="5" max="5" width="11.75" customWidth="1"/>
    <col min="6" max="6" width="9.375" customWidth="1"/>
    <col min="7" max="7" width="16" customWidth="1"/>
    <col min="8" max="8" width="7.75" customWidth="1"/>
    <col min="9" max="9" width="13.5" customWidth="1"/>
  </cols>
  <sheetData>
    <row r="1" spans="1:9" ht="24" customHeight="1" thickBot="1" x14ac:dyDescent="0.2">
      <c r="A1" s="1" t="s">
        <v>119</v>
      </c>
      <c r="B1" s="2"/>
      <c r="C1" s="2"/>
      <c r="D1" s="2"/>
      <c r="E1" s="2"/>
      <c r="F1" s="3"/>
      <c r="G1" s="3"/>
      <c r="H1" s="3"/>
      <c r="I1" s="3"/>
    </row>
    <row r="2" spans="1:9" ht="16.5" customHeight="1" x14ac:dyDescent="0.15">
      <c r="A2" s="158" t="s">
        <v>0</v>
      </c>
      <c r="B2" s="159"/>
      <c r="C2" s="159"/>
      <c r="D2" s="149"/>
      <c r="E2" s="162" t="s">
        <v>1</v>
      </c>
      <c r="F2" s="159" t="s">
        <v>2</v>
      </c>
      <c r="G2" s="163" t="s">
        <v>3</v>
      </c>
      <c r="H2" s="151" t="s">
        <v>4</v>
      </c>
      <c r="I2" s="152"/>
    </row>
    <row r="3" spans="1:9" ht="16.5" customHeight="1" x14ac:dyDescent="0.15">
      <c r="A3" s="160"/>
      <c r="B3" s="161"/>
      <c r="C3" s="161"/>
      <c r="D3" s="150"/>
      <c r="E3" s="161" t="s">
        <v>5</v>
      </c>
      <c r="F3" s="161"/>
      <c r="G3" s="164"/>
      <c r="H3" s="4" t="s">
        <v>2</v>
      </c>
      <c r="I3" s="5" t="s">
        <v>6</v>
      </c>
    </row>
    <row r="4" spans="1:9" ht="18.75" customHeight="1" x14ac:dyDescent="0.15">
      <c r="A4" s="153" t="s">
        <v>7</v>
      </c>
      <c r="B4" s="154"/>
      <c r="C4" s="154"/>
      <c r="D4" s="6"/>
      <c r="E4" s="7">
        <f>SUM(E6:E55)</f>
        <v>1215.5</v>
      </c>
      <c r="F4" s="8">
        <f>SUM(F6:F55)</f>
        <v>1384</v>
      </c>
      <c r="G4" s="9">
        <f>SUM(G6:G55)</f>
        <v>105192254</v>
      </c>
      <c r="H4" s="10">
        <f>SUM(H6:H55)</f>
        <v>1256</v>
      </c>
      <c r="I4" s="11">
        <f>SUM(I6:I55)</f>
        <v>93019106</v>
      </c>
    </row>
    <row r="5" spans="1:9" ht="24.75" customHeight="1" x14ac:dyDescent="0.15">
      <c r="A5" s="12"/>
      <c r="B5" s="13" t="s">
        <v>8</v>
      </c>
      <c r="C5" s="14" t="s">
        <v>9</v>
      </c>
      <c r="D5" s="15" t="s">
        <v>10</v>
      </c>
      <c r="E5" s="16" t="s">
        <v>11</v>
      </c>
      <c r="F5" s="17" t="s">
        <v>2</v>
      </c>
      <c r="G5" s="18" t="s">
        <v>3</v>
      </c>
      <c r="H5" s="19" t="s">
        <v>2</v>
      </c>
      <c r="I5" s="20" t="s">
        <v>3</v>
      </c>
    </row>
    <row r="6" spans="1:9" ht="17.25" customHeight="1" x14ac:dyDescent="0.15">
      <c r="A6" s="12"/>
      <c r="B6" s="22" t="s">
        <v>121</v>
      </c>
      <c r="C6" s="23" t="s">
        <v>122</v>
      </c>
      <c r="D6" s="24" t="s">
        <v>12</v>
      </c>
      <c r="E6" s="25">
        <v>1</v>
      </c>
      <c r="F6" s="120">
        <v>0</v>
      </c>
      <c r="G6" s="121">
        <v>0</v>
      </c>
      <c r="H6" s="118">
        <f>'[1]201902'!F6</f>
        <v>0</v>
      </c>
      <c r="I6" s="119">
        <f>'[1]201902'!G6</f>
        <v>0</v>
      </c>
    </row>
    <row r="7" spans="1:9" ht="30" customHeight="1" x14ac:dyDescent="0.15">
      <c r="A7" s="21"/>
      <c r="B7" s="165" t="s">
        <v>13</v>
      </c>
      <c r="C7" s="135" t="s">
        <v>84</v>
      </c>
      <c r="D7" s="52" t="s">
        <v>14</v>
      </c>
      <c r="E7" s="64">
        <v>141</v>
      </c>
      <c r="F7" s="65">
        <v>163</v>
      </c>
      <c r="G7" s="66">
        <v>14575600</v>
      </c>
      <c r="H7" s="67">
        <f>'[1]201902'!F7</f>
        <v>142</v>
      </c>
      <c r="I7" s="68">
        <f>'[1]201902'!G7</f>
        <v>12884200</v>
      </c>
    </row>
    <row r="8" spans="1:9" ht="17.25" customHeight="1" x14ac:dyDescent="0.15">
      <c r="A8" s="21"/>
      <c r="B8" s="166"/>
      <c r="C8" s="35" t="s">
        <v>85</v>
      </c>
      <c r="D8" s="36" t="s">
        <v>14</v>
      </c>
      <c r="E8" s="37">
        <v>6</v>
      </c>
      <c r="F8" s="38">
        <v>7</v>
      </c>
      <c r="G8" s="39">
        <v>478916</v>
      </c>
      <c r="H8" s="40">
        <f>'[1]201902'!F8</f>
        <v>6</v>
      </c>
      <c r="I8" s="41">
        <f>'[1]201902'!G8</f>
        <v>375916</v>
      </c>
    </row>
    <row r="9" spans="1:9" ht="17.25" customHeight="1" x14ac:dyDescent="0.15">
      <c r="A9" s="21"/>
      <c r="B9" s="166"/>
      <c r="C9" s="53" t="s">
        <v>109</v>
      </c>
      <c r="D9" s="77"/>
      <c r="E9" s="78">
        <v>5</v>
      </c>
      <c r="F9" s="54">
        <v>0</v>
      </c>
      <c r="G9" s="55">
        <v>0</v>
      </c>
      <c r="H9" s="138">
        <f>'[1]201902'!F9</f>
        <v>0</v>
      </c>
      <c r="I9" s="123">
        <f>'[1]201902'!G9</f>
        <v>0</v>
      </c>
    </row>
    <row r="10" spans="1:9" ht="17.25" customHeight="1" x14ac:dyDescent="0.15">
      <c r="A10" s="21"/>
      <c r="B10" s="167"/>
      <c r="C10" s="56" t="s">
        <v>120</v>
      </c>
      <c r="D10" s="57"/>
      <c r="E10" s="58">
        <v>7.5</v>
      </c>
      <c r="F10" s="59">
        <v>0</v>
      </c>
      <c r="G10" s="60">
        <v>0</v>
      </c>
      <c r="H10" s="116">
        <f>'[1]201902'!F10</f>
        <v>0</v>
      </c>
      <c r="I10" s="105">
        <f>'[1]201902'!G10</f>
        <v>0</v>
      </c>
    </row>
    <row r="11" spans="1:9" ht="17.25" customHeight="1" x14ac:dyDescent="0.15">
      <c r="A11" s="21"/>
      <c r="B11" s="156" t="s">
        <v>116</v>
      </c>
      <c r="C11" s="50" t="s">
        <v>15</v>
      </c>
      <c r="D11" s="30" t="s">
        <v>16</v>
      </c>
      <c r="E11" s="133">
        <v>4</v>
      </c>
      <c r="F11" s="31">
        <v>6</v>
      </c>
      <c r="G11" s="32">
        <v>200000</v>
      </c>
      <c r="H11" s="115">
        <f>'[1]201902'!F11</f>
        <v>5</v>
      </c>
      <c r="I11" s="117">
        <f>'[1]201902'!G11</f>
        <v>150000</v>
      </c>
    </row>
    <row r="12" spans="1:9" ht="17.25" customHeight="1" x14ac:dyDescent="0.15">
      <c r="A12" s="129"/>
      <c r="B12" s="157"/>
      <c r="C12" s="69" t="s">
        <v>17</v>
      </c>
      <c r="D12" s="57"/>
      <c r="E12" s="58">
        <v>2</v>
      </c>
      <c r="F12" s="59">
        <v>1</v>
      </c>
      <c r="G12" s="60">
        <v>27400</v>
      </c>
      <c r="H12" s="116">
        <f>'[1]201902'!F12</f>
        <v>1</v>
      </c>
      <c r="I12" s="123">
        <f>'[1]201902'!G12</f>
        <v>27400</v>
      </c>
    </row>
    <row r="13" spans="1:9" ht="17.25" customHeight="1" x14ac:dyDescent="0.15">
      <c r="A13" s="21"/>
      <c r="B13" s="165" t="s">
        <v>97</v>
      </c>
      <c r="C13" s="111" t="s">
        <v>18</v>
      </c>
      <c r="D13" s="122" t="s">
        <v>19</v>
      </c>
      <c r="E13" s="112">
        <v>319</v>
      </c>
      <c r="F13" s="113">
        <v>285</v>
      </c>
      <c r="G13" s="114">
        <v>31880180</v>
      </c>
      <c r="H13" s="115">
        <f>'[1]201902'!F13</f>
        <v>253</v>
      </c>
      <c r="I13" s="68">
        <f>'[1]201902'!G13</f>
        <v>28368480</v>
      </c>
    </row>
    <row r="14" spans="1:9" ht="17.25" customHeight="1" x14ac:dyDescent="0.15">
      <c r="A14" s="21"/>
      <c r="B14" s="166"/>
      <c r="C14" s="35" t="s">
        <v>20</v>
      </c>
      <c r="D14" s="36" t="s">
        <v>21</v>
      </c>
      <c r="E14" s="37">
        <v>2</v>
      </c>
      <c r="F14" s="38">
        <v>1</v>
      </c>
      <c r="G14" s="39">
        <v>18800</v>
      </c>
      <c r="H14" s="40">
        <f>'[1]201902'!F14</f>
        <v>1</v>
      </c>
      <c r="I14" s="41">
        <f>'[1]201902'!G14</f>
        <v>18800</v>
      </c>
    </row>
    <row r="15" spans="1:9" ht="17.25" customHeight="1" x14ac:dyDescent="0.15">
      <c r="A15" s="21"/>
      <c r="B15" s="166"/>
      <c r="C15" s="110" t="s">
        <v>93</v>
      </c>
      <c r="D15" s="30"/>
      <c r="E15" s="37">
        <v>70</v>
      </c>
      <c r="F15" s="38">
        <v>42</v>
      </c>
      <c r="G15" s="109">
        <v>7338500</v>
      </c>
      <c r="H15" s="40">
        <f>'[1]201902'!F15</f>
        <v>37</v>
      </c>
      <c r="I15" s="41">
        <f>'[1]201902'!G15</f>
        <v>6295500</v>
      </c>
    </row>
    <row r="16" spans="1:9" ht="17.25" customHeight="1" x14ac:dyDescent="0.15">
      <c r="A16" s="21"/>
      <c r="B16" s="167"/>
      <c r="C16" s="42" t="s">
        <v>110</v>
      </c>
      <c r="D16" s="30"/>
      <c r="E16" s="133">
        <v>1</v>
      </c>
      <c r="F16" s="31">
        <v>0</v>
      </c>
      <c r="G16" s="32">
        <v>0</v>
      </c>
      <c r="H16" s="43">
        <f>'[1]201902'!F16</f>
        <v>0</v>
      </c>
      <c r="I16" s="44">
        <f>'[1]201902'!G16</f>
        <v>0</v>
      </c>
    </row>
    <row r="17" spans="1:9" ht="17.25" customHeight="1" x14ac:dyDescent="0.15">
      <c r="A17" s="21"/>
      <c r="B17" s="165" t="s">
        <v>22</v>
      </c>
      <c r="C17" s="51" t="s">
        <v>23</v>
      </c>
      <c r="D17" s="52" t="s">
        <v>24</v>
      </c>
      <c r="E17" s="140">
        <v>1</v>
      </c>
      <c r="F17" s="47">
        <v>0</v>
      </c>
      <c r="G17" s="48">
        <v>0</v>
      </c>
      <c r="H17" s="33">
        <f>'[1]201902'!F17</f>
        <v>0</v>
      </c>
      <c r="I17" s="34">
        <f>'[1]201902'!G17</f>
        <v>0</v>
      </c>
    </row>
    <row r="18" spans="1:9" ht="17.25" customHeight="1" x14ac:dyDescent="0.15">
      <c r="A18" s="21"/>
      <c r="B18" s="166"/>
      <c r="C18" s="53" t="s">
        <v>111</v>
      </c>
      <c r="D18" s="30" t="s">
        <v>25</v>
      </c>
      <c r="E18" s="141">
        <v>45</v>
      </c>
      <c r="F18" s="54">
        <v>27</v>
      </c>
      <c r="G18" s="55">
        <v>2868700</v>
      </c>
      <c r="H18" s="40">
        <f>'[1]201902'!F18</f>
        <v>23</v>
      </c>
      <c r="I18" s="41">
        <f>'[1]201902'!G18</f>
        <v>2285700</v>
      </c>
    </row>
    <row r="19" spans="1:9" ht="17.25" customHeight="1" x14ac:dyDescent="0.15">
      <c r="A19" s="21"/>
      <c r="B19" s="167"/>
      <c r="C19" s="56" t="s">
        <v>26</v>
      </c>
      <c r="D19" s="57"/>
      <c r="E19" s="58">
        <v>8</v>
      </c>
      <c r="F19" s="59">
        <v>10</v>
      </c>
      <c r="G19" s="60">
        <v>485000</v>
      </c>
      <c r="H19" s="61">
        <f>'[1]201902'!F19</f>
        <v>9</v>
      </c>
      <c r="I19" s="62">
        <f>'[1]201902'!G19</f>
        <v>477000</v>
      </c>
    </row>
    <row r="20" spans="1:9" ht="17.25" customHeight="1" x14ac:dyDescent="0.15">
      <c r="A20" s="21"/>
      <c r="B20" s="148" t="s">
        <v>27</v>
      </c>
      <c r="C20" s="45" t="s">
        <v>104</v>
      </c>
      <c r="D20" s="52" t="s">
        <v>28</v>
      </c>
      <c r="E20" s="131">
        <v>4</v>
      </c>
      <c r="F20" s="47">
        <v>6</v>
      </c>
      <c r="G20" s="48">
        <v>87500</v>
      </c>
      <c r="H20" s="67">
        <f>'[1]201902'!F20</f>
        <v>4</v>
      </c>
      <c r="I20" s="68">
        <f>'[1]201902'!G20</f>
        <v>65000</v>
      </c>
    </row>
    <row r="21" spans="1:9" ht="17.25" customHeight="1" x14ac:dyDescent="0.15">
      <c r="A21" s="21"/>
      <c r="B21" s="165" t="s">
        <v>29</v>
      </c>
      <c r="C21" s="124" t="s">
        <v>101</v>
      </c>
      <c r="D21" s="30" t="s">
        <v>30</v>
      </c>
      <c r="E21" s="64">
        <v>127</v>
      </c>
      <c r="F21" s="65">
        <v>195</v>
      </c>
      <c r="G21" s="125">
        <v>12824500</v>
      </c>
      <c r="H21" s="67">
        <f>'[1]201902'!F21</f>
        <v>189</v>
      </c>
      <c r="I21" s="68">
        <f>'[1]201902'!G21</f>
        <v>11924500</v>
      </c>
    </row>
    <row r="22" spans="1:9" ht="17.25" customHeight="1" x14ac:dyDescent="0.15">
      <c r="A22" s="21"/>
      <c r="B22" s="166"/>
      <c r="C22" s="49" t="s">
        <v>100</v>
      </c>
      <c r="D22" s="36" t="s">
        <v>31</v>
      </c>
      <c r="E22" s="37">
        <v>35</v>
      </c>
      <c r="F22" s="38">
        <v>34</v>
      </c>
      <c r="G22" s="39">
        <v>2750000</v>
      </c>
      <c r="H22" s="43">
        <f>'[1]201902'!F22</f>
        <v>31</v>
      </c>
      <c r="I22" s="44">
        <f>'[1]201902'!G22</f>
        <v>2250000</v>
      </c>
    </row>
    <row r="23" spans="1:9" ht="17.25" customHeight="1" x14ac:dyDescent="0.15">
      <c r="A23" s="21"/>
      <c r="B23" s="166"/>
      <c r="C23" s="49" t="s">
        <v>105</v>
      </c>
      <c r="D23" s="36" t="s">
        <v>31</v>
      </c>
      <c r="E23" s="37">
        <v>44</v>
      </c>
      <c r="F23" s="38">
        <v>34</v>
      </c>
      <c r="G23" s="39">
        <v>4451700</v>
      </c>
      <c r="H23" s="40">
        <f>'[1]201902'!F23</f>
        <v>32</v>
      </c>
      <c r="I23" s="41">
        <f>'[1]201902'!G23</f>
        <v>3891700</v>
      </c>
    </row>
    <row r="24" spans="1:9" ht="17.25" customHeight="1" x14ac:dyDescent="0.15">
      <c r="A24" s="21"/>
      <c r="B24" s="167"/>
      <c r="C24" s="50" t="s">
        <v>112</v>
      </c>
      <c r="D24" s="30"/>
      <c r="E24" s="133">
        <v>1</v>
      </c>
      <c r="F24" s="31">
        <v>0</v>
      </c>
      <c r="G24" s="32">
        <v>0</v>
      </c>
      <c r="H24" s="43">
        <f>'[1]201902'!F24</f>
        <v>0</v>
      </c>
      <c r="I24" s="44">
        <f>'[1]201902'!G24</f>
        <v>0</v>
      </c>
    </row>
    <row r="25" spans="1:9" ht="17.25" customHeight="1" x14ac:dyDescent="0.15">
      <c r="A25" s="21"/>
      <c r="B25" s="155" t="s">
        <v>32</v>
      </c>
      <c r="C25" s="45" t="s">
        <v>33</v>
      </c>
      <c r="D25" s="46" t="s">
        <v>34</v>
      </c>
      <c r="E25" s="131">
        <v>15</v>
      </c>
      <c r="F25" s="47">
        <v>34</v>
      </c>
      <c r="G25" s="48">
        <v>2136100</v>
      </c>
      <c r="H25" s="33">
        <f>'[1]201902'!F25</f>
        <v>29</v>
      </c>
      <c r="I25" s="34">
        <f>'[1]201902'!G25</f>
        <v>1599100</v>
      </c>
    </row>
    <row r="26" spans="1:9" ht="17.25" customHeight="1" x14ac:dyDescent="0.15">
      <c r="A26" s="21"/>
      <c r="B26" s="156"/>
      <c r="C26" s="49" t="s">
        <v>35</v>
      </c>
      <c r="D26" s="36" t="s">
        <v>36</v>
      </c>
      <c r="E26" s="37">
        <v>2</v>
      </c>
      <c r="F26" s="38">
        <v>2</v>
      </c>
      <c r="G26" s="39">
        <v>32500</v>
      </c>
      <c r="H26" s="40">
        <f>'[1]201902'!F26</f>
        <v>2</v>
      </c>
      <c r="I26" s="41">
        <f>'[1]201902'!G26</f>
        <v>32500</v>
      </c>
    </row>
    <row r="27" spans="1:9" ht="17.25" customHeight="1" x14ac:dyDescent="0.15">
      <c r="A27" s="21"/>
      <c r="B27" s="156"/>
      <c r="C27" s="49" t="s">
        <v>103</v>
      </c>
      <c r="D27" s="36" t="s">
        <v>37</v>
      </c>
      <c r="E27" s="37">
        <v>61</v>
      </c>
      <c r="F27" s="38">
        <v>39</v>
      </c>
      <c r="G27" s="39">
        <v>4111968</v>
      </c>
      <c r="H27" s="40">
        <f>'[1]201902'!F27</f>
        <v>36</v>
      </c>
      <c r="I27" s="41">
        <f>'[1]201902'!G27</f>
        <v>3555300</v>
      </c>
    </row>
    <row r="28" spans="1:9" ht="17.25" customHeight="1" x14ac:dyDescent="0.15">
      <c r="A28" s="21"/>
      <c r="B28" s="157"/>
      <c r="C28" s="70" t="s">
        <v>38</v>
      </c>
      <c r="D28" s="30" t="s">
        <v>39</v>
      </c>
      <c r="E28" s="133">
        <v>7</v>
      </c>
      <c r="F28" s="26">
        <v>3</v>
      </c>
      <c r="G28" s="27">
        <v>869300</v>
      </c>
      <c r="H28" s="61">
        <f>'[1]201902'!F28</f>
        <v>2</v>
      </c>
      <c r="I28" s="62">
        <f>'[1]201902'!G28</f>
        <v>657000</v>
      </c>
    </row>
    <row r="29" spans="1:9" ht="17.25" customHeight="1" x14ac:dyDescent="0.15">
      <c r="A29" s="21"/>
      <c r="B29" s="130" t="s">
        <v>98</v>
      </c>
      <c r="C29" s="76" t="s">
        <v>86</v>
      </c>
      <c r="D29" s="77" t="s">
        <v>40</v>
      </c>
      <c r="E29" s="134">
        <v>2</v>
      </c>
      <c r="F29" s="54">
        <v>7</v>
      </c>
      <c r="G29" s="55">
        <v>75000</v>
      </c>
      <c r="H29" s="43">
        <f>'[1]201902'!F29</f>
        <v>7</v>
      </c>
      <c r="I29" s="44">
        <f>'[1]201902'!G29</f>
        <v>75000</v>
      </c>
    </row>
    <row r="30" spans="1:9" ht="17.25" customHeight="1" x14ac:dyDescent="0.15">
      <c r="A30" s="21"/>
      <c r="B30" s="170" t="s">
        <v>108</v>
      </c>
      <c r="C30" s="63" t="s">
        <v>113</v>
      </c>
      <c r="D30" s="52"/>
      <c r="E30" s="136">
        <v>3</v>
      </c>
      <c r="F30" s="65">
        <v>72</v>
      </c>
      <c r="G30" s="66">
        <v>217950</v>
      </c>
      <c r="H30" s="67">
        <f>'[1]201902'!F30</f>
        <v>64</v>
      </c>
      <c r="I30" s="68">
        <f>'[1]201902'!G30</f>
        <v>194950</v>
      </c>
    </row>
    <row r="31" spans="1:9" ht="17.25" customHeight="1" x14ac:dyDescent="0.15">
      <c r="A31" s="21"/>
      <c r="B31" s="170"/>
      <c r="C31" s="70" t="s">
        <v>123</v>
      </c>
      <c r="D31" s="24"/>
      <c r="E31" s="132">
        <v>3</v>
      </c>
      <c r="F31" s="26">
        <v>20</v>
      </c>
      <c r="G31" s="27">
        <v>122000</v>
      </c>
      <c r="H31" s="61">
        <f>'[1]201902'!F31</f>
        <v>19</v>
      </c>
      <c r="I31" s="62">
        <f>'[1]201902'!G31</f>
        <v>116000</v>
      </c>
    </row>
    <row r="32" spans="1:9" ht="17.25" customHeight="1" x14ac:dyDescent="0.15">
      <c r="A32" s="21"/>
      <c r="B32" s="171" t="s">
        <v>41</v>
      </c>
      <c r="C32" s="45" t="s">
        <v>106</v>
      </c>
      <c r="D32" s="46" t="s">
        <v>42</v>
      </c>
      <c r="E32" s="131">
        <v>32</v>
      </c>
      <c r="F32" s="47">
        <v>49</v>
      </c>
      <c r="G32" s="48">
        <v>369500</v>
      </c>
      <c r="H32" s="33">
        <f>'[1]201902'!F32</f>
        <v>47</v>
      </c>
      <c r="I32" s="34">
        <f>'[1]201902'!G32</f>
        <v>357500</v>
      </c>
    </row>
    <row r="33" spans="1:9" ht="17.25" customHeight="1" x14ac:dyDescent="0.15">
      <c r="A33" s="21"/>
      <c r="B33" s="172"/>
      <c r="C33" s="76" t="s">
        <v>43</v>
      </c>
      <c r="D33" s="77" t="s">
        <v>44</v>
      </c>
      <c r="E33" s="78">
        <v>3</v>
      </c>
      <c r="F33" s="54">
        <v>11</v>
      </c>
      <c r="G33" s="55">
        <v>82300</v>
      </c>
      <c r="H33" s="40">
        <f>'[1]201902'!F33</f>
        <v>11</v>
      </c>
      <c r="I33" s="41">
        <f>'[1]201902'!G33</f>
        <v>82300</v>
      </c>
    </row>
    <row r="34" spans="1:9" ht="17.25" customHeight="1" x14ac:dyDescent="0.15">
      <c r="A34" s="21"/>
      <c r="B34" s="172"/>
      <c r="C34" s="49" t="s">
        <v>45</v>
      </c>
      <c r="D34" s="36"/>
      <c r="E34" s="37">
        <v>2</v>
      </c>
      <c r="F34" s="38">
        <v>7</v>
      </c>
      <c r="G34" s="39">
        <v>78000</v>
      </c>
      <c r="H34" s="40">
        <f>'[1]201902'!F34</f>
        <v>5</v>
      </c>
      <c r="I34" s="41">
        <f>'[1]201902'!G34</f>
        <v>66200</v>
      </c>
    </row>
    <row r="35" spans="1:9" ht="17.25" customHeight="1" x14ac:dyDescent="0.15">
      <c r="A35" s="21"/>
      <c r="B35" s="172"/>
      <c r="C35" s="111" t="s">
        <v>95</v>
      </c>
      <c r="D35" s="122"/>
      <c r="E35" s="112">
        <v>14</v>
      </c>
      <c r="F35" s="113">
        <v>1</v>
      </c>
      <c r="G35" s="114">
        <v>768000</v>
      </c>
      <c r="H35" s="40">
        <f>'[1]201902'!F35</f>
        <v>1</v>
      </c>
      <c r="I35" s="41">
        <f>'[1]201902'!G35</f>
        <v>768000</v>
      </c>
    </row>
    <row r="36" spans="1:9" ht="17.25" customHeight="1" x14ac:dyDescent="0.15">
      <c r="A36" s="21"/>
      <c r="B36" s="172"/>
      <c r="C36" s="111" t="s">
        <v>96</v>
      </c>
      <c r="D36" s="122"/>
      <c r="E36" s="112">
        <v>21</v>
      </c>
      <c r="F36" s="113">
        <v>27</v>
      </c>
      <c r="G36" s="114">
        <v>1452500</v>
      </c>
      <c r="H36" s="43">
        <f>'[1]201902'!F36</f>
        <v>26</v>
      </c>
      <c r="I36" s="41">
        <f>'[1]201902'!G36</f>
        <v>1427500</v>
      </c>
    </row>
    <row r="37" spans="1:9" ht="17.25" customHeight="1" x14ac:dyDescent="0.15">
      <c r="A37" s="21"/>
      <c r="B37" s="172"/>
      <c r="C37" s="111" t="s">
        <v>114</v>
      </c>
      <c r="D37" s="122"/>
      <c r="E37" s="112">
        <v>2</v>
      </c>
      <c r="F37" s="113">
        <v>0</v>
      </c>
      <c r="G37" s="114">
        <v>0</v>
      </c>
      <c r="H37" s="138">
        <f>'[1]201902'!F37</f>
        <v>0</v>
      </c>
      <c r="I37" s="44">
        <f>'[1]201902'!G37</f>
        <v>0</v>
      </c>
    </row>
    <row r="38" spans="1:9" ht="17.25" customHeight="1" x14ac:dyDescent="0.15">
      <c r="A38" s="21"/>
      <c r="B38" s="173"/>
      <c r="C38" s="111" t="s">
        <v>117</v>
      </c>
      <c r="D38" s="122"/>
      <c r="E38" s="112">
        <v>10</v>
      </c>
      <c r="F38" s="113">
        <v>2</v>
      </c>
      <c r="G38" s="114">
        <v>40000</v>
      </c>
      <c r="H38" s="138">
        <f>'[1]201902'!F38</f>
        <v>2</v>
      </c>
      <c r="I38" s="105">
        <f>'[1]201902'!G38</f>
        <v>40000</v>
      </c>
    </row>
    <row r="39" spans="1:9" ht="17.25" customHeight="1" x14ac:dyDescent="0.15">
      <c r="A39" s="21"/>
      <c r="B39" s="171" t="s">
        <v>46</v>
      </c>
      <c r="C39" s="63" t="s">
        <v>94</v>
      </c>
      <c r="D39" s="52" t="s">
        <v>47</v>
      </c>
      <c r="E39" s="64">
        <v>6</v>
      </c>
      <c r="F39" s="65">
        <v>5</v>
      </c>
      <c r="G39" s="66">
        <v>250000</v>
      </c>
      <c r="H39" s="33">
        <f>'[1]201902'!F39</f>
        <v>5</v>
      </c>
      <c r="I39" s="34">
        <f>'[1]201902'!G39</f>
        <v>250000</v>
      </c>
    </row>
    <row r="40" spans="1:9" ht="17.25" customHeight="1" x14ac:dyDescent="0.15">
      <c r="A40" s="21"/>
      <c r="B40" s="172"/>
      <c r="C40" s="107" t="s">
        <v>102</v>
      </c>
      <c r="D40" s="36" t="s">
        <v>48</v>
      </c>
      <c r="E40" s="37">
        <v>2</v>
      </c>
      <c r="F40" s="38">
        <v>0</v>
      </c>
      <c r="G40" s="39">
        <v>0</v>
      </c>
      <c r="H40" s="106">
        <f>'[1]201902'!F40</f>
        <v>0</v>
      </c>
      <c r="I40" s="41">
        <f>'[1]201902'!G40</f>
        <v>0</v>
      </c>
    </row>
    <row r="41" spans="1:9" ht="17.25" customHeight="1" x14ac:dyDescent="0.15">
      <c r="A41" s="21"/>
      <c r="B41" s="172"/>
      <c r="C41" s="107" t="s">
        <v>49</v>
      </c>
      <c r="D41" s="30" t="s">
        <v>50</v>
      </c>
      <c r="E41" s="37">
        <v>2</v>
      </c>
      <c r="F41" s="38">
        <v>1</v>
      </c>
      <c r="G41" s="55">
        <v>50000</v>
      </c>
      <c r="H41" s="40">
        <f>'[1]201902'!F41</f>
        <v>1</v>
      </c>
      <c r="I41" s="41">
        <f>'[1]201902'!G41</f>
        <v>50000</v>
      </c>
    </row>
    <row r="42" spans="1:9" ht="17.25" customHeight="1" x14ac:dyDescent="0.15">
      <c r="A42" s="21"/>
      <c r="B42" s="172"/>
      <c r="C42" s="137" t="s">
        <v>51</v>
      </c>
      <c r="D42" s="30"/>
      <c r="E42" s="78">
        <v>35</v>
      </c>
      <c r="F42" s="31">
        <v>138</v>
      </c>
      <c r="G42" s="55">
        <v>3548944</v>
      </c>
      <c r="H42" s="138">
        <f>'[1]201902'!F42</f>
        <v>127</v>
      </c>
      <c r="I42" s="123">
        <f>'[1]201902'!G42</f>
        <v>3134964</v>
      </c>
    </row>
    <row r="43" spans="1:9" ht="17.25" customHeight="1" x14ac:dyDescent="0.15">
      <c r="A43" s="21"/>
      <c r="B43" s="173"/>
      <c r="C43" s="69" t="s">
        <v>115</v>
      </c>
      <c r="D43" s="57"/>
      <c r="E43" s="58">
        <v>2</v>
      </c>
      <c r="F43" s="59">
        <v>0</v>
      </c>
      <c r="G43" s="60">
        <v>0</v>
      </c>
      <c r="H43" s="116">
        <f>'[1]201902'!F43</f>
        <v>0</v>
      </c>
      <c r="I43" s="105">
        <f>'[1]201902'!G43</f>
        <v>0</v>
      </c>
    </row>
    <row r="44" spans="1:9" ht="17.25" customHeight="1" x14ac:dyDescent="0.15">
      <c r="A44" s="21"/>
      <c r="B44" s="171" t="s">
        <v>124</v>
      </c>
      <c r="C44" s="111" t="s">
        <v>91</v>
      </c>
      <c r="D44" s="122" t="s">
        <v>52</v>
      </c>
      <c r="E44" s="112">
        <v>1</v>
      </c>
      <c r="F44" s="113">
        <v>0</v>
      </c>
      <c r="G44" s="139">
        <v>0</v>
      </c>
      <c r="H44" s="115">
        <f>'[1]201902'!F44</f>
        <v>0</v>
      </c>
      <c r="I44" s="117">
        <f>'[1]201902'!G44</f>
        <v>0</v>
      </c>
    </row>
    <row r="45" spans="1:9" ht="17.25" customHeight="1" x14ac:dyDescent="0.15">
      <c r="A45" s="21"/>
      <c r="B45" s="172"/>
      <c r="C45" s="35" t="s">
        <v>90</v>
      </c>
      <c r="D45" s="36" t="s">
        <v>53</v>
      </c>
      <c r="E45" s="37">
        <v>14</v>
      </c>
      <c r="F45" s="38">
        <v>5</v>
      </c>
      <c r="G45" s="39">
        <v>776000</v>
      </c>
      <c r="H45" s="40">
        <f>'[1]201902'!F45</f>
        <v>5</v>
      </c>
      <c r="I45" s="41">
        <f>'[1]201902'!G45</f>
        <v>776000</v>
      </c>
    </row>
    <row r="46" spans="1:9" ht="17.25" customHeight="1" x14ac:dyDescent="0.15">
      <c r="A46" s="21"/>
      <c r="B46" s="172"/>
      <c r="C46" s="42" t="s">
        <v>92</v>
      </c>
      <c r="D46" s="30" t="s">
        <v>54</v>
      </c>
      <c r="E46" s="133">
        <v>100</v>
      </c>
      <c r="F46" s="31">
        <v>95</v>
      </c>
      <c r="G46" s="32">
        <v>8822400</v>
      </c>
      <c r="H46" s="40">
        <f>'[1]201902'!F46</f>
        <v>86</v>
      </c>
      <c r="I46" s="41">
        <f>'[1]201902'!G46</f>
        <v>7783600</v>
      </c>
    </row>
    <row r="47" spans="1:9" ht="17.25" customHeight="1" x14ac:dyDescent="0.15">
      <c r="A47" s="21"/>
      <c r="B47" s="172"/>
      <c r="C47" s="35" t="s">
        <v>89</v>
      </c>
      <c r="D47" s="36"/>
      <c r="E47" s="37">
        <v>42</v>
      </c>
      <c r="F47" s="38">
        <v>32</v>
      </c>
      <c r="G47" s="39">
        <v>3236096</v>
      </c>
      <c r="H47" s="40">
        <v>31</v>
      </c>
      <c r="I47" s="41">
        <v>2956096</v>
      </c>
    </row>
    <row r="48" spans="1:9" ht="17.25" customHeight="1" x14ac:dyDescent="0.15">
      <c r="A48" s="21"/>
      <c r="B48" s="147" t="s">
        <v>55</v>
      </c>
      <c r="C48" s="108" t="s">
        <v>56</v>
      </c>
      <c r="D48" s="52" t="s">
        <v>57</v>
      </c>
      <c r="E48" s="64">
        <v>2</v>
      </c>
      <c r="F48" s="65">
        <v>0</v>
      </c>
      <c r="G48" s="66">
        <v>0</v>
      </c>
      <c r="H48" s="67">
        <f>'[1]201902'!F48</f>
        <v>0</v>
      </c>
      <c r="I48" s="68">
        <f>'[1]201902'!G48</f>
        <v>0</v>
      </c>
    </row>
    <row r="49" spans="1:9" ht="17.25" customHeight="1" x14ac:dyDescent="0.15">
      <c r="A49" s="21"/>
      <c r="B49" s="147" t="s">
        <v>58</v>
      </c>
      <c r="C49" s="108" t="s">
        <v>59</v>
      </c>
      <c r="D49" s="52" t="s">
        <v>60</v>
      </c>
      <c r="E49" s="64">
        <v>1</v>
      </c>
      <c r="F49" s="65">
        <v>0</v>
      </c>
      <c r="G49" s="66">
        <v>0</v>
      </c>
      <c r="H49" s="67">
        <f>'[1]201902'!F49</f>
        <v>0</v>
      </c>
      <c r="I49" s="68">
        <f>'[1]201902'!G49</f>
        <v>0</v>
      </c>
    </row>
    <row r="50" spans="1:9" ht="17.25" customHeight="1" x14ac:dyDescent="0.15">
      <c r="A50" s="21"/>
      <c r="B50" s="171" t="s">
        <v>61</v>
      </c>
      <c r="C50" s="45" t="s">
        <v>62</v>
      </c>
      <c r="D50" s="46" t="s">
        <v>63</v>
      </c>
      <c r="E50" s="131">
        <v>1</v>
      </c>
      <c r="F50" s="47">
        <v>4</v>
      </c>
      <c r="G50" s="48">
        <v>13000</v>
      </c>
      <c r="H50" s="67">
        <f>'[1]201902'!F50</f>
        <v>3</v>
      </c>
      <c r="I50" s="68">
        <f>'[1]201902'!G50</f>
        <v>12000</v>
      </c>
    </row>
    <row r="51" spans="1:9" ht="17.25" customHeight="1" x14ac:dyDescent="0.15">
      <c r="A51" s="21"/>
      <c r="B51" s="174"/>
      <c r="C51" s="69" t="s">
        <v>64</v>
      </c>
      <c r="D51" s="57" t="s">
        <v>65</v>
      </c>
      <c r="E51" s="58">
        <v>2</v>
      </c>
      <c r="F51" s="59">
        <v>10</v>
      </c>
      <c r="G51" s="60">
        <v>33900</v>
      </c>
      <c r="H51" s="61">
        <f>'[1]201902'!F51</f>
        <v>9</v>
      </c>
      <c r="I51" s="62">
        <f>'[1]201902'!G51</f>
        <v>31900</v>
      </c>
    </row>
    <row r="52" spans="1:9" ht="17.25" customHeight="1" x14ac:dyDescent="0.15">
      <c r="A52" s="21"/>
      <c r="B52" s="126" t="s">
        <v>66</v>
      </c>
      <c r="C52" s="50" t="s">
        <v>67</v>
      </c>
      <c r="D52" s="30"/>
      <c r="E52" s="73">
        <v>1</v>
      </c>
      <c r="F52" s="74">
        <v>7</v>
      </c>
      <c r="G52" s="32">
        <v>90000</v>
      </c>
      <c r="H52" s="43">
        <f>'[1]201902'!F52</f>
        <v>4</v>
      </c>
      <c r="I52" s="44">
        <f>'[1]201902'!G52</f>
        <v>29000</v>
      </c>
    </row>
    <row r="53" spans="1:9" ht="17.25" customHeight="1" x14ac:dyDescent="0.15">
      <c r="A53" s="21"/>
      <c r="B53" s="172" t="s">
        <v>99</v>
      </c>
      <c r="C53" s="124" t="s">
        <v>87</v>
      </c>
      <c r="D53" s="36"/>
      <c r="E53" s="112">
        <v>2</v>
      </c>
      <c r="F53" s="113">
        <v>0</v>
      </c>
      <c r="G53" s="125">
        <v>0</v>
      </c>
      <c r="H53" s="67">
        <f>'[1]201902'!F53</f>
        <v>0</v>
      </c>
      <c r="I53" s="68">
        <f>'[1]201902'!G53</f>
        <v>0</v>
      </c>
    </row>
    <row r="54" spans="1:9" ht="17.25" customHeight="1" x14ac:dyDescent="0.15">
      <c r="A54" s="21"/>
      <c r="B54" s="173"/>
      <c r="C54" s="69" t="s">
        <v>88</v>
      </c>
      <c r="D54" s="57"/>
      <c r="E54" s="58">
        <v>1</v>
      </c>
      <c r="F54" s="59">
        <v>2</v>
      </c>
      <c r="G54" s="60">
        <v>30000</v>
      </c>
      <c r="H54" s="61">
        <f>'[1]201902'!F54</f>
        <v>1</v>
      </c>
      <c r="I54" s="62">
        <f>'[1]201902'!G54</f>
        <v>10000</v>
      </c>
    </row>
    <row r="55" spans="1:9" ht="17.25" customHeight="1" x14ac:dyDescent="0.15">
      <c r="A55" s="80"/>
      <c r="B55" s="79" t="s">
        <v>68</v>
      </c>
      <c r="C55" s="71" t="s">
        <v>69</v>
      </c>
      <c r="D55" s="72" t="s">
        <v>70</v>
      </c>
      <c r="E55" s="73">
        <v>1</v>
      </c>
      <c r="F55" s="74">
        <v>0</v>
      </c>
      <c r="G55" s="75">
        <v>0</v>
      </c>
      <c r="H55" s="28">
        <f>'[1]201902'!F55</f>
        <v>0</v>
      </c>
      <c r="I55" s="29">
        <f>'[1]201902'!G55</f>
        <v>0</v>
      </c>
    </row>
    <row r="56" spans="1:9" ht="18.75" customHeight="1" x14ac:dyDescent="0.15">
      <c r="A56" s="175" t="s">
        <v>71</v>
      </c>
      <c r="B56" s="176"/>
      <c r="C56" s="176"/>
      <c r="D56" s="81"/>
      <c r="E56" s="82">
        <v>1410</v>
      </c>
      <c r="F56" s="83">
        <f>SUM(F57:F61)</f>
        <v>8292</v>
      </c>
      <c r="G56" s="84">
        <f>SUM(G57:G61)</f>
        <v>94230820</v>
      </c>
      <c r="H56" s="142">
        <f>SUM(H57:H61)</f>
        <v>7527</v>
      </c>
      <c r="I56" s="143">
        <f>SUM(I57:I61)</f>
        <v>85734946.5</v>
      </c>
    </row>
    <row r="57" spans="1:9" ht="18" customHeight="1" x14ac:dyDescent="0.15">
      <c r="A57" s="85"/>
      <c r="B57" s="168" t="s">
        <v>72</v>
      </c>
      <c r="C57" s="169"/>
      <c r="D57" s="86" t="s">
        <v>73</v>
      </c>
      <c r="E57" s="87">
        <v>50</v>
      </c>
      <c r="F57" s="88">
        <v>161</v>
      </c>
      <c r="G57" s="89">
        <v>873700</v>
      </c>
      <c r="H57" s="61">
        <f>'[1]201902'!F57</f>
        <v>148</v>
      </c>
      <c r="I57" s="62">
        <f>'[1]201902'!G57</f>
        <v>806100</v>
      </c>
    </row>
    <row r="58" spans="1:9" ht="18" customHeight="1" x14ac:dyDescent="0.15">
      <c r="A58" s="85"/>
      <c r="B58" s="168" t="s">
        <v>74</v>
      </c>
      <c r="C58" s="169"/>
      <c r="D58" s="86" t="s">
        <v>75</v>
      </c>
      <c r="E58" s="87">
        <v>400</v>
      </c>
      <c r="F58" s="88">
        <v>5149</v>
      </c>
      <c r="G58" s="89">
        <v>30174097</v>
      </c>
      <c r="H58" s="43">
        <f>'[1]201902'!F58</f>
        <v>4692</v>
      </c>
      <c r="I58" s="44">
        <f>'[1]201902'!G58</f>
        <v>27675078</v>
      </c>
    </row>
    <row r="59" spans="1:9" ht="18" customHeight="1" x14ac:dyDescent="0.15">
      <c r="A59" s="85"/>
      <c r="B59" s="168" t="s">
        <v>76</v>
      </c>
      <c r="C59" s="169"/>
      <c r="D59" s="86" t="s">
        <v>77</v>
      </c>
      <c r="E59" s="87">
        <v>10</v>
      </c>
      <c r="F59" s="88">
        <v>8</v>
      </c>
      <c r="G59" s="89">
        <v>165700</v>
      </c>
      <c r="H59" s="33">
        <f>'[1]201902'!F59</f>
        <v>7</v>
      </c>
      <c r="I59" s="34">
        <f>'[1]201902'!G59</f>
        <v>143500</v>
      </c>
    </row>
    <row r="60" spans="1:9" ht="18" customHeight="1" x14ac:dyDescent="0.15">
      <c r="A60" s="90"/>
      <c r="B60" s="168" t="s">
        <v>78</v>
      </c>
      <c r="C60" s="169"/>
      <c r="D60" s="86" t="s">
        <v>79</v>
      </c>
      <c r="E60" s="87">
        <v>750</v>
      </c>
      <c r="F60" s="88">
        <v>2674</v>
      </c>
      <c r="G60" s="89">
        <v>59626062</v>
      </c>
      <c r="H60" s="28">
        <f>'[1]201902'!F60</f>
        <v>2413</v>
      </c>
      <c r="I60" s="29">
        <f>'[1]201902'!G60</f>
        <v>54082810.5</v>
      </c>
    </row>
    <row r="61" spans="1:9" ht="18" customHeight="1" x14ac:dyDescent="0.15">
      <c r="A61" s="91"/>
      <c r="B61" s="168" t="s">
        <v>80</v>
      </c>
      <c r="C61" s="169"/>
      <c r="D61" s="92"/>
      <c r="E61" s="93">
        <v>200</v>
      </c>
      <c r="F61" s="94">
        <v>300</v>
      </c>
      <c r="G61" s="95">
        <v>3391261</v>
      </c>
      <c r="H61" s="28">
        <f>'[1]201902'!F61</f>
        <v>267</v>
      </c>
      <c r="I61" s="29">
        <f>'[1]201902'!G61</f>
        <v>3027458</v>
      </c>
    </row>
    <row r="62" spans="1:9" ht="18.75" customHeight="1" x14ac:dyDescent="0.15">
      <c r="A62" s="175" t="s">
        <v>81</v>
      </c>
      <c r="B62" s="176"/>
      <c r="C62" s="176"/>
      <c r="D62" s="81"/>
      <c r="E62" s="96">
        <f>SUM(E63:E64)</f>
        <v>1500</v>
      </c>
      <c r="F62" s="97">
        <f>F63+F64</f>
        <v>2670</v>
      </c>
      <c r="G62" s="98">
        <f>G63+G64</f>
        <v>80845693</v>
      </c>
      <c r="H62" s="10">
        <f>SUM(H63:H64)</f>
        <v>2323</v>
      </c>
      <c r="I62" s="11">
        <f>SUM(I63:I64)</f>
        <v>70945991</v>
      </c>
    </row>
    <row r="63" spans="1:9" ht="18" customHeight="1" x14ac:dyDescent="0.15">
      <c r="A63" s="85"/>
      <c r="B63" s="168" t="s">
        <v>107</v>
      </c>
      <c r="C63" s="169"/>
      <c r="D63" s="86" t="s">
        <v>82</v>
      </c>
      <c r="E63" s="177">
        <v>1500</v>
      </c>
      <c r="F63" s="127">
        <v>1464</v>
      </c>
      <c r="G63" s="128">
        <v>49090243</v>
      </c>
      <c r="H63" s="28">
        <f>'[1]201902'!F63</f>
        <v>1345</v>
      </c>
      <c r="I63" s="29">
        <f>'[1]201902'!G63</f>
        <v>45064298</v>
      </c>
    </row>
    <row r="64" spans="1:9" ht="18" customHeight="1" thickBot="1" x14ac:dyDescent="0.2">
      <c r="A64" s="85"/>
      <c r="B64" s="179" t="s">
        <v>118</v>
      </c>
      <c r="C64" s="180"/>
      <c r="D64" s="144"/>
      <c r="E64" s="178"/>
      <c r="F64" s="145">
        <v>1206</v>
      </c>
      <c r="G64" s="146">
        <v>31755450</v>
      </c>
      <c r="H64" s="28">
        <f>'[1]201902'!F64</f>
        <v>978</v>
      </c>
      <c r="I64" s="29">
        <f>'[1]201902'!G64</f>
        <v>25881693</v>
      </c>
    </row>
    <row r="65" spans="1:9" ht="21" customHeight="1" thickTop="1" thickBot="1" x14ac:dyDescent="0.2">
      <c r="A65" s="181" t="s">
        <v>83</v>
      </c>
      <c r="B65" s="182"/>
      <c r="C65" s="182"/>
      <c r="D65" s="99"/>
      <c r="E65" s="100">
        <f>E4+E56+E62</f>
        <v>4125.5</v>
      </c>
      <c r="F65" s="101">
        <f>SUM(F4,F56,F62)</f>
        <v>12346</v>
      </c>
      <c r="G65" s="102">
        <f>SUM(G4,G56,G62)</f>
        <v>280268767</v>
      </c>
      <c r="H65" s="103">
        <f>H4+H56+H62</f>
        <v>11106</v>
      </c>
      <c r="I65" s="104">
        <f>I4+I56+I62</f>
        <v>249700043.5</v>
      </c>
    </row>
  </sheetData>
  <mergeCells count="29">
    <mergeCell ref="A62:C62"/>
    <mergeCell ref="B63:C63"/>
    <mergeCell ref="E63:E64"/>
    <mergeCell ref="B64:C64"/>
    <mergeCell ref="A65:C65"/>
    <mergeCell ref="A56:C56"/>
    <mergeCell ref="B57:C57"/>
    <mergeCell ref="B58:C58"/>
    <mergeCell ref="B59:C59"/>
    <mergeCell ref="B60:C60"/>
    <mergeCell ref="B61:C61"/>
    <mergeCell ref="B30:B31"/>
    <mergeCell ref="B32:B38"/>
    <mergeCell ref="B39:B43"/>
    <mergeCell ref="B44:B47"/>
    <mergeCell ref="B50:B51"/>
    <mergeCell ref="B53:B54"/>
    <mergeCell ref="B7:B10"/>
    <mergeCell ref="B11:B12"/>
    <mergeCell ref="B13:B16"/>
    <mergeCell ref="B17:B19"/>
    <mergeCell ref="B21:B24"/>
    <mergeCell ref="B25:B28"/>
    <mergeCell ref="A2:C3"/>
    <mergeCell ref="E2:E3"/>
    <mergeCell ref="F2:F3"/>
    <mergeCell ref="G2:G3"/>
    <mergeCell ref="H2:I2"/>
    <mergeCell ref="A4:C4"/>
  </mergeCells>
  <phoneticPr fontId="24"/>
  <pageMargins left="0.70866141732283472" right="0.47244094488188981" top="0.74803149606299213" bottom="0.35433070866141736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201903 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大阪府金融課</dc:creator>
  <cp:lastModifiedBy>大阪府</cp:lastModifiedBy>
  <cp:lastPrinted>2019-07-25T00:43:01Z</cp:lastPrinted>
  <dcterms:created xsi:type="dcterms:W3CDTF">2015-05-22T01:25:01Z</dcterms:created>
  <dcterms:modified xsi:type="dcterms:W3CDTF">2019-08-15T07:30:51Z</dcterms:modified>
</cp:coreProperties>
</file>