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185" yWindow="-15" windowWidth="7200" windowHeight="10080" tabRatio="499"/>
  </bookViews>
  <sheets>
    <sheet name="05-07" sheetId="4" r:id="rId1"/>
  </sheets>
  <definedNames>
    <definedName name="_xlnm.Print_Area" localSheetId="0">'05-07'!$A$1:$J$77</definedName>
  </definedNames>
  <calcPr calcId="162913"/>
</workbook>
</file>

<file path=xl/calcChain.xml><?xml version="1.0" encoding="utf-8"?>
<calcChain xmlns="http://schemas.openxmlformats.org/spreadsheetml/2006/main">
  <c r="J23" i="4" l="1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D17" i="4" l="1"/>
  <c r="E17" i="4"/>
  <c r="F17" i="4"/>
  <c r="G17" i="4"/>
  <c r="H17" i="4"/>
  <c r="D18" i="4"/>
  <c r="E18" i="4"/>
  <c r="F18" i="4"/>
  <c r="G18" i="4"/>
  <c r="H18" i="4"/>
  <c r="D19" i="4"/>
  <c r="E19" i="4"/>
  <c r="F19" i="4"/>
  <c r="G19" i="4"/>
  <c r="H19" i="4"/>
  <c r="D20" i="4"/>
  <c r="E20" i="4"/>
  <c r="F20" i="4"/>
  <c r="G20" i="4"/>
  <c r="H20" i="4"/>
  <c r="C20" i="4"/>
  <c r="C19" i="4"/>
  <c r="C18" i="4"/>
  <c r="C17" i="4"/>
  <c r="C16" i="4"/>
  <c r="D16" i="4"/>
  <c r="E16" i="4"/>
  <c r="F16" i="4"/>
  <c r="G16" i="4"/>
  <c r="H16" i="4"/>
  <c r="B19" i="4"/>
  <c r="D21" i="4" l="1"/>
  <c r="E21" i="4"/>
  <c r="F21" i="4"/>
  <c r="G21" i="4"/>
  <c r="H21" i="4"/>
  <c r="D22" i="4"/>
  <c r="E22" i="4"/>
  <c r="F22" i="4"/>
  <c r="G22" i="4"/>
  <c r="H22" i="4"/>
  <c r="D23" i="4"/>
  <c r="E23" i="4"/>
  <c r="F23" i="4"/>
  <c r="G23" i="4"/>
  <c r="H23" i="4"/>
  <c r="C23" i="4"/>
  <c r="C22" i="4"/>
  <c r="C21" i="4"/>
  <c r="B21" i="4"/>
  <c r="B23" i="4"/>
  <c r="B22" i="4"/>
  <c r="B20" i="4"/>
  <c r="B18" i="4"/>
  <c r="B17" i="4"/>
  <c r="B16" i="4" l="1"/>
</calcChain>
</file>

<file path=xl/sharedStrings.xml><?xml version="1.0" encoding="utf-8"?>
<sst xmlns="http://schemas.openxmlformats.org/spreadsheetml/2006/main" count="85" uniqueCount="75">
  <si>
    <t>大阪市地域</t>
  </si>
  <si>
    <t>三島地域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</si>
  <si>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</si>
  <si>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</si>
  <si>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</si>
  <si>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</si>
  <si>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</si>
  <si>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</si>
  <si>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</si>
  <si>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</si>
  <si>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</si>
  <si>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</si>
  <si>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</si>
  <si>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</si>
  <si>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</si>
  <si>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</si>
  <si>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</si>
  <si>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</si>
  <si>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</si>
  <si>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</si>
  <si>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</si>
  <si>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</si>
  <si>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</si>
  <si>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</si>
  <si>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</si>
  <si>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</si>
  <si>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</si>
  <si>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</si>
  <si>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</si>
  <si>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</si>
  <si>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</si>
  <si>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</si>
  <si>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</si>
  <si>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</si>
  <si>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</si>
  <si>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</si>
  <si>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</si>
  <si>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</si>
  <si>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</si>
  <si>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</si>
  <si>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</si>
  <si>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</si>
  <si>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</si>
  <si>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</si>
  <si>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</si>
  <si>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</si>
  <si>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</si>
  <si>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</si>
  <si>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</si>
  <si>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</si>
  <si>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豊能地域</t>
  </si>
  <si>
    <t>（各年２月１日現在）</t>
  </si>
  <si>
    <t>市町村</t>
  </si>
  <si>
    <t>平成２２年　　　</t>
    <rPh sb="0" eb="1">
      <t>ヘイセイ</t>
    </rPh>
    <phoneticPr fontId="4"/>
  </si>
  <si>
    <t>令和２年</t>
    <rPh sb="0" eb="1">
      <t>レイワ</t>
    </rPh>
    <rPh sb="2" eb="3">
      <t>ネン</t>
    </rPh>
    <phoneticPr fontId="4"/>
  </si>
  <si>
    <t>雇用者</t>
    <rPh sb="0" eb="3">
      <t>コヨウシャ</t>
    </rPh>
    <phoneticPr fontId="7"/>
  </si>
  <si>
    <t>農業従事者</t>
    <rPh sb="0" eb="2">
      <t>ノウギョウ</t>
    </rPh>
    <rPh sb="2" eb="5">
      <t>ジュウジシャ</t>
    </rPh>
    <phoneticPr fontId="7"/>
  </si>
  <si>
    <t>歳</t>
    <rPh sb="0" eb="1">
      <t>トシ</t>
    </rPh>
    <phoneticPr fontId="7"/>
  </si>
  <si>
    <t>人</t>
    <rPh sb="0" eb="1">
      <t>ニン</t>
    </rPh>
    <phoneticPr fontId="7"/>
  </si>
  <si>
    <t>-</t>
  </si>
  <si>
    <t>常雇い</t>
    <rPh sb="0" eb="1">
      <t>ツネ</t>
    </rPh>
    <rPh sb="1" eb="2">
      <t>ヤト</t>
    </rPh>
    <phoneticPr fontId="4"/>
  </si>
  <si>
    <t xml:space="preserve">         ５－７</t>
    <phoneticPr fontId="4"/>
  </si>
  <si>
    <r>
      <rPr>
        <sz val="11"/>
        <color theme="10"/>
        <rFont val="ＭＳ 明朝"/>
        <family val="1"/>
        <charset val="128"/>
      </rPr>
      <t xml:space="preserve">  資料    大阪府総務部統計課「2020年農林業センサス結果概要」 </t>
    </r>
    <phoneticPr fontId="7"/>
  </si>
  <si>
    <t>人</t>
    <rPh sb="0" eb="1">
      <t>ヒト</t>
    </rPh>
    <phoneticPr fontId="7"/>
  </si>
  <si>
    <t>ア）基幹的農業従事者</t>
    <rPh sb="2" eb="5">
      <t>キカンテキ</t>
    </rPh>
    <rPh sb="5" eb="7">
      <t>ノウギョウ</t>
    </rPh>
    <rPh sb="7" eb="10">
      <t>ジュウジシャ</t>
    </rPh>
    <phoneticPr fontId="7"/>
  </si>
  <si>
    <t>イ）臨時雇い</t>
    <rPh sb="2" eb="4">
      <t>リンジ</t>
    </rPh>
    <rPh sb="4" eb="5">
      <t>ヤト</t>
    </rPh>
    <phoneticPr fontId="4"/>
  </si>
  <si>
    <t>　　　　イ）「常雇い」に該当しない日雇い、季節雇い等、農業経営のために一時的に雇った者をいう。</t>
    <phoneticPr fontId="7"/>
  </si>
  <si>
    <t>市町村別農業従事者の状況</t>
    <rPh sb="0" eb="3">
      <t>シチョウソンベツ</t>
    </rPh>
    <rPh sb="3" eb="4">
      <t>ベツ</t>
    </rPh>
    <rPh sb="4" eb="6">
      <t>ノウギョウ</t>
    </rPh>
    <rPh sb="6" eb="9">
      <t>ジュウジシャ</t>
    </rPh>
    <rPh sb="9" eb="11">
      <t>ジョウキョウ</t>
    </rPh>
    <phoneticPr fontId="7"/>
  </si>
  <si>
    <t>男女計</t>
    <rPh sb="0" eb="2">
      <t>ダンジョ</t>
    </rPh>
    <rPh sb="2" eb="3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</si>
  <si>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</si>
  <si>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</si>
  <si>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２７</t>
    </r>
    <r>
      <rPr>
        <sz val="11"/>
        <color theme="0"/>
        <rFont val="ＭＳ 明朝"/>
        <family val="1"/>
        <charset val="128"/>
      </rPr>
      <t>年</t>
    </r>
    <phoneticPr fontId="7"/>
  </si>
  <si>
    <t xml:space="preserve">        ア）15歳以上の世帯員のうち、ふだん仕事として主に自営農業に従事する者をいう。</t>
    <phoneticPr fontId="4"/>
  </si>
  <si>
    <t>平均年齢</t>
    <rPh sb="0" eb="1">
      <t>ヒラ</t>
    </rPh>
    <rPh sb="1" eb="2">
      <t>ヒトシ</t>
    </rPh>
    <rPh sb="2" eb="3">
      <t>ネン</t>
    </rPh>
    <rPh sb="3" eb="4">
      <t>トシ</t>
    </rPh>
    <phoneticPr fontId="7"/>
  </si>
  <si>
    <t>農業
従事者数</t>
    <rPh sb="0" eb="2">
      <t>ノウギョウ</t>
    </rPh>
    <rPh sb="3" eb="6">
      <t>ジュウジシャ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</si>
</sst>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#;&quot;△&quot;#\ ###;\-"/>
    <numFmt numFmtId="177" formatCode="#\ ###\ ###;&quot;△&quot;#\ ###\ ###;\-"/>
    <numFmt numFmtId="178" formatCode="#,##0;&quot;△ &quot;#,##0;\-"/>
    <numFmt numFmtId="179" formatCode="0.0"/>
    <numFmt numFmtId="180" formatCode="###\ ##0.0"/>
    <numFmt numFmtId="181" formatCode="#,##0.0;&quot;△ &quot;#,##0.0;\-"/>
    <numFmt numFmtId="182" formatCode="#,##0.0;[Red]\-#,##0.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top"/>
    </xf>
    <xf numFmtId="0" fontId="5" fillId="0" borderId="0" xfId="0" quotePrefix="1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176" fontId="0" fillId="0" borderId="3" xfId="0" applyNumberFormat="1" applyFont="1" applyBorder="1" applyAlignment="1">
      <alignment horizontal="right" vertical="top"/>
    </xf>
    <xf numFmtId="176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77" fontId="9" fillId="0" borderId="5" xfId="0" quotePrefix="1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Alignment="1">
      <alignment vertical="center"/>
    </xf>
    <xf numFmtId="177" fontId="0" fillId="0" borderId="5" xfId="0" quotePrefix="1" applyNumberFormat="1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0" fontId="2" fillId="0" borderId="5" xfId="0" quotePrefix="1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1" fillId="0" borderId="5" xfId="0" quotePrefix="1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178" fontId="0" fillId="0" borderId="7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top"/>
    </xf>
    <xf numFmtId="176" fontId="1" fillId="0" borderId="0" xfId="0" applyNumberFormat="1" applyFont="1" applyFill="1"/>
    <xf numFmtId="176" fontId="8" fillId="0" borderId="0" xfId="1" applyNumberFormat="1" applyFill="1"/>
    <xf numFmtId="0" fontId="5" fillId="0" borderId="0" xfId="0" applyFont="1" applyAlignment="1">
      <alignment horizontal="left" vertical="center"/>
    </xf>
    <xf numFmtId="38" fontId="1" fillId="0" borderId="0" xfId="2" applyFont="1" applyFill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quotePrefix="1" applyNumberFormat="1" applyFont="1" applyFill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81" fontId="1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0" fontId="8" fillId="0" borderId="0" xfId="1" quotePrefix="1" applyFill="1" applyAlignment="1">
      <alignment horizontal="left"/>
    </xf>
    <xf numFmtId="0" fontId="2" fillId="0" borderId="0" xfId="0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horizontal="right" vertical="center"/>
    </xf>
    <xf numFmtId="38" fontId="1" fillId="0" borderId="0" xfId="2" applyFont="1" applyFill="1" applyAlignment="1">
      <alignment vertical="center"/>
    </xf>
    <xf numFmtId="38" fontId="2" fillId="0" borderId="0" xfId="2" applyFont="1" applyBorder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Border="1" applyAlignment="1">
      <alignment horizontal="right" vertical="center"/>
    </xf>
    <xf numFmtId="38" fontId="0" fillId="0" borderId="0" xfId="2" applyFont="1" applyFill="1" applyAlignment="1">
      <alignment vertical="center"/>
    </xf>
    <xf numFmtId="38" fontId="2" fillId="0" borderId="0" xfId="2" quotePrefix="1" applyFont="1" applyFill="1" applyAlignment="1">
      <alignment vertical="center"/>
    </xf>
    <xf numFmtId="38" fontId="0" fillId="0" borderId="0" xfId="2" applyFont="1" applyBorder="1" applyAlignment="1">
      <alignment horizontal="right" vertical="center"/>
    </xf>
    <xf numFmtId="38" fontId="0" fillId="0" borderId="0" xfId="2" applyFont="1" applyAlignment="1">
      <alignment vertical="center"/>
    </xf>
    <xf numFmtId="38" fontId="0" fillId="0" borderId="14" xfId="2" applyFont="1" applyBorder="1" applyAlignment="1">
      <alignment horizontal="right" vertical="center"/>
    </xf>
    <xf numFmtId="182" fontId="2" fillId="0" borderId="0" xfId="2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0" xfId="0" quotePrefix="1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 justifyLastLine="1"/>
    </xf>
    <xf numFmtId="0" fontId="0" fillId="0" borderId="16" xfId="0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osaka.lg.jp/toukei/nrcen_s/xls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9.625" customWidth="1"/>
    <col min="2" max="9" width="12" customWidth="1"/>
    <col min="10" max="10" width="13.75" customWidth="1"/>
  </cols>
  <sheetData>
    <row r="1" spans="1:10" ht="21.75" customHeight="1" x14ac:dyDescent="0.15"/>
    <row r="2" spans="1:10" s="1" customFormat="1" ht="21.75" customHeight="1" x14ac:dyDescent="0.15">
      <c r="A2" s="8" t="s">
        <v>61</v>
      </c>
      <c r="C2" s="64" t="s">
        <v>67</v>
      </c>
      <c r="D2" s="64"/>
      <c r="E2" s="64"/>
      <c r="F2" s="64"/>
      <c r="G2" s="65"/>
      <c r="H2" s="65"/>
      <c r="I2" s="3"/>
      <c r="J2" s="3"/>
    </row>
    <row r="3" spans="1:10" s="1" customFormat="1" ht="24" customHeight="1" x14ac:dyDescent="0.15"/>
    <row r="4" spans="1:10" s="1" customFormat="1" ht="15" customHeight="1" x14ac:dyDescent="0.15">
      <c r="A4" s="9" t="s">
        <v>72</v>
      </c>
      <c r="G4" s="55"/>
    </row>
    <row r="5" spans="1:10" s="6" customFormat="1" ht="17.25" customHeight="1" thickBot="1" x14ac:dyDescent="0.2">
      <c r="A5" s="29" t="s">
        <v>66</v>
      </c>
      <c r="J5" s="7" t="s">
        <v>51</v>
      </c>
    </row>
    <row r="6" spans="1:10" ht="18" customHeight="1" x14ac:dyDescent="0.15">
      <c r="A6" s="66" t="s">
        <v>52</v>
      </c>
      <c r="B6" s="71" t="s">
        <v>74</v>
      </c>
      <c r="C6" s="56" t="s">
        <v>73</v>
      </c>
      <c r="D6" s="57"/>
      <c r="E6" s="57"/>
      <c r="F6" s="57"/>
      <c r="G6" s="57"/>
      <c r="H6" s="74"/>
      <c r="I6" s="56" t="s">
        <v>55</v>
      </c>
      <c r="J6" s="57"/>
    </row>
    <row r="7" spans="1:10" ht="18" customHeight="1" x14ac:dyDescent="0.15">
      <c r="A7" s="67"/>
      <c r="B7" s="72"/>
      <c r="C7" s="75" t="s">
        <v>56</v>
      </c>
      <c r="D7" s="76"/>
      <c r="E7" s="77"/>
      <c r="F7" s="75" t="s">
        <v>64</v>
      </c>
      <c r="G7" s="76"/>
      <c r="H7" s="77"/>
      <c r="I7" s="58" t="s">
        <v>60</v>
      </c>
      <c r="J7" s="61" t="s">
        <v>65</v>
      </c>
    </row>
    <row r="8" spans="1:10" ht="12" customHeight="1" x14ac:dyDescent="0.15">
      <c r="A8" s="67"/>
      <c r="B8" s="72"/>
      <c r="C8" s="58" t="s">
        <v>68</v>
      </c>
      <c r="D8" s="69" t="s">
        <v>69</v>
      </c>
      <c r="E8" s="69" t="s">
        <v>70</v>
      </c>
      <c r="F8" s="58" t="s">
        <v>68</v>
      </c>
      <c r="G8" s="69" t="s">
        <v>69</v>
      </c>
      <c r="H8" s="69" t="s">
        <v>70</v>
      </c>
      <c r="I8" s="59"/>
      <c r="J8" s="62"/>
    </row>
    <row r="9" spans="1:10" ht="27" customHeight="1" x14ac:dyDescent="0.15">
      <c r="A9" s="68"/>
      <c r="B9" s="73"/>
      <c r="C9" s="60"/>
      <c r="D9" s="78"/>
      <c r="E9" s="70"/>
      <c r="F9" s="60"/>
      <c r="G9" s="78"/>
      <c r="H9" s="70"/>
      <c r="I9" s="60"/>
      <c r="J9" s="63"/>
    </row>
    <row r="10" spans="1:10" s="13" customFormat="1" ht="15.75" customHeight="1" x14ac:dyDescent="0.15">
      <c r="A10" s="12"/>
      <c r="B10" s="10" t="s">
        <v>58</v>
      </c>
      <c r="C10" s="10" t="s">
        <v>57</v>
      </c>
      <c r="D10" s="11"/>
      <c r="E10" s="11"/>
      <c r="F10" s="11"/>
      <c r="G10" s="11"/>
      <c r="H10" s="10"/>
      <c r="I10" s="10" t="s">
        <v>63</v>
      </c>
      <c r="J10" s="10"/>
    </row>
    <row r="11" spans="1:10" s="4" customFormat="1" ht="15.75" customHeight="1" x14ac:dyDescent="0.15">
      <c r="A11" s="14" t="s">
        <v>53</v>
      </c>
      <c r="B11" s="30">
        <v>30176</v>
      </c>
      <c r="C11" s="39">
        <v>56.9</v>
      </c>
      <c r="D11" s="39">
        <v>55.8</v>
      </c>
      <c r="E11" s="39">
        <v>58.2</v>
      </c>
      <c r="F11" s="38">
        <v>67.599999999999994</v>
      </c>
      <c r="G11" s="38">
        <v>67.7</v>
      </c>
      <c r="H11" s="38">
        <v>67.400000000000006</v>
      </c>
      <c r="I11" s="44">
        <v>643</v>
      </c>
      <c r="J11" s="44">
        <v>7531</v>
      </c>
    </row>
    <row r="12" spans="1:10" s="4" customFormat="1" ht="15.75" customHeight="1" x14ac:dyDescent="0.15">
      <c r="A12" s="16" t="s">
        <v>71</v>
      </c>
      <c r="B12" s="45">
        <v>23696</v>
      </c>
      <c r="C12" s="37">
        <v>58.5</v>
      </c>
      <c r="D12" s="37">
        <v>57.6</v>
      </c>
      <c r="E12" s="37">
        <v>59.8</v>
      </c>
      <c r="F12" s="37">
        <v>67.8</v>
      </c>
      <c r="G12" s="37">
        <v>67.7</v>
      </c>
      <c r="H12" s="37">
        <v>68.099999999999994</v>
      </c>
      <c r="I12" s="45">
        <v>801</v>
      </c>
      <c r="J12" s="45">
        <v>5145</v>
      </c>
    </row>
    <row r="13" spans="1:10" s="4" customFormat="1" ht="15.75" customHeight="1" x14ac:dyDescent="0.15">
      <c r="A13" s="17"/>
      <c r="B13" s="45"/>
      <c r="C13" s="15"/>
      <c r="D13" s="15"/>
      <c r="E13" s="15"/>
      <c r="F13" s="15"/>
      <c r="G13" s="15"/>
      <c r="H13" s="15"/>
      <c r="I13" s="45"/>
      <c r="J13" s="45"/>
    </row>
    <row r="14" spans="1:10" s="2" customFormat="1" ht="15.75" customHeight="1" x14ac:dyDescent="0.15">
      <c r="A14" s="18" t="s">
        <v>54</v>
      </c>
      <c r="B14" s="46">
        <v>18149</v>
      </c>
      <c r="C14" s="41">
        <v>61.4</v>
      </c>
      <c r="D14" s="31">
        <v>60.51</v>
      </c>
      <c r="E14" s="31">
        <v>62.56</v>
      </c>
      <c r="F14" s="31">
        <v>69</v>
      </c>
      <c r="G14" s="31">
        <v>68.94</v>
      </c>
      <c r="H14" s="31">
        <v>69.12</v>
      </c>
      <c r="I14" s="47">
        <v>558</v>
      </c>
      <c r="J14" s="48">
        <v>3238</v>
      </c>
    </row>
    <row r="15" spans="1:10" s="2" customFormat="1" ht="15.75" customHeight="1" x14ac:dyDescent="0.15">
      <c r="A15" s="19"/>
      <c r="B15" s="49"/>
      <c r="C15" s="32"/>
      <c r="D15" s="32"/>
      <c r="E15" s="32"/>
      <c r="F15" s="20"/>
      <c r="G15" s="20"/>
      <c r="H15" s="20"/>
      <c r="I15" s="49"/>
      <c r="J15" s="49"/>
    </row>
    <row r="16" spans="1:10" s="2" customFormat="1" ht="15.75" customHeight="1" x14ac:dyDescent="0.15">
      <c r="A16" s="21" t="s">
        <v>0</v>
      </c>
      <c r="B16" s="47">
        <f>B25</f>
        <v>268</v>
      </c>
      <c r="C16" s="54">
        <f t="shared" ref="C16:H16" si="0">C25</f>
        <v>60.73</v>
      </c>
      <c r="D16" s="54">
        <f t="shared" si="0"/>
        <v>59.19</v>
      </c>
      <c r="E16" s="54">
        <f t="shared" si="0"/>
        <v>62.69</v>
      </c>
      <c r="F16" s="54">
        <f t="shared" si="0"/>
        <v>67.739999999999995</v>
      </c>
      <c r="G16" s="54">
        <f t="shared" si="0"/>
        <v>66.53</v>
      </c>
      <c r="H16" s="54">
        <f t="shared" si="0"/>
        <v>70.819999999999993</v>
      </c>
      <c r="I16" s="47">
        <f t="shared" ref="I16:J16" si="1">I25</f>
        <v>4</v>
      </c>
      <c r="J16" s="47">
        <f t="shared" si="1"/>
        <v>10</v>
      </c>
    </row>
    <row r="17" spans="1:10" s="2" customFormat="1" ht="15.75" customHeight="1" x14ac:dyDescent="0.15">
      <c r="A17" s="21" t="s">
        <v>1</v>
      </c>
      <c r="B17" s="47">
        <f>SUM(B31,B33,B38,B53,B65)</f>
        <v>2614</v>
      </c>
      <c r="C17" s="54">
        <f>AVERAGE(C31,C33,C38,C53,C65)</f>
        <v>59.274000000000001</v>
      </c>
      <c r="D17" s="54">
        <f t="shared" ref="D17:H17" si="2">AVERAGE(D31,D33,D38,D53,D65)</f>
        <v>57.962000000000003</v>
      </c>
      <c r="E17" s="54">
        <f t="shared" si="2"/>
        <v>61.064</v>
      </c>
      <c r="F17" s="54">
        <f t="shared" si="2"/>
        <v>70.092000000000013</v>
      </c>
      <c r="G17" s="54">
        <f t="shared" si="2"/>
        <v>69.822000000000003</v>
      </c>
      <c r="H17" s="54">
        <f t="shared" si="2"/>
        <v>70.760000000000005</v>
      </c>
      <c r="I17" s="47">
        <f t="shared" ref="I17:J17" si="3">SUM(I31,I33,I38,I53,I65)</f>
        <v>40</v>
      </c>
      <c r="J17" s="47">
        <f t="shared" si="3"/>
        <v>219</v>
      </c>
    </row>
    <row r="18" spans="1:10" s="2" customFormat="1" ht="15.75" customHeight="1" x14ac:dyDescent="0.15">
      <c r="A18" s="21" t="s">
        <v>50</v>
      </c>
      <c r="B18" s="47">
        <f>SUM(B28,B29,B49,B66,B67)</f>
        <v>2486</v>
      </c>
      <c r="C18" s="54">
        <f>AVERAGE(C28,C29,C49,C66,C67)</f>
        <v>60.588000000000001</v>
      </c>
      <c r="D18" s="54">
        <f t="shared" ref="D18:H18" si="4">AVERAGE(D28,D29,D49,D66,D67)</f>
        <v>60.081999999999994</v>
      </c>
      <c r="E18" s="54">
        <f t="shared" si="4"/>
        <v>61.291999999999994</v>
      </c>
      <c r="F18" s="54">
        <f t="shared" si="4"/>
        <v>69.608000000000004</v>
      </c>
      <c r="G18" s="54">
        <f t="shared" si="4"/>
        <v>69.015999999999991</v>
      </c>
      <c r="H18" s="54">
        <f t="shared" si="4"/>
        <v>70.686000000000007</v>
      </c>
      <c r="I18" s="47">
        <f t="shared" ref="I18:J18" si="5">SUM(I28,I29,I49,I66,I67)</f>
        <v>36</v>
      </c>
      <c r="J18" s="47">
        <f t="shared" si="5"/>
        <v>199</v>
      </c>
    </row>
    <row r="19" spans="1:10" s="2" customFormat="1" ht="15.75" customHeight="1" x14ac:dyDescent="0.15">
      <c r="A19" s="21" t="s">
        <v>2</v>
      </c>
      <c r="B19" s="47">
        <f>SUM(B35,B37,B43,B46,B52,B59,B61)</f>
        <v>1993</v>
      </c>
      <c r="C19" s="54">
        <f>AVERAGE(C35,C37,C43,C46,C52,C59,C61)</f>
        <v>60.740000000000009</v>
      </c>
      <c r="D19" s="54">
        <f t="shared" ref="D19:H19" si="6">AVERAGE(D35,D37,D43,D46,D52,D59,D61)</f>
        <v>59.98714285714285</v>
      </c>
      <c r="E19" s="54">
        <f t="shared" si="6"/>
        <v>61.671428571428571</v>
      </c>
      <c r="F19" s="54">
        <f t="shared" si="6"/>
        <v>70.22571428571429</v>
      </c>
      <c r="G19" s="54">
        <f t="shared" si="6"/>
        <v>70.61999999999999</v>
      </c>
      <c r="H19" s="54">
        <f t="shared" si="6"/>
        <v>68.94285714285715</v>
      </c>
      <c r="I19" s="47">
        <f t="shared" ref="I19:J19" si="7">SUM(I35,I37,I43,I46,I52,I59,I61)</f>
        <v>39</v>
      </c>
      <c r="J19" s="47">
        <f t="shared" si="7"/>
        <v>184</v>
      </c>
    </row>
    <row r="20" spans="1:10" s="2" customFormat="1" ht="15.75" customHeight="1" x14ac:dyDescent="0.15">
      <c r="A20" s="21" t="s">
        <v>3</v>
      </c>
      <c r="B20" s="47">
        <f>SUM(B39,B50,B57)</f>
        <v>1106</v>
      </c>
      <c r="C20" s="54">
        <f>AVERAGE(C39,C50,C57)</f>
        <v>61.93</v>
      </c>
      <c r="D20" s="54">
        <f t="shared" ref="D20:H20" si="8">AVERAGE(D39,D50,D57)</f>
        <v>61.49666666666667</v>
      </c>
      <c r="E20" s="54">
        <f t="shared" si="8"/>
        <v>62.513333333333328</v>
      </c>
      <c r="F20" s="54">
        <f t="shared" si="8"/>
        <v>67.526666666666671</v>
      </c>
      <c r="G20" s="54">
        <f t="shared" si="8"/>
        <v>67.556666666666658</v>
      </c>
      <c r="H20" s="54">
        <f t="shared" si="8"/>
        <v>67.42</v>
      </c>
      <c r="I20" s="47">
        <f t="shared" ref="I20:J20" si="9">SUM(I39,I50,I57)</f>
        <v>46</v>
      </c>
      <c r="J20" s="47">
        <f t="shared" si="9"/>
        <v>280</v>
      </c>
    </row>
    <row r="21" spans="1:10" s="2" customFormat="1" ht="15.75" customHeight="1" x14ac:dyDescent="0.15">
      <c r="A21" s="21" t="s">
        <v>4</v>
      </c>
      <c r="B21" s="47">
        <f>SUM(B41,B44,B45,B51,B56,B62,B73,B74,B75)</f>
        <v>3382</v>
      </c>
      <c r="C21" s="33">
        <f>AVERAGE(C41,C44,C45,C51,C56,C62,C73,C74,C75)</f>
        <v>61.898888888888877</v>
      </c>
      <c r="D21" s="33">
        <f t="shared" ref="D21:H21" si="10">AVERAGE(D41,D44,D45,D51,D56,D62,D73,D74,D75)</f>
        <v>61.608888888888892</v>
      </c>
      <c r="E21" s="33">
        <f t="shared" si="10"/>
        <v>62.286666666666669</v>
      </c>
      <c r="F21" s="33">
        <f t="shared" si="10"/>
        <v>70.066666666666663</v>
      </c>
      <c r="G21" s="33">
        <f t="shared" si="10"/>
        <v>70.28</v>
      </c>
      <c r="H21" s="33">
        <f t="shared" si="10"/>
        <v>69.417777777777772</v>
      </c>
      <c r="I21" s="47">
        <f>SUM(I41,I44,I45,I51,I56,I62,I73,I74,I75)</f>
        <v>202</v>
      </c>
      <c r="J21" s="47">
        <f>SUM(J41,J44,J45,J51,J56,J62,J73,J74,J75)</f>
        <v>1090</v>
      </c>
    </row>
    <row r="22" spans="1:10" s="2" customFormat="1" ht="15.75" customHeight="1" x14ac:dyDescent="0.15">
      <c r="A22" s="21" t="s">
        <v>5</v>
      </c>
      <c r="B22" s="50">
        <f>SUM(B26,B32,B47,B55,B68)</f>
        <v>2511</v>
      </c>
      <c r="C22" s="34">
        <f>AVERAGE(C26,C32,C47,C55,C68)</f>
        <v>63.297999999999988</v>
      </c>
      <c r="D22" s="34">
        <f t="shared" ref="D22:H22" si="11">AVERAGE(D26,D32,D47,D55,D68)</f>
        <v>62.08</v>
      </c>
      <c r="E22" s="34">
        <f t="shared" si="11"/>
        <v>65.027999999999992</v>
      </c>
      <c r="F22" s="34">
        <f t="shared" si="11"/>
        <v>69.72999999999999</v>
      </c>
      <c r="G22" s="34">
        <f t="shared" si="11"/>
        <v>69.406000000000006</v>
      </c>
      <c r="H22" s="34">
        <f t="shared" si="11"/>
        <v>70.459999999999994</v>
      </c>
      <c r="I22" s="50">
        <f>SUM(I26,I32,I47,I55,I68)</f>
        <v>58</v>
      </c>
      <c r="J22" s="50">
        <f>SUM(J26,J32,J47,J55,J68)</f>
        <v>375</v>
      </c>
    </row>
    <row r="23" spans="1:10" s="2" customFormat="1" ht="15.75" customHeight="1" x14ac:dyDescent="0.15">
      <c r="A23" s="21" t="s">
        <v>6</v>
      </c>
      <c r="B23" s="47">
        <f>SUM(B27,B34,B40,B58,B63,B69,B71,B72)</f>
        <v>3789</v>
      </c>
      <c r="C23" s="33">
        <f>AVERAGE(C27,C34,C40,C58,C63,C69,C71,C72)</f>
        <v>61.911250000000003</v>
      </c>
      <c r="D23" s="33">
        <f t="shared" ref="D23:H23" si="12">AVERAGE(D27,D34,D40,D58,D63,D69,D71,D72)</f>
        <v>61.218750000000007</v>
      </c>
      <c r="E23" s="33">
        <f t="shared" si="12"/>
        <v>62.876249999999999</v>
      </c>
      <c r="F23" s="33">
        <f t="shared" si="12"/>
        <v>68.702500000000001</v>
      </c>
      <c r="G23" s="33">
        <f t="shared" si="12"/>
        <v>69.227499999999992</v>
      </c>
      <c r="H23" s="33">
        <f t="shared" si="12"/>
        <v>67.58</v>
      </c>
      <c r="I23" s="47">
        <f>SUM(I27,I34,I40,I58,I63,I69,I71,I72)</f>
        <v>133</v>
      </c>
      <c r="J23" s="47">
        <f>SUM(J27,J34,J40,J58,J63,J69,J71,J72)</f>
        <v>881</v>
      </c>
    </row>
    <row r="24" spans="1:10" s="4" customFormat="1" ht="15.75" customHeight="1" x14ac:dyDescent="0.15">
      <c r="A24" s="19"/>
      <c r="B24" s="49"/>
      <c r="C24" s="32"/>
      <c r="D24" s="32"/>
      <c r="E24" s="32"/>
      <c r="F24" s="20"/>
      <c r="G24" s="20"/>
      <c r="H24" s="20"/>
      <c r="I24" s="49"/>
      <c r="J24" s="49"/>
    </row>
    <row r="25" spans="1:10" s="4" customFormat="1" ht="15.75" customHeight="1" x14ac:dyDescent="0.15">
      <c r="A25" s="19" t="s">
        <v>7</v>
      </c>
      <c r="B25" s="51">
        <v>268</v>
      </c>
      <c r="C25" s="35">
        <v>60.73</v>
      </c>
      <c r="D25" s="35">
        <v>59.19</v>
      </c>
      <c r="E25" s="35">
        <v>62.69</v>
      </c>
      <c r="F25" s="35">
        <v>67.739999999999995</v>
      </c>
      <c r="G25" s="35">
        <v>66.53</v>
      </c>
      <c r="H25" s="35">
        <v>70.819999999999993</v>
      </c>
      <c r="I25" s="51">
        <v>4</v>
      </c>
      <c r="J25" s="51">
        <v>10</v>
      </c>
    </row>
    <row r="26" spans="1:10" s="4" customFormat="1" ht="15.75" customHeight="1" x14ac:dyDescent="0.15">
      <c r="A26" s="19" t="s">
        <v>8</v>
      </c>
      <c r="B26" s="51">
        <v>1664</v>
      </c>
      <c r="C26" s="35">
        <v>60.71</v>
      </c>
      <c r="D26" s="35">
        <v>59.69</v>
      </c>
      <c r="E26" s="35">
        <v>62.06</v>
      </c>
      <c r="F26" s="35">
        <v>68.17</v>
      </c>
      <c r="G26" s="35">
        <v>67.94</v>
      </c>
      <c r="H26" s="35">
        <v>68.75</v>
      </c>
      <c r="I26" s="51">
        <v>37</v>
      </c>
      <c r="J26" s="51">
        <v>203</v>
      </c>
    </row>
    <row r="27" spans="1:10" s="4" customFormat="1" ht="15.75" customHeight="1" x14ac:dyDescent="0.15">
      <c r="A27" s="19" t="s">
        <v>9</v>
      </c>
      <c r="B27" s="51">
        <v>1076</v>
      </c>
      <c r="C27" s="35">
        <v>61.92</v>
      </c>
      <c r="D27" s="35">
        <v>61.35</v>
      </c>
      <c r="E27" s="35">
        <v>62.62</v>
      </c>
      <c r="F27" s="35">
        <v>69.08</v>
      </c>
      <c r="G27" s="35">
        <v>69.67</v>
      </c>
      <c r="H27" s="35">
        <v>68.13</v>
      </c>
      <c r="I27" s="51">
        <v>27</v>
      </c>
      <c r="J27" s="51">
        <v>73</v>
      </c>
    </row>
    <row r="28" spans="1:10" s="4" customFormat="1" ht="15.75" customHeight="1" x14ac:dyDescent="0.15">
      <c r="A28" s="19" t="s">
        <v>10</v>
      </c>
      <c r="B28" s="51">
        <v>199</v>
      </c>
      <c r="C28" s="35">
        <v>57.83</v>
      </c>
      <c r="D28" s="35">
        <v>59</v>
      </c>
      <c r="E28" s="35">
        <v>56.47</v>
      </c>
      <c r="F28" s="35">
        <v>69.17</v>
      </c>
      <c r="G28" s="35">
        <v>68.25</v>
      </c>
      <c r="H28" s="35">
        <v>71.11</v>
      </c>
      <c r="I28" s="51">
        <v>5</v>
      </c>
      <c r="J28" s="51">
        <v>17</v>
      </c>
    </row>
    <row r="29" spans="1:10" s="4" customFormat="1" ht="15.75" customHeight="1" x14ac:dyDescent="0.15">
      <c r="A29" s="19" t="s">
        <v>11</v>
      </c>
      <c r="B29" s="51">
        <v>196</v>
      </c>
      <c r="C29" s="35">
        <v>60.07</v>
      </c>
      <c r="D29" s="35">
        <v>58.51</v>
      </c>
      <c r="E29" s="35">
        <v>62.19</v>
      </c>
      <c r="F29" s="35">
        <v>66.63</v>
      </c>
      <c r="G29" s="35">
        <v>64.680000000000007</v>
      </c>
      <c r="H29" s="35">
        <v>69.95</v>
      </c>
      <c r="I29" s="51">
        <v>8</v>
      </c>
      <c r="J29" s="51">
        <v>23</v>
      </c>
    </row>
    <row r="30" spans="1:10" s="4" customFormat="1" ht="15.75" customHeight="1" x14ac:dyDescent="0.15">
      <c r="A30" s="19"/>
      <c r="B30" s="52"/>
      <c r="C30" s="36"/>
      <c r="D30" s="36"/>
      <c r="E30" s="36"/>
      <c r="F30" s="42"/>
      <c r="G30" s="42"/>
      <c r="H30" s="42"/>
      <c r="I30" s="52"/>
      <c r="J30" s="52"/>
    </row>
    <row r="31" spans="1:10" s="4" customFormat="1" ht="15.75" customHeight="1" x14ac:dyDescent="0.15">
      <c r="A31" s="19" t="s">
        <v>12</v>
      </c>
      <c r="B31" s="51">
        <v>144</v>
      </c>
      <c r="C31" s="35">
        <v>58.46</v>
      </c>
      <c r="D31" s="35">
        <v>55.47</v>
      </c>
      <c r="E31" s="35">
        <v>62.76</v>
      </c>
      <c r="F31" s="35">
        <v>66.47</v>
      </c>
      <c r="G31" s="35">
        <v>66.08</v>
      </c>
      <c r="H31" s="35">
        <v>68.11</v>
      </c>
      <c r="I31" s="51">
        <v>1</v>
      </c>
      <c r="J31" s="51">
        <v>4</v>
      </c>
    </row>
    <row r="32" spans="1:10" s="4" customFormat="1" ht="15.75" customHeight="1" x14ac:dyDescent="0.15">
      <c r="A32" s="19" t="s">
        <v>13</v>
      </c>
      <c r="B32" s="51">
        <v>54</v>
      </c>
      <c r="C32" s="35">
        <v>60.63</v>
      </c>
      <c r="D32" s="35">
        <v>59.9</v>
      </c>
      <c r="E32" s="35">
        <v>61.48</v>
      </c>
      <c r="F32" s="35">
        <v>68.61</v>
      </c>
      <c r="G32" s="35">
        <v>65.930000000000007</v>
      </c>
      <c r="H32" s="35">
        <v>72.78</v>
      </c>
      <c r="I32" s="51">
        <v>1</v>
      </c>
      <c r="J32" s="51" t="s">
        <v>59</v>
      </c>
    </row>
    <row r="33" spans="1:10" s="4" customFormat="1" ht="15.75" customHeight="1" x14ac:dyDescent="0.15">
      <c r="A33" s="19" t="s">
        <v>14</v>
      </c>
      <c r="B33" s="51">
        <v>1046</v>
      </c>
      <c r="C33" s="35">
        <v>62.1</v>
      </c>
      <c r="D33" s="35">
        <v>61.11</v>
      </c>
      <c r="E33" s="35">
        <v>63.32</v>
      </c>
      <c r="F33" s="35">
        <v>71.39</v>
      </c>
      <c r="G33" s="35">
        <v>71.430000000000007</v>
      </c>
      <c r="H33" s="35">
        <v>71.33</v>
      </c>
      <c r="I33" s="51">
        <v>17</v>
      </c>
      <c r="J33" s="51">
        <v>77</v>
      </c>
    </row>
    <row r="34" spans="1:10" s="4" customFormat="1" ht="15.75" customHeight="1" x14ac:dyDescent="0.15">
      <c r="A34" s="19" t="s">
        <v>15</v>
      </c>
      <c r="B34" s="51">
        <v>662</v>
      </c>
      <c r="C34" s="35">
        <v>59.56</v>
      </c>
      <c r="D34" s="35">
        <v>58.4</v>
      </c>
      <c r="E34" s="35">
        <v>61.09</v>
      </c>
      <c r="F34" s="35">
        <v>63.85</v>
      </c>
      <c r="G34" s="35">
        <v>63.49</v>
      </c>
      <c r="H34" s="35">
        <v>64.5</v>
      </c>
      <c r="I34" s="51">
        <v>28</v>
      </c>
      <c r="J34" s="51">
        <v>61</v>
      </c>
    </row>
    <row r="35" spans="1:10" s="4" customFormat="1" ht="15.75" customHeight="1" x14ac:dyDescent="0.15">
      <c r="A35" s="19" t="s">
        <v>16</v>
      </c>
      <c r="B35" s="51">
        <v>86</v>
      </c>
      <c r="C35" s="35">
        <v>61.34</v>
      </c>
      <c r="D35" s="35">
        <v>61.38</v>
      </c>
      <c r="E35" s="35">
        <v>61.29</v>
      </c>
      <c r="F35" s="35">
        <v>70.64</v>
      </c>
      <c r="G35" s="35">
        <v>71.88</v>
      </c>
      <c r="H35" s="35">
        <v>67.33</v>
      </c>
      <c r="I35" s="51" t="s">
        <v>59</v>
      </c>
      <c r="J35" s="51">
        <v>7</v>
      </c>
    </row>
    <row r="36" spans="1:10" s="4" customFormat="1" ht="15.75" customHeight="1" x14ac:dyDescent="0.15">
      <c r="A36" s="19"/>
      <c r="B36" s="52"/>
      <c r="C36" s="36"/>
      <c r="D36" s="36"/>
      <c r="E36" s="36"/>
      <c r="F36" s="42"/>
      <c r="G36" s="42"/>
      <c r="H36" s="42"/>
      <c r="I36" s="52"/>
      <c r="J36" s="52"/>
    </row>
    <row r="37" spans="1:10" s="4" customFormat="1" ht="15.75" customHeight="1" x14ac:dyDescent="0.15">
      <c r="A37" s="19" t="s">
        <v>17</v>
      </c>
      <c r="B37" s="51">
        <v>839</v>
      </c>
      <c r="C37" s="35">
        <v>62.95</v>
      </c>
      <c r="D37" s="35">
        <v>62.34</v>
      </c>
      <c r="E37" s="35">
        <v>63.76</v>
      </c>
      <c r="F37" s="35">
        <v>71.02</v>
      </c>
      <c r="G37" s="35">
        <v>70.98</v>
      </c>
      <c r="H37" s="35">
        <v>71.11</v>
      </c>
      <c r="I37" s="51">
        <v>22</v>
      </c>
      <c r="J37" s="51">
        <v>37</v>
      </c>
    </row>
    <row r="38" spans="1:10" s="4" customFormat="1" ht="15.75" customHeight="1" x14ac:dyDescent="0.15">
      <c r="A38" s="19" t="s">
        <v>18</v>
      </c>
      <c r="B38" s="51">
        <v>1217</v>
      </c>
      <c r="C38" s="35">
        <v>60.46</v>
      </c>
      <c r="D38" s="35">
        <v>58.77</v>
      </c>
      <c r="E38" s="35">
        <v>62.57</v>
      </c>
      <c r="F38" s="35">
        <v>71.7</v>
      </c>
      <c r="G38" s="35">
        <v>70.989999999999995</v>
      </c>
      <c r="H38" s="35">
        <v>73.16</v>
      </c>
      <c r="I38" s="51">
        <v>21</v>
      </c>
      <c r="J38" s="51">
        <v>104</v>
      </c>
    </row>
    <row r="39" spans="1:10" s="4" customFormat="1" ht="15.75" customHeight="1" x14ac:dyDescent="0.15">
      <c r="A39" s="19" t="s">
        <v>19</v>
      </c>
      <c r="B39" s="51">
        <v>529</v>
      </c>
      <c r="C39" s="35">
        <v>62.63</v>
      </c>
      <c r="D39" s="35">
        <v>61.87</v>
      </c>
      <c r="E39" s="35">
        <v>63.65</v>
      </c>
      <c r="F39" s="35">
        <v>68.84</v>
      </c>
      <c r="G39" s="35">
        <v>68.989999999999995</v>
      </c>
      <c r="H39" s="35">
        <v>68.52</v>
      </c>
      <c r="I39" s="51">
        <v>29</v>
      </c>
      <c r="J39" s="51">
        <v>183</v>
      </c>
    </row>
    <row r="40" spans="1:10" s="4" customFormat="1" ht="15.75" customHeight="1" x14ac:dyDescent="0.15">
      <c r="A40" s="19" t="s">
        <v>20</v>
      </c>
      <c r="B40" s="51">
        <v>1008</v>
      </c>
      <c r="C40" s="35">
        <v>60.48</v>
      </c>
      <c r="D40" s="35">
        <v>59.59</v>
      </c>
      <c r="E40" s="35">
        <v>61.49</v>
      </c>
      <c r="F40" s="35">
        <v>66.22</v>
      </c>
      <c r="G40" s="35">
        <v>65.44</v>
      </c>
      <c r="H40" s="35">
        <v>67.45</v>
      </c>
      <c r="I40" s="51">
        <v>26</v>
      </c>
      <c r="J40" s="51">
        <v>218</v>
      </c>
    </row>
    <row r="41" spans="1:10" s="4" customFormat="1" ht="15.75" customHeight="1" x14ac:dyDescent="0.15">
      <c r="A41" s="19" t="s">
        <v>21</v>
      </c>
      <c r="B41" s="51">
        <v>863</v>
      </c>
      <c r="C41" s="35">
        <v>62.51</v>
      </c>
      <c r="D41" s="35">
        <v>61.08</v>
      </c>
      <c r="E41" s="35">
        <v>64.66</v>
      </c>
      <c r="F41" s="35">
        <v>70.2</v>
      </c>
      <c r="G41" s="35">
        <v>70.06</v>
      </c>
      <c r="H41" s="35">
        <v>70.510000000000005</v>
      </c>
      <c r="I41" s="51">
        <v>129</v>
      </c>
      <c r="J41" s="51">
        <v>195</v>
      </c>
    </row>
    <row r="42" spans="1:10" s="4" customFormat="1" ht="15.75" customHeight="1" x14ac:dyDescent="0.15">
      <c r="A42" s="19"/>
      <c r="B42" s="52"/>
      <c r="C42" s="36"/>
      <c r="D42" s="36"/>
      <c r="E42" s="36"/>
      <c r="F42" s="42"/>
      <c r="G42" s="42"/>
      <c r="H42" s="42"/>
      <c r="I42" s="52"/>
      <c r="J42" s="52"/>
    </row>
    <row r="43" spans="1:10" s="4" customFormat="1" ht="15.75" customHeight="1" x14ac:dyDescent="0.15">
      <c r="A43" s="19" t="s">
        <v>22</v>
      </c>
      <c r="B43" s="51">
        <v>343</v>
      </c>
      <c r="C43" s="35">
        <v>58.64</v>
      </c>
      <c r="D43" s="35">
        <v>58.57</v>
      </c>
      <c r="E43" s="35">
        <v>58.73</v>
      </c>
      <c r="F43" s="35">
        <v>69.83</v>
      </c>
      <c r="G43" s="35">
        <v>70.09</v>
      </c>
      <c r="H43" s="35">
        <v>69.319999999999993</v>
      </c>
      <c r="I43" s="51">
        <v>5</v>
      </c>
      <c r="J43" s="51">
        <v>35</v>
      </c>
    </row>
    <row r="44" spans="1:10" s="4" customFormat="1" ht="15.75" customHeight="1" x14ac:dyDescent="0.15">
      <c r="A44" s="22" t="s">
        <v>23</v>
      </c>
      <c r="B44" s="51">
        <v>488</v>
      </c>
      <c r="C44" s="35">
        <v>61.92</v>
      </c>
      <c r="D44" s="35">
        <v>61.17</v>
      </c>
      <c r="E44" s="35">
        <v>62.97</v>
      </c>
      <c r="F44" s="35">
        <v>70.739999999999995</v>
      </c>
      <c r="G44" s="35">
        <v>70.78</v>
      </c>
      <c r="H44" s="35">
        <v>70.650000000000006</v>
      </c>
      <c r="I44" s="51">
        <v>4</v>
      </c>
      <c r="J44" s="51">
        <v>60</v>
      </c>
    </row>
    <row r="45" spans="1:10" s="4" customFormat="1" ht="15.75" customHeight="1" x14ac:dyDescent="0.15">
      <c r="A45" s="19" t="s">
        <v>24</v>
      </c>
      <c r="B45" s="51">
        <v>217</v>
      </c>
      <c r="C45" s="35">
        <v>58.21</v>
      </c>
      <c r="D45" s="35">
        <v>57.19</v>
      </c>
      <c r="E45" s="35">
        <v>59.55</v>
      </c>
      <c r="F45" s="35">
        <v>68.75</v>
      </c>
      <c r="G45" s="35">
        <v>68.38</v>
      </c>
      <c r="H45" s="35">
        <v>69.78</v>
      </c>
      <c r="I45" s="51">
        <v>19</v>
      </c>
      <c r="J45" s="51">
        <v>31</v>
      </c>
    </row>
    <row r="46" spans="1:10" s="4" customFormat="1" ht="15.75" customHeight="1" x14ac:dyDescent="0.15">
      <c r="A46" s="19" t="s">
        <v>25</v>
      </c>
      <c r="B46" s="51">
        <v>84</v>
      </c>
      <c r="C46" s="35">
        <v>57.48</v>
      </c>
      <c r="D46" s="35">
        <v>56.4</v>
      </c>
      <c r="E46" s="35">
        <v>59.06</v>
      </c>
      <c r="F46" s="35">
        <v>65.58</v>
      </c>
      <c r="G46" s="35">
        <v>66.52</v>
      </c>
      <c r="H46" s="35">
        <v>61.6</v>
      </c>
      <c r="I46" s="51">
        <v>2</v>
      </c>
      <c r="J46" s="51">
        <v>4</v>
      </c>
    </row>
    <row r="47" spans="1:10" s="4" customFormat="1" ht="15.75" customHeight="1" x14ac:dyDescent="0.15">
      <c r="A47" s="19" t="s">
        <v>26</v>
      </c>
      <c r="B47" s="51">
        <v>725</v>
      </c>
      <c r="C47" s="35">
        <v>61.05</v>
      </c>
      <c r="D47" s="35">
        <v>60.23</v>
      </c>
      <c r="E47" s="35">
        <v>62.15</v>
      </c>
      <c r="F47" s="35">
        <v>66.31</v>
      </c>
      <c r="G47" s="35">
        <v>66.63</v>
      </c>
      <c r="H47" s="35">
        <v>65.63</v>
      </c>
      <c r="I47" s="51">
        <v>20</v>
      </c>
      <c r="J47" s="51">
        <v>158</v>
      </c>
    </row>
    <row r="48" spans="1:10" s="4" customFormat="1" ht="15.75" customHeight="1" x14ac:dyDescent="0.15">
      <c r="A48" s="19"/>
      <c r="B48" s="52"/>
      <c r="C48" s="36"/>
      <c r="D48" s="36"/>
      <c r="E48" s="36"/>
      <c r="F48" s="42"/>
      <c r="G48" s="42"/>
      <c r="H48" s="42"/>
      <c r="I48" s="52"/>
      <c r="J48" s="52"/>
    </row>
    <row r="49" spans="1:10" s="4" customFormat="1" ht="15.75" customHeight="1" x14ac:dyDescent="0.15">
      <c r="A49" s="19" t="s">
        <v>27</v>
      </c>
      <c r="B49" s="51">
        <v>410</v>
      </c>
      <c r="C49" s="35">
        <v>59.88</v>
      </c>
      <c r="D49" s="35">
        <v>59.28</v>
      </c>
      <c r="E49" s="35">
        <v>60.63</v>
      </c>
      <c r="F49" s="35">
        <v>70.13</v>
      </c>
      <c r="G49" s="35">
        <v>70.14</v>
      </c>
      <c r="H49" s="35">
        <v>70.099999999999994</v>
      </c>
      <c r="I49" s="51">
        <v>2</v>
      </c>
      <c r="J49" s="51">
        <v>30</v>
      </c>
    </row>
    <row r="50" spans="1:10" s="4" customFormat="1" ht="15.75" customHeight="1" x14ac:dyDescent="0.15">
      <c r="A50" s="19" t="s">
        <v>28</v>
      </c>
      <c r="B50" s="51">
        <v>276</v>
      </c>
      <c r="C50" s="35">
        <v>60.12</v>
      </c>
      <c r="D50" s="35">
        <v>60.1</v>
      </c>
      <c r="E50" s="35">
        <v>60.14</v>
      </c>
      <c r="F50" s="35">
        <v>64.87</v>
      </c>
      <c r="G50" s="35">
        <v>64.66</v>
      </c>
      <c r="H50" s="35">
        <v>65.22</v>
      </c>
      <c r="I50" s="51">
        <v>11</v>
      </c>
      <c r="J50" s="51">
        <v>74</v>
      </c>
    </row>
    <row r="51" spans="1:10" s="4" customFormat="1" ht="15.75" customHeight="1" x14ac:dyDescent="0.15">
      <c r="A51" s="19" t="s">
        <v>29</v>
      </c>
      <c r="B51" s="51">
        <v>583</v>
      </c>
      <c r="C51" s="35">
        <v>63.44</v>
      </c>
      <c r="D51" s="35">
        <v>62.92</v>
      </c>
      <c r="E51" s="35">
        <v>64.040000000000006</v>
      </c>
      <c r="F51" s="35">
        <v>67.849999999999994</v>
      </c>
      <c r="G51" s="35">
        <v>67.989999999999995</v>
      </c>
      <c r="H51" s="35">
        <v>67.63</v>
      </c>
      <c r="I51" s="51">
        <v>11</v>
      </c>
      <c r="J51" s="51">
        <v>380</v>
      </c>
    </row>
    <row r="52" spans="1:10" s="4" customFormat="1" ht="15.75" customHeight="1" x14ac:dyDescent="0.15">
      <c r="A52" s="19" t="s">
        <v>30</v>
      </c>
      <c r="B52" s="51">
        <v>99</v>
      </c>
      <c r="C52" s="35">
        <v>61.7</v>
      </c>
      <c r="D52" s="35">
        <v>62.13</v>
      </c>
      <c r="E52" s="35">
        <v>60.94</v>
      </c>
      <c r="F52" s="35">
        <v>70.069999999999993</v>
      </c>
      <c r="G52" s="35">
        <v>70.64</v>
      </c>
      <c r="H52" s="35">
        <v>68</v>
      </c>
      <c r="I52" s="51">
        <v>6</v>
      </c>
      <c r="J52" s="51">
        <v>42</v>
      </c>
    </row>
    <row r="53" spans="1:10" s="4" customFormat="1" ht="15.75" customHeight="1" x14ac:dyDescent="0.15">
      <c r="A53" s="19" t="s">
        <v>31</v>
      </c>
      <c r="B53" s="51">
        <v>129</v>
      </c>
      <c r="C53" s="35">
        <v>57.45</v>
      </c>
      <c r="D53" s="35">
        <v>56.83</v>
      </c>
      <c r="E53" s="35">
        <v>58.34</v>
      </c>
      <c r="F53" s="35">
        <v>70.36</v>
      </c>
      <c r="G53" s="35">
        <v>69.75</v>
      </c>
      <c r="H53" s="35">
        <v>72</v>
      </c>
      <c r="I53" s="51">
        <v>1</v>
      </c>
      <c r="J53" s="51">
        <v>22</v>
      </c>
    </row>
    <row r="54" spans="1:10" s="4" customFormat="1" ht="15.75" customHeight="1" x14ac:dyDescent="0.15">
      <c r="A54" s="19"/>
      <c r="B54" s="52"/>
      <c r="C54" s="36"/>
      <c r="D54" s="36"/>
      <c r="E54" s="36"/>
      <c r="F54" s="42"/>
      <c r="G54" s="42"/>
      <c r="H54" s="42"/>
      <c r="I54" s="52"/>
      <c r="J54" s="52"/>
    </row>
    <row r="55" spans="1:10" s="4" customFormat="1" ht="15.75" customHeight="1" x14ac:dyDescent="0.15">
      <c r="A55" s="19" t="s">
        <v>32</v>
      </c>
      <c r="B55" s="51">
        <v>35</v>
      </c>
      <c r="C55" s="35">
        <v>67.459999999999994</v>
      </c>
      <c r="D55" s="35">
        <v>66.33</v>
      </c>
      <c r="E55" s="35">
        <v>69.14</v>
      </c>
      <c r="F55" s="35">
        <v>71.56</v>
      </c>
      <c r="G55" s="35">
        <v>70.86</v>
      </c>
      <c r="H55" s="35">
        <v>74</v>
      </c>
      <c r="I55" s="51" t="s">
        <v>59</v>
      </c>
      <c r="J55" s="51">
        <v>13</v>
      </c>
    </row>
    <row r="56" spans="1:10" s="4" customFormat="1" ht="15.75" customHeight="1" x14ac:dyDescent="0.15">
      <c r="A56" s="19" t="s">
        <v>33</v>
      </c>
      <c r="B56" s="51">
        <v>59</v>
      </c>
      <c r="C56" s="35">
        <v>59.73</v>
      </c>
      <c r="D56" s="35">
        <v>63.29</v>
      </c>
      <c r="E56" s="35">
        <v>54.88</v>
      </c>
      <c r="F56" s="35">
        <v>70.73</v>
      </c>
      <c r="G56" s="35">
        <v>72</v>
      </c>
      <c r="H56" s="35">
        <v>65.400000000000006</v>
      </c>
      <c r="I56" s="51">
        <v>2</v>
      </c>
      <c r="J56" s="51">
        <v>2</v>
      </c>
    </row>
    <row r="57" spans="1:10" s="4" customFormat="1" ht="15.75" customHeight="1" x14ac:dyDescent="0.15">
      <c r="A57" s="19" t="s">
        <v>34</v>
      </c>
      <c r="B57" s="51">
        <v>301</v>
      </c>
      <c r="C57" s="35">
        <v>63.04</v>
      </c>
      <c r="D57" s="35">
        <v>62.52</v>
      </c>
      <c r="E57" s="35">
        <v>63.75</v>
      </c>
      <c r="F57" s="35">
        <v>68.87</v>
      </c>
      <c r="G57" s="35">
        <v>69.02</v>
      </c>
      <c r="H57" s="35">
        <v>68.52</v>
      </c>
      <c r="I57" s="51">
        <v>6</v>
      </c>
      <c r="J57" s="51">
        <v>23</v>
      </c>
    </row>
    <row r="58" spans="1:10" s="4" customFormat="1" ht="15.75" customHeight="1" x14ac:dyDescent="0.15">
      <c r="A58" s="19" t="s">
        <v>35</v>
      </c>
      <c r="B58" s="51">
        <v>492</v>
      </c>
      <c r="C58" s="35">
        <v>63.26</v>
      </c>
      <c r="D58" s="35">
        <v>62.05</v>
      </c>
      <c r="E58" s="35">
        <v>64.97</v>
      </c>
      <c r="F58" s="35">
        <v>67.989999999999995</v>
      </c>
      <c r="G58" s="35">
        <v>67.92</v>
      </c>
      <c r="H58" s="35">
        <v>68.12</v>
      </c>
      <c r="I58" s="51">
        <v>37</v>
      </c>
      <c r="J58" s="51">
        <v>158</v>
      </c>
    </row>
    <row r="59" spans="1:10" s="4" customFormat="1" ht="15.75" customHeight="1" x14ac:dyDescent="0.15">
      <c r="A59" s="19" t="s">
        <v>36</v>
      </c>
      <c r="B59" s="51">
        <v>165</v>
      </c>
      <c r="C59" s="35">
        <v>61.85</v>
      </c>
      <c r="D59" s="35">
        <v>59.18</v>
      </c>
      <c r="E59" s="35">
        <v>65.22</v>
      </c>
      <c r="F59" s="35">
        <v>73.680000000000007</v>
      </c>
      <c r="G59" s="35">
        <v>74.03</v>
      </c>
      <c r="H59" s="35">
        <v>73.239999999999995</v>
      </c>
      <c r="I59" s="51">
        <v>3</v>
      </c>
      <c r="J59" s="51">
        <v>12</v>
      </c>
    </row>
    <row r="60" spans="1:10" s="4" customFormat="1" ht="15.75" customHeight="1" x14ac:dyDescent="0.15">
      <c r="A60" s="19"/>
      <c r="B60" s="52"/>
      <c r="C60" s="36"/>
      <c r="D60" s="36"/>
      <c r="E60" s="36"/>
      <c r="F60" s="42"/>
      <c r="G60" s="42"/>
      <c r="H60" s="42"/>
      <c r="I60" s="52"/>
      <c r="J60" s="52"/>
    </row>
    <row r="61" spans="1:10" s="4" customFormat="1" ht="15.75" customHeight="1" x14ac:dyDescent="0.15">
      <c r="A61" s="19" t="s">
        <v>37</v>
      </c>
      <c r="B61" s="51">
        <v>377</v>
      </c>
      <c r="C61" s="35">
        <v>61.22</v>
      </c>
      <c r="D61" s="35">
        <v>59.91</v>
      </c>
      <c r="E61" s="35">
        <v>62.7</v>
      </c>
      <c r="F61" s="35">
        <v>70.760000000000005</v>
      </c>
      <c r="G61" s="35">
        <v>70.2</v>
      </c>
      <c r="H61" s="35">
        <v>72</v>
      </c>
      <c r="I61" s="51">
        <v>1</v>
      </c>
      <c r="J61" s="51">
        <v>47</v>
      </c>
    </row>
    <row r="62" spans="1:10" s="4" customFormat="1" ht="15.75" customHeight="1" x14ac:dyDescent="0.15">
      <c r="A62" s="19" t="s">
        <v>38</v>
      </c>
      <c r="B62" s="51">
        <v>267</v>
      </c>
      <c r="C62" s="35">
        <v>61.22</v>
      </c>
      <c r="D62" s="35">
        <v>60.48</v>
      </c>
      <c r="E62" s="35">
        <v>62.21</v>
      </c>
      <c r="F62" s="35">
        <v>70.150000000000006</v>
      </c>
      <c r="G62" s="35">
        <v>69.42</v>
      </c>
      <c r="H62" s="35">
        <v>71.66</v>
      </c>
      <c r="I62" s="51" t="s">
        <v>59</v>
      </c>
      <c r="J62" s="51">
        <v>57</v>
      </c>
    </row>
    <row r="63" spans="1:10" s="4" customFormat="1" ht="15.75" customHeight="1" x14ac:dyDescent="0.15">
      <c r="A63" s="19" t="s">
        <v>39</v>
      </c>
      <c r="B63" s="51">
        <v>202</v>
      </c>
      <c r="C63" s="35">
        <v>63.21</v>
      </c>
      <c r="D63" s="35">
        <v>62.56</v>
      </c>
      <c r="E63" s="35">
        <v>64.12</v>
      </c>
      <c r="F63" s="35">
        <v>69.459999999999994</v>
      </c>
      <c r="G63" s="35">
        <v>70.33</v>
      </c>
      <c r="H63" s="35">
        <v>67.290000000000006</v>
      </c>
      <c r="I63" s="51">
        <v>4</v>
      </c>
      <c r="J63" s="51">
        <v>18</v>
      </c>
    </row>
    <row r="64" spans="1:10" s="4" customFormat="1" ht="15.75" customHeight="1" x14ac:dyDescent="0.15">
      <c r="A64" s="19"/>
      <c r="B64" s="52"/>
      <c r="C64" s="36"/>
      <c r="D64" s="36"/>
      <c r="E64" s="36"/>
      <c r="F64" s="42"/>
      <c r="G64" s="42"/>
      <c r="H64" s="42"/>
      <c r="I64" s="52"/>
      <c r="J64" s="52"/>
    </row>
    <row r="65" spans="1:10" s="4" customFormat="1" ht="15.75" customHeight="1" x14ac:dyDescent="0.15">
      <c r="A65" s="19" t="s">
        <v>40</v>
      </c>
      <c r="B65" s="51">
        <v>78</v>
      </c>
      <c r="C65" s="35">
        <v>57.9</v>
      </c>
      <c r="D65" s="35">
        <v>57.63</v>
      </c>
      <c r="E65" s="35">
        <v>58.33</v>
      </c>
      <c r="F65" s="35">
        <v>70.540000000000006</v>
      </c>
      <c r="G65" s="35">
        <v>70.86</v>
      </c>
      <c r="H65" s="35">
        <v>69.2</v>
      </c>
      <c r="I65" s="51" t="s">
        <v>59</v>
      </c>
      <c r="J65" s="51">
        <v>12</v>
      </c>
    </row>
    <row r="66" spans="1:10" s="4" customFormat="1" ht="15.75" customHeight="1" x14ac:dyDescent="0.15">
      <c r="A66" s="19" t="s">
        <v>41</v>
      </c>
      <c r="B66" s="51">
        <v>384</v>
      </c>
      <c r="C66" s="35">
        <v>63.57</v>
      </c>
      <c r="D66" s="35">
        <v>62.73</v>
      </c>
      <c r="E66" s="35">
        <v>64.69</v>
      </c>
      <c r="F66" s="35">
        <v>71.69</v>
      </c>
      <c r="G66" s="35">
        <v>71.77</v>
      </c>
      <c r="H66" s="35">
        <v>71.510000000000005</v>
      </c>
      <c r="I66" s="51">
        <v>2</v>
      </c>
      <c r="J66" s="51">
        <v>14</v>
      </c>
    </row>
    <row r="67" spans="1:10" s="4" customFormat="1" ht="15.75" customHeight="1" x14ac:dyDescent="0.15">
      <c r="A67" s="19" t="s">
        <v>42</v>
      </c>
      <c r="B67" s="51">
        <v>1297</v>
      </c>
      <c r="C67" s="35">
        <v>61.59</v>
      </c>
      <c r="D67" s="35">
        <v>60.89</v>
      </c>
      <c r="E67" s="35">
        <v>62.48</v>
      </c>
      <c r="F67" s="35">
        <v>70.42</v>
      </c>
      <c r="G67" s="35">
        <v>70.239999999999995</v>
      </c>
      <c r="H67" s="35">
        <v>70.760000000000005</v>
      </c>
      <c r="I67" s="51">
        <v>19</v>
      </c>
      <c r="J67" s="51">
        <v>115</v>
      </c>
    </row>
    <row r="68" spans="1:10" s="4" customFormat="1" ht="15.75" customHeight="1" x14ac:dyDescent="0.15">
      <c r="A68" s="19" t="s">
        <v>43</v>
      </c>
      <c r="B68" s="51">
        <v>33</v>
      </c>
      <c r="C68" s="35">
        <v>66.64</v>
      </c>
      <c r="D68" s="35">
        <v>64.25</v>
      </c>
      <c r="E68" s="35">
        <v>70.31</v>
      </c>
      <c r="F68" s="35">
        <v>74</v>
      </c>
      <c r="G68" s="35">
        <v>75.67</v>
      </c>
      <c r="H68" s="35">
        <v>71.14</v>
      </c>
      <c r="I68" s="51" t="s">
        <v>59</v>
      </c>
      <c r="J68" s="51">
        <v>1</v>
      </c>
    </row>
    <row r="69" spans="1:10" s="4" customFormat="1" ht="15.75" customHeight="1" x14ac:dyDescent="0.15">
      <c r="A69" s="19" t="s">
        <v>44</v>
      </c>
      <c r="B69" s="51">
        <v>246</v>
      </c>
      <c r="C69" s="35">
        <v>59.52</v>
      </c>
      <c r="D69" s="35">
        <v>57.53</v>
      </c>
      <c r="E69" s="35">
        <v>62.34</v>
      </c>
      <c r="F69" s="35">
        <v>67.75</v>
      </c>
      <c r="G69" s="35">
        <v>67.900000000000006</v>
      </c>
      <c r="H69" s="35">
        <v>67.459999999999994</v>
      </c>
      <c r="I69" s="51">
        <v>2</v>
      </c>
      <c r="J69" s="51">
        <v>36</v>
      </c>
    </row>
    <row r="70" spans="1:10" s="4" customFormat="1" ht="15.75" customHeight="1" x14ac:dyDescent="0.15">
      <c r="A70" s="19"/>
      <c r="B70" s="52"/>
      <c r="C70" s="32"/>
      <c r="D70" s="32"/>
      <c r="E70" s="32"/>
      <c r="F70" s="32"/>
      <c r="G70" s="32"/>
      <c r="H70" s="43"/>
      <c r="I70" s="49"/>
      <c r="J70" s="49"/>
    </row>
    <row r="71" spans="1:10" s="4" customFormat="1" ht="15.75" customHeight="1" x14ac:dyDescent="0.15">
      <c r="A71" s="19" t="s">
        <v>45</v>
      </c>
      <c r="B71" s="51">
        <v>58</v>
      </c>
      <c r="C71" s="35">
        <v>63.78</v>
      </c>
      <c r="D71" s="35">
        <v>65.349999999999994</v>
      </c>
      <c r="E71" s="35">
        <v>61.96</v>
      </c>
      <c r="F71" s="35">
        <v>74.36</v>
      </c>
      <c r="G71" s="35">
        <v>76</v>
      </c>
      <c r="H71" s="35">
        <v>71.400000000000006</v>
      </c>
      <c r="I71" s="51" t="s">
        <v>59</v>
      </c>
      <c r="J71" s="51">
        <v>311</v>
      </c>
    </row>
    <row r="72" spans="1:10" s="4" customFormat="1" ht="15.75" customHeight="1" x14ac:dyDescent="0.15">
      <c r="A72" s="19" t="s">
        <v>46</v>
      </c>
      <c r="B72" s="51">
        <v>45</v>
      </c>
      <c r="C72" s="35">
        <v>63.56</v>
      </c>
      <c r="D72" s="35">
        <v>62.92</v>
      </c>
      <c r="E72" s="35">
        <v>64.42</v>
      </c>
      <c r="F72" s="35">
        <v>70.91</v>
      </c>
      <c r="G72" s="35">
        <v>73.069999999999993</v>
      </c>
      <c r="H72" s="35">
        <v>66.290000000000006</v>
      </c>
      <c r="I72" s="51">
        <v>9</v>
      </c>
      <c r="J72" s="51">
        <v>6</v>
      </c>
    </row>
    <row r="73" spans="1:10" s="4" customFormat="1" ht="15.75" customHeight="1" x14ac:dyDescent="0.15">
      <c r="A73" s="19" t="s">
        <v>47</v>
      </c>
      <c r="B73" s="51">
        <v>200</v>
      </c>
      <c r="C73" s="35">
        <v>64.680000000000007</v>
      </c>
      <c r="D73" s="35">
        <v>65.72</v>
      </c>
      <c r="E73" s="35">
        <v>63.27</v>
      </c>
      <c r="F73" s="35">
        <v>70.25</v>
      </c>
      <c r="G73" s="35">
        <v>71.66</v>
      </c>
      <c r="H73" s="35">
        <v>67.680000000000007</v>
      </c>
      <c r="I73" s="51">
        <v>2</v>
      </c>
      <c r="J73" s="51">
        <v>134</v>
      </c>
    </row>
    <row r="74" spans="1:10" s="4" customFormat="1" ht="15.75" customHeight="1" x14ac:dyDescent="0.15">
      <c r="A74" s="19" t="s">
        <v>48</v>
      </c>
      <c r="B74" s="51">
        <v>487</v>
      </c>
      <c r="C74" s="35">
        <v>62.59</v>
      </c>
      <c r="D74" s="35">
        <v>61.65</v>
      </c>
      <c r="E74" s="35">
        <v>64.03</v>
      </c>
      <c r="F74" s="35">
        <v>70.25</v>
      </c>
      <c r="G74" s="35">
        <v>70.25</v>
      </c>
      <c r="H74" s="35">
        <v>70.27</v>
      </c>
      <c r="I74" s="51">
        <v>35</v>
      </c>
      <c r="J74" s="51">
        <v>223</v>
      </c>
    </row>
    <row r="75" spans="1:10" s="4" customFormat="1" ht="15.75" customHeight="1" x14ac:dyDescent="0.15">
      <c r="A75" s="19" t="s">
        <v>49</v>
      </c>
      <c r="B75" s="53">
        <v>218</v>
      </c>
      <c r="C75" s="35">
        <v>62.79</v>
      </c>
      <c r="D75" s="35">
        <v>60.98</v>
      </c>
      <c r="E75" s="35">
        <v>64.97</v>
      </c>
      <c r="F75" s="35">
        <v>71.680000000000007</v>
      </c>
      <c r="G75" s="35">
        <v>71.98</v>
      </c>
      <c r="H75" s="35">
        <v>71.180000000000007</v>
      </c>
      <c r="I75" s="51" t="s">
        <v>59</v>
      </c>
      <c r="J75" s="51">
        <v>8</v>
      </c>
    </row>
    <row r="76" spans="1:10" s="4" customFormat="1" ht="6" customHeight="1" x14ac:dyDescent="0.15">
      <c r="A76" s="23"/>
      <c r="B76" s="24"/>
      <c r="C76" s="25"/>
      <c r="D76" s="25"/>
      <c r="E76" s="25"/>
      <c r="F76" s="26"/>
      <c r="G76" s="26"/>
      <c r="H76" s="25"/>
      <c r="I76" s="25"/>
      <c r="J76" s="25"/>
    </row>
    <row r="77" spans="1:10" s="5" customFormat="1" ht="15" customHeight="1" x14ac:dyDescent="0.15">
      <c r="A77" s="40" t="s">
        <v>62</v>
      </c>
      <c r="B77" s="28"/>
      <c r="C77" s="28"/>
      <c r="D77" s="28"/>
      <c r="E77" s="27"/>
      <c r="F77" s="27"/>
      <c r="G77" s="27"/>
      <c r="H77" s="27"/>
      <c r="I77" s="28"/>
      <c r="J77" s="28"/>
    </row>
  </sheetData>
  <mergeCells count="15">
    <mergeCell ref="I6:J6"/>
    <mergeCell ref="I7:I9"/>
    <mergeCell ref="J7:J9"/>
    <mergeCell ref="C2:H2"/>
    <mergeCell ref="A6:A9"/>
    <mergeCell ref="C8:C9"/>
    <mergeCell ref="F8:F9"/>
    <mergeCell ref="H8:H9"/>
    <mergeCell ref="E8:E9"/>
    <mergeCell ref="B6:B9"/>
    <mergeCell ref="C6:H6"/>
    <mergeCell ref="C7:E7"/>
    <mergeCell ref="F7:H7"/>
    <mergeCell ref="D8:D9"/>
    <mergeCell ref="G8:G9"/>
  </mergeCells>
  <phoneticPr fontId="7"/>
  <hyperlinks>
    <hyperlink ref="A77" r:id="rId1"/>
  </hyperlinks>
  <printOptions gridLinesSet="0"/>
  <pageMargins left="0.59055118110236227" right="0.59055118110236227" top="0.59055118110236227" bottom="0.19685039370078741" header="0.39370078740157483" footer="0"/>
  <pageSetup paperSize="9" scale="70" fitToWidth="0" orientation="portrait" r:id="rId2"/>
  <headerFooter scaleWithDoc="0">
    <oddHeader>&amp;R&amp;"ＭＳ ゴシック,標準"&amp;8&amp;P      第 ５ 章  農林水産業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05-07</vt:lpstr>
      <vt:lpstr>'05-07'!Print_Area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2013-02-25T10:38:38Z</dcterms:created>
  <dcterms:modified xsi:type="dcterms:W3CDTF">2022-03-18T00:50:28Z</dcterms:modified>
</cp:coreProperties>
</file>