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5" windowWidth="12540" windowHeight="7260" activeTab="0"/>
  </bookViews>
  <sheets>
    <sheet name="15-01" sheetId="1" r:id="rId1"/>
  </sheets>
  <definedNames>
    <definedName name="_xlnm.Print_Area" localSheetId="0">'15-01'!$A$1:$K$77</definedName>
  </definedNames>
  <calcPr fullCalcOnLoad="1"/>
</workbook>
</file>

<file path=xl/sharedStrings.xml><?xml version="1.0" encoding="utf-8"?>
<sst xmlns="http://schemas.openxmlformats.org/spreadsheetml/2006/main" count="120" uniqueCount="71">
  <si>
    <t>構成比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</si>
  <si>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</si>
  <si>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</si>
  <si>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</si>
  <si>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</si>
  <si>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</si>
  <si>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</si>
  <si>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</si>
  <si>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</si>
  <si>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</si>
  <si>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</si>
  <si>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自動車取得税</t>
  </si>
  <si>
    <t>軽油引取税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</si>
  <si>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</si>
  <si>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</si>
  <si>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</si>
  <si>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</si>
  <si>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</si>
  <si>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</si>
  <si>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</si>
  <si>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</si>
  <si>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</si>
  <si>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</si>
  <si>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</si>
  <si>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</si>
  <si>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</si>
  <si>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</si>
  <si>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</si>
  <si>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</si>
  <si>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</si>
  <si>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歳入総額</t>
  </si>
  <si>
    <t>地方税</t>
  </si>
  <si>
    <t>地方消費税</t>
  </si>
  <si>
    <t>固定資産税(特例）</t>
  </si>
  <si>
    <t>地方譲与税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</si>
  <si>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</si>
  <si>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</si>
  <si>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</si>
  <si>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</si>
  <si>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</si>
  <si>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</si>
  <si>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</si>
  <si>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</si>
  <si>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</si>
  <si>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</si>
  <si>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</si>
  <si>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</si>
  <si>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</si>
  <si>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狩猟税</t>
  </si>
  <si>
    <t>市町村たばこ税都道府県交付金</t>
  </si>
  <si>
    <t>所得譲与税</t>
  </si>
  <si>
    <t/>
  </si>
  <si>
    <t>-</t>
  </si>
  <si>
    <t>地方法人特別譲与税</t>
  </si>
  <si>
    <t>地方特例交付金</t>
  </si>
  <si>
    <t xml:space="preserve">         １５－１</t>
  </si>
  <si>
    <t>地方揮発油譲与税</t>
  </si>
  <si>
    <t>大阪府普通会計歳入決算額</t>
  </si>
  <si>
    <t>区分</t>
  </si>
  <si>
    <t>対前年度
増加率</t>
  </si>
  <si>
    <t xml:space="preserve">  資料    大阪府財務部財政課「大阪府地方財政状況調査表」</t>
  </si>
  <si>
    <t>-</t>
  </si>
  <si>
    <t>平成２８年度</t>
  </si>
  <si>
    <t>平成２７年度</t>
  </si>
  <si>
    <t>平成２６年度</t>
  </si>
  <si>
    <t>平成２５年度</t>
  </si>
  <si>
    <t>平成２９年度</t>
  </si>
  <si>
    <t>-</t>
  </si>
  <si>
    <t>-</t>
  </si>
  <si>
    <t>法定外目的税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</si>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</sst>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  <numFmt numFmtId="185" formatCode="###\ ###\ ###\ ##0;&quot;△&quot;#,##0;&quot;-&quot;"/>
    <numFmt numFmtId="186" formatCode="0.000_);[Red]\(0.000\)"/>
    <numFmt numFmtId="187" formatCode="###,###,###,##0;&quot;△&quot;#,##0;&quot;-&quot;"/>
    <numFmt numFmtId="188" formatCode="#,##0.0;[Red]\-#,##0.0"/>
    <numFmt numFmtId="189" formatCode="0.0"/>
    <numFmt numFmtId="190" formatCode="0.0%"/>
    <numFmt numFmtId="191" formatCode="0.00000"/>
    <numFmt numFmtId="192" formatCode="0.0000"/>
    <numFmt numFmtId="193" formatCode="0.000"/>
    <numFmt numFmtId="194" formatCode="#,###;[Red]&quot;△&quot;#,###"/>
    <numFmt numFmtId="195" formatCode="#,##0.0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6" fontId="4" fillId="0" borderId="0" xfId="58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right" vertical="top"/>
    </xf>
    <xf numFmtId="0" fontId="49" fillId="0" borderId="14" xfId="0" applyFont="1" applyFill="1" applyBorder="1" applyAlignment="1">
      <alignment horizontal="right" vertical="top"/>
    </xf>
    <xf numFmtId="0" fontId="49" fillId="0" borderId="13" xfId="0" applyFont="1" applyFill="1" applyBorder="1" applyAlignment="1" quotePrefix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centerContinuous"/>
    </xf>
    <xf numFmtId="187" fontId="50" fillId="0" borderId="0" xfId="49" applyNumberFormat="1" applyFont="1" applyFill="1" applyAlignment="1">
      <alignment horizontal="right" vertical="center"/>
    </xf>
    <xf numFmtId="38" fontId="50" fillId="0" borderId="0" xfId="49" applyFont="1" applyFill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Continuous"/>
    </xf>
    <xf numFmtId="177" fontId="49" fillId="0" borderId="0" xfId="0" applyNumberFormat="1" applyFont="1" applyFill="1" applyAlignment="1">
      <alignment horizontal="right" vertical="center"/>
    </xf>
    <xf numFmtId="187" fontId="49" fillId="0" borderId="0" xfId="49" applyNumberFormat="1" applyFont="1" applyFill="1" applyAlignment="1">
      <alignment horizontal="right" vertical="center"/>
    </xf>
    <xf numFmtId="38" fontId="49" fillId="0" borderId="0" xfId="49" applyFont="1" applyFill="1" applyAlignment="1">
      <alignment vertical="center"/>
    </xf>
    <xf numFmtId="189" fontId="49" fillId="0" borderId="0" xfId="42" applyNumberFormat="1" applyFont="1" applyFill="1" applyAlignment="1">
      <alignment horizontal="right" vertical="center"/>
    </xf>
    <xf numFmtId="0" fontId="49" fillId="0" borderId="0" xfId="0" applyFont="1" applyFill="1" applyBorder="1" applyAlignment="1">
      <alignment horizontal="distributed" vertical="center"/>
    </xf>
    <xf numFmtId="0" fontId="49" fillId="0" borderId="14" xfId="0" applyFont="1" applyFill="1" applyBorder="1" applyAlignment="1">
      <alignment horizontal="distributed"/>
    </xf>
    <xf numFmtId="38" fontId="49" fillId="0" borderId="0" xfId="49" applyFont="1" applyFill="1" applyAlignment="1">
      <alignment horizontal="right" vertical="center"/>
    </xf>
    <xf numFmtId="0" fontId="49" fillId="0" borderId="14" xfId="0" applyFont="1" applyFill="1" applyBorder="1" applyAlignment="1">
      <alignment horizontal="distributed" vertical="distributed"/>
    </xf>
    <xf numFmtId="0" fontId="49" fillId="0" borderId="14" xfId="0" applyFont="1" applyFill="1" applyBorder="1" applyAlignment="1" quotePrefix="1">
      <alignment horizontal="centerContinuous"/>
    </xf>
    <xf numFmtId="0" fontId="49" fillId="0" borderId="0" xfId="0" applyFont="1" applyFill="1" applyBorder="1" applyAlignment="1" quotePrefix="1">
      <alignment horizontal="left" vertical="center"/>
    </xf>
    <xf numFmtId="0" fontId="49" fillId="0" borderId="0" xfId="0" applyFont="1" applyFill="1" applyBorder="1" applyAlignment="1" quotePrefix="1">
      <alignment horizontal="distributed" vertical="center"/>
    </xf>
    <xf numFmtId="0" fontId="49" fillId="0" borderId="14" xfId="0" applyFont="1" applyFill="1" applyBorder="1" applyAlignment="1" quotePrefix="1">
      <alignment horizontal="distributed"/>
    </xf>
    <xf numFmtId="0" fontId="49" fillId="0" borderId="15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centerContinuous"/>
    </xf>
    <xf numFmtId="178" fontId="49" fillId="0" borderId="15" xfId="49" applyNumberFormat="1" applyFont="1" applyFill="1" applyBorder="1" applyAlignment="1">
      <alignment vertical="center"/>
    </xf>
    <xf numFmtId="177" fontId="49" fillId="0" borderId="15" xfId="0" applyNumberFormat="1" applyFont="1" applyFill="1" applyBorder="1" applyAlignment="1">
      <alignment vertical="center"/>
    </xf>
    <xf numFmtId="3" fontId="49" fillId="0" borderId="0" xfId="0" applyNumberFormat="1" applyFont="1" applyFill="1" applyAlignment="1" quotePrefix="1">
      <alignment horizontal="left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9" fillId="0" borderId="17" xfId="0" applyFont="1" applyFill="1" applyBorder="1" applyAlignment="1" quotePrefix="1">
      <alignment horizontal="distributed" vertical="center" wrapText="1"/>
    </xf>
    <xf numFmtId="0" fontId="49" fillId="0" borderId="18" xfId="0" applyFont="1" applyFill="1" applyBorder="1" applyAlignment="1" quotePrefix="1">
      <alignment horizontal="distributed" vertical="center"/>
    </xf>
    <xf numFmtId="49" fontId="7" fillId="0" borderId="0" xfId="0" applyNumberFormat="1" applyFont="1" applyFill="1" applyAlignment="1" quotePrefix="1">
      <alignment horizontal="distributed" vertical="center"/>
    </xf>
    <xf numFmtId="0" fontId="49" fillId="0" borderId="19" xfId="0" applyFont="1" applyFill="1" applyBorder="1" applyAlignment="1">
      <alignment horizontal="distributed" vertical="center" indent="3"/>
    </xf>
    <xf numFmtId="0" fontId="49" fillId="0" borderId="20" xfId="0" applyFont="1" applyFill="1" applyBorder="1" applyAlignment="1">
      <alignment horizontal="distributed" vertical="center" indent="3"/>
    </xf>
    <xf numFmtId="0" fontId="49" fillId="0" borderId="0" xfId="0" applyFont="1" applyFill="1" applyBorder="1" applyAlignment="1">
      <alignment horizontal="distributed" vertical="center" indent="3"/>
    </xf>
    <xf numFmtId="0" fontId="49" fillId="0" borderId="14" xfId="0" applyFont="1" applyFill="1" applyBorder="1" applyAlignment="1">
      <alignment horizontal="distributed" vertical="center" indent="3"/>
    </xf>
    <xf numFmtId="0" fontId="49" fillId="0" borderId="15" xfId="0" applyFont="1" applyFill="1" applyBorder="1" applyAlignment="1">
      <alignment horizontal="distributed" vertical="center" indent="3"/>
    </xf>
    <xf numFmtId="0" fontId="49" fillId="0" borderId="16" xfId="0" applyFont="1" applyFill="1" applyBorder="1" applyAlignment="1">
      <alignment horizontal="distributed" vertical="center" indent="3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23" xfId="0" applyFont="1" applyFill="1" applyBorder="1" applyAlignment="1" quotePrefix="1">
      <alignment horizontal="center" vertical="center"/>
    </xf>
    <xf numFmtId="0" fontId="49" fillId="0" borderId="24" xfId="0" applyFont="1" applyFill="1" applyBorder="1" applyAlignment="1" quotePrefix="1">
      <alignment horizontal="center" vertical="center"/>
    </xf>
    <xf numFmtId="0" fontId="50" fillId="0" borderId="24" xfId="0" applyFont="1" applyFill="1" applyBorder="1" applyAlignment="1" quotePrefix="1">
      <alignment horizontal="center" vertical="center"/>
    </xf>
    <xf numFmtId="0" fontId="50" fillId="0" borderId="22" xfId="0" applyFont="1" applyFill="1" applyBorder="1" applyAlignment="1" quotePrefix="1">
      <alignment horizontal="center" vertical="center"/>
    </xf>
    <xf numFmtId="0" fontId="50" fillId="0" borderId="23" xfId="0" applyFont="1" applyFill="1" applyBorder="1" applyAlignment="1" quotePrefix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showGridLines="0" tabSelected="1" view="pageBreakPreview" zoomScale="75" zoomScaleNormal="80" zoomScaleSheetLayoutView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7.8984375" style="1" customWidth="1"/>
    <col min="3" max="3" width="0.4921875" style="1" customWidth="1"/>
    <col min="4" max="7" width="15.59765625" style="4" customWidth="1"/>
    <col min="8" max="8" width="6.59765625" style="4" customWidth="1"/>
    <col min="9" max="9" width="15.59765625" style="4" customWidth="1"/>
    <col min="10" max="10" width="6.59765625" style="4" customWidth="1"/>
    <col min="11" max="11" width="9" style="4" customWidth="1"/>
    <col min="12" max="12" width="9" style="1" customWidth="1"/>
    <col min="13" max="13" width="15.59765625" style="1" bestFit="1" customWidth="1"/>
    <col min="14" max="16384" width="9" style="1" customWidth="1"/>
  </cols>
  <sheetData>
    <row r="1" ht="21.75" customHeight="1"/>
    <row r="2" spans="1:11" ht="21.75" customHeight="1">
      <c r="A2" s="7" t="s">
        <v>55</v>
      </c>
      <c r="B2" s="2"/>
      <c r="C2" s="2"/>
      <c r="D2" s="43" t="s">
        <v>57</v>
      </c>
      <c r="E2" s="43"/>
      <c r="F2" s="43"/>
      <c r="G2" s="43"/>
      <c r="H2" s="43"/>
      <c r="I2" s="43"/>
      <c r="J2" s="8"/>
      <c r="K2" s="8"/>
    </row>
    <row r="3" ht="24" customHeight="1"/>
    <row r="4" spans="3:9" ht="15" customHeight="1" thickBot="1">
      <c r="C4" s="3"/>
      <c r="I4" s="9"/>
    </row>
    <row r="5" spans="1:11" ht="16.5" customHeight="1">
      <c r="A5" s="44" t="s">
        <v>58</v>
      </c>
      <c r="B5" s="44"/>
      <c r="C5" s="45"/>
      <c r="D5" s="50" t="s">
        <v>65</v>
      </c>
      <c r="E5" s="53" t="s">
        <v>64</v>
      </c>
      <c r="F5" s="53" t="s">
        <v>63</v>
      </c>
      <c r="G5" s="56" t="s">
        <v>62</v>
      </c>
      <c r="H5" s="10"/>
      <c r="I5" s="57" t="s">
        <v>66</v>
      </c>
      <c r="J5" s="11"/>
      <c r="K5" s="11"/>
    </row>
    <row r="6" spans="1:11" s="4" customFormat="1" ht="16.5" customHeight="1">
      <c r="A6" s="46"/>
      <c r="B6" s="46"/>
      <c r="C6" s="47"/>
      <c r="D6" s="51"/>
      <c r="E6" s="54"/>
      <c r="F6" s="54"/>
      <c r="G6" s="54"/>
      <c r="H6" s="60" t="s">
        <v>0</v>
      </c>
      <c r="I6" s="58"/>
      <c r="J6" s="60" t="s">
        <v>0</v>
      </c>
      <c r="K6" s="41" t="s">
        <v>59</v>
      </c>
    </row>
    <row r="7" spans="1:11" s="4" customFormat="1" ht="16.5" customHeight="1">
      <c r="A7" s="48"/>
      <c r="B7" s="48"/>
      <c r="C7" s="49"/>
      <c r="D7" s="52"/>
      <c r="E7" s="55"/>
      <c r="F7" s="55"/>
      <c r="G7" s="55"/>
      <c r="H7" s="52"/>
      <c r="I7" s="59"/>
      <c r="J7" s="52"/>
      <c r="K7" s="42"/>
    </row>
    <row r="8" spans="1:11" s="6" customFormat="1" ht="17.25" customHeight="1">
      <c r="A8" s="12"/>
      <c r="B8" s="12"/>
      <c r="C8" s="13"/>
      <c r="D8" s="14" t="s">
        <v>1</v>
      </c>
      <c r="E8" s="15"/>
      <c r="F8" s="15"/>
      <c r="G8" s="15"/>
      <c r="H8" s="15" t="s">
        <v>2</v>
      </c>
      <c r="I8" s="15" t="s">
        <v>1</v>
      </c>
      <c r="J8" s="15" t="s">
        <v>2</v>
      </c>
      <c r="K8" s="15"/>
    </row>
    <row r="9" spans="1:11" s="5" customFormat="1" ht="16.5" customHeight="1">
      <c r="A9" s="62" t="s">
        <v>30</v>
      </c>
      <c r="B9" s="62"/>
      <c r="C9" s="16"/>
      <c r="D9" s="17">
        <v>2827456874</v>
      </c>
      <c r="E9" s="17">
        <v>2816635113</v>
      </c>
      <c r="F9" s="17">
        <v>2846804827</v>
      </c>
      <c r="G9" s="18">
        <v>2776964207</v>
      </c>
      <c r="H9" s="19">
        <v>100</v>
      </c>
      <c r="I9" s="17">
        <v>2670045873</v>
      </c>
      <c r="J9" s="19">
        <v>100</v>
      </c>
      <c r="K9" s="19">
        <f>I9/G9*100-100</f>
        <v>-3.850187688069113</v>
      </c>
    </row>
    <row r="10" spans="1:11" s="5" customFormat="1" ht="8.25" customHeight="1">
      <c r="A10" s="20"/>
      <c r="B10" s="20"/>
      <c r="C10" s="21"/>
      <c r="D10" s="17"/>
      <c r="E10" s="17"/>
      <c r="F10" s="17"/>
      <c r="G10" s="18"/>
      <c r="H10" s="22"/>
      <c r="I10" s="23"/>
      <c r="J10" s="22"/>
      <c r="K10" s="19" t="s">
        <v>51</v>
      </c>
    </row>
    <row r="11" spans="1:11" ht="16.5" customHeight="1">
      <c r="A11" s="61" t="s">
        <v>31</v>
      </c>
      <c r="B11" s="63"/>
      <c r="C11" s="21"/>
      <c r="D11" s="23">
        <v>1044208920</v>
      </c>
      <c r="E11" s="23">
        <v>1100318955</v>
      </c>
      <c r="F11" s="23">
        <v>1284042365</v>
      </c>
      <c r="G11" s="24">
        <v>1299187863</v>
      </c>
      <c r="H11" s="22">
        <f>G11/$G$9*100</f>
        <v>46.78446555865169</v>
      </c>
      <c r="I11" s="23">
        <v>1328869569</v>
      </c>
      <c r="J11" s="25">
        <f>I11/$I$9*100</f>
        <v>49.76954075724975</v>
      </c>
      <c r="K11" s="22">
        <f>I11/G11*100-100</f>
        <v>2.2846354130387994</v>
      </c>
    </row>
    <row r="12" spans="1:11" ht="16.5" customHeight="1">
      <c r="A12" s="20"/>
      <c r="B12" s="26" t="s">
        <v>3</v>
      </c>
      <c r="C12" s="27"/>
      <c r="D12" s="23">
        <v>423375058</v>
      </c>
      <c r="E12" s="23">
        <v>435602919</v>
      </c>
      <c r="F12" s="23">
        <v>430656537</v>
      </c>
      <c r="G12" s="24">
        <v>410152547</v>
      </c>
      <c r="H12" s="22">
        <f aca="true" t="shared" si="0" ref="H12:H75">G12/$G$9*100</f>
        <v>14.769817557104725</v>
      </c>
      <c r="I12" s="23">
        <v>431749133</v>
      </c>
      <c r="J12" s="25">
        <f>I12/$I$9*100</f>
        <v>16.17010169622655</v>
      </c>
      <c r="K12" s="22">
        <f aca="true" t="shared" si="1" ref="K12:K26">I12/G12*100-100</f>
        <v>5.265500886917579</v>
      </c>
    </row>
    <row r="13" spans="1:11" ht="16.5" customHeight="1">
      <c r="A13" s="20"/>
      <c r="B13" s="26" t="s">
        <v>4</v>
      </c>
      <c r="C13" s="27"/>
      <c r="D13" s="23">
        <v>240359085</v>
      </c>
      <c r="E13" s="23">
        <v>258285678</v>
      </c>
      <c r="F13" s="23">
        <v>308031508</v>
      </c>
      <c r="G13" s="24">
        <v>353817718</v>
      </c>
      <c r="H13" s="22">
        <f t="shared" si="0"/>
        <v>12.741169551559869</v>
      </c>
      <c r="I13" s="23">
        <v>371060235</v>
      </c>
      <c r="J13" s="25">
        <f aca="true" t="shared" si="2" ref="J13:J26">I13/$I$9*100</f>
        <v>13.897148313151847</v>
      </c>
      <c r="K13" s="22">
        <f t="shared" si="1"/>
        <v>4.873276866253491</v>
      </c>
    </row>
    <row r="14" spans="1:11" ht="16.5" customHeight="1">
      <c r="A14" s="20"/>
      <c r="B14" s="26" t="s">
        <v>32</v>
      </c>
      <c r="C14" s="27"/>
      <c r="D14" s="23">
        <v>198306141</v>
      </c>
      <c r="E14" s="23">
        <v>232774770</v>
      </c>
      <c r="F14" s="23">
        <v>363867033</v>
      </c>
      <c r="G14" s="24">
        <v>350201173</v>
      </c>
      <c r="H14" s="22">
        <f t="shared" si="0"/>
        <v>12.61093578798151</v>
      </c>
      <c r="I14" s="23">
        <v>339951295</v>
      </c>
      <c r="J14" s="25">
        <f t="shared" si="2"/>
        <v>12.732039491817376</v>
      </c>
      <c r="K14" s="22">
        <f t="shared" si="1"/>
        <v>-2.9268542741288854</v>
      </c>
    </row>
    <row r="15" spans="1:11" ht="16.5" customHeight="1">
      <c r="A15" s="20"/>
      <c r="B15" s="26" t="s">
        <v>5</v>
      </c>
      <c r="C15" s="27"/>
      <c r="D15" s="23">
        <v>30896987</v>
      </c>
      <c r="E15" s="23">
        <v>30508994</v>
      </c>
      <c r="F15" s="23">
        <v>35815819</v>
      </c>
      <c r="G15" s="24">
        <v>38483626</v>
      </c>
      <c r="H15" s="22">
        <f t="shared" si="0"/>
        <v>1.3858164215078053</v>
      </c>
      <c r="I15" s="23">
        <v>36388004</v>
      </c>
      <c r="J15" s="25">
        <f t="shared" si="2"/>
        <v>1.3628231772331052</v>
      </c>
      <c r="K15" s="22">
        <f t="shared" si="1"/>
        <v>-5.445489985792918</v>
      </c>
    </row>
    <row r="16" spans="1:11" ht="16.5" customHeight="1">
      <c r="A16" s="20"/>
      <c r="B16" s="26" t="s">
        <v>6</v>
      </c>
      <c r="C16" s="27"/>
      <c r="D16" s="23">
        <v>13814240</v>
      </c>
      <c r="E16" s="23">
        <v>12388315</v>
      </c>
      <c r="F16" s="23">
        <v>12200358</v>
      </c>
      <c r="G16" s="24">
        <v>11963855</v>
      </c>
      <c r="H16" s="22">
        <f t="shared" si="0"/>
        <v>0.4308249623759014</v>
      </c>
      <c r="I16" s="23">
        <v>11365440</v>
      </c>
      <c r="J16" s="25">
        <f t="shared" si="2"/>
        <v>0.42566459681196644</v>
      </c>
      <c r="K16" s="22">
        <f t="shared" si="1"/>
        <v>-5.001857678816734</v>
      </c>
    </row>
    <row r="17" spans="1:11" ht="16.5" customHeight="1">
      <c r="A17" s="20"/>
      <c r="B17" s="26" t="s">
        <v>7</v>
      </c>
      <c r="C17" s="27"/>
      <c r="D17" s="23">
        <v>1534143</v>
      </c>
      <c r="E17" s="23">
        <v>1532077</v>
      </c>
      <c r="F17" s="23">
        <v>1523844</v>
      </c>
      <c r="G17" s="24">
        <v>1471332</v>
      </c>
      <c r="H17" s="22">
        <f t="shared" si="0"/>
        <v>0.052983470089069104</v>
      </c>
      <c r="I17" s="23">
        <v>1424627</v>
      </c>
      <c r="J17" s="25">
        <f t="shared" si="2"/>
        <v>0.053355899777082216</v>
      </c>
      <c r="K17" s="22">
        <f t="shared" si="1"/>
        <v>-3.1743345485587184</v>
      </c>
    </row>
    <row r="18" spans="1:11" ht="16.5" customHeight="1">
      <c r="A18" s="20"/>
      <c r="B18" s="26" t="s">
        <v>8</v>
      </c>
      <c r="C18" s="27"/>
      <c r="D18" s="23">
        <v>0</v>
      </c>
      <c r="E18" s="23">
        <v>0</v>
      </c>
      <c r="F18" s="23" t="s">
        <v>52</v>
      </c>
      <c r="G18" s="28" t="s">
        <v>52</v>
      </c>
      <c r="H18" s="22" t="s">
        <v>61</v>
      </c>
      <c r="I18" s="23" t="s">
        <v>67</v>
      </c>
      <c r="J18" s="25" t="s">
        <v>61</v>
      </c>
      <c r="K18" s="22" t="s">
        <v>61</v>
      </c>
    </row>
    <row r="19" spans="1:11" ht="16.5" customHeight="1">
      <c r="A19" s="20"/>
      <c r="B19" s="26" t="s">
        <v>9</v>
      </c>
      <c r="C19" s="27"/>
      <c r="D19" s="23">
        <v>80106611</v>
      </c>
      <c r="E19" s="23">
        <v>79389168</v>
      </c>
      <c r="F19" s="23">
        <v>78115144</v>
      </c>
      <c r="G19" s="24">
        <v>77573872</v>
      </c>
      <c r="H19" s="22">
        <f t="shared" si="0"/>
        <v>2.793477561016328</v>
      </c>
      <c r="I19" s="23">
        <v>77787969</v>
      </c>
      <c r="J19" s="25">
        <f t="shared" si="2"/>
        <v>2.9133570245592555</v>
      </c>
      <c r="K19" s="22">
        <f t="shared" si="1"/>
        <v>0.27599112237170687</v>
      </c>
    </row>
    <row r="20" spans="1:11" ht="16.5" customHeight="1">
      <c r="A20" s="20"/>
      <c r="B20" s="26" t="s">
        <v>10</v>
      </c>
      <c r="C20" s="27"/>
      <c r="D20" s="23">
        <v>147</v>
      </c>
      <c r="E20" s="23">
        <v>91</v>
      </c>
      <c r="F20" s="23">
        <v>70</v>
      </c>
      <c r="G20" s="24">
        <v>40</v>
      </c>
      <c r="H20" s="22">
        <f t="shared" si="0"/>
        <v>1.440421878653332E-06</v>
      </c>
      <c r="I20" s="23">
        <v>40</v>
      </c>
      <c r="J20" s="25">
        <f t="shared" si="2"/>
        <v>1.498101602091838E-06</v>
      </c>
      <c r="K20" s="22">
        <f t="shared" si="1"/>
        <v>0</v>
      </c>
    </row>
    <row r="21" spans="1:11" ht="16.5" customHeight="1">
      <c r="A21" s="20"/>
      <c r="B21" s="26" t="s">
        <v>33</v>
      </c>
      <c r="C21" s="27"/>
      <c r="D21" s="23">
        <v>0</v>
      </c>
      <c r="E21" s="23" t="s">
        <v>52</v>
      </c>
      <c r="F21" s="23" t="s">
        <v>52</v>
      </c>
      <c r="G21" s="28" t="s">
        <v>52</v>
      </c>
      <c r="H21" s="22" t="s">
        <v>61</v>
      </c>
      <c r="I21" s="23" t="s">
        <v>61</v>
      </c>
      <c r="J21" s="25" t="s">
        <v>61</v>
      </c>
      <c r="K21" s="22" t="s">
        <v>61</v>
      </c>
    </row>
    <row r="22" spans="1:11" ht="16.5" customHeight="1">
      <c r="A22" s="20"/>
      <c r="B22" s="26" t="s">
        <v>11</v>
      </c>
      <c r="C22" s="27"/>
      <c r="D22" s="23">
        <v>11081421</v>
      </c>
      <c r="E22" s="23">
        <v>5038487</v>
      </c>
      <c r="F22" s="23">
        <v>8120379</v>
      </c>
      <c r="G22" s="24">
        <v>8759743</v>
      </c>
      <c r="H22" s="22">
        <f t="shared" si="0"/>
        <v>0.31544313671450935</v>
      </c>
      <c r="I22" s="23">
        <v>11078627</v>
      </c>
      <c r="J22" s="25">
        <f t="shared" si="2"/>
        <v>0.41492272144194725</v>
      </c>
      <c r="K22" s="22">
        <f t="shared" si="1"/>
        <v>26.472055173308178</v>
      </c>
    </row>
    <row r="23" spans="1:11" ht="16.5" customHeight="1">
      <c r="A23" s="20"/>
      <c r="B23" s="26" t="s">
        <v>12</v>
      </c>
      <c r="C23" s="27"/>
      <c r="D23" s="23">
        <v>44698198</v>
      </c>
      <c r="E23" s="23">
        <v>44767030</v>
      </c>
      <c r="F23" s="23">
        <v>45680131</v>
      </c>
      <c r="G23" s="24">
        <v>46647090</v>
      </c>
      <c r="H23" s="22">
        <f t="shared" si="0"/>
        <v>1.6797872252877761</v>
      </c>
      <c r="I23" s="23">
        <v>47262054</v>
      </c>
      <c r="J23" s="25">
        <f t="shared" si="2"/>
        <v>1.7700839703887739</v>
      </c>
      <c r="K23" s="22">
        <f t="shared" si="1"/>
        <v>1.3183330407105842</v>
      </c>
    </row>
    <row r="24" spans="1:11" ht="16.5" customHeight="1">
      <c r="A24" s="20"/>
      <c r="B24" s="26" t="s">
        <v>48</v>
      </c>
      <c r="C24" s="27"/>
      <c r="D24" s="23">
        <v>10814</v>
      </c>
      <c r="E24" s="23">
        <v>10561</v>
      </c>
      <c r="F24" s="23">
        <v>8090</v>
      </c>
      <c r="G24" s="24">
        <v>7877</v>
      </c>
      <c r="H24" s="22">
        <f t="shared" si="0"/>
        <v>0.00028365507845380737</v>
      </c>
      <c r="I24" s="23">
        <v>7819</v>
      </c>
      <c r="J24" s="25">
        <f>I24/$I$9*100</f>
        <v>0.000292841410668902</v>
      </c>
      <c r="K24" s="22">
        <f t="shared" si="1"/>
        <v>-0.7363209343658781</v>
      </c>
    </row>
    <row r="25" spans="1:11" ht="16.5" customHeight="1">
      <c r="A25" s="20"/>
      <c r="B25" s="26" t="s">
        <v>69</v>
      </c>
      <c r="C25" s="27"/>
      <c r="D25" s="23" t="s">
        <v>70</v>
      </c>
      <c r="E25" s="23" t="s">
        <v>61</v>
      </c>
      <c r="F25" s="23" t="s">
        <v>61</v>
      </c>
      <c r="G25" s="24">
        <v>88037</v>
      </c>
      <c r="H25" s="22">
        <f t="shared" si="0"/>
        <v>0.003170260523275085</v>
      </c>
      <c r="I25" s="23">
        <v>770996</v>
      </c>
      <c r="J25" s="25">
        <f>I25/$I$9*100</f>
        <v>0.02887575857015997</v>
      </c>
      <c r="K25" s="22">
        <f t="shared" si="1"/>
        <v>775.7635993957086</v>
      </c>
    </row>
    <row r="26" spans="1:11" ht="16.5" customHeight="1">
      <c r="A26" s="20"/>
      <c r="B26" s="26" t="s">
        <v>13</v>
      </c>
      <c r="C26" s="27"/>
      <c r="D26" s="23">
        <v>26075</v>
      </c>
      <c r="E26" s="23">
        <v>20865</v>
      </c>
      <c r="F26" s="23">
        <v>23452</v>
      </c>
      <c r="G26" s="24">
        <v>20953</v>
      </c>
      <c r="H26" s="22">
        <f t="shared" si="0"/>
        <v>0.0007545289905855815</v>
      </c>
      <c r="I26" s="23">
        <v>23330</v>
      </c>
      <c r="J26" s="25">
        <f t="shared" si="2"/>
        <v>0.0008737677594200644</v>
      </c>
      <c r="K26" s="22">
        <f t="shared" si="1"/>
        <v>11.344437550708733</v>
      </c>
    </row>
    <row r="27" spans="1:11" ht="12" customHeight="1">
      <c r="A27" s="20"/>
      <c r="B27" s="20"/>
      <c r="C27" s="27"/>
      <c r="D27" s="23"/>
      <c r="E27" s="23"/>
      <c r="F27" s="23"/>
      <c r="G27" s="24"/>
      <c r="H27" s="22"/>
      <c r="I27" s="23"/>
      <c r="J27" s="25"/>
      <c r="K27" s="22" t="s">
        <v>51</v>
      </c>
    </row>
    <row r="28" spans="1:11" ht="16.5" customHeight="1">
      <c r="A28" s="61" t="s">
        <v>34</v>
      </c>
      <c r="B28" s="61"/>
      <c r="C28" s="21"/>
      <c r="D28" s="23">
        <v>145638892</v>
      </c>
      <c r="E28" s="23">
        <v>174491827</v>
      </c>
      <c r="F28" s="23">
        <v>158161898</v>
      </c>
      <c r="G28" s="24">
        <v>133442139</v>
      </c>
      <c r="H28" s="22">
        <f t="shared" si="0"/>
        <v>4.805324413747476</v>
      </c>
      <c r="I28" s="23">
        <v>138403444</v>
      </c>
      <c r="J28" s="25">
        <f>I28/$I$9*100</f>
        <v>5.1835605297857</v>
      </c>
      <c r="K28" s="22">
        <f>I28/G28*100-100</f>
        <v>3.717944749072103</v>
      </c>
    </row>
    <row r="29" spans="1:11" ht="16.5" customHeight="1">
      <c r="A29" s="26"/>
      <c r="B29" s="26" t="s">
        <v>56</v>
      </c>
      <c r="C29" s="21"/>
      <c r="D29" s="23">
        <v>3314859</v>
      </c>
      <c r="E29" s="23">
        <v>3052081</v>
      </c>
      <c r="F29" s="23">
        <v>3257764</v>
      </c>
      <c r="G29" s="24">
        <v>3084863</v>
      </c>
      <c r="H29" s="22">
        <f t="shared" si="0"/>
        <v>0.11108760394620383</v>
      </c>
      <c r="I29" s="23">
        <v>3064586</v>
      </c>
      <c r="J29" s="25">
        <f>I29/$I$9*100</f>
        <v>0.11477652990870542</v>
      </c>
      <c r="K29" s="22">
        <f>I29/G29*100-100</f>
        <v>-0.6573063374289205</v>
      </c>
    </row>
    <row r="30" spans="1:11" ht="16.5" customHeight="1">
      <c r="A30" s="20"/>
      <c r="B30" s="26" t="s">
        <v>50</v>
      </c>
      <c r="C30" s="29"/>
      <c r="D30" s="23">
        <v>0</v>
      </c>
      <c r="E30" s="23" t="s">
        <v>52</v>
      </c>
      <c r="F30" s="23" t="s">
        <v>52</v>
      </c>
      <c r="G30" s="28" t="s">
        <v>52</v>
      </c>
      <c r="H30" s="22" t="s">
        <v>61</v>
      </c>
      <c r="I30" s="23" t="s">
        <v>61</v>
      </c>
      <c r="J30" s="25" t="s">
        <v>61</v>
      </c>
      <c r="K30" s="22" t="s">
        <v>61</v>
      </c>
    </row>
    <row r="31" spans="1:11" ht="16.5" customHeight="1">
      <c r="A31" s="20"/>
      <c r="B31" s="26" t="s">
        <v>14</v>
      </c>
      <c r="C31" s="29"/>
      <c r="D31" s="23">
        <v>0</v>
      </c>
      <c r="E31" s="23" t="s">
        <v>52</v>
      </c>
      <c r="F31" s="23" t="s">
        <v>52</v>
      </c>
      <c r="G31" s="28" t="s">
        <v>52</v>
      </c>
      <c r="H31" s="22" t="s">
        <v>61</v>
      </c>
      <c r="I31" s="23" t="s">
        <v>68</v>
      </c>
      <c r="J31" s="25" t="s">
        <v>61</v>
      </c>
      <c r="K31" s="22" t="s">
        <v>61</v>
      </c>
    </row>
    <row r="32" spans="1:11" ht="16.5" customHeight="1">
      <c r="A32" s="20"/>
      <c r="B32" s="26" t="s">
        <v>15</v>
      </c>
      <c r="C32" s="29"/>
      <c r="D32" s="23">
        <v>181906</v>
      </c>
      <c r="E32" s="23">
        <v>162907</v>
      </c>
      <c r="F32" s="23">
        <v>159585</v>
      </c>
      <c r="G32" s="24">
        <v>143820</v>
      </c>
      <c r="H32" s="22">
        <f t="shared" si="0"/>
        <v>0.005179036864698055</v>
      </c>
      <c r="I32" s="23">
        <v>131120</v>
      </c>
      <c r="J32" s="25">
        <f>I32/$I$9*100</f>
        <v>0.004910777051657045</v>
      </c>
      <c r="K32" s="22">
        <f>I32/G32*100-100</f>
        <v>-8.830482547628975</v>
      </c>
    </row>
    <row r="33" spans="1:11" ht="16.5" customHeight="1">
      <c r="A33" s="20"/>
      <c r="B33" s="26" t="s">
        <v>16</v>
      </c>
      <c r="C33" s="29"/>
      <c r="D33" s="23">
        <v>695208</v>
      </c>
      <c r="E33" s="23">
        <v>580631</v>
      </c>
      <c r="F33" s="23">
        <v>548325</v>
      </c>
      <c r="G33" s="24">
        <v>435811</v>
      </c>
      <c r="H33" s="22">
        <f t="shared" si="0"/>
        <v>0.01569379248394468</v>
      </c>
      <c r="I33" s="23">
        <v>426661</v>
      </c>
      <c r="J33" s="25">
        <f>I33/$I$9*100</f>
        <v>0.01597953819125264</v>
      </c>
      <c r="K33" s="22">
        <f>I33/G33*100-100</f>
        <v>-2.0995339722953332</v>
      </c>
    </row>
    <row r="34" spans="1:11" ht="16.5" customHeight="1">
      <c r="A34" s="20"/>
      <c r="B34" s="26" t="s">
        <v>53</v>
      </c>
      <c r="C34" s="29"/>
      <c r="D34" s="23">
        <v>141446919</v>
      </c>
      <c r="E34" s="23">
        <v>170696208</v>
      </c>
      <c r="F34" s="23">
        <v>154196224</v>
      </c>
      <c r="G34" s="24">
        <v>129777645</v>
      </c>
      <c r="H34" s="22">
        <f t="shared" si="0"/>
        <v>4.6733639804526295</v>
      </c>
      <c r="I34" s="23">
        <v>134781077</v>
      </c>
      <c r="J34" s="25">
        <f>I34/$I$9*100</f>
        <v>5.047893684634084</v>
      </c>
      <c r="K34" s="22">
        <f>I34/G34*100-100</f>
        <v>3.8553881910863765</v>
      </c>
    </row>
    <row r="35" spans="1:11" ht="12" customHeight="1">
      <c r="A35" s="20"/>
      <c r="B35" s="26"/>
      <c r="C35" s="29"/>
      <c r="D35" s="23"/>
      <c r="E35" s="23"/>
      <c r="F35" s="23"/>
      <c r="G35" s="24"/>
      <c r="H35" s="22"/>
      <c r="I35" s="23"/>
      <c r="J35" s="25"/>
      <c r="K35" s="22" t="s">
        <v>51</v>
      </c>
    </row>
    <row r="36" spans="1:11" ht="16.5" customHeight="1">
      <c r="A36" s="61" t="s">
        <v>49</v>
      </c>
      <c r="B36" s="61"/>
      <c r="C36" s="27"/>
      <c r="D36" s="23">
        <v>1221271</v>
      </c>
      <c r="E36" s="23">
        <v>1273011</v>
      </c>
      <c r="F36" s="23">
        <v>989265</v>
      </c>
      <c r="G36" s="24">
        <v>908895</v>
      </c>
      <c r="H36" s="22">
        <f t="shared" si="0"/>
        <v>0.0327298060849655</v>
      </c>
      <c r="I36" s="23">
        <v>993534</v>
      </c>
      <c r="J36" s="25">
        <f>I36/$I$9*100</f>
        <v>0.037210371928317804</v>
      </c>
      <c r="K36" s="22">
        <f>I36/G36*100-100</f>
        <v>9.312296799960393</v>
      </c>
    </row>
    <row r="37" spans="1:11" ht="12" customHeight="1">
      <c r="A37" s="20"/>
      <c r="B37" s="26"/>
      <c r="C37" s="29"/>
      <c r="D37" s="23"/>
      <c r="E37" s="23"/>
      <c r="F37" s="23"/>
      <c r="G37" s="24"/>
      <c r="H37" s="22"/>
      <c r="I37" s="23"/>
      <c r="J37" s="25"/>
      <c r="K37" s="22" t="s">
        <v>51</v>
      </c>
    </row>
    <row r="38" spans="1:11" ht="16.5" customHeight="1">
      <c r="A38" s="61" t="s">
        <v>54</v>
      </c>
      <c r="B38" s="61"/>
      <c r="C38" s="27"/>
      <c r="D38" s="23">
        <v>4615263</v>
      </c>
      <c r="E38" s="23">
        <v>4212464</v>
      </c>
      <c r="F38" s="23">
        <v>3872034</v>
      </c>
      <c r="G38" s="24">
        <v>3852073</v>
      </c>
      <c r="H38" s="22">
        <f t="shared" si="0"/>
        <v>0.13871525568424442</v>
      </c>
      <c r="I38" s="23">
        <v>3268273</v>
      </c>
      <c r="J38" s="25">
        <f>I38/$I$9*100</f>
        <v>0.12240512543433743</v>
      </c>
      <c r="K38" s="22">
        <f>I38/G38*100-100</f>
        <v>-15.15547602550626</v>
      </c>
    </row>
    <row r="39" spans="1:11" ht="12" customHeight="1">
      <c r="A39" s="20"/>
      <c r="B39" s="26"/>
      <c r="C39" s="29"/>
      <c r="D39" s="23"/>
      <c r="E39" s="23"/>
      <c r="F39" s="23"/>
      <c r="G39" s="24"/>
      <c r="H39" s="22"/>
      <c r="I39" s="23"/>
      <c r="J39" s="25"/>
      <c r="K39" s="22" t="s">
        <v>51</v>
      </c>
    </row>
    <row r="40" spans="1:11" ht="16.5" customHeight="1">
      <c r="A40" s="61" t="s">
        <v>35</v>
      </c>
      <c r="B40" s="61"/>
      <c r="C40" s="21"/>
      <c r="D40" s="23">
        <v>284448912</v>
      </c>
      <c r="E40" s="23">
        <v>276411697</v>
      </c>
      <c r="F40" s="23">
        <v>282560461</v>
      </c>
      <c r="G40" s="24">
        <v>276375135</v>
      </c>
      <c r="H40" s="22">
        <f>G40/$G$9*100-0.1</f>
        <v>9.852419779244206</v>
      </c>
      <c r="I40" s="23">
        <v>244770190</v>
      </c>
      <c r="J40" s="25">
        <f>I40/$I$9*100</f>
        <v>9.16726534458309</v>
      </c>
      <c r="K40" s="22">
        <f>I40/G40*100-100</f>
        <v>-11.435524038730904</v>
      </c>
    </row>
    <row r="41" spans="1:11" ht="12" customHeight="1">
      <c r="A41" s="20"/>
      <c r="B41" s="20"/>
      <c r="C41" s="21"/>
      <c r="D41" s="23"/>
      <c r="E41" s="23"/>
      <c r="F41" s="23"/>
      <c r="G41" s="24"/>
      <c r="H41" s="22"/>
      <c r="I41" s="23"/>
      <c r="J41" s="25"/>
      <c r="K41" s="22" t="s">
        <v>51</v>
      </c>
    </row>
    <row r="42" spans="1:11" ht="16.5" customHeight="1">
      <c r="A42" s="61" t="s">
        <v>36</v>
      </c>
      <c r="B42" s="63"/>
      <c r="C42" s="30"/>
      <c r="D42" s="23">
        <v>2132659</v>
      </c>
      <c r="E42" s="23">
        <v>1891374</v>
      </c>
      <c r="F42" s="23">
        <v>2035241</v>
      </c>
      <c r="G42" s="24">
        <v>1944378</v>
      </c>
      <c r="H42" s="22">
        <f t="shared" si="0"/>
        <v>0.07001811528930521</v>
      </c>
      <c r="I42" s="23">
        <v>1851750</v>
      </c>
      <c r="J42" s="25">
        <f>I42/$I$9*100</f>
        <v>0.06935274104183903</v>
      </c>
      <c r="K42" s="22">
        <f>I42/G42*100-100</f>
        <v>-4.763888503161411</v>
      </c>
    </row>
    <row r="43" spans="1:11" ht="12" customHeight="1">
      <c r="A43" s="20"/>
      <c r="B43" s="31"/>
      <c r="C43" s="30"/>
      <c r="D43" s="23"/>
      <c r="E43" s="23"/>
      <c r="F43" s="23"/>
      <c r="G43" s="24"/>
      <c r="H43" s="22"/>
      <c r="I43" s="23"/>
      <c r="J43" s="25"/>
      <c r="K43" s="22" t="s">
        <v>51</v>
      </c>
    </row>
    <row r="44" spans="1:11" ht="16.5" customHeight="1">
      <c r="A44" s="61" t="s">
        <v>37</v>
      </c>
      <c r="B44" s="61"/>
      <c r="C44" s="21"/>
      <c r="D44" s="23">
        <v>5826404</v>
      </c>
      <c r="E44" s="23">
        <v>4640542</v>
      </c>
      <c r="F44" s="23">
        <v>4014541</v>
      </c>
      <c r="G44" s="24">
        <v>4618416</v>
      </c>
      <c r="H44" s="22">
        <f t="shared" si="0"/>
        <v>0.16631168627806517</v>
      </c>
      <c r="I44" s="23">
        <v>4217919</v>
      </c>
      <c r="J44" s="25">
        <f>I44/$I$9*100</f>
        <v>0.15797178028484007</v>
      </c>
      <c r="K44" s="22">
        <f>I44/G44*100-100</f>
        <v>-8.671739401561055</v>
      </c>
    </row>
    <row r="45" spans="1:11" ht="12" customHeight="1">
      <c r="A45" s="20"/>
      <c r="B45" s="20"/>
      <c r="C45" s="21"/>
      <c r="D45" s="23"/>
      <c r="E45" s="23"/>
      <c r="F45" s="23"/>
      <c r="G45" s="24"/>
      <c r="H45" s="22"/>
      <c r="I45" s="23"/>
      <c r="J45" s="25"/>
      <c r="K45" s="22" t="s">
        <v>51</v>
      </c>
    </row>
    <row r="46" spans="1:11" ht="16.5" customHeight="1">
      <c r="A46" s="61" t="s">
        <v>38</v>
      </c>
      <c r="B46" s="61"/>
      <c r="C46" s="21"/>
      <c r="D46" s="23">
        <v>47950882</v>
      </c>
      <c r="E46" s="23">
        <v>53725760</v>
      </c>
      <c r="F46" s="23">
        <v>55622611</v>
      </c>
      <c r="G46" s="24">
        <v>57794508</v>
      </c>
      <c r="H46" s="22">
        <f t="shared" si="0"/>
        <v>2.0812118447301255</v>
      </c>
      <c r="I46" s="23">
        <v>56866066</v>
      </c>
      <c r="J46" s="25">
        <f>(I46/$I$9*100)+0.1</f>
        <v>2.229778614481505</v>
      </c>
      <c r="K46" s="22">
        <f>I46/G46*100-100</f>
        <v>-1.6064536789551056</v>
      </c>
    </row>
    <row r="47" spans="1:11" ht="16.5" customHeight="1">
      <c r="A47" s="20"/>
      <c r="B47" s="26" t="s">
        <v>17</v>
      </c>
      <c r="C47" s="27"/>
      <c r="D47" s="23">
        <v>282183</v>
      </c>
      <c r="E47" s="23">
        <v>5195496</v>
      </c>
      <c r="F47" s="23">
        <v>9869793</v>
      </c>
      <c r="G47" s="24">
        <v>14373447</v>
      </c>
      <c r="H47" s="22">
        <f t="shared" si="0"/>
        <v>0.5175956882616024</v>
      </c>
      <c r="I47" s="23">
        <v>14127354</v>
      </c>
      <c r="J47" s="25">
        <f>I47/$I$9*100</f>
        <v>0.5291052915179634</v>
      </c>
      <c r="K47" s="22">
        <f>I47/G47*100-100</f>
        <v>-1.7121362746180466</v>
      </c>
    </row>
    <row r="48" spans="1:11" ht="13.5" customHeight="1">
      <c r="A48" s="20"/>
      <c r="B48" s="26" t="s">
        <v>18</v>
      </c>
      <c r="C48" s="27"/>
      <c r="D48" s="23">
        <v>40351319</v>
      </c>
      <c r="E48" s="23">
        <v>40275535</v>
      </c>
      <c r="F48" s="23">
        <v>37518824</v>
      </c>
      <c r="G48" s="24">
        <v>35546720</v>
      </c>
      <c r="H48" s="22">
        <f t="shared" si="0"/>
        <v>1.280056830059099</v>
      </c>
      <c r="I48" s="23">
        <v>35918691</v>
      </c>
      <c r="J48" s="25">
        <f>(I48/$I$9*100)+0.1</f>
        <v>1.445246213303542</v>
      </c>
      <c r="K48" s="22">
        <f>I48/G48*100-100</f>
        <v>1.0464284749760253</v>
      </c>
    </row>
    <row r="49" spans="1:11" ht="16.5" customHeight="1">
      <c r="A49" s="20"/>
      <c r="B49" s="26" t="s">
        <v>19</v>
      </c>
      <c r="C49" s="27"/>
      <c r="D49" s="23">
        <v>7317380</v>
      </c>
      <c r="E49" s="23">
        <v>8254729</v>
      </c>
      <c r="F49" s="23">
        <v>8233994</v>
      </c>
      <c r="G49" s="24">
        <v>7874341</v>
      </c>
      <c r="H49" s="22">
        <f t="shared" si="0"/>
        <v>0.2835593264094239</v>
      </c>
      <c r="I49" s="23">
        <v>6820021</v>
      </c>
      <c r="J49" s="25">
        <f>I49/$I$9*100</f>
        <v>0.2554271096599995</v>
      </c>
      <c r="K49" s="22">
        <f>I49/G49*100-100</f>
        <v>-13.389310927733504</v>
      </c>
    </row>
    <row r="50" spans="1:11" ht="12" customHeight="1">
      <c r="A50" s="20"/>
      <c r="B50" s="20"/>
      <c r="C50" s="27"/>
      <c r="D50" s="23"/>
      <c r="E50" s="23"/>
      <c r="F50" s="23"/>
      <c r="G50" s="24"/>
      <c r="H50" s="22"/>
      <c r="I50" s="23"/>
      <c r="J50" s="25"/>
      <c r="K50" s="22" t="s">
        <v>51</v>
      </c>
    </row>
    <row r="51" spans="1:11" ht="16.5" customHeight="1">
      <c r="A51" s="61" t="s">
        <v>39</v>
      </c>
      <c r="B51" s="61"/>
      <c r="C51" s="21"/>
      <c r="D51" s="23">
        <v>11709566</v>
      </c>
      <c r="E51" s="23">
        <v>12001732</v>
      </c>
      <c r="F51" s="23">
        <v>11752005</v>
      </c>
      <c r="G51" s="24">
        <v>12035589</v>
      </c>
      <c r="H51" s="22">
        <f t="shared" si="0"/>
        <v>0.43340814295198443</v>
      </c>
      <c r="I51" s="23">
        <v>11902971</v>
      </c>
      <c r="J51" s="25">
        <f>I51/$I$9*100</f>
        <v>0.44579649811881716</v>
      </c>
      <c r="K51" s="22">
        <f>I51/G51*100-100</f>
        <v>-1.1018820931821551</v>
      </c>
    </row>
    <row r="52" spans="1:11" ht="12" customHeight="1">
      <c r="A52" s="20"/>
      <c r="B52" s="20"/>
      <c r="C52" s="21"/>
      <c r="D52" s="23"/>
      <c r="E52" s="23"/>
      <c r="F52" s="23"/>
      <c r="G52" s="24"/>
      <c r="H52" s="22"/>
      <c r="I52" s="23"/>
      <c r="J52" s="25"/>
      <c r="K52" s="22" t="s">
        <v>51</v>
      </c>
    </row>
    <row r="53" spans="1:11" ht="16.5" customHeight="1">
      <c r="A53" s="61" t="s">
        <v>40</v>
      </c>
      <c r="B53" s="61"/>
      <c r="C53" s="21"/>
      <c r="D53" s="23">
        <v>271124193</v>
      </c>
      <c r="E53" s="23">
        <v>249527930</v>
      </c>
      <c r="F53" s="23">
        <v>249085635</v>
      </c>
      <c r="G53" s="24">
        <v>254182896</v>
      </c>
      <c r="H53" s="22">
        <f>G53/$G$9*100-0.1</f>
        <v>9.053265114446614</v>
      </c>
      <c r="I53" s="23">
        <v>220829698</v>
      </c>
      <c r="J53" s="25">
        <f>I53/$I$9*100</f>
        <v>8.270633109081418</v>
      </c>
      <c r="K53" s="22">
        <f>I53/G53*100-100</f>
        <v>-13.121731841468986</v>
      </c>
    </row>
    <row r="54" spans="1:11" ht="12" customHeight="1">
      <c r="A54" s="20"/>
      <c r="B54" s="20"/>
      <c r="C54" s="27"/>
      <c r="D54" s="23"/>
      <c r="E54" s="23"/>
      <c r="F54" s="23"/>
      <c r="G54" s="24"/>
      <c r="H54" s="22"/>
      <c r="I54" s="23"/>
      <c r="J54" s="25"/>
      <c r="K54" s="22" t="s">
        <v>51</v>
      </c>
    </row>
    <row r="55" spans="1:11" ht="16.5" customHeight="1">
      <c r="A55" s="61" t="s">
        <v>41</v>
      </c>
      <c r="B55" s="61"/>
      <c r="C55" s="21"/>
      <c r="D55" s="23">
        <v>30887413</v>
      </c>
      <c r="E55" s="23">
        <v>57650472</v>
      </c>
      <c r="F55" s="23">
        <v>25861345</v>
      </c>
      <c r="G55" s="24">
        <v>18700412</v>
      </c>
      <c r="H55" s="22">
        <f t="shared" si="0"/>
        <v>0.6734120646157827</v>
      </c>
      <c r="I55" s="23">
        <v>17105048</v>
      </c>
      <c r="J55" s="25">
        <f>I55/$I$9*100</f>
        <v>0.6406274953164447</v>
      </c>
      <c r="K55" s="22">
        <f>I55/G55*100-100</f>
        <v>-8.53117032929542</v>
      </c>
    </row>
    <row r="56" spans="1:11" ht="13.5" customHeight="1">
      <c r="A56" s="20"/>
      <c r="B56" s="26" t="s">
        <v>20</v>
      </c>
      <c r="C56" s="27"/>
      <c r="D56" s="23">
        <v>3254507</v>
      </c>
      <c r="E56" s="23">
        <v>5088239</v>
      </c>
      <c r="F56" s="23">
        <v>5340538</v>
      </c>
      <c r="G56" s="24">
        <v>4672532</v>
      </c>
      <c r="H56" s="22">
        <f t="shared" si="0"/>
        <v>0.16826043303769525</v>
      </c>
      <c r="I56" s="23">
        <v>4827775</v>
      </c>
      <c r="J56" s="25">
        <f>I56/$I$9*100</f>
        <v>0.18081243655097307</v>
      </c>
      <c r="K56" s="22">
        <f>I56/G56*100-100</f>
        <v>3.3224598568827304</v>
      </c>
    </row>
    <row r="57" spans="1:11" ht="16.5" customHeight="1">
      <c r="A57" s="20"/>
      <c r="B57" s="26" t="s">
        <v>21</v>
      </c>
      <c r="C57" s="27"/>
      <c r="D57" s="23">
        <v>27632906</v>
      </c>
      <c r="E57" s="23">
        <v>52562233</v>
      </c>
      <c r="F57" s="23">
        <v>20520807</v>
      </c>
      <c r="G57" s="24">
        <v>14027880</v>
      </c>
      <c r="H57" s="22">
        <f t="shared" si="0"/>
        <v>0.5051516315780875</v>
      </c>
      <c r="I57" s="23">
        <v>12277273</v>
      </c>
      <c r="J57" s="25">
        <f>(I57/$I$9*100)-0.1</f>
        <v>0.3598150587654716</v>
      </c>
      <c r="K57" s="22">
        <f>I57/G57*100-100</f>
        <v>-12.479483713861256</v>
      </c>
    </row>
    <row r="58" spans="1:11" ht="12" customHeight="1">
      <c r="A58" s="20"/>
      <c r="B58" s="20"/>
      <c r="C58" s="27"/>
      <c r="D58" s="23"/>
      <c r="E58" s="23"/>
      <c r="F58" s="23"/>
      <c r="G58" s="24"/>
      <c r="H58" s="22"/>
      <c r="I58" s="23"/>
      <c r="J58" s="25"/>
      <c r="K58" s="22" t="s">
        <v>51</v>
      </c>
    </row>
    <row r="59" spans="1:11" ht="16.5" customHeight="1">
      <c r="A59" s="61" t="s">
        <v>42</v>
      </c>
      <c r="B59" s="61"/>
      <c r="C59" s="21"/>
      <c r="D59" s="23">
        <v>8497427</v>
      </c>
      <c r="E59" s="23">
        <v>2810875</v>
      </c>
      <c r="F59" s="23">
        <v>5330411</v>
      </c>
      <c r="G59" s="24">
        <v>1126993</v>
      </c>
      <c r="H59" s="22">
        <f>G59/$G$9*100+0.1</f>
        <v>0.14058363435722887</v>
      </c>
      <c r="I59" s="23">
        <v>398429</v>
      </c>
      <c r="J59" s="25">
        <f>I59/$I$9*100</f>
        <v>0.014922178080496222</v>
      </c>
      <c r="K59" s="22">
        <f>I59/G59*100-100</f>
        <v>-64.6467191899151</v>
      </c>
    </row>
    <row r="60" spans="1:11" ht="12" customHeight="1">
      <c r="A60" s="20"/>
      <c r="B60" s="20"/>
      <c r="C60" s="21"/>
      <c r="D60" s="23"/>
      <c r="E60" s="23"/>
      <c r="F60" s="23"/>
      <c r="G60" s="24"/>
      <c r="H60" s="22"/>
      <c r="I60" s="23"/>
      <c r="J60" s="25"/>
      <c r="K60" s="22" t="s">
        <v>51</v>
      </c>
    </row>
    <row r="61" spans="1:11" ht="16.5" customHeight="1">
      <c r="A61" s="61" t="s">
        <v>43</v>
      </c>
      <c r="B61" s="61"/>
      <c r="C61" s="21"/>
      <c r="D61" s="23">
        <v>87516683</v>
      </c>
      <c r="E61" s="23">
        <v>93592379</v>
      </c>
      <c r="F61" s="23">
        <v>57844901</v>
      </c>
      <c r="G61" s="24">
        <v>52670650</v>
      </c>
      <c r="H61" s="22">
        <f t="shared" si="0"/>
        <v>1.8966989155723029</v>
      </c>
      <c r="I61" s="23">
        <v>32205717</v>
      </c>
      <c r="J61" s="25">
        <f>I61/$I$9*100</f>
        <v>1.2061859058554085</v>
      </c>
      <c r="K61" s="22">
        <f>I61/G61*100-100</f>
        <v>-38.854529040366884</v>
      </c>
    </row>
    <row r="62" spans="1:11" ht="13.5" customHeight="1">
      <c r="A62" s="20"/>
      <c r="B62" s="20"/>
      <c r="C62" s="21"/>
      <c r="D62" s="23"/>
      <c r="E62" s="23"/>
      <c r="F62" s="23"/>
      <c r="G62" s="24"/>
      <c r="H62" s="22"/>
      <c r="I62" s="23"/>
      <c r="J62" s="25"/>
      <c r="K62" s="22" t="s">
        <v>51</v>
      </c>
    </row>
    <row r="63" spans="1:11" ht="16.5" customHeight="1">
      <c r="A63" s="61" t="s">
        <v>44</v>
      </c>
      <c r="B63" s="61"/>
      <c r="C63" s="21"/>
      <c r="D63" s="23">
        <v>18453662</v>
      </c>
      <c r="E63" s="23">
        <v>24579386</v>
      </c>
      <c r="F63" s="23">
        <v>18230418</v>
      </c>
      <c r="G63" s="24">
        <v>17755023</v>
      </c>
      <c r="H63" s="22">
        <f t="shared" si="0"/>
        <v>0.6393680896298279</v>
      </c>
      <c r="I63" s="23">
        <v>16670614</v>
      </c>
      <c r="J63" s="25">
        <f>I63/$I$9*100</f>
        <v>0.6243568385313656</v>
      </c>
      <c r="K63" s="22">
        <f>I63/G63*100-100</f>
        <v>-6.107618108971195</v>
      </c>
    </row>
    <row r="64" spans="1:11" ht="16.5" customHeight="1">
      <c r="A64" s="20"/>
      <c r="B64" s="20"/>
      <c r="C64" s="21"/>
      <c r="D64" s="23"/>
      <c r="E64" s="23"/>
      <c r="F64" s="23"/>
      <c r="G64" s="24"/>
      <c r="H64" s="22"/>
      <c r="I64" s="23"/>
      <c r="J64" s="25"/>
      <c r="K64" s="22"/>
    </row>
    <row r="65" spans="1:11" ht="16.5" customHeight="1">
      <c r="A65" s="61" t="s">
        <v>45</v>
      </c>
      <c r="B65" s="61"/>
      <c r="C65" s="21"/>
      <c r="D65" s="23">
        <v>467145811</v>
      </c>
      <c r="E65" s="23">
        <v>410504909</v>
      </c>
      <c r="F65" s="23">
        <v>398219696</v>
      </c>
      <c r="G65" s="24">
        <v>332537237</v>
      </c>
      <c r="H65" s="22">
        <f t="shared" si="0"/>
        <v>11.974847791043207</v>
      </c>
      <c r="I65" s="23">
        <v>338976651</v>
      </c>
      <c r="J65" s="25">
        <f>I65/$I$9*100</f>
        <v>12.695536598370646</v>
      </c>
      <c r="K65" s="22">
        <f>I65/G65*100-100</f>
        <v>1.9364489998453962</v>
      </c>
    </row>
    <row r="66" spans="1:11" ht="16.5" customHeight="1">
      <c r="A66" s="20"/>
      <c r="B66" s="32" t="s">
        <v>22</v>
      </c>
      <c r="C66" s="33"/>
      <c r="D66" s="23">
        <v>5018636</v>
      </c>
      <c r="E66" s="23">
        <v>4659543</v>
      </c>
      <c r="F66" s="23">
        <v>3817186</v>
      </c>
      <c r="G66" s="24">
        <v>3570234</v>
      </c>
      <c r="H66" s="22">
        <f t="shared" si="0"/>
        <v>0.1285660791378</v>
      </c>
      <c r="I66" s="23">
        <v>3482110</v>
      </c>
      <c r="J66" s="25">
        <f aca="true" t="shared" si="3" ref="J66:J73">I66/$I$9*100</f>
        <v>0.13041386424150025</v>
      </c>
      <c r="K66" s="22">
        <f aca="true" t="shared" si="4" ref="K66:K73">I66/G66*100-100</f>
        <v>-2.4682975961799656</v>
      </c>
    </row>
    <row r="67" spans="1:11" ht="16.5" customHeight="1">
      <c r="A67" s="20"/>
      <c r="B67" s="26" t="s">
        <v>23</v>
      </c>
      <c r="C67" s="27"/>
      <c r="D67" s="23">
        <v>5363</v>
      </c>
      <c r="E67" s="23">
        <v>4323</v>
      </c>
      <c r="F67" s="23">
        <v>1402</v>
      </c>
      <c r="G67" s="24">
        <v>376</v>
      </c>
      <c r="H67" s="22">
        <f t="shared" si="0"/>
        <v>1.353996565934132E-05</v>
      </c>
      <c r="I67" s="23">
        <v>458</v>
      </c>
      <c r="J67" s="25">
        <f t="shared" si="3"/>
        <v>1.7153263343951544E-05</v>
      </c>
      <c r="K67" s="22">
        <f t="shared" si="4"/>
        <v>21.808510638297875</v>
      </c>
    </row>
    <row r="68" spans="1:11" ht="16.5" customHeight="1">
      <c r="A68" s="20"/>
      <c r="B68" s="32" t="s">
        <v>24</v>
      </c>
      <c r="C68" s="33"/>
      <c r="D68" s="23">
        <v>0</v>
      </c>
      <c r="E68" s="23" t="s">
        <v>52</v>
      </c>
      <c r="F68" s="23" t="s">
        <v>52</v>
      </c>
      <c r="G68" s="28" t="s">
        <v>52</v>
      </c>
      <c r="H68" s="22" t="s">
        <v>61</v>
      </c>
      <c r="I68" s="23" t="s">
        <v>61</v>
      </c>
      <c r="J68" s="25" t="s">
        <v>61</v>
      </c>
      <c r="K68" s="22" t="s">
        <v>61</v>
      </c>
    </row>
    <row r="69" spans="1:11" ht="16.5" customHeight="1">
      <c r="A69" s="20"/>
      <c r="B69" s="26" t="s">
        <v>25</v>
      </c>
      <c r="C69" s="27"/>
      <c r="D69" s="23">
        <v>423319921</v>
      </c>
      <c r="E69" s="23">
        <v>365880251</v>
      </c>
      <c r="F69" s="23">
        <v>349734561</v>
      </c>
      <c r="G69" s="24">
        <v>287950361</v>
      </c>
      <c r="H69" s="22">
        <f t="shared" si="0"/>
        <v>10.369249998763127</v>
      </c>
      <c r="I69" s="23">
        <v>290503873</v>
      </c>
      <c r="J69" s="25">
        <f t="shared" si="3"/>
        <v>10.880107938879595</v>
      </c>
      <c r="K69" s="22">
        <f t="shared" si="4"/>
        <v>0.8867889559617481</v>
      </c>
    </row>
    <row r="70" spans="1:11" ht="12" customHeight="1">
      <c r="A70" s="20"/>
      <c r="B70" s="26" t="s">
        <v>26</v>
      </c>
      <c r="C70" s="27"/>
      <c r="D70" s="23">
        <v>5663977</v>
      </c>
      <c r="E70" s="23">
        <v>5559792</v>
      </c>
      <c r="F70" s="23">
        <v>4027425</v>
      </c>
      <c r="G70" s="24">
        <v>4954384</v>
      </c>
      <c r="H70" s="22">
        <f t="shared" si="0"/>
        <v>0.17841007772125023</v>
      </c>
      <c r="I70" s="23">
        <v>5511625</v>
      </c>
      <c r="J70" s="25">
        <f t="shared" si="3"/>
        <v>0.20642435606573564</v>
      </c>
      <c r="K70" s="22">
        <f t="shared" si="4"/>
        <v>11.247432576885458</v>
      </c>
    </row>
    <row r="71" spans="1:11" ht="16.5" customHeight="1">
      <c r="A71" s="20"/>
      <c r="B71" s="26" t="s">
        <v>27</v>
      </c>
      <c r="C71" s="27"/>
      <c r="D71" s="23">
        <v>15426297</v>
      </c>
      <c r="E71" s="23">
        <v>14421261</v>
      </c>
      <c r="F71" s="23">
        <v>16273063</v>
      </c>
      <c r="G71" s="24">
        <v>14785221</v>
      </c>
      <c r="H71" s="22">
        <f t="shared" si="0"/>
        <v>0.5324238952281174</v>
      </c>
      <c r="I71" s="23">
        <v>13574368</v>
      </c>
      <c r="J71" s="25">
        <f t="shared" si="3"/>
        <v>0.5083945612046045</v>
      </c>
      <c r="K71" s="22">
        <f t="shared" si="4"/>
        <v>-8.189617185972395</v>
      </c>
    </row>
    <row r="72" spans="1:11" ht="13.5" customHeight="1">
      <c r="A72" s="20"/>
      <c r="B72" s="26" t="s">
        <v>28</v>
      </c>
      <c r="C72" s="27"/>
      <c r="D72" s="23">
        <v>577852</v>
      </c>
      <c r="E72" s="23">
        <v>536790</v>
      </c>
      <c r="F72" s="23">
        <v>522351</v>
      </c>
      <c r="G72" s="24">
        <v>304988</v>
      </c>
      <c r="H72" s="22">
        <f t="shared" si="0"/>
        <v>0.01098278469816806</v>
      </c>
      <c r="I72" s="23">
        <v>71138</v>
      </c>
      <c r="J72" s="25">
        <f t="shared" si="3"/>
        <v>0.002664298794240229</v>
      </c>
      <c r="K72" s="22">
        <f t="shared" si="4"/>
        <v>-76.67514787467047</v>
      </c>
    </row>
    <row r="73" spans="1:11" ht="16.5" customHeight="1">
      <c r="A73" s="20"/>
      <c r="B73" s="26" t="s">
        <v>29</v>
      </c>
      <c r="C73" s="27"/>
      <c r="D73" s="23">
        <v>17133765</v>
      </c>
      <c r="E73" s="23">
        <v>19442949</v>
      </c>
      <c r="F73" s="23">
        <v>23843708</v>
      </c>
      <c r="G73" s="24">
        <v>20971673</v>
      </c>
      <c r="H73" s="22">
        <f t="shared" si="0"/>
        <v>0.7552014155290839</v>
      </c>
      <c r="I73" s="23">
        <v>25833079</v>
      </c>
      <c r="J73" s="25">
        <f t="shared" si="3"/>
        <v>0.9675144259216253</v>
      </c>
      <c r="K73" s="22">
        <f t="shared" si="4"/>
        <v>23.180821100920284</v>
      </c>
    </row>
    <row r="74" spans="1:11" ht="12" customHeight="1">
      <c r="A74" s="20"/>
      <c r="B74" s="26"/>
      <c r="C74" s="27"/>
      <c r="D74" s="23"/>
      <c r="E74" s="23"/>
      <c r="F74" s="23"/>
      <c r="G74" s="24"/>
      <c r="H74" s="22"/>
      <c r="I74" s="23"/>
      <c r="J74" s="25"/>
      <c r="K74" s="22" t="s">
        <v>51</v>
      </c>
    </row>
    <row r="75" spans="1:11" ht="13.5">
      <c r="A75" s="61" t="s">
        <v>46</v>
      </c>
      <c r="B75" s="61"/>
      <c r="C75" s="21"/>
      <c r="D75" s="23">
        <v>396078916</v>
      </c>
      <c r="E75" s="23">
        <v>349001800</v>
      </c>
      <c r="F75" s="23">
        <v>289182000</v>
      </c>
      <c r="G75" s="24">
        <v>309832000</v>
      </c>
      <c r="H75" s="22">
        <f t="shared" si="0"/>
        <v>11.157219787672979</v>
      </c>
      <c r="I75" s="23">
        <v>252716000</v>
      </c>
      <c r="J75" s="25">
        <f>(I75/$I$9*100)-0.1</f>
        <v>9.364856111856023</v>
      </c>
      <c r="K75" s="22">
        <f>I75/G75*100-100</f>
        <v>-18.43450644220094</v>
      </c>
    </row>
    <row r="76" spans="1:11" ht="6" customHeight="1">
      <c r="A76" s="34"/>
      <c r="B76" s="34"/>
      <c r="C76" s="35"/>
      <c r="D76" s="36"/>
      <c r="E76" s="36"/>
      <c r="F76" s="36"/>
      <c r="G76" s="36" t="s">
        <v>47</v>
      </c>
      <c r="H76" s="37"/>
      <c r="I76" s="36"/>
      <c r="J76" s="37"/>
      <c r="K76" s="37"/>
    </row>
    <row r="77" spans="1:11" ht="15" customHeight="1">
      <c r="A77" s="38" t="s">
        <v>60</v>
      </c>
      <c r="B77" s="39"/>
      <c r="C77" s="39"/>
      <c r="D77" s="40"/>
      <c r="E77" s="40"/>
      <c r="F77" s="40"/>
      <c r="G77" s="40"/>
      <c r="H77" s="40"/>
      <c r="I77" s="40"/>
      <c r="J77" s="40"/>
      <c r="K77" s="40"/>
    </row>
  </sheetData>
  <sheetProtection/>
  <mergeCells count="27">
    <mergeCell ref="A9:B9"/>
    <mergeCell ref="A11:B11"/>
    <mergeCell ref="A28:B28"/>
    <mergeCell ref="H6:H7"/>
    <mergeCell ref="A51:B51"/>
    <mergeCell ref="A36:B36"/>
    <mergeCell ref="A38:B38"/>
    <mergeCell ref="A40:B40"/>
    <mergeCell ref="A42:B42"/>
    <mergeCell ref="A44:B44"/>
    <mergeCell ref="A46:B46"/>
    <mergeCell ref="A75:B75"/>
    <mergeCell ref="A53:B53"/>
    <mergeCell ref="A55:B55"/>
    <mergeCell ref="A59:B59"/>
    <mergeCell ref="A61:B61"/>
    <mergeCell ref="A63:B63"/>
    <mergeCell ref="A65:B65"/>
    <mergeCell ref="K6:K7"/>
    <mergeCell ref="D2:I2"/>
    <mergeCell ref="A5:C7"/>
    <mergeCell ref="D5:D7"/>
    <mergeCell ref="E5:E7"/>
    <mergeCell ref="F5:F7"/>
    <mergeCell ref="G5:G7"/>
    <mergeCell ref="I5:I7"/>
    <mergeCell ref="J6:J7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&amp;L&amp;"ＭＳ ゴシック,標準"&amp;8 338      第１５章  財    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2015-03-25T03:07:08Z</dcterms:created>
  <dcterms:modified xsi:type="dcterms:W3CDTF">2019-03-08T06:16:17Z</dcterms:modified>
  <cp:category/>
  <cp:version/>
  <cp:contentType/>
  <cp:contentStatus/>
</cp:coreProperties>
</file>