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09-13 " sheetId="1" r:id="rId1"/>
  </sheets>
  <definedNames>
    <definedName name="_xlnm.Print_Area" localSheetId="0">'09-13 '!$A$1:$X$83</definedName>
  </definedNames>
  <calcPr calcId="145621"/>
</workbook>
</file>

<file path=xl/calcChain.xml><?xml version="1.0" encoding="utf-8"?>
<calcChain xmlns="http://schemas.openxmlformats.org/spreadsheetml/2006/main">
  <c r="N71" i="1" l="1"/>
  <c r="N81" i="1" l="1"/>
  <c r="D81" i="1" s="1"/>
  <c r="F81" i="1"/>
  <c r="E81" i="1"/>
  <c r="N79" i="1"/>
  <c r="D79" i="1" s="1"/>
  <c r="C79" i="1" s="1"/>
  <c r="F79" i="1"/>
  <c r="E79" i="1"/>
  <c r="N78" i="1"/>
  <c r="D78" i="1" s="1"/>
  <c r="C78" i="1" s="1"/>
  <c r="F78" i="1"/>
  <c r="E78" i="1"/>
  <c r="N77" i="1"/>
  <c r="D77" i="1" s="1"/>
  <c r="C77" i="1" s="1"/>
  <c r="F77" i="1"/>
  <c r="E77" i="1"/>
  <c r="N76" i="1"/>
  <c r="D76" i="1" s="1"/>
  <c r="C76" i="1" s="1"/>
  <c r="F76" i="1"/>
  <c r="E76" i="1"/>
  <c r="N75" i="1"/>
  <c r="D75" i="1" s="1"/>
  <c r="C75" i="1" s="1"/>
  <c r="F75" i="1"/>
  <c r="E75" i="1"/>
  <c r="N73" i="1"/>
  <c r="D73" i="1" s="1"/>
  <c r="C73" i="1" s="1"/>
  <c r="F73" i="1"/>
  <c r="E73" i="1"/>
  <c r="N72" i="1"/>
  <c r="D72" i="1" s="1"/>
  <c r="C72" i="1" s="1"/>
  <c r="F72" i="1"/>
  <c r="E72" i="1"/>
  <c r="D71" i="1"/>
  <c r="C71" i="1" s="1"/>
  <c r="F71" i="1"/>
  <c r="E71" i="1"/>
  <c r="N70" i="1"/>
  <c r="D70" i="1" s="1"/>
  <c r="C70" i="1" s="1"/>
  <c r="F70" i="1"/>
  <c r="E70" i="1"/>
  <c r="N69" i="1"/>
  <c r="D69" i="1" s="1"/>
  <c r="C69" i="1" s="1"/>
  <c r="F69" i="1"/>
  <c r="E69" i="1"/>
  <c r="N67" i="1"/>
  <c r="D67" i="1" s="1"/>
  <c r="C67" i="1" s="1"/>
  <c r="F67" i="1"/>
  <c r="E67" i="1"/>
  <c r="N66" i="1"/>
  <c r="D66" i="1" s="1"/>
  <c r="C66" i="1" s="1"/>
  <c r="F66" i="1"/>
  <c r="E66" i="1"/>
  <c r="N65" i="1"/>
  <c r="D65" i="1" s="1"/>
  <c r="C65" i="1" s="1"/>
  <c r="F65" i="1"/>
  <c r="E65" i="1"/>
  <c r="N63" i="1"/>
  <c r="D63" i="1" s="1"/>
  <c r="C63" i="1" s="1"/>
  <c r="F63" i="1"/>
  <c r="E63" i="1"/>
  <c r="N62" i="1"/>
  <c r="D62" i="1" s="1"/>
  <c r="C62" i="1" s="1"/>
  <c r="F62" i="1"/>
  <c r="E62" i="1"/>
  <c r="N61" i="1"/>
  <c r="D61" i="1" s="1"/>
  <c r="C61" i="1" s="1"/>
  <c r="F61" i="1"/>
  <c r="E61" i="1"/>
  <c r="N60" i="1"/>
  <c r="D60" i="1" s="1"/>
  <c r="C60" i="1" s="1"/>
  <c r="F60" i="1"/>
  <c r="E60" i="1"/>
  <c r="N59" i="1"/>
  <c r="D59" i="1" s="1"/>
  <c r="C59" i="1" s="1"/>
  <c r="F59" i="1"/>
  <c r="E59" i="1"/>
  <c r="N57" i="1"/>
  <c r="D57" i="1" s="1"/>
  <c r="C57" i="1" s="1"/>
  <c r="F57" i="1"/>
  <c r="E57" i="1"/>
  <c r="N56" i="1"/>
  <c r="D56" i="1" s="1"/>
  <c r="C56" i="1" s="1"/>
  <c r="F56" i="1"/>
  <c r="E56" i="1"/>
  <c r="N55" i="1"/>
  <c r="D55" i="1" s="1"/>
  <c r="C55" i="1" s="1"/>
  <c r="F55" i="1"/>
  <c r="E55" i="1"/>
  <c r="N54" i="1"/>
  <c r="D54" i="1" s="1"/>
  <c r="C54" i="1" s="1"/>
  <c r="F54" i="1"/>
  <c r="E54" i="1"/>
  <c r="N53" i="1"/>
  <c r="D53" i="1" s="1"/>
  <c r="C53" i="1" s="1"/>
  <c r="F53" i="1"/>
  <c r="E53" i="1"/>
  <c r="N51" i="1"/>
  <c r="D51" i="1" s="1"/>
  <c r="C51" i="1" s="1"/>
  <c r="F51" i="1"/>
  <c r="E51" i="1"/>
  <c r="N50" i="1"/>
  <c r="D50" i="1" s="1"/>
  <c r="C50" i="1" s="1"/>
  <c r="F50" i="1"/>
  <c r="E50" i="1"/>
  <c r="N49" i="1"/>
  <c r="D49" i="1" s="1"/>
  <c r="C49" i="1" s="1"/>
  <c r="F49" i="1"/>
  <c r="E49" i="1"/>
  <c r="N48" i="1"/>
  <c r="D48" i="1" s="1"/>
  <c r="C48" i="1" s="1"/>
  <c r="F48" i="1"/>
  <c r="E48" i="1"/>
  <c r="N47" i="1"/>
  <c r="D47" i="1" s="1"/>
  <c r="C47" i="1" s="1"/>
  <c r="F47" i="1"/>
  <c r="E47" i="1"/>
  <c r="N45" i="1"/>
  <c r="D45" i="1" s="1"/>
  <c r="F45" i="1"/>
  <c r="E45" i="1"/>
  <c r="N44" i="1"/>
  <c r="D44" i="1" s="1"/>
  <c r="C44" i="1" s="1"/>
  <c r="F44" i="1"/>
  <c r="E44" i="1"/>
  <c r="N43" i="1"/>
  <c r="F43" i="1"/>
  <c r="E43" i="1"/>
  <c r="N42" i="1"/>
  <c r="D42" i="1" s="1"/>
  <c r="C42" i="1" s="1"/>
  <c r="F42" i="1"/>
  <c r="E42" i="1"/>
  <c r="N41" i="1"/>
  <c r="D41" i="1" s="1"/>
  <c r="C41" i="1" s="1"/>
  <c r="F41" i="1"/>
  <c r="E41" i="1"/>
  <c r="N39" i="1"/>
  <c r="D39" i="1" s="1"/>
  <c r="F39" i="1"/>
  <c r="E39" i="1"/>
  <c r="N38" i="1"/>
  <c r="D38" i="1" s="1"/>
  <c r="C38" i="1" s="1"/>
  <c r="F38" i="1"/>
  <c r="E38" i="1"/>
  <c r="N37" i="1"/>
  <c r="D37" i="1" s="1"/>
  <c r="C37" i="1" s="1"/>
  <c r="F37" i="1"/>
  <c r="E37" i="1"/>
  <c r="N36" i="1"/>
  <c r="D36" i="1" s="1"/>
  <c r="C36" i="1" s="1"/>
  <c r="F36" i="1"/>
  <c r="E36" i="1"/>
  <c r="N35" i="1"/>
  <c r="D35" i="1" s="1"/>
  <c r="F35" i="1"/>
  <c r="E35" i="1"/>
  <c r="N33" i="1"/>
  <c r="D33" i="1" s="1"/>
  <c r="C33" i="1" s="1"/>
  <c r="F33" i="1"/>
  <c r="E33" i="1"/>
  <c r="N32" i="1"/>
  <c r="F32" i="1"/>
  <c r="E32" i="1"/>
  <c r="D32" i="1"/>
  <c r="C32" i="1" s="1"/>
  <c r="N31" i="1"/>
  <c r="F31" i="1"/>
  <c r="E31" i="1"/>
  <c r="N30" i="1"/>
  <c r="F30" i="1"/>
  <c r="E30" i="1"/>
  <c r="N29" i="1"/>
  <c r="N20" i="1" s="1"/>
  <c r="F29" i="1"/>
  <c r="F20" i="1" s="1"/>
  <c r="E29" i="1"/>
  <c r="E20" i="1" s="1"/>
  <c r="X27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X26" i="1"/>
  <c r="W26" i="1"/>
  <c r="V26" i="1"/>
  <c r="U26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X25" i="1"/>
  <c r="W25" i="1"/>
  <c r="V25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X24" i="1"/>
  <c r="W24" i="1"/>
  <c r="V24" i="1"/>
  <c r="U24" i="1"/>
  <c r="T24" i="1"/>
  <c r="S24" i="1"/>
  <c r="R24" i="1"/>
  <c r="Q24" i="1"/>
  <c r="P24" i="1"/>
  <c r="O24" i="1"/>
  <c r="M24" i="1"/>
  <c r="L24" i="1"/>
  <c r="K24" i="1"/>
  <c r="J24" i="1"/>
  <c r="I24" i="1"/>
  <c r="H24" i="1"/>
  <c r="G24" i="1"/>
  <c r="X23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X22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X21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H21" i="1"/>
  <c r="G21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E24" i="1" l="1"/>
  <c r="N27" i="1"/>
  <c r="N26" i="1"/>
  <c r="F26" i="1"/>
  <c r="E21" i="1"/>
  <c r="P18" i="1"/>
  <c r="O18" i="1"/>
  <c r="E26" i="1"/>
  <c r="H18" i="1"/>
  <c r="X18" i="1"/>
  <c r="R18" i="1"/>
  <c r="D30" i="1"/>
  <c r="C30" i="1" s="1"/>
  <c r="C26" i="1" s="1"/>
  <c r="N24" i="1"/>
  <c r="Q18" i="1"/>
  <c r="S18" i="1"/>
  <c r="N22" i="1"/>
  <c r="V18" i="1"/>
  <c r="W18" i="1"/>
  <c r="T18" i="1"/>
  <c r="U18" i="1"/>
  <c r="E27" i="1"/>
  <c r="F25" i="1"/>
  <c r="E23" i="1"/>
  <c r="E25" i="1"/>
  <c r="J18" i="1"/>
  <c r="I18" i="1"/>
  <c r="D21" i="1"/>
  <c r="M18" i="1"/>
  <c r="F27" i="1"/>
  <c r="L18" i="1"/>
  <c r="E22" i="1"/>
  <c r="G18" i="1"/>
  <c r="F21" i="1"/>
  <c r="K18" i="1"/>
  <c r="F22" i="1"/>
  <c r="F23" i="1"/>
  <c r="F24" i="1"/>
  <c r="C45" i="1"/>
  <c r="C25" i="1" s="1"/>
  <c r="D25" i="1"/>
  <c r="C22" i="1"/>
  <c r="D23" i="1"/>
  <c r="C81" i="1"/>
  <c r="N25" i="1"/>
  <c r="N23" i="1"/>
  <c r="C39" i="1"/>
  <c r="C23" i="1" s="1"/>
  <c r="D31" i="1"/>
  <c r="N21" i="1"/>
  <c r="D22" i="1"/>
  <c r="D29" i="1"/>
  <c r="C35" i="1"/>
  <c r="C21" i="1" s="1"/>
  <c r="D43" i="1"/>
  <c r="N18" i="1" l="1"/>
  <c r="F18" i="1"/>
  <c r="E18" i="1"/>
  <c r="D26" i="1"/>
  <c r="C43" i="1"/>
  <c r="C24" i="1" s="1"/>
  <c r="D24" i="1"/>
  <c r="C29" i="1"/>
  <c r="C20" i="1" s="1"/>
  <c r="D20" i="1"/>
  <c r="D27" i="1"/>
  <c r="C31" i="1"/>
  <c r="C27" i="1" s="1"/>
  <c r="C18" i="1" l="1"/>
  <c r="D18" i="1"/>
</calcChain>
</file>

<file path=xl/sharedStrings.xml><?xml version="1.0" encoding="utf-8"?>
<sst xmlns="http://schemas.openxmlformats.org/spreadsheetml/2006/main" count="156" uniqueCount="84">
  <si>
    <t xml:space="preserve">         ９－１３</t>
    <phoneticPr fontId="4"/>
  </si>
  <si>
    <t>市町村､車種別自動車保有車両数</t>
    <phoneticPr fontId="4"/>
  </si>
  <si>
    <t xml:space="preserve">        １）自動車の種類は道路運送車両法に基づくもの。</t>
    <phoneticPr fontId="4"/>
  </si>
  <si>
    <t xml:space="preserve">        ア）トラック総数には被けん引車を含む。</t>
    <phoneticPr fontId="4"/>
  </si>
  <si>
    <t xml:space="preserve">        イ）２５０ccを超える大型オートバイをいう。</t>
    <rPh sb="16" eb="17">
      <t>コ</t>
    </rPh>
    <phoneticPr fontId="4"/>
  </si>
  <si>
    <t xml:space="preserve">        ウ）検査対象外軽自動車を含まない。平成22年度以降軽自動車数については翌年度4月1日現在</t>
    <rPh sb="25" eb="27">
      <t>ヘイセイ</t>
    </rPh>
    <rPh sb="29" eb="31">
      <t>ネンド</t>
    </rPh>
    <rPh sb="31" eb="33">
      <t>イコウ</t>
    </rPh>
    <rPh sb="33" eb="37">
      <t>ケイジドウシャ</t>
    </rPh>
    <rPh sb="37" eb="38">
      <t>スウ</t>
    </rPh>
    <rPh sb="43" eb="46">
      <t>ヨクネンド</t>
    </rPh>
    <rPh sb="47" eb="48">
      <t>ガツ</t>
    </rPh>
    <rPh sb="49" eb="50">
      <t>ニチ</t>
    </rPh>
    <rPh sb="50" eb="52">
      <t>ゲンザイ</t>
    </rPh>
    <phoneticPr fontId="4"/>
  </si>
  <si>
    <t>（各年度末現在）</t>
    <phoneticPr fontId="4"/>
  </si>
  <si>
    <t>市町村</t>
    <phoneticPr fontId="4"/>
  </si>
  <si>
    <t>保有車両
総数</t>
    <rPh sb="5" eb="7">
      <t>ソウスウ</t>
    </rPh>
    <phoneticPr fontId="4"/>
  </si>
  <si>
    <t>登録車両</t>
    <phoneticPr fontId="4"/>
  </si>
  <si>
    <t>イ）
小型二輪</t>
    <phoneticPr fontId="4"/>
  </si>
  <si>
    <t>ウ）
軽自動車</t>
    <phoneticPr fontId="4"/>
  </si>
  <si>
    <t>総数</t>
    <phoneticPr fontId="4"/>
  </si>
  <si>
    <t>自家用</t>
    <phoneticPr fontId="4"/>
  </si>
  <si>
    <t>営業用</t>
    <phoneticPr fontId="4"/>
  </si>
  <si>
    <t>ア）トラック</t>
    <phoneticPr fontId="4"/>
  </si>
  <si>
    <t>バス</t>
    <phoneticPr fontId="4"/>
  </si>
  <si>
    <t>乗用車</t>
    <phoneticPr fontId="4"/>
  </si>
  <si>
    <r>
      <t>特</t>
    </r>
    <r>
      <rPr>
        <sz val="11"/>
        <rFont val="ＭＳ 明朝"/>
        <family val="1"/>
        <charset val="128"/>
      </rPr>
      <t>種用途</t>
    </r>
    <rPh sb="1" eb="2">
      <t>タネ</t>
    </rPh>
    <phoneticPr fontId="4"/>
  </si>
  <si>
    <t>大型特殊</t>
    <phoneticPr fontId="4"/>
  </si>
  <si>
    <t>普通</t>
    <phoneticPr fontId="4"/>
  </si>
  <si>
    <t>小型</t>
    <phoneticPr fontId="4"/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</si>
  <si>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</si>
  <si>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</si>
  <si>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</si>
  <si>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</si>
  <si>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</si>
  <si>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</si>
  <si>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</si>
  <si>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</si>
  <si>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</si>
  <si>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</si>
  <si>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</si>
  <si>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</si>
  <si>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</si>
  <si>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</si>
  <si>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</si>
  <si>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  <rPh sb="0" eb="1">
      <t>イズミ</t>
    </rPh>
    <rPh sb="1" eb="3">
      <t>オオツ</t>
    </rPh>
    <rPh sb="3" eb="4">
      <t>シ</t>
    </rPh>
    <phoneticPr fontId="4"/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</si>
  <si>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</si>
  <si>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</si>
  <si>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</si>
  <si>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</si>
  <si>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</si>
  <si>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</si>
  <si>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</si>
  <si>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</si>
  <si>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</si>
  <si>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</si>
  <si>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</si>
  <si>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</si>
  <si>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  <rPh sb="0" eb="3">
      <t>イズミシ</t>
    </rPh>
    <phoneticPr fontId="4"/>
  </si>
  <si>
    <t>箕面市</t>
    <rPh sb="0" eb="3">
      <t>ミノオシ</t>
    </rPh>
    <phoneticPr fontId="4"/>
  </si>
  <si>
    <t>柏原市</t>
    <rPh sb="0" eb="2">
      <t>カシハラ</t>
    </rPh>
    <rPh sb="2" eb="3">
      <t>シ</t>
    </rPh>
    <phoneticPr fontId="4"/>
  </si>
  <si>
    <t>羽曳野市</t>
    <rPh sb="0" eb="4">
      <t>ハビキノシ</t>
    </rPh>
    <phoneticPr fontId="4"/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</si>
  <si>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</si>
  <si>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</si>
  <si>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</si>
  <si>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</si>
  <si>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</si>
  <si>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</si>
  <si>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</si>
  <si>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</si>
  <si>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</si>
  <si>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</si>
  <si>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</si>
  <si>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</si>
  <si>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  <rPh sb="0" eb="2">
      <t>ノセ</t>
    </rPh>
    <rPh sb="2" eb="3">
      <t>チョウ</t>
    </rPh>
    <phoneticPr fontId="4"/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</si>
  <si>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</si>
  <si>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</si>
  <si>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</si>
  <si>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</si>
  <si>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</si>
  <si>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</si>
  <si>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</si>
  <si>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</si>
  <si>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 xml:space="preserve">  資料   一般財団法人自動車検査登録情報協会「市区町村別自動車保有車両数」、大阪府総務部市町村課「市町村税課税状況等の調」</t>
    <rPh sb="7" eb="9">
      <t>イッパン</t>
    </rPh>
    <rPh sb="9" eb="11">
      <t>ザイダン</t>
    </rPh>
    <rPh sb="11" eb="13">
      <t>ホウジン</t>
    </rPh>
    <rPh sb="13" eb="16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rPh sb="24" eb="26">
      <t>シク</t>
    </rPh>
    <rPh sb="26" eb="28">
      <t>チョウソン</t>
    </rPh>
    <rPh sb="28" eb="29">
      <t>ベツ</t>
    </rPh>
    <rPh sb="29" eb="32">
      <t>ジドウシャ</t>
    </rPh>
    <rPh sb="32" eb="34">
      <t>ホユウ</t>
    </rPh>
    <rPh sb="34" eb="36">
      <t>シャリョウ</t>
    </rPh>
    <rPh sb="36" eb="37">
      <t>スウ</t>
    </rPh>
    <phoneticPr fontId="4"/>
  </si>
  <si>
    <t>平成２３年度</t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</si>
  <si>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２４</t>
    </r>
    <r>
      <rPr>
        <sz val="11"/>
        <color indexed="9"/>
        <rFont val="ＭＳ 明朝"/>
        <family val="1"/>
        <charset val="128"/>
      </rPr>
      <t>年度</t>
    </r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</si>
  <si>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２５</t>
    </r>
    <r>
      <rPr>
        <sz val="11"/>
        <color indexed="9"/>
        <rFont val="ＭＳ 明朝"/>
        <family val="1"/>
        <charset val="128"/>
      </rPr>
      <t>年度</t>
    </r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</si>
  <si>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２６</t>
    </r>
    <r>
      <rPr>
        <sz val="11"/>
        <color indexed="9"/>
        <rFont val="ＭＳ 明朝"/>
        <family val="1"/>
        <charset val="128"/>
      </rPr>
      <t>年度</t>
    </r>
    <phoneticPr fontId="4"/>
  </si>
  <si>
    <t>平成２７年度</t>
    <rPh sb="0" eb="1">
      <t>ヘイセイ</t>
    </rPh>
    <rPh sb="4" eb="6">
      <t>ネンド</t>
    </rPh>
    <phoneticPr fontId="4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</si>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</sst>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\ ###\ ##0;\-##\ ###\ ##0;_ * &quot;-&quot;;_ @_ "/>
    <numFmt numFmtId="177" formatCode="#,###,###;;&quot;-&quot;"/>
    <numFmt numFmtId="178" formatCode="#,##0;&quot;△ &quot;#,##0"/>
    <numFmt numFmtId="179" formatCode="#\ ###\ ###;;&quot;-&quot;"/>
    <numFmt numFmtId="180" formatCode="#\ ###\ ##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/>
    <xf numFmtId="0" fontId="0" fillId="0" borderId="0" xfId="0" applyFill="1"/>
    <xf numFmtId="0" fontId="1" fillId="0" borderId="0" xfId="0" quotePrefix="1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right" vertical="top"/>
    </xf>
    <xf numFmtId="0" fontId="0" fillId="0" borderId="17" xfId="0" applyNumberFormat="1" applyFont="1" applyFill="1" applyBorder="1" applyAlignment="1">
      <alignment horizontal="distributed" vertical="center" wrapText="1" justifyLastLine="1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8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0" fillId="0" borderId="0" xfId="0" quotePrefix="1" applyNumberFormat="1" applyFont="1" applyFill="1" applyBorder="1" applyAlignment="1">
      <alignment horizontal="distributed" vertical="center"/>
    </xf>
    <xf numFmtId="0" fontId="1" fillId="0" borderId="8" xfId="0" quotePrefix="1" applyNumberFormat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>
      <alignment horizontal="distributed" vertical="center"/>
    </xf>
    <xf numFmtId="0" fontId="8" fillId="0" borderId="0" xfId="0" quotePrefix="1" applyNumberFormat="1" applyFont="1" applyFill="1" applyBorder="1" applyAlignment="1">
      <alignment horizontal="distributed" vertical="center"/>
    </xf>
    <xf numFmtId="0" fontId="8" fillId="0" borderId="8" xfId="0" quotePrefix="1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top"/>
    </xf>
    <xf numFmtId="179" fontId="1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8" xfId="0" applyNumberFormat="1" applyFont="1" applyFill="1" applyBorder="1" applyAlignment="1">
      <alignment horizontal="distributed" vertical="center"/>
    </xf>
    <xf numFmtId="0" fontId="8" fillId="0" borderId="8" xfId="0" quotePrefix="1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distributed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0" xfId="0" quotePrefix="1" applyNumberFormat="1" applyFont="1" applyFill="1" applyBorder="1" applyAlignment="1">
      <alignment horizontal="left"/>
    </xf>
    <xf numFmtId="0" fontId="1" fillId="0" borderId="20" xfId="0" quotePrefix="1" applyNumberFormat="1" applyFont="1" applyFill="1" applyBorder="1" applyAlignment="1"/>
    <xf numFmtId="180" fontId="1" fillId="0" borderId="20" xfId="0" applyNumberFormat="1" applyFont="1" applyFill="1" applyBorder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7" xfId="0" quotePrefix="1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quotePrefix="1" applyNumberFormat="1" applyFont="1" applyFill="1" applyBorder="1" applyAlignment="1">
      <alignment horizontal="distributed" vertical="center" wrapText="1" justifyLastLine="1"/>
    </xf>
    <xf numFmtId="0" fontId="0" fillId="0" borderId="9" xfId="0" applyFill="1" applyBorder="1" applyAlignment="1">
      <alignment horizontal="distributed" vertical="center" wrapText="1" justifyLastLine="1"/>
    </xf>
    <xf numFmtId="0" fontId="0" fillId="0" borderId="18" xfId="0" applyFill="1" applyBorder="1" applyAlignment="1">
      <alignment horizontal="distributed" vertical="center" wrapText="1" justifyLastLine="1"/>
    </xf>
    <xf numFmtId="0" fontId="0" fillId="0" borderId="10" xfId="0" applyNumberFormat="1" applyFont="1" applyFill="1" applyBorder="1" applyAlignment="1">
      <alignment horizontal="distributed" vertical="center" wrapText="1" justifyLastLine="1"/>
    </xf>
    <xf numFmtId="0" fontId="0" fillId="0" borderId="11" xfId="0" applyNumberFormat="1" applyFont="1" applyFill="1" applyBorder="1" applyAlignment="1">
      <alignment horizontal="distributed" vertical="center" indent="4"/>
    </xf>
    <xf numFmtId="0" fontId="1" fillId="0" borderId="12" xfId="0" applyNumberFormat="1" applyFont="1" applyFill="1" applyBorder="1" applyAlignment="1">
      <alignment horizontal="distributed" vertical="center" indent="4"/>
    </xf>
    <xf numFmtId="0" fontId="1" fillId="0" borderId="13" xfId="0" applyNumberFormat="1" applyFont="1" applyFill="1" applyBorder="1" applyAlignment="1">
      <alignment horizontal="distributed" vertical="center" indent="4"/>
    </xf>
    <xf numFmtId="0" fontId="0" fillId="0" borderId="11" xfId="0" applyNumberFormat="1" applyFont="1" applyFill="1" applyBorder="1" applyAlignment="1">
      <alignment horizontal="distributed" vertical="center" wrapText="1" justifyLastLine="1"/>
    </xf>
    <xf numFmtId="0" fontId="1" fillId="0" borderId="13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Alignment="1">
      <alignment horizontal="distributed" vertical="center" justifyLastLine="1"/>
    </xf>
    <xf numFmtId="0" fontId="0" fillId="0" borderId="1" xfId="0" applyNumberFormat="1" applyFont="1" applyFill="1" applyBorder="1" applyAlignment="1">
      <alignment horizontal="distributed" vertical="center" justifyLastLine="1"/>
    </xf>
    <xf numFmtId="0" fontId="1" fillId="0" borderId="2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Fill="1" applyBorder="1" applyAlignment="1">
      <alignment horizontal="distributed" vertical="center" justifyLastLine="1"/>
    </xf>
    <xf numFmtId="0" fontId="1" fillId="0" borderId="8" xfId="0" applyNumberFormat="1" applyFont="1" applyFill="1" applyBorder="1" applyAlignment="1">
      <alignment horizontal="distributed" vertical="center" justifyLastLine="1"/>
    </xf>
    <xf numFmtId="0" fontId="1" fillId="0" borderId="16" xfId="0" applyNumberFormat="1" applyFont="1" applyFill="1" applyBorder="1" applyAlignment="1">
      <alignment horizontal="distributed" vertical="center" justifyLastLine="1"/>
    </xf>
    <xf numFmtId="0" fontId="1" fillId="0" borderId="17" xfId="0" applyNumberFormat="1" applyFont="1" applyFill="1" applyBorder="1" applyAlignment="1">
      <alignment horizontal="distributed" vertical="center" justifyLastLine="1"/>
    </xf>
    <xf numFmtId="0" fontId="0" fillId="0" borderId="3" xfId="0" quotePrefix="1" applyNumberFormat="1" applyFont="1" applyFill="1" applyBorder="1" applyAlignment="1">
      <alignment horizontal="distributed" vertical="center" wrapText="1"/>
    </xf>
    <xf numFmtId="0" fontId="1" fillId="0" borderId="9" xfId="0" quotePrefix="1" applyNumberFormat="1" applyFont="1" applyFill="1" applyBorder="1" applyAlignment="1">
      <alignment horizontal="distributed" vertical="center" wrapText="1"/>
    </xf>
    <xf numFmtId="0" fontId="1" fillId="0" borderId="18" xfId="0" quotePrefix="1" applyNumberFormat="1" applyFont="1" applyFill="1" applyBorder="1" applyAlignment="1">
      <alignment horizontal="distributed" vertical="center" wrapText="1"/>
    </xf>
    <xf numFmtId="0" fontId="0" fillId="0" borderId="4" xfId="0" applyNumberFormat="1" applyFont="1" applyFill="1" applyBorder="1" applyAlignment="1">
      <alignment horizontal="distributed" vertical="center" indent="15"/>
    </xf>
    <xf numFmtId="0" fontId="1" fillId="0" borderId="5" xfId="0" applyNumberFormat="1" applyFont="1" applyFill="1" applyBorder="1" applyAlignment="1">
      <alignment horizontal="distributed" vertical="center" indent="15"/>
    </xf>
    <xf numFmtId="0" fontId="1" fillId="0" borderId="6" xfId="0" applyNumberFormat="1" applyFont="1" applyFill="1" applyBorder="1" applyAlignment="1">
      <alignment horizontal="distributed" vertical="center" indent="15"/>
    </xf>
    <xf numFmtId="0" fontId="0" fillId="0" borderId="3" xfId="0" quotePrefix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distributed" vertical="center" justifyLastLine="1"/>
    </xf>
    <xf numFmtId="0" fontId="1" fillId="0" borderId="13" xfId="0" applyNumberFormat="1" applyFont="1" applyFill="1" applyBorder="1" applyAlignment="1">
      <alignment horizontal="distributed" vertical="center" justifyLastLine="1"/>
    </xf>
    <xf numFmtId="0" fontId="0" fillId="0" borderId="12" xfId="0" applyNumberFormat="1" applyFont="1" applyFill="1" applyBorder="1" applyAlignment="1">
      <alignment horizontal="distributed" vertical="center" indent="4"/>
    </xf>
    <xf numFmtId="0" fontId="0" fillId="0" borderId="11" xfId="0" applyNumberFormat="1" applyFont="1" applyFill="1" applyBorder="1" applyAlignment="1">
      <alignment horizontal="distributed" vertical="center" indent="1"/>
    </xf>
    <xf numFmtId="0" fontId="0" fillId="0" borderId="13" xfId="0" applyNumberFormat="1" applyFont="1" applyFill="1" applyBorder="1" applyAlignment="1">
      <alignment horizontal="distributed" vertical="center" indent="1"/>
    </xf>
    <xf numFmtId="0" fontId="0" fillId="0" borderId="15" xfId="0" applyNumberFormat="1" applyFont="1" applyFill="1" applyBorder="1" applyAlignment="1">
      <alignment horizontal="distributed" vertical="center" wrapText="1" justifyLastLine="1"/>
    </xf>
    <xf numFmtId="0" fontId="0" fillId="0" borderId="17" xfId="0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83"/>
  <sheetViews>
    <sheetView showGridLines="0" tabSelected="1" zoomScale="70" zoomScaleNormal="70" zoomScaleSheetLayoutView="75" workbookViewId="0"/>
  </sheetViews>
  <sheetFormatPr defaultColWidth="10.75" defaultRowHeight="13.5" x14ac:dyDescent="0.15"/>
  <cols>
    <col min="1" max="1" width="16.375" style="1" customWidth="1"/>
    <col min="2" max="2" width="0.5" style="1" customWidth="1"/>
    <col min="3" max="7" width="10.625" style="1" customWidth="1"/>
    <col min="8" max="8" width="10.125" style="1" customWidth="1"/>
    <col min="9" max="10" width="10.125" style="2" customWidth="1"/>
    <col min="11" max="11" width="10.125" style="1" customWidth="1"/>
    <col min="12" max="13" width="10.625" style="1" customWidth="1"/>
    <col min="14" max="24" width="12" style="1" customWidth="1"/>
    <col min="25" max="16384" width="10.75" style="1"/>
  </cols>
  <sheetData>
    <row r="1" spans="1:24" ht="21.75" customHeight="1" x14ac:dyDescent="0.15"/>
    <row r="2" spans="1:24" ht="21.75" customHeight="1" x14ac:dyDescent="0.15">
      <c r="A2" s="37" t="s">
        <v>0</v>
      </c>
      <c r="C2" s="3"/>
      <c r="D2" s="3"/>
      <c r="H2" s="53" t="s">
        <v>1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4" ht="24" customHeight="1" x14ac:dyDescent="0.15">
      <c r="C3" s="2"/>
      <c r="D3" s="4"/>
    </row>
    <row r="4" spans="1:24" s="6" customFormat="1" ht="12" customHeight="1" x14ac:dyDescent="0.15">
      <c r="A4" s="5" t="s">
        <v>2</v>
      </c>
      <c r="D4" s="5"/>
    </row>
    <row r="5" spans="1:24" s="6" customFormat="1" ht="12" customHeight="1" x14ac:dyDescent="0.15">
      <c r="A5" s="6" t="s">
        <v>3</v>
      </c>
      <c r="D5" s="5"/>
    </row>
    <row r="6" spans="1:24" s="6" customFormat="1" ht="12" customHeight="1" x14ac:dyDescent="0.15">
      <c r="A6" s="6" t="s">
        <v>4</v>
      </c>
      <c r="D6" s="5"/>
    </row>
    <row r="7" spans="1:24" s="6" customFormat="1" ht="15" customHeight="1" thickBot="1" x14ac:dyDescent="0.2">
      <c r="A7" s="6" t="s">
        <v>5</v>
      </c>
      <c r="D7" s="5"/>
      <c r="X7" s="7" t="s">
        <v>6</v>
      </c>
    </row>
    <row r="8" spans="1:24" ht="16.5" customHeight="1" x14ac:dyDescent="0.15">
      <c r="A8" s="54" t="s">
        <v>7</v>
      </c>
      <c r="B8" s="55"/>
      <c r="C8" s="60" t="s">
        <v>8</v>
      </c>
      <c r="D8" s="63" t="s">
        <v>9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66" t="s">
        <v>10</v>
      </c>
      <c r="X8" s="41" t="s">
        <v>11</v>
      </c>
    </row>
    <row r="9" spans="1:24" ht="16.5" customHeight="1" x14ac:dyDescent="0.15">
      <c r="A9" s="56"/>
      <c r="B9" s="57"/>
      <c r="C9" s="61"/>
      <c r="D9" s="44" t="s">
        <v>12</v>
      </c>
      <c r="E9" s="47" t="s">
        <v>13</v>
      </c>
      <c r="F9" s="47" t="s">
        <v>14</v>
      </c>
      <c r="G9" s="48" t="s">
        <v>15</v>
      </c>
      <c r="H9" s="49"/>
      <c r="I9" s="49"/>
      <c r="J9" s="49"/>
      <c r="K9" s="50"/>
      <c r="L9" s="69" t="s">
        <v>16</v>
      </c>
      <c r="M9" s="70"/>
      <c r="N9" s="71" t="s">
        <v>17</v>
      </c>
      <c r="O9" s="49"/>
      <c r="P9" s="49"/>
      <c r="Q9" s="49"/>
      <c r="R9" s="50"/>
      <c r="S9" s="72" t="s">
        <v>18</v>
      </c>
      <c r="T9" s="73"/>
      <c r="U9" s="72" t="s">
        <v>19</v>
      </c>
      <c r="V9" s="73"/>
      <c r="W9" s="67"/>
      <c r="X9" s="42"/>
    </row>
    <row r="10" spans="1:24" ht="16.5" customHeight="1" x14ac:dyDescent="0.15">
      <c r="A10" s="56"/>
      <c r="B10" s="57"/>
      <c r="C10" s="61"/>
      <c r="D10" s="45"/>
      <c r="E10" s="45"/>
      <c r="F10" s="45"/>
      <c r="G10" s="47" t="s">
        <v>12</v>
      </c>
      <c r="H10" s="51" t="s">
        <v>20</v>
      </c>
      <c r="I10" s="52"/>
      <c r="J10" s="51" t="s">
        <v>21</v>
      </c>
      <c r="K10" s="52"/>
      <c r="L10" s="47" t="s">
        <v>13</v>
      </c>
      <c r="M10" s="47" t="s">
        <v>14</v>
      </c>
      <c r="N10" s="74" t="s">
        <v>12</v>
      </c>
      <c r="O10" s="51" t="s">
        <v>20</v>
      </c>
      <c r="P10" s="52"/>
      <c r="Q10" s="51" t="s">
        <v>21</v>
      </c>
      <c r="R10" s="52"/>
      <c r="S10" s="47" t="s">
        <v>13</v>
      </c>
      <c r="T10" s="47" t="s">
        <v>14</v>
      </c>
      <c r="U10" s="47" t="s">
        <v>13</v>
      </c>
      <c r="V10" s="47" t="s">
        <v>14</v>
      </c>
      <c r="W10" s="67"/>
      <c r="X10" s="42"/>
    </row>
    <row r="11" spans="1:24" ht="16.5" customHeight="1" x14ac:dyDescent="0.15">
      <c r="A11" s="58"/>
      <c r="B11" s="59"/>
      <c r="C11" s="62"/>
      <c r="D11" s="46"/>
      <c r="E11" s="46"/>
      <c r="F11" s="46"/>
      <c r="G11" s="46"/>
      <c r="H11" s="8" t="s">
        <v>13</v>
      </c>
      <c r="I11" s="8" t="s">
        <v>14</v>
      </c>
      <c r="J11" s="8" t="s">
        <v>13</v>
      </c>
      <c r="K11" s="8" t="s">
        <v>14</v>
      </c>
      <c r="L11" s="46"/>
      <c r="M11" s="46"/>
      <c r="N11" s="75"/>
      <c r="O11" s="8" t="s">
        <v>13</v>
      </c>
      <c r="P11" s="8" t="s">
        <v>14</v>
      </c>
      <c r="Q11" s="8" t="s">
        <v>13</v>
      </c>
      <c r="R11" s="8" t="s">
        <v>14</v>
      </c>
      <c r="S11" s="46"/>
      <c r="T11" s="46"/>
      <c r="U11" s="46"/>
      <c r="V11" s="46"/>
      <c r="W11" s="68"/>
      <c r="X11" s="43"/>
    </row>
    <row r="12" spans="1:24" s="13" customFormat="1" ht="12.75" customHeight="1" x14ac:dyDescent="0.15">
      <c r="A12" s="9"/>
      <c r="B12" s="10"/>
      <c r="C12" s="11" t="s">
        <v>22</v>
      </c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7" customFormat="1" ht="15" customHeight="1" x14ac:dyDescent="0.15">
      <c r="A13" s="14" t="s">
        <v>76</v>
      </c>
      <c r="B13" s="15"/>
      <c r="C13" s="16">
        <v>3444803</v>
      </c>
      <c r="D13" s="16">
        <v>2418998</v>
      </c>
      <c r="E13" s="16">
        <v>2294475</v>
      </c>
      <c r="F13" s="16">
        <v>114199</v>
      </c>
      <c r="G13" s="16">
        <v>319263</v>
      </c>
      <c r="H13" s="16">
        <v>46887</v>
      </c>
      <c r="I13" s="16">
        <v>62909</v>
      </c>
      <c r="J13" s="16">
        <v>191947</v>
      </c>
      <c r="K13" s="16">
        <v>7196</v>
      </c>
      <c r="L13" s="16">
        <v>3703</v>
      </c>
      <c r="M13" s="16">
        <v>5763</v>
      </c>
      <c r="N13" s="16">
        <v>2024718</v>
      </c>
      <c r="O13" s="16">
        <v>903082</v>
      </c>
      <c r="P13" s="16">
        <v>6147</v>
      </c>
      <c r="Q13" s="16">
        <v>1101597</v>
      </c>
      <c r="R13" s="16">
        <v>13892</v>
      </c>
      <c r="S13" s="16">
        <v>35410</v>
      </c>
      <c r="T13" s="16">
        <v>17909</v>
      </c>
      <c r="U13" s="16">
        <v>11849</v>
      </c>
      <c r="V13" s="16">
        <v>383</v>
      </c>
      <c r="W13" s="16">
        <v>88440</v>
      </c>
      <c r="X13" s="16">
        <v>937365</v>
      </c>
    </row>
    <row r="14" spans="1:24" s="17" customFormat="1" ht="15" customHeight="1" x14ac:dyDescent="0.15">
      <c r="A14" s="14" t="s">
        <v>77</v>
      </c>
      <c r="B14" s="15"/>
      <c r="C14" s="16">
        <v>3452437</v>
      </c>
      <c r="D14" s="16">
        <v>2403928</v>
      </c>
      <c r="E14" s="16">
        <v>2279060</v>
      </c>
      <c r="F14" s="16">
        <v>114422</v>
      </c>
      <c r="G14" s="16">
        <v>316686</v>
      </c>
      <c r="H14" s="16">
        <v>47053</v>
      </c>
      <c r="I14" s="16">
        <v>62971</v>
      </c>
      <c r="J14" s="16">
        <v>188989</v>
      </c>
      <c r="K14" s="16">
        <v>7227</v>
      </c>
      <c r="L14" s="16">
        <v>3743</v>
      </c>
      <c r="M14" s="16">
        <v>5706</v>
      </c>
      <c r="N14" s="16">
        <v>2011620</v>
      </c>
      <c r="O14" s="16">
        <v>910854</v>
      </c>
      <c r="P14" s="16">
        <v>6221</v>
      </c>
      <c r="Q14" s="16">
        <v>1080928</v>
      </c>
      <c r="R14" s="16">
        <v>13617</v>
      </c>
      <c r="S14" s="16">
        <v>35673</v>
      </c>
      <c r="T14" s="16">
        <v>18293</v>
      </c>
      <c r="U14" s="16">
        <v>11820</v>
      </c>
      <c r="V14" s="16">
        <v>387</v>
      </c>
      <c r="W14" s="16">
        <v>89343</v>
      </c>
      <c r="X14" s="16">
        <v>959166</v>
      </c>
    </row>
    <row r="15" spans="1:24" s="17" customFormat="1" ht="15" customHeight="1" x14ac:dyDescent="0.15">
      <c r="A15" s="14" t="s">
        <v>78</v>
      </c>
      <c r="B15" s="15"/>
      <c r="C15" s="16">
        <v>3472708</v>
      </c>
      <c r="D15" s="16">
        <v>2393645</v>
      </c>
      <c r="E15" s="16">
        <v>2267722</v>
      </c>
      <c r="F15" s="16">
        <v>115359</v>
      </c>
      <c r="G15" s="16">
        <v>317401</v>
      </c>
      <c r="H15" s="16">
        <v>47850</v>
      </c>
      <c r="I15" s="16">
        <v>63653</v>
      </c>
      <c r="J15" s="16">
        <v>188052</v>
      </c>
      <c r="K15" s="16">
        <v>7282</v>
      </c>
      <c r="L15" s="16">
        <v>3780</v>
      </c>
      <c r="M15" s="16">
        <v>5693</v>
      </c>
      <c r="N15" s="16">
        <v>1999412</v>
      </c>
      <c r="O15" s="16">
        <v>924456</v>
      </c>
      <c r="P15" s="16">
        <v>6225</v>
      </c>
      <c r="Q15" s="16">
        <v>1055371</v>
      </c>
      <c r="R15" s="16">
        <v>13360</v>
      </c>
      <c r="S15" s="16">
        <v>36361</v>
      </c>
      <c r="T15" s="16">
        <v>18763</v>
      </c>
      <c r="U15" s="16">
        <v>11852</v>
      </c>
      <c r="V15" s="16">
        <v>383</v>
      </c>
      <c r="W15" s="16">
        <v>90064</v>
      </c>
      <c r="X15" s="16">
        <v>988999</v>
      </c>
    </row>
    <row r="16" spans="1:24" s="18" customFormat="1" ht="15" customHeight="1" x14ac:dyDescent="0.15">
      <c r="A16" s="14" t="s">
        <v>79</v>
      </c>
      <c r="B16" s="15"/>
      <c r="C16" s="16">
        <v>3479031</v>
      </c>
      <c r="D16" s="16">
        <v>2374949</v>
      </c>
      <c r="E16" s="16">
        <v>2248146</v>
      </c>
      <c r="F16" s="16">
        <v>116225</v>
      </c>
      <c r="G16" s="16">
        <v>318067</v>
      </c>
      <c r="H16" s="16">
        <v>49247</v>
      </c>
      <c r="I16" s="16">
        <v>64212</v>
      </c>
      <c r="J16" s="16">
        <v>186786</v>
      </c>
      <c r="K16" s="16">
        <v>7244</v>
      </c>
      <c r="L16" s="16">
        <v>3890</v>
      </c>
      <c r="M16" s="16">
        <v>5792</v>
      </c>
      <c r="N16" s="16">
        <v>1978685</v>
      </c>
      <c r="O16" s="16">
        <v>927311</v>
      </c>
      <c r="P16" s="16">
        <v>6204</v>
      </c>
      <c r="Q16" s="16">
        <v>1031957</v>
      </c>
      <c r="R16" s="16">
        <v>13213</v>
      </c>
      <c r="S16" s="16">
        <v>37089</v>
      </c>
      <c r="T16" s="16">
        <v>19179</v>
      </c>
      <c r="U16" s="16">
        <v>11866</v>
      </c>
      <c r="V16" s="16">
        <v>381</v>
      </c>
      <c r="W16" s="16">
        <v>90546</v>
      </c>
      <c r="X16" s="16">
        <v>1013536</v>
      </c>
    </row>
    <row r="17" spans="1:24" s="17" customFormat="1" ht="10.5" customHeight="1" x14ac:dyDescent="0.15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3" customFormat="1" ht="15" customHeight="1" x14ac:dyDescent="0.15">
      <c r="A18" s="21" t="s">
        <v>80</v>
      </c>
      <c r="B18" s="22"/>
      <c r="C18" s="38">
        <f>SUM(C20:C27)+C81</f>
        <v>3485475</v>
      </c>
      <c r="D18" s="38">
        <f t="shared" ref="D18:W18" si="0">SUM(D20:D27)+D81</f>
        <v>2367428</v>
      </c>
      <c r="E18" s="38">
        <f t="shared" si="0"/>
        <v>2238627</v>
      </c>
      <c r="F18" s="38">
        <f t="shared" si="0"/>
        <v>118005</v>
      </c>
      <c r="G18" s="38">
        <f t="shared" si="0"/>
        <v>318959</v>
      </c>
      <c r="H18" s="38">
        <f t="shared" si="0"/>
        <v>49962</v>
      </c>
      <c r="I18" s="38">
        <f t="shared" si="0"/>
        <v>65241</v>
      </c>
      <c r="J18" s="38">
        <f t="shared" si="0"/>
        <v>185742</v>
      </c>
      <c r="K18" s="38">
        <f t="shared" si="0"/>
        <v>7218</v>
      </c>
      <c r="L18" s="38">
        <f t="shared" si="0"/>
        <v>3989</v>
      </c>
      <c r="M18" s="38">
        <f t="shared" si="0"/>
        <v>6136</v>
      </c>
      <c r="N18" s="38">
        <f t="shared" si="0"/>
        <v>1968584</v>
      </c>
      <c r="O18" s="38">
        <f t="shared" si="0"/>
        <v>938853</v>
      </c>
      <c r="P18" s="38">
        <f t="shared" si="0"/>
        <v>6225</v>
      </c>
      <c r="Q18" s="38">
        <f t="shared" si="0"/>
        <v>1010411</v>
      </c>
      <c r="R18" s="38">
        <f t="shared" si="0"/>
        <v>13095</v>
      </c>
      <c r="S18" s="38">
        <f t="shared" si="0"/>
        <v>37812</v>
      </c>
      <c r="T18" s="38">
        <f t="shared" si="0"/>
        <v>19712</v>
      </c>
      <c r="U18" s="38">
        <f t="shared" si="0"/>
        <v>11858</v>
      </c>
      <c r="V18" s="38">
        <f t="shared" si="0"/>
        <v>378</v>
      </c>
      <c r="W18" s="38">
        <f t="shared" si="0"/>
        <v>91458</v>
      </c>
      <c r="X18" s="39">
        <f>SUM(X20:X27)</f>
        <v>1026589</v>
      </c>
    </row>
    <row r="19" spans="1:24" s="18" customFormat="1" ht="10.5" customHeight="1" x14ac:dyDescent="0.15">
      <c r="A19" s="19"/>
      <c r="B19" s="2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s="23" customFormat="1" ht="15" customHeight="1" x14ac:dyDescent="0.15">
      <c r="A20" s="26" t="s">
        <v>23</v>
      </c>
      <c r="B20" s="27"/>
      <c r="C20" s="38">
        <f>C29</f>
        <v>807901</v>
      </c>
      <c r="D20" s="38">
        <f t="shared" ref="D20:W20" si="1">D29</f>
        <v>607651</v>
      </c>
      <c r="E20" s="38">
        <f t="shared" si="1"/>
        <v>565140</v>
      </c>
      <c r="F20" s="38">
        <f t="shared" si="1"/>
        <v>36743</v>
      </c>
      <c r="G20" s="38">
        <f t="shared" si="1"/>
        <v>108659</v>
      </c>
      <c r="H20" s="38">
        <f t="shared" si="1"/>
        <v>13757</v>
      </c>
      <c r="I20" s="38">
        <f t="shared" si="1"/>
        <v>17524</v>
      </c>
      <c r="J20" s="38">
        <f t="shared" si="1"/>
        <v>68889</v>
      </c>
      <c r="K20" s="38">
        <f t="shared" si="1"/>
        <v>2721</v>
      </c>
      <c r="L20" s="38">
        <f t="shared" si="1"/>
        <v>742</v>
      </c>
      <c r="M20" s="38">
        <f t="shared" si="1"/>
        <v>1330</v>
      </c>
      <c r="N20" s="38">
        <f t="shared" si="1"/>
        <v>475260</v>
      </c>
      <c r="O20" s="38">
        <f t="shared" si="1"/>
        <v>236154</v>
      </c>
      <c r="P20" s="38">
        <f t="shared" si="1"/>
        <v>3294</v>
      </c>
      <c r="Q20" s="38">
        <f t="shared" si="1"/>
        <v>229869</v>
      </c>
      <c r="R20" s="38">
        <f t="shared" si="1"/>
        <v>5943</v>
      </c>
      <c r="S20" s="38">
        <f t="shared" si="1"/>
        <v>10594</v>
      </c>
      <c r="T20" s="38">
        <f t="shared" si="1"/>
        <v>5776</v>
      </c>
      <c r="U20" s="38">
        <f t="shared" si="1"/>
        <v>5135</v>
      </c>
      <c r="V20" s="38">
        <f t="shared" si="1"/>
        <v>155</v>
      </c>
      <c r="W20" s="38">
        <f t="shared" si="1"/>
        <v>22822</v>
      </c>
      <c r="X20" s="39">
        <f>X29</f>
        <v>177428</v>
      </c>
    </row>
    <row r="21" spans="1:24" s="23" customFormat="1" ht="15" customHeight="1" x14ac:dyDescent="0.15">
      <c r="A21" s="26" t="s">
        <v>24</v>
      </c>
      <c r="B21" s="27"/>
      <c r="C21" s="38">
        <f>C35+C37+C42+C57+C69</f>
        <v>422055</v>
      </c>
      <c r="D21" s="38">
        <f t="shared" ref="D21:W21" si="2">D35+D37+D42+D57+D69</f>
        <v>309712</v>
      </c>
      <c r="E21" s="38">
        <f t="shared" si="2"/>
        <v>292871</v>
      </c>
      <c r="F21" s="38">
        <f t="shared" si="2"/>
        <v>16546</v>
      </c>
      <c r="G21" s="38">
        <f t="shared" si="2"/>
        <v>34419</v>
      </c>
      <c r="H21" s="38">
        <f t="shared" si="2"/>
        <v>5207</v>
      </c>
      <c r="I21" s="38">
        <f t="shared" si="2"/>
        <v>9025</v>
      </c>
      <c r="J21" s="38">
        <f t="shared" si="2"/>
        <v>18935</v>
      </c>
      <c r="K21" s="38">
        <f t="shared" si="2"/>
        <v>957</v>
      </c>
      <c r="L21" s="38">
        <f t="shared" si="2"/>
        <v>550</v>
      </c>
      <c r="M21" s="38">
        <f t="shared" si="2"/>
        <v>887</v>
      </c>
      <c r="N21" s="38">
        <f t="shared" si="2"/>
        <v>263708</v>
      </c>
      <c r="O21" s="38">
        <f t="shared" si="2"/>
        <v>128688</v>
      </c>
      <c r="P21" s="38">
        <f t="shared" si="2"/>
        <v>268</v>
      </c>
      <c r="Q21" s="38">
        <f t="shared" si="2"/>
        <v>133928</v>
      </c>
      <c r="R21" s="38">
        <f t="shared" si="2"/>
        <v>824</v>
      </c>
      <c r="S21" s="38">
        <f t="shared" si="2"/>
        <v>4627</v>
      </c>
      <c r="T21" s="38">
        <f t="shared" si="2"/>
        <v>4576</v>
      </c>
      <c r="U21" s="38">
        <f t="shared" si="2"/>
        <v>936</v>
      </c>
      <c r="V21" s="38">
        <f t="shared" si="2"/>
        <v>9</v>
      </c>
      <c r="W21" s="38">
        <f t="shared" si="2"/>
        <v>11964</v>
      </c>
      <c r="X21" s="39">
        <f>SUM(X35+X37+X42+X57+X69)</f>
        <v>100379</v>
      </c>
    </row>
    <row r="22" spans="1:24" s="23" customFormat="1" ht="15" customHeight="1" x14ac:dyDescent="0.15">
      <c r="A22" s="26" t="s">
        <v>25</v>
      </c>
      <c r="B22" s="27"/>
      <c r="C22" s="38">
        <f>C32+C33+C53+C70+C71</f>
        <v>251671</v>
      </c>
      <c r="D22" s="38">
        <f t="shared" ref="D22:F22" si="3">D32+D33+D53+D70+D71</f>
        <v>183929</v>
      </c>
      <c r="E22" s="38">
        <f t="shared" si="3"/>
        <v>179310</v>
      </c>
      <c r="F22" s="38">
        <f t="shared" si="3"/>
        <v>4573</v>
      </c>
      <c r="G22" s="38">
        <f t="shared" ref="G22:W22" si="4">G32+G33+G53+G70+G71</f>
        <v>14254</v>
      </c>
      <c r="H22" s="38">
        <f t="shared" si="4"/>
        <v>2536</v>
      </c>
      <c r="I22" s="38">
        <f t="shared" si="4"/>
        <v>2020</v>
      </c>
      <c r="J22" s="38">
        <f t="shared" si="4"/>
        <v>9380</v>
      </c>
      <c r="K22" s="38">
        <f t="shared" si="4"/>
        <v>272</v>
      </c>
      <c r="L22" s="38">
        <f t="shared" si="4"/>
        <v>404</v>
      </c>
      <c r="M22" s="38">
        <f t="shared" si="4"/>
        <v>473</v>
      </c>
      <c r="N22" s="38">
        <f t="shared" si="4"/>
        <v>165489</v>
      </c>
      <c r="O22" s="38">
        <f t="shared" si="4"/>
        <v>85860</v>
      </c>
      <c r="P22" s="38">
        <f t="shared" si="4"/>
        <v>371</v>
      </c>
      <c r="Q22" s="38">
        <f t="shared" si="4"/>
        <v>78435</v>
      </c>
      <c r="R22" s="38">
        <f t="shared" si="4"/>
        <v>823</v>
      </c>
      <c r="S22" s="38">
        <f t="shared" si="4"/>
        <v>2312</v>
      </c>
      <c r="T22" s="38">
        <f t="shared" si="4"/>
        <v>614</v>
      </c>
      <c r="U22" s="38">
        <f t="shared" si="4"/>
        <v>383</v>
      </c>
      <c r="V22" s="38">
        <f t="shared" si="4"/>
        <v>0</v>
      </c>
      <c r="W22" s="38">
        <f t="shared" si="4"/>
        <v>9099</v>
      </c>
      <c r="X22" s="39">
        <f>SUM(X32+X33+X53+X70+X71)</f>
        <v>58643</v>
      </c>
    </row>
    <row r="23" spans="1:24" s="23" customFormat="1" ht="15" customHeight="1" x14ac:dyDescent="0.15">
      <c r="A23" s="21" t="s">
        <v>26</v>
      </c>
      <c r="B23" s="28"/>
      <c r="C23" s="38">
        <f>C39+C41+C47+C50+C56+C63+C65</f>
        <v>467422</v>
      </c>
      <c r="D23" s="38">
        <f t="shared" ref="D23:W23" si="5">D39+D41+D47+D50+D56+D63+D65</f>
        <v>311148</v>
      </c>
      <c r="E23" s="38">
        <f t="shared" si="5"/>
        <v>296926</v>
      </c>
      <c r="F23" s="38">
        <f t="shared" si="5"/>
        <v>13796</v>
      </c>
      <c r="G23" s="38">
        <f t="shared" si="5"/>
        <v>36175</v>
      </c>
      <c r="H23" s="38">
        <f t="shared" si="5"/>
        <v>5637</v>
      </c>
      <c r="I23" s="38">
        <f t="shared" si="5"/>
        <v>8685</v>
      </c>
      <c r="J23" s="38">
        <f t="shared" si="5"/>
        <v>20614</v>
      </c>
      <c r="K23" s="38">
        <f t="shared" si="5"/>
        <v>813</v>
      </c>
      <c r="L23" s="38">
        <f t="shared" si="5"/>
        <v>562</v>
      </c>
      <c r="M23" s="38">
        <f t="shared" si="5"/>
        <v>646</v>
      </c>
      <c r="N23" s="38">
        <f t="shared" si="5"/>
        <v>267362</v>
      </c>
      <c r="O23" s="38">
        <f t="shared" si="5"/>
        <v>125343</v>
      </c>
      <c r="P23" s="38">
        <f t="shared" si="5"/>
        <v>593</v>
      </c>
      <c r="Q23" s="38">
        <f t="shared" si="5"/>
        <v>139539</v>
      </c>
      <c r="R23" s="38">
        <f t="shared" si="5"/>
        <v>1887</v>
      </c>
      <c r="S23" s="38">
        <f t="shared" si="5"/>
        <v>4207</v>
      </c>
      <c r="T23" s="38">
        <f t="shared" si="5"/>
        <v>1163</v>
      </c>
      <c r="U23" s="38">
        <f t="shared" si="5"/>
        <v>1024</v>
      </c>
      <c r="V23" s="38">
        <f t="shared" si="5"/>
        <v>9</v>
      </c>
      <c r="W23" s="38">
        <f t="shared" si="5"/>
        <v>14035</v>
      </c>
      <c r="X23" s="39">
        <f>SUM(X39+X41+X47+X50+X56+X63+X65)</f>
        <v>142239</v>
      </c>
    </row>
    <row r="24" spans="1:24" s="23" customFormat="1" ht="15" customHeight="1" x14ac:dyDescent="0.15">
      <c r="A24" s="26" t="s">
        <v>27</v>
      </c>
      <c r="B24" s="27"/>
      <c r="C24" s="38">
        <f>C43+C54+C61</f>
        <v>357518</v>
      </c>
      <c r="D24" s="38">
        <f t="shared" ref="D24:W24" si="6">D43+D54+D61</f>
        <v>240483</v>
      </c>
      <c r="E24" s="38">
        <f t="shared" si="6"/>
        <v>224515</v>
      </c>
      <c r="F24" s="38">
        <f t="shared" si="6"/>
        <v>15679</v>
      </c>
      <c r="G24" s="38">
        <f t="shared" si="6"/>
        <v>41993</v>
      </c>
      <c r="H24" s="38">
        <f t="shared" si="6"/>
        <v>7017</v>
      </c>
      <c r="I24" s="38">
        <f t="shared" si="6"/>
        <v>9795</v>
      </c>
      <c r="J24" s="38">
        <f t="shared" si="6"/>
        <v>23863</v>
      </c>
      <c r="K24" s="38">
        <f t="shared" si="6"/>
        <v>1029</v>
      </c>
      <c r="L24" s="38">
        <f t="shared" si="6"/>
        <v>293</v>
      </c>
      <c r="M24" s="38">
        <f t="shared" si="6"/>
        <v>776</v>
      </c>
      <c r="N24" s="38">
        <f t="shared" si="6"/>
        <v>190058</v>
      </c>
      <c r="O24" s="38">
        <f t="shared" si="6"/>
        <v>91162</v>
      </c>
      <c r="P24" s="38">
        <f t="shared" si="6"/>
        <v>736</v>
      </c>
      <c r="Q24" s="38">
        <f t="shared" si="6"/>
        <v>96887</v>
      </c>
      <c r="R24" s="38">
        <f t="shared" si="6"/>
        <v>1273</v>
      </c>
      <c r="S24" s="38">
        <f t="shared" si="6"/>
        <v>4303</v>
      </c>
      <c r="T24" s="38">
        <f t="shared" si="6"/>
        <v>2052</v>
      </c>
      <c r="U24" s="38">
        <f t="shared" si="6"/>
        <v>990</v>
      </c>
      <c r="V24" s="38">
        <f t="shared" si="6"/>
        <v>18</v>
      </c>
      <c r="W24" s="38">
        <f t="shared" si="6"/>
        <v>9637</v>
      </c>
      <c r="X24" s="39">
        <f>SUM(X43+X54+X61)</f>
        <v>107398</v>
      </c>
    </row>
    <row r="25" spans="1:24" s="23" customFormat="1" ht="15" customHeight="1" x14ac:dyDescent="0.15">
      <c r="A25" s="26" t="s">
        <v>28</v>
      </c>
      <c r="B25" s="27"/>
      <c r="C25" s="38">
        <f>C45+C48+C49+C55+C60+C66+C77+C78+C79</f>
        <v>303711</v>
      </c>
      <c r="D25" s="38">
        <f t="shared" ref="D25:W25" si="7">D45+D48+D49+D55+D60+D66+D77+D78+D79</f>
        <v>186014</v>
      </c>
      <c r="E25" s="38">
        <f t="shared" si="7"/>
        <v>179663</v>
      </c>
      <c r="F25" s="38">
        <f t="shared" si="7"/>
        <v>5908</v>
      </c>
      <c r="G25" s="38">
        <f t="shared" si="7"/>
        <v>19303</v>
      </c>
      <c r="H25" s="38">
        <f t="shared" si="7"/>
        <v>4057</v>
      </c>
      <c r="I25" s="38">
        <f t="shared" si="7"/>
        <v>3747</v>
      </c>
      <c r="J25" s="38">
        <f t="shared" si="7"/>
        <v>10728</v>
      </c>
      <c r="K25" s="38">
        <f t="shared" si="7"/>
        <v>328</v>
      </c>
      <c r="L25" s="38">
        <f t="shared" si="7"/>
        <v>370</v>
      </c>
      <c r="M25" s="38">
        <f t="shared" si="7"/>
        <v>415</v>
      </c>
      <c r="N25" s="38">
        <f t="shared" si="7"/>
        <v>160956</v>
      </c>
      <c r="O25" s="38">
        <f t="shared" si="7"/>
        <v>71760</v>
      </c>
      <c r="P25" s="38">
        <f t="shared" si="7"/>
        <v>26</v>
      </c>
      <c r="Q25" s="38">
        <f t="shared" si="7"/>
        <v>88887</v>
      </c>
      <c r="R25" s="38">
        <f t="shared" si="7"/>
        <v>283</v>
      </c>
      <c r="S25" s="38">
        <f t="shared" si="7"/>
        <v>3316</v>
      </c>
      <c r="T25" s="38">
        <f t="shared" si="7"/>
        <v>1071</v>
      </c>
      <c r="U25" s="38">
        <f t="shared" si="7"/>
        <v>545</v>
      </c>
      <c r="V25" s="38">
        <f t="shared" si="7"/>
        <v>38</v>
      </c>
      <c r="W25" s="38">
        <f t="shared" si="7"/>
        <v>6875</v>
      </c>
      <c r="X25" s="39">
        <f>SUM(X45+X48+X49+X55+X60+X66+X77+X78+X79)</f>
        <v>110822</v>
      </c>
    </row>
    <row r="26" spans="1:24" s="23" customFormat="1" ht="15" customHeight="1" x14ac:dyDescent="0.15">
      <c r="A26" s="26" t="s">
        <v>29</v>
      </c>
      <c r="B26" s="27"/>
      <c r="C26" s="38">
        <f>C30+C36+C51+C59+C72</f>
        <v>555476</v>
      </c>
      <c r="D26" s="38">
        <f t="shared" ref="D26:W26" si="8">D30+D36+D51+D59+D72</f>
        <v>357382</v>
      </c>
      <c r="E26" s="38">
        <f t="shared" si="8"/>
        <v>336698</v>
      </c>
      <c r="F26" s="38">
        <f t="shared" si="8"/>
        <v>18028</v>
      </c>
      <c r="G26" s="38">
        <f t="shared" si="8"/>
        <v>44474</v>
      </c>
      <c r="H26" s="38">
        <f t="shared" si="8"/>
        <v>7666</v>
      </c>
      <c r="I26" s="38">
        <f t="shared" si="8"/>
        <v>10154</v>
      </c>
      <c r="J26" s="38">
        <f t="shared" si="8"/>
        <v>23193</v>
      </c>
      <c r="K26" s="38">
        <f t="shared" si="8"/>
        <v>805</v>
      </c>
      <c r="L26" s="38">
        <f t="shared" si="8"/>
        <v>681</v>
      </c>
      <c r="M26" s="38">
        <f t="shared" si="8"/>
        <v>836</v>
      </c>
      <c r="N26" s="38">
        <f t="shared" si="8"/>
        <v>300427</v>
      </c>
      <c r="O26" s="38">
        <f t="shared" si="8"/>
        <v>137103</v>
      </c>
      <c r="P26" s="38">
        <f t="shared" si="8"/>
        <v>898</v>
      </c>
      <c r="Q26" s="38">
        <f t="shared" si="8"/>
        <v>160627</v>
      </c>
      <c r="R26" s="38">
        <f t="shared" si="8"/>
        <v>1799</v>
      </c>
      <c r="S26" s="38">
        <f>S30+S36+S51+S59+S72</f>
        <v>5558</v>
      </c>
      <c r="T26" s="38">
        <f t="shared" si="8"/>
        <v>3402</v>
      </c>
      <c r="U26" s="38">
        <f t="shared" si="8"/>
        <v>1870</v>
      </c>
      <c r="V26" s="38">
        <f t="shared" si="8"/>
        <v>134</v>
      </c>
      <c r="W26" s="38">
        <f t="shared" si="8"/>
        <v>11169</v>
      </c>
      <c r="X26" s="39">
        <f>SUM(X30+X36+X51+X59+X72)</f>
        <v>186925</v>
      </c>
    </row>
    <row r="27" spans="1:24" s="23" customFormat="1" ht="15" customHeight="1" x14ac:dyDescent="0.15">
      <c r="A27" s="26" t="s">
        <v>30</v>
      </c>
      <c r="B27" s="27"/>
      <c r="C27" s="38">
        <f>C31+C38+C44+C62+C67+C73+C75+C76</f>
        <v>319613</v>
      </c>
      <c r="D27" s="38">
        <f t="shared" ref="D27:W27" si="9">D31+D38+D44+D62+D67+D73+D75+D76</f>
        <v>171006</v>
      </c>
      <c r="E27" s="38">
        <f t="shared" si="9"/>
        <v>163417</v>
      </c>
      <c r="F27" s="38">
        <f t="shared" si="9"/>
        <v>6717</v>
      </c>
      <c r="G27" s="38">
        <f t="shared" si="9"/>
        <v>19669</v>
      </c>
      <c r="H27" s="38">
        <f t="shared" si="9"/>
        <v>4082</v>
      </c>
      <c r="I27" s="38">
        <f t="shared" si="9"/>
        <v>4284</v>
      </c>
      <c r="J27" s="38">
        <f t="shared" si="9"/>
        <v>10139</v>
      </c>
      <c r="K27" s="38">
        <f t="shared" si="9"/>
        <v>292</v>
      </c>
      <c r="L27" s="38">
        <f>L31+L38+L44+L62+L67+L73+L75+L76</f>
        <v>387</v>
      </c>
      <c r="M27" s="38">
        <f t="shared" si="9"/>
        <v>773</v>
      </c>
      <c r="N27" s="38">
        <f t="shared" si="9"/>
        <v>145309</v>
      </c>
      <c r="O27" s="38">
        <f t="shared" si="9"/>
        <v>62781</v>
      </c>
      <c r="P27" s="38">
        <f t="shared" si="9"/>
        <v>39</v>
      </c>
      <c r="Q27" s="38">
        <f t="shared" si="9"/>
        <v>82226</v>
      </c>
      <c r="R27" s="38">
        <f t="shared" si="9"/>
        <v>263</v>
      </c>
      <c r="S27" s="38">
        <f>S31+S38+S44+S62+S67+S73+S75+S76</f>
        <v>2894</v>
      </c>
      <c r="T27" s="38">
        <f t="shared" si="9"/>
        <v>1058</v>
      </c>
      <c r="U27" s="38">
        <f t="shared" si="9"/>
        <v>908</v>
      </c>
      <c r="V27" s="38">
        <f t="shared" si="9"/>
        <v>8</v>
      </c>
      <c r="W27" s="38">
        <f t="shared" si="9"/>
        <v>5852</v>
      </c>
      <c r="X27" s="39">
        <f>SUM(X31+X38+X44+X62+X67+X73+X75+X76)</f>
        <v>142755</v>
      </c>
    </row>
    <row r="28" spans="1:24" s="18" customFormat="1" ht="10.5" customHeight="1" x14ac:dyDescent="0.15">
      <c r="A28" s="19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7" customFormat="1" ht="15" customHeight="1" x14ac:dyDescent="0.15">
      <c r="A29" s="19" t="s">
        <v>31</v>
      </c>
      <c r="B29" s="20"/>
      <c r="C29" s="16">
        <f>D29+W29+X29</f>
        <v>807901</v>
      </c>
      <c r="D29" s="16">
        <f>G29+L29+M29+N29+S29+T29+U29+V29</f>
        <v>607651</v>
      </c>
      <c r="E29" s="16">
        <f>H29+J29+L29+O29+Q29+S29+U29</f>
        <v>565140</v>
      </c>
      <c r="F29" s="16">
        <f>I29+K29+M29+P29+R29+T29+V29</f>
        <v>36743</v>
      </c>
      <c r="G29" s="16">
        <v>108659</v>
      </c>
      <c r="H29" s="16">
        <v>13757</v>
      </c>
      <c r="I29" s="16">
        <v>17524</v>
      </c>
      <c r="J29" s="16">
        <v>68889</v>
      </c>
      <c r="K29" s="16">
        <v>2721</v>
      </c>
      <c r="L29" s="16">
        <v>742</v>
      </c>
      <c r="M29" s="16">
        <v>1330</v>
      </c>
      <c r="N29" s="16">
        <f>O29+P29+Q29+R29</f>
        <v>475260</v>
      </c>
      <c r="O29" s="16">
        <v>236154</v>
      </c>
      <c r="P29" s="16">
        <v>3294</v>
      </c>
      <c r="Q29" s="16">
        <v>229869</v>
      </c>
      <c r="R29" s="16">
        <v>5943</v>
      </c>
      <c r="S29" s="16">
        <v>10594</v>
      </c>
      <c r="T29" s="16">
        <v>5776</v>
      </c>
      <c r="U29" s="16">
        <v>5135</v>
      </c>
      <c r="V29" s="16">
        <v>155</v>
      </c>
      <c r="W29" s="16">
        <v>22822</v>
      </c>
      <c r="X29" s="16">
        <v>177428</v>
      </c>
    </row>
    <row r="30" spans="1:24" s="17" customFormat="1" ht="15" customHeight="1" x14ac:dyDescent="0.15">
      <c r="A30" s="19" t="s">
        <v>32</v>
      </c>
      <c r="B30" s="20"/>
      <c r="C30" s="16">
        <f t="shared" ref="C30:C81" si="10">D30+W30+X30</f>
        <v>383891</v>
      </c>
      <c r="D30" s="16">
        <f t="shared" ref="D30:D81" si="11">G30+L30+M30+N30+S30+T30+U30+V30</f>
        <v>251125</v>
      </c>
      <c r="E30" s="16">
        <f t="shared" ref="E30:F81" si="12">H30+J30+L30+O30+Q30+S30+U30</f>
        <v>237679</v>
      </c>
      <c r="F30" s="16">
        <f t="shared" si="12"/>
        <v>11937</v>
      </c>
      <c r="G30" s="16">
        <v>30851</v>
      </c>
      <c r="H30" s="16">
        <v>5471</v>
      </c>
      <c r="I30" s="16">
        <v>6181</v>
      </c>
      <c r="J30" s="16">
        <v>17228</v>
      </c>
      <c r="K30" s="16">
        <v>462</v>
      </c>
      <c r="L30" s="16">
        <v>476</v>
      </c>
      <c r="M30" s="16">
        <v>636</v>
      </c>
      <c r="N30" s="16">
        <f>O30+P30+Q30+R30</f>
        <v>211959</v>
      </c>
      <c r="O30" s="16">
        <v>97096</v>
      </c>
      <c r="P30" s="16">
        <v>891</v>
      </c>
      <c r="Q30" s="16">
        <v>112438</v>
      </c>
      <c r="R30" s="16">
        <v>1534</v>
      </c>
      <c r="S30" s="16">
        <v>3980</v>
      </c>
      <c r="T30" s="16">
        <v>2157</v>
      </c>
      <c r="U30" s="16">
        <v>990</v>
      </c>
      <c r="V30" s="16">
        <v>76</v>
      </c>
      <c r="W30" s="16">
        <v>8127</v>
      </c>
      <c r="X30" s="16">
        <v>124639</v>
      </c>
    </row>
    <row r="31" spans="1:24" s="17" customFormat="1" ht="15" customHeight="1" x14ac:dyDescent="0.15">
      <c r="A31" s="19" t="s">
        <v>33</v>
      </c>
      <c r="B31" s="20"/>
      <c r="C31" s="16">
        <f t="shared" si="10"/>
        <v>106073</v>
      </c>
      <c r="D31" s="16">
        <f t="shared" si="11"/>
        <v>58866</v>
      </c>
      <c r="E31" s="16">
        <f t="shared" si="12"/>
        <v>55616</v>
      </c>
      <c r="F31" s="16">
        <f t="shared" si="12"/>
        <v>2731</v>
      </c>
      <c r="G31" s="16">
        <v>8246</v>
      </c>
      <c r="H31" s="16">
        <v>1752</v>
      </c>
      <c r="I31" s="16">
        <v>1849</v>
      </c>
      <c r="J31" s="16">
        <v>4016</v>
      </c>
      <c r="K31" s="16">
        <v>110</v>
      </c>
      <c r="L31" s="16">
        <v>70</v>
      </c>
      <c r="M31" s="16">
        <v>187</v>
      </c>
      <c r="N31" s="16">
        <f t="shared" ref="N31:N81" si="13">O31+P31+Q31+R31</f>
        <v>48443</v>
      </c>
      <c r="O31" s="16">
        <v>21074</v>
      </c>
      <c r="P31" s="16">
        <v>2</v>
      </c>
      <c r="Q31" s="16">
        <v>27269</v>
      </c>
      <c r="R31" s="16">
        <v>98</v>
      </c>
      <c r="S31" s="16">
        <v>1028</v>
      </c>
      <c r="T31" s="16">
        <v>481</v>
      </c>
      <c r="U31" s="16">
        <v>407</v>
      </c>
      <c r="V31" s="16">
        <v>4</v>
      </c>
      <c r="W31" s="16">
        <v>1796</v>
      </c>
      <c r="X31" s="16">
        <v>45411</v>
      </c>
    </row>
    <row r="32" spans="1:24" s="17" customFormat="1" ht="15" customHeight="1" x14ac:dyDescent="0.15">
      <c r="A32" s="19" t="s">
        <v>34</v>
      </c>
      <c r="B32" s="20"/>
      <c r="C32" s="16">
        <f t="shared" si="10"/>
        <v>133409</v>
      </c>
      <c r="D32" s="16">
        <f t="shared" si="11"/>
        <v>101356</v>
      </c>
      <c r="E32" s="16">
        <f t="shared" si="12"/>
        <v>98512</v>
      </c>
      <c r="F32" s="16">
        <f t="shared" si="12"/>
        <v>2814</v>
      </c>
      <c r="G32" s="16">
        <v>8352</v>
      </c>
      <c r="H32" s="16">
        <v>1234</v>
      </c>
      <c r="I32" s="16">
        <v>1185</v>
      </c>
      <c r="J32" s="16">
        <v>5725</v>
      </c>
      <c r="K32" s="16">
        <v>178</v>
      </c>
      <c r="L32" s="16">
        <v>207</v>
      </c>
      <c r="M32" s="16">
        <v>213</v>
      </c>
      <c r="N32" s="16">
        <f t="shared" si="13"/>
        <v>90966</v>
      </c>
      <c r="O32" s="16">
        <v>47737</v>
      </c>
      <c r="P32" s="16">
        <v>312</v>
      </c>
      <c r="Q32" s="16">
        <v>42285</v>
      </c>
      <c r="R32" s="16">
        <v>632</v>
      </c>
      <c r="S32" s="16">
        <v>1188</v>
      </c>
      <c r="T32" s="16">
        <v>294</v>
      </c>
      <c r="U32" s="16">
        <v>136</v>
      </c>
      <c r="V32" s="40" t="s">
        <v>81</v>
      </c>
      <c r="W32" s="16">
        <v>5081</v>
      </c>
      <c r="X32" s="16">
        <v>26972</v>
      </c>
    </row>
    <row r="33" spans="1:24" s="17" customFormat="1" ht="15" customHeight="1" x14ac:dyDescent="0.15">
      <c r="A33" s="19" t="s">
        <v>35</v>
      </c>
      <c r="B33" s="20"/>
      <c r="C33" s="16">
        <f t="shared" si="10"/>
        <v>39483</v>
      </c>
      <c r="D33" s="16">
        <f t="shared" si="11"/>
        <v>27552</v>
      </c>
      <c r="E33" s="16">
        <f t="shared" si="12"/>
        <v>26864</v>
      </c>
      <c r="F33" s="16">
        <f t="shared" si="12"/>
        <v>677</v>
      </c>
      <c r="G33" s="16">
        <v>2008</v>
      </c>
      <c r="H33" s="16">
        <v>409</v>
      </c>
      <c r="I33" s="16">
        <v>213</v>
      </c>
      <c r="J33" s="16">
        <v>1358</v>
      </c>
      <c r="K33" s="16">
        <v>17</v>
      </c>
      <c r="L33" s="16">
        <v>76</v>
      </c>
      <c r="M33" s="16">
        <v>171</v>
      </c>
      <c r="N33" s="16">
        <f t="shared" si="13"/>
        <v>24761</v>
      </c>
      <c r="O33" s="16">
        <v>12296</v>
      </c>
      <c r="P33" s="16">
        <v>31</v>
      </c>
      <c r="Q33" s="16">
        <v>12288</v>
      </c>
      <c r="R33" s="16">
        <v>146</v>
      </c>
      <c r="S33" s="16">
        <v>328</v>
      </c>
      <c r="T33" s="16">
        <v>99</v>
      </c>
      <c r="U33" s="16">
        <v>109</v>
      </c>
      <c r="V33" s="40" t="s">
        <v>81</v>
      </c>
      <c r="W33" s="16">
        <v>1515</v>
      </c>
      <c r="X33" s="16">
        <v>10416</v>
      </c>
    </row>
    <row r="34" spans="1:24" s="17" customFormat="1" ht="10.5" customHeight="1" x14ac:dyDescent="0.15">
      <c r="A34" s="19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7" customFormat="1" ht="15" customHeight="1" x14ac:dyDescent="0.15">
      <c r="A35" s="19" t="s">
        <v>36</v>
      </c>
      <c r="B35" s="20"/>
      <c r="C35" s="16">
        <f t="shared" si="10"/>
        <v>121901</v>
      </c>
      <c r="D35" s="16">
        <f t="shared" si="11"/>
        <v>96047</v>
      </c>
      <c r="E35" s="16">
        <f t="shared" si="12"/>
        <v>94239</v>
      </c>
      <c r="F35" s="16">
        <f t="shared" si="12"/>
        <v>1786</v>
      </c>
      <c r="G35" s="16">
        <v>8057</v>
      </c>
      <c r="H35" s="16">
        <v>928</v>
      </c>
      <c r="I35" s="16">
        <v>784</v>
      </c>
      <c r="J35" s="16">
        <v>6218</v>
      </c>
      <c r="K35" s="16">
        <v>105</v>
      </c>
      <c r="L35" s="16">
        <v>138</v>
      </c>
      <c r="M35" s="16">
        <v>174</v>
      </c>
      <c r="N35" s="16">
        <f t="shared" si="13"/>
        <v>86207</v>
      </c>
      <c r="O35" s="16">
        <v>44201</v>
      </c>
      <c r="P35" s="16">
        <v>168</v>
      </c>
      <c r="Q35" s="16">
        <v>41474</v>
      </c>
      <c r="R35" s="16">
        <v>364</v>
      </c>
      <c r="S35" s="16">
        <v>1158</v>
      </c>
      <c r="T35" s="16">
        <v>187</v>
      </c>
      <c r="U35" s="16">
        <v>122</v>
      </c>
      <c r="V35" s="16">
        <v>4</v>
      </c>
      <c r="W35" s="16">
        <v>3369</v>
      </c>
      <c r="X35" s="16">
        <v>22485</v>
      </c>
    </row>
    <row r="36" spans="1:24" s="17" customFormat="1" ht="15" customHeight="1" x14ac:dyDescent="0.15">
      <c r="A36" s="19" t="s">
        <v>37</v>
      </c>
      <c r="B36" s="20"/>
      <c r="C36" s="16">
        <f t="shared" si="10"/>
        <v>37001</v>
      </c>
      <c r="D36" s="16">
        <f t="shared" si="11"/>
        <v>23723</v>
      </c>
      <c r="E36" s="16">
        <f t="shared" si="12"/>
        <v>21320</v>
      </c>
      <c r="F36" s="16">
        <f t="shared" si="12"/>
        <v>1874</v>
      </c>
      <c r="G36" s="16">
        <v>3717</v>
      </c>
      <c r="H36" s="16">
        <v>388</v>
      </c>
      <c r="I36" s="16">
        <v>1367</v>
      </c>
      <c r="J36" s="16">
        <v>1282</v>
      </c>
      <c r="K36" s="16">
        <v>151</v>
      </c>
      <c r="L36" s="16">
        <v>44</v>
      </c>
      <c r="M36" s="16">
        <v>45</v>
      </c>
      <c r="N36" s="16">
        <f t="shared" si="13"/>
        <v>18873</v>
      </c>
      <c r="O36" s="16">
        <v>8447</v>
      </c>
      <c r="P36" s="40" t="s">
        <v>81</v>
      </c>
      <c r="Q36" s="16">
        <v>10426</v>
      </c>
      <c r="R36" s="40" t="s">
        <v>81</v>
      </c>
      <c r="S36" s="16">
        <v>296</v>
      </c>
      <c r="T36" s="16">
        <v>300</v>
      </c>
      <c r="U36" s="16">
        <v>437</v>
      </c>
      <c r="V36" s="16">
        <v>11</v>
      </c>
      <c r="W36" s="16">
        <v>548</v>
      </c>
      <c r="X36" s="16">
        <v>12730</v>
      </c>
    </row>
    <row r="37" spans="1:24" s="17" customFormat="1" ht="15" customHeight="1" x14ac:dyDescent="0.15">
      <c r="A37" s="19" t="s">
        <v>38</v>
      </c>
      <c r="B37" s="20"/>
      <c r="C37" s="16">
        <f t="shared" si="10"/>
        <v>130557</v>
      </c>
      <c r="D37" s="16">
        <f t="shared" si="11"/>
        <v>91101</v>
      </c>
      <c r="E37" s="16">
        <f t="shared" si="12"/>
        <v>87635</v>
      </c>
      <c r="F37" s="16">
        <f t="shared" si="12"/>
        <v>3380</v>
      </c>
      <c r="G37" s="16">
        <v>7407</v>
      </c>
      <c r="H37" s="16">
        <v>1332</v>
      </c>
      <c r="I37" s="16">
        <v>1650</v>
      </c>
      <c r="J37" s="16">
        <v>4203</v>
      </c>
      <c r="K37" s="16">
        <v>136</v>
      </c>
      <c r="L37" s="16">
        <v>142</v>
      </c>
      <c r="M37" s="16">
        <v>339</v>
      </c>
      <c r="N37" s="16">
        <f t="shared" si="13"/>
        <v>80843</v>
      </c>
      <c r="O37" s="16">
        <v>37521</v>
      </c>
      <c r="P37" s="16">
        <v>66</v>
      </c>
      <c r="Q37" s="16">
        <v>43021</v>
      </c>
      <c r="R37" s="16">
        <v>235</v>
      </c>
      <c r="S37" s="16">
        <v>1154</v>
      </c>
      <c r="T37" s="16">
        <v>954</v>
      </c>
      <c r="U37" s="16">
        <v>262</v>
      </c>
      <c r="V37" s="40" t="s">
        <v>81</v>
      </c>
      <c r="W37" s="16">
        <v>3629</v>
      </c>
      <c r="X37" s="16">
        <v>35827</v>
      </c>
    </row>
    <row r="38" spans="1:24" s="17" customFormat="1" ht="15" customHeight="1" x14ac:dyDescent="0.15">
      <c r="A38" s="19" t="s">
        <v>39</v>
      </c>
      <c r="B38" s="20"/>
      <c r="C38" s="16">
        <f t="shared" si="10"/>
        <v>48537</v>
      </c>
      <c r="D38" s="16">
        <f t="shared" si="11"/>
        <v>25766</v>
      </c>
      <c r="E38" s="16">
        <f t="shared" si="12"/>
        <v>24615</v>
      </c>
      <c r="F38" s="16">
        <f t="shared" si="12"/>
        <v>1014</v>
      </c>
      <c r="G38" s="16">
        <v>2984</v>
      </c>
      <c r="H38" s="16">
        <v>624</v>
      </c>
      <c r="I38" s="16">
        <v>692</v>
      </c>
      <c r="J38" s="16">
        <v>1490</v>
      </c>
      <c r="K38" s="16">
        <v>41</v>
      </c>
      <c r="L38" s="16">
        <v>47</v>
      </c>
      <c r="M38" s="16">
        <v>64</v>
      </c>
      <c r="N38" s="16">
        <f t="shared" si="13"/>
        <v>21857</v>
      </c>
      <c r="O38" s="16">
        <v>9638</v>
      </c>
      <c r="P38" s="40" t="s">
        <v>81</v>
      </c>
      <c r="Q38" s="16">
        <v>12177</v>
      </c>
      <c r="R38" s="16">
        <v>42</v>
      </c>
      <c r="S38" s="16">
        <v>421</v>
      </c>
      <c r="T38" s="16">
        <v>172</v>
      </c>
      <c r="U38" s="16">
        <v>218</v>
      </c>
      <c r="V38" s="16">
        <v>3</v>
      </c>
      <c r="W38" s="16">
        <v>871</v>
      </c>
      <c r="X38" s="16">
        <v>21900</v>
      </c>
    </row>
    <row r="39" spans="1:24" s="17" customFormat="1" ht="15" customHeight="1" x14ac:dyDescent="0.15">
      <c r="A39" s="19" t="s">
        <v>40</v>
      </c>
      <c r="B39" s="20"/>
      <c r="C39" s="16">
        <f t="shared" si="10"/>
        <v>50721</v>
      </c>
      <c r="D39" s="16">
        <f t="shared" si="11"/>
        <v>34267</v>
      </c>
      <c r="E39" s="16">
        <f t="shared" si="12"/>
        <v>32266</v>
      </c>
      <c r="F39" s="16">
        <f t="shared" si="12"/>
        <v>1992</v>
      </c>
      <c r="G39" s="16">
        <v>4881</v>
      </c>
      <c r="H39" s="16">
        <v>642</v>
      </c>
      <c r="I39" s="16">
        <v>756</v>
      </c>
      <c r="J39" s="16">
        <v>3341</v>
      </c>
      <c r="K39" s="16">
        <v>133</v>
      </c>
      <c r="L39" s="16">
        <v>41</v>
      </c>
      <c r="M39" s="16">
        <v>82</v>
      </c>
      <c r="N39" s="16">
        <f t="shared" si="13"/>
        <v>28536</v>
      </c>
      <c r="O39" s="16">
        <v>13419</v>
      </c>
      <c r="P39" s="16">
        <v>285</v>
      </c>
      <c r="Q39" s="16">
        <v>14191</v>
      </c>
      <c r="R39" s="16">
        <v>641</v>
      </c>
      <c r="S39" s="16">
        <v>497</v>
      </c>
      <c r="T39" s="16">
        <v>95</v>
      </c>
      <c r="U39" s="16">
        <v>135</v>
      </c>
      <c r="V39" s="40" t="s">
        <v>81</v>
      </c>
      <c r="W39" s="16">
        <v>1267</v>
      </c>
      <c r="X39" s="16">
        <v>15187</v>
      </c>
    </row>
    <row r="40" spans="1:24" s="17" customFormat="1" ht="10.5" customHeight="1" x14ac:dyDescent="0.15">
      <c r="A40" s="19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7" customFormat="1" ht="15" customHeight="1" x14ac:dyDescent="0.15">
      <c r="A41" s="19" t="s">
        <v>41</v>
      </c>
      <c r="B41" s="20"/>
      <c r="C41" s="16">
        <f t="shared" si="10"/>
        <v>162201</v>
      </c>
      <c r="D41" s="16">
        <f t="shared" si="11"/>
        <v>110040</v>
      </c>
      <c r="E41" s="16">
        <f t="shared" si="12"/>
        <v>107259</v>
      </c>
      <c r="F41" s="16">
        <f t="shared" si="12"/>
        <v>2598</v>
      </c>
      <c r="G41" s="16">
        <v>7604</v>
      </c>
      <c r="H41" s="16">
        <v>1254</v>
      </c>
      <c r="I41" s="16">
        <v>1540</v>
      </c>
      <c r="J41" s="16">
        <v>4540</v>
      </c>
      <c r="K41" s="16">
        <v>87</v>
      </c>
      <c r="L41" s="16">
        <v>175</v>
      </c>
      <c r="M41" s="16">
        <v>147</v>
      </c>
      <c r="N41" s="16">
        <f t="shared" si="13"/>
        <v>100295</v>
      </c>
      <c r="O41" s="16">
        <v>47143</v>
      </c>
      <c r="P41" s="16">
        <v>23</v>
      </c>
      <c r="Q41" s="16">
        <v>52757</v>
      </c>
      <c r="R41" s="16">
        <v>372</v>
      </c>
      <c r="S41" s="16">
        <v>1174</v>
      </c>
      <c r="T41" s="16">
        <v>423</v>
      </c>
      <c r="U41" s="16">
        <v>216</v>
      </c>
      <c r="V41" s="16">
        <v>6</v>
      </c>
      <c r="W41" s="16">
        <v>4429</v>
      </c>
      <c r="X41" s="16">
        <v>47732</v>
      </c>
    </row>
    <row r="42" spans="1:24" s="17" customFormat="1" ht="15" customHeight="1" x14ac:dyDescent="0.15">
      <c r="A42" s="19" t="s">
        <v>42</v>
      </c>
      <c r="B42" s="20"/>
      <c r="C42" s="16">
        <f t="shared" si="10"/>
        <v>112277</v>
      </c>
      <c r="D42" s="16">
        <f t="shared" si="11"/>
        <v>81802</v>
      </c>
      <c r="E42" s="16">
        <f t="shared" si="12"/>
        <v>76009</v>
      </c>
      <c r="F42" s="16">
        <f t="shared" si="12"/>
        <v>5749</v>
      </c>
      <c r="G42" s="16">
        <v>9953</v>
      </c>
      <c r="H42" s="16">
        <v>1763</v>
      </c>
      <c r="I42" s="16">
        <v>3129</v>
      </c>
      <c r="J42" s="16">
        <v>4713</v>
      </c>
      <c r="K42" s="16">
        <v>304</v>
      </c>
      <c r="L42" s="16">
        <v>195</v>
      </c>
      <c r="M42" s="16">
        <v>248</v>
      </c>
      <c r="N42" s="16">
        <f t="shared" si="13"/>
        <v>67834</v>
      </c>
      <c r="O42" s="16">
        <v>33457</v>
      </c>
      <c r="P42" s="16">
        <v>27</v>
      </c>
      <c r="Q42" s="16">
        <v>34179</v>
      </c>
      <c r="R42" s="16">
        <v>171</v>
      </c>
      <c r="S42" s="16">
        <v>1388</v>
      </c>
      <c r="T42" s="16">
        <v>1870</v>
      </c>
      <c r="U42" s="16">
        <v>314</v>
      </c>
      <c r="V42" s="40" t="s">
        <v>81</v>
      </c>
      <c r="W42" s="16">
        <v>3272</v>
      </c>
      <c r="X42" s="16">
        <v>27203</v>
      </c>
    </row>
    <row r="43" spans="1:24" s="17" customFormat="1" ht="15" customHeight="1" x14ac:dyDescent="0.15">
      <c r="A43" s="19" t="s">
        <v>43</v>
      </c>
      <c r="B43" s="20"/>
      <c r="C43" s="16">
        <f t="shared" si="10"/>
        <v>115224</v>
      </c>
      <c r="D43" s="16">
        <f t="shared" si="11"/>
        <v>75526</v>
      </c>
      <c r="E43" s="16">
        <f t="shared" si="12"/>
        <v>71989</v>
      </c>
      <c r="F43" s="16">
        <f t="shared" si="12"/>
        <v>3451</v>
      </c>
      <c r="G43" s="16">
        <v>11214</v>
      </c>
      <c r="H43" s="16">
        <v>2392</v>
      </c>
      <c r="I43" s="16">
        <v>1756</v>
      </c>
      <c r="J43" s="16">
        <v>6716</v>
      </c>
      <c r="K43" s="16">
        <v>264</v>
      </c>
      <c r="L43" s="16">
        <v>107</v>
      </c>
      <c r="M43" s="16">
        <v>326</v>
      </c>
      <c r="N43" s="16">
        <f t="shared" si="13"/>
        <v>61378</v>
      </c>
      <c r="O43" s="16">
        <v>28941</v>
      </c>
      <c r="P43" s="16">
        <v>182</v>
      </c>
      <c r="Q43" s="16">
        <v>32068</v>
      </c>
      <c r="R43" s="16">
        <v>187</v>
      </c>
      <c r="S43" s="16">
        <v>1478</v>
      </c>
      <c r="T43" s="16">
        <v>735</v>
      </c>
      <c r="U43" s="16">
        <v>287</v>
      </c>
      <c r="V43" s="16">
        <v>1</v>
      </c>
      <c r="W43" s="16">
        <v>3523</v>
      </c>
      <c r="X43" s="16">
        <v>36175</v>
      </c>
    </row>
    <row r="44" spans="1:24" s="17" customFormat="1" ht="15" customHeight="1" x14ac:dyDescent="0.15">
      <c r="A44" s="19" t="s">
        <v>44</v>
      </c>
      <c r="B44" s="20"/>
      <c r="C44" s="16">
        <f t="shared" si="10"/>
        <v>59679</v>
      </c>
      <c r="D44" s="16">
        <f t="shared" si="11"/>
        <v>31727</v>
      </c>
      <c r="E44" s="16">
        <f t="shared" si="12"/>
        <v>29520</v>
      </c>
      <c r="F44" s="16">
        <f t="shared" si="12"/>
        <v>2092</v>
      </c>
      <c r="G44" s="16">
        <v>4101</v>
      </c>
      <c r="H44" s="16">
        <v>716</v>
      </c>
      <c r="I44" s="16">
        <v>1184</v>
      </c>
      <c r="J44" s="16">
        <v>2006</v>
      </c>
      <c r="K44" s="16">
        <v>80</v>
      </c>
      <c r="L44" s="16">
        <v>117</v>
      </c>
      <c r="M44" s="16">
        <v>375</v>
      </c>
      <c r="N44" s="16">
        <f t="shared" si="13"/>
        <v>26040</v>
      </c>
      <c r="O44" s="16">
        <v>11317</v>
      </c>
      <c r="P44" s="16">
        <v>37</v>
      </c>
      <c r="Q44" s="16">
        <v>14610</v>
      </c>
      <c r="R44" s="16">
        <v>76</v>
      </c>
      <c r="S44" s="16">
        <v>591</v>
      </c>
      <c r="T44" s="16">
        <v>339</v>
      </c>
      <c r="U44" s="16">
        <v>163</v>
      </c>
      <c r="V44" s="16">
        <v>1</v>
      </c>
      <c r="W44" s="16">
        <v>1083</v>
      </c>
      <c r="X44" s="16">
        <v>26869</v>
      </c>
    </row>
    <row r="45" spans="1:24" s="17" customFormat="1" ht="15" customHeight="1" x14ac:dyDescent="0.15">
      <c r="A45" s="19" t="s">
        <v>45</v>
      </c>
      <c r="B45" s="20"/>
      <c r="C45" s="16">
        <f t="shared" si="10"/>
        <v>58236</v>
      </c>
      <c r="D45" s="16">
        <f t="shared" si="11"/>
        <v>34899</v>
      </c>
      <c r="E45" s="16">
        <f t="shared" si="12"/>
        <v>34050</v>
      </c>
      <c r="F45" s="16">
        <f t="shared" si="12"/>
        <v>781</v>
      </c>
      <c r="G45" s="16">
        <v>3075</v>
      </c>
      <c r="H45" s="16">
        <v>620</v>
      </c>
      <c r="I45" s="16">
        <v>501</v>
      </c>
      <c r="J45" s="16">
        <v>1831</v>
      </c>
      <c r="K45" s="16">
        <v>55</v>
      </c>
      <c r="L45" s="16">
        <v>79</v>
      </c>
      <c r="M45" s="16">
        <v>31</v>
      </c>
      <c r="N45" s="16">
        <f t="shared" si="13"/>
        <v>30970</v>
      </c>
      <c r="O45" s="16">
        <v>13646</v>
      </c>
      <c r="P45" s="40" t="s">
        <v>81</v>
      </c>
      <c r="Q45" s="16">
        <v>17295</v>
      </c>
      <c r="R45" s="16">
        <v>29</v>
      </c>
      <c r="S45" s="16">
        <v>481</v>
      </c>
      <c r="T45" s="16">
        <v>165</v>
      </c>
      <c r="U45" s="16">
        <v>98</v>
      </c>
      <c r="V45" s="40" t="s">
        <v>81</v>
      </c>
      <c r="W45" s="16">
        <v>1241</v>
      </c>
      <c r="X45" s="16">
        <v>22096</v>
      </c>
    </row>
    <row r="46" spans="1:24" s="17" customFormat="1" ht="10.5" customHeight="1" x14ac:dyDescent="0.15">
      <c r="A46" s="19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7" customFormat="1" ht="15" customHeight="1" x14ac:dyDescent="0.15">
      <c r="A47" s="19" t="s">
        <v>46</v>
      </c>
      <c r="B47" s="20"/>
      <c r="C47" s="16">
        <f t="shared" si="10"/>
        <v>91144</v>
      </c>
      <c r="D47" s="16">
        <f t="shared" si="11"/>
        <v>59425</v>
      </c>
      <c r="E47" s="16">
        <f t="shared" si="12"/>
        <v>57427</v>
      </c>
      <c r="F47" s="16">
        <f t="shared" si="12"/>
        <v>1935</v>
      </c>
      <c r="G47" s="16">
        <v>6483</v>
      </c>
      <c r="H47" s="16">
        <v>1018</v>
      </c>
      <c r="I47" s="16">
        <v>1273</v>
      </c>
      <c r="J47" s="16">
        <v>4009</v>
      </c>
      <c r="K47" s="16">
        <v>120</v>
      </c>
      <c r="L47" s="16">
        <v>103</v>
      </c>
      <c r="M47" s="16">
        <v>110</v>
      </c>
      <c r="N47" s="16">
        <f t="shared" si="13"/>
        <v>51411</v>
      </c>
      <c r="O47" s="16">
        <v>23954</v>
      </c>
      <c r="P47" s="16">
        <v>23</v>
      </c>
      <c r="Q47" s="16">
        <v>27252</v>
      </c>
      <c r="R47" s="16">
        <v>182</v>
      </c>
      <c r="S47" s="16">
        <v>905</v>
      </c>
      <c r="T47" s="16">
        <v>226</v>
      </c>
      <c r="U47" s="16">
        <v>186</v>
      </c>
      <c r="V47" s="16">
        <v>1</v>
      </c>
      <c r="W47" s="16">
        <v>3428</v>
      </c>
      <c r="X47" s="16">
        <v>28291</v>
      </c>
    </row>
    <row r="48" spans="1:24" s="17" customFormat="1" ht="15" customHeight="1" x14ac:dyDescent="0.15">
      <c r="A48" s="19" t="s">
        <v>47</v>
      </c>
      <c r="B48" s="20"/>
      <c r="C48" s="16">
        <f t="shared" si="10"/>
        <v>55610</v>
      </c>
      <c r="D48" s="16">
        <f t="shared" si="11"/>
        <v>34520</v>
      </c>
      <c r="E48" s="16">
        <f t="shared" si="12"/>
        <v>33778</v>
      </c>
      <c r="F48" s="16">
        <f t="shared" si="12"/>
        <v>614</v>
      </c>
      <c r="G48" s="16">
        <v>2178</v>
      </c>
      <c r="H48" s="16">
        <v>384</v>
      </c>
      <c r="I48" s="16">
        <v>423</v>
      </c>
      <c r="J48" s="16">
        <v>1227</v>
      </c>
      <c r="K48" s="16">
        <v>16</v>
      </c>
      <c r="L48" s="16">
        <v>93</v>
      </c>
      <c r="M48" s="16">
        <v>45</v>
      </c>
      <c r="N48" s="16">
        <f t="shared" si="13"/>
        <v>31710</v>
      </c>
      <c r="O48" s="16">
        <v>13609</v>
      </c>
      <c r="P48" s="16">
        <v>8</v>
      </c>
      <c r="Q48" s="16">
        <v>18021</v>
      </c>
      <c r="R48" s="16">
        <v>72</v>
      </c>
      <c r="S48" s="16">
        <v>358</v>
      </c>
      <c r="T48" s="16">
        <v>50</v>
      </c>
      <c r="U48" s="16">
        <v>86</v>
      </c>
      <c r="V48" s="40" t="s">
        <v>81</v>
      </c>
      <c r="W48" s="16">
        <v>1159</v>
      </c>
      <c r="X48" s="16">
        <v>19931</v>
      </c>
    </row>
    <row r="49" spans="1:24" s="17" customFormat="1" ht="15" customHeight="1" x14ac:dyDescent="0.15">
      <c r="A49" s="19" t="s">
        <v>48</v>
      </c>
      <c r="B49" s="20"/>
      <c r="C49" s="16">
        <f t="shared" si="10"/>
        <v>53163</v>
      </c>
      <c r="D49" s="16">
        <f t="shared" si="11"/>
        <v>33902</v>
      </c>
      <c r="E49" s="16">
        <f t="shared" si="12"/>
        <v>32338</v>
      </c>
      <c r="F49" s="16">
        <f t="shared" si="12"/>
        <v>1507</v>
      </c>
      <c r="G49" s="16">
        <v>5127</v>
      </c>
      <c r="H49" s="16">
        <v>931</v>
      </c>
      <c r="I49" s="16">
        <v>993</v>
      </c>
      <c r="J49" s="16">
        <v>3052</v>
      </c>
      <c r="K49" s="16">
        <v>94</v>
      </c>
      <c r="L49" s="16">
        <v>45</v>
      </c>
      <c r="M49" s="40">
        <v>106</v>
      </c>
      <c r="N49" s="16">
        <f t="shared" si="13"/>
        <v>27299</v>
      </c>
      <c r="O49" s="16">
        <v>12310</v>
      </c>
      <c r="P49" s="40" t="s">
        <v>81</v>
      </c>
      <c r="Q49" s="16">
        <v>14953</v>
      </c>
      <c r="R49" s="16">
        <v>36</v>
      </c>
      <c r="S49" s="16">
        <v>931</v>
      </c>
      <c r="T49" s="16">
        <v>272</v>
      </c>
      <c r="U49" s="16">
        <v>116</v>
      </c>
      <c r="V49" s="16">
        <v>6</v>
      </c>
      <c r="W49" s="16">
        <v>1360</v>
      </c>
      <c r="X49" s="16">
        <v>17901</v>
      </c>
    </row>
    <row r="50" spans="1:24" s="17" customFormat="1" ht="15" customHeight="1" x14ac:dyDescent="0.15">
      <c r="A50" s="19" t="s">
        <v>49</v>
      </c>
      <c r="B50" s="20"/>
      <c r="C50" s="16">
        <f t="shared" si="10"/>
        <v>51442</v>
      </c>
      <c r="D50" s="16">
        <f t="shared" si="11"/>
        <v>33982</v>
      </c>
      <c r="E50" s="16">
        <f t="shared" si="12"/>
        <v>31936</v>
      </c>
      <c r="F50" s="16">
        <f t="shared" si="12"/>
        <v>2014</v>
      </c>
      <c r="G50" s="16">
        <v>5668</v>
      </c>
      <c r="H50" s="16">
        <v>877</v>
      </c>
      <c r="I50" s="16">
        <v>1506</v>
      </c>
      <c r="J50" s="16">
        <v>3087</v>
      </c>
      <c r="K50" s="16">
        <v>166</v>
      </c>
      <c r="L50" s="16">
        <v>83</v>
      </c>
      <c r="M50" s="16">
        <v>32</v>
      </c>
      <c r="N50" s="16">
        <f t="shared" si="13"/>
        <v>27230</v>
      </c>
      <c r="O50" s="16">
        <v>12899</v>
      </c>
      <c r="P50" s="16">
        <v>12</v>
      </c>
      <c r="Q50" s="16">
        <v>14202</v>
      </c>
      <c r="R50" s="16">
        <v>117</v>
      </c>
      <c r="S50" s="16">
        <v>582</v>
      </c>
      <c r="T50" s="16">
        <v>181</v>
      </c>
      <c r="U50" s="16">
        <v>206</v>
      </c>
      <c r="V50" s="40" t="s">
        <v>81</v>
      </c>
      <c r="W50" s="16">
        <v>1691</v>
      </c>
      <c r="X50" s="16">
        <v>15769</v>
      </c>
    </row>
    <row r="51" spans="1:24" s="17" customFormat="1" ht="15" customHeight="1" x14ac:dyDescent="0.15">
      <c r="A51" s="19" t="s">
        <v>50</v>
      </c>
      <c r="B51" s="20"/>
      <c r="C51" s="16">
        <f t="shared" si="10"/>
        <v>97853</v>
      </c>
      <c r="D51" s="16">
        <f t="shared" si="11"/>
        <v>58695</v>
      </c>
      <c r="E51" s="16">
        <f t="shared" si="12"/>
        <v>56091</v>
      </c>
      <c r="F51" s="16">
        <f t="shared" si="12"/>
        <v>2274</v>
      </c>
      <c r="G51" s="16">
        <v>6156</v>
      </c>
      <c r="H51" s="16">
        <v>1195</v>
      </c>
      <c r="I51" s="16">
        <v>1514</v>
      </c>
      <c r="J51" s="16">
        <v>3004</v>
      </c>
      <c r="K51" s="16">
        <v>113</v>
      </c>
      <c r="L51" s="16">
        <v>125</v>
      </c>
      <c r="M51" s="16">
        <v>143</v>
      </c>
      <c r="N51" s="16">
        <f t="shared" si="13"/>
        <v>51041</v>
      </c>
      <c r="O51" s="16">
        <v>23076</v>
      </c>
      <c r="P51" s="16">
        <v>6</v>
      </c>
      <c r="Q51" s="16">
        <v>27811</v>
      </c>
      <c r="R51" s="16">
        <v>148</v>
      </c>
      <c r="S51" s="16">
        <v>784</v>
      </c>
      <c r="T51" s="16">
        <v>348</v>
      </c>
      <c r="U51" s="16">
        <v>96</v>
      </c>
      <c r="V51" s="16">
        <v>2</v>
      </c>
      <c r="W51" s="16">
        <v>1869</v>
      </c>
      <c r="X51" s="16">
        <v>37289</v>
      </c>
    </row>
    <row r="52" spans="1:24" s="17" customFormat="1" ht="10.5" customHeight="1" x14ac:dyDescent="0.15">
      <c r="A52" s="19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7" customFormat="1" ht="15" customHeight="1" x14ac:dyDescent="0.15">
      <c r="A53" s="19" t="s">
        <v>51</v>
      </c>
      <c r="B53" s="20"/>
      <c r="C53" s="16">
        <f t="shared" si="10"/>
        <v>56787</v>
      </c>
      <c r="D53" s="16">
        <f t="shared" si="11"/>
        <v>42205</v>
      </c>
      <c r="E53" s="16">
        <f t="shared" si="12"/>
        <v>41428</v>
      </c>
      <c r="F53" s="16">
        <f t="shared" si="12"/>
        <v>776</v>
      </c>
      <c r="G53" s="16">
        <v>2543</v>
      </c>
      <c r="H53" s="16">
        <v>441</v>
      </c>
      <c r="I53" s="16">
        <v>449</v>
      </c>
      <c r="J53" s="16">
        <v>1594</v>
      </c>
      <c r="K53" s="16">
        <v>58</v>
      </c>
      <c r="L53" s="16">
        <v>80</v>
      </c>
      <c r="M53" s="16">
        <v>36</v>
      </c>
      <c r="N53" s="16">
        <f t="shared" si="13"/>
        <v>38825</v>
      </c>
      <c r="O53" s="16">
        <v>20842</v>
      </c>
      <c r="P53" s="16">
        <v>27</v>
      </c>
      <c r="Q53" s="16">
        <v>17917</v>
      </c>
      <c r="R53" s="16">
        <v>39</v>
      </c>
      <c r="S53" s="16">
        <v>464</v>
      </c>
      <c r="T53" s="16">
        <v>167</v>
      </c>
      <c r="U53" s="16">
        <v>90</v>
      </c>
      <c r="V53" s="40" t="s">
        <v>81</v>
      </c>
      <c r="W53" s="16">
        <v>1990</v>
      </c>
      <c r="X53" s="16">
        <v>12592</v>
      </c>
    </row>
    <row r="54" spans="1:24" s="17" customFormat="1" ht="15" customHeight="1" x14ac:dyDescent="0.15">
      <c r="A54" s="19" t="s">
        <v>52</v>
      </c>
      <c r="B54" s="20"/>
      <c r="C54" s="16">
        <f t="shared" si="10"/>
        <v>30199</v>
      </c>
      <c r="D54" s="16">
        <f t="shared" si="11"/>
        <v>18901</v>
      </c>
      <c r="E54" s="16">
        <f t="shared" si="12"/>
        <v>18700</v>
      </c>
      <c r="F54" s="16">
        <f t="shared" si="12"/>
        <v>198</v>
      </c>
      <c r="G54" s="16">
        <v>1694</v>
      </c>
      <c r="H54" s="16">
        <v>421</v>
      </c>
      <c r="I54" s="16">
        <v>121</v>
      </c>
      <c r="J54" s="16">
        <v>1134</v>
      </c>
      <c r="K54" s="16">
        <v>15</v>
      </c>
      <c r="L54" s="16">
        <v>44</v>
      </c>
      <c r="M54" s="16">
        <v>23</v>
      </c>
      <c r="N54" s="16">
        <f t="shared" si="13"/>
        <v>16814</v>
      </c>
      <c r="O54" s="16">
        <v>7862</v>
      </c>
      <c r="P54" s="40" t="s">
        <v>81</v>
      </c>
      <c r="Q54" s="16">
        <v>8952</v>
      </c>
      <c r="R54" s="40" t="s">
        <v>81</v>
      </c>
      <c r="S54" s="16">
        <v>200</v>
      </c>
      <c r="T54" s="16">
        <v>39</v>
      </c>
      <c r="U54" s="16">
        <v>87</v>
      </c>
      <c r="V54" s="40" t="s">
        <v>81</v>
      </c>
      <c r="W54" s="16">
        <v>771</v>
      </c>
      <c r="X54" s="16">
        <v>10527</v>
      </c>
    </row>
    <row r="55" spans="1:24" s="17" customFormat="1" ht="15" customHeight="1" x14ac:dyDescent="0.15">
      <c r="A55" s="19" t="s">
        <v>53</v>
      </c>
      <c r="B55" s="20"/>
      <c r="C55" s="16">
        <f t="shared" si="10"/>
        <v>54703</v>
      </c>
      <c r="D55" s="16">
        <f t="shared" si="11"/>
        <v>32963</v>
      </c>
      <c r="E55" s="16">
        <f t="shared" si="12"/>
        <v>31603</v>
      </c>
      <c r="F55" s="16">
        <f t="shared" si="12"/>
        <v>1332</v>
      </c>
      <c r="G55" s="16">
        <v>3683</v>
      </c>
      <c r="H55" s="16">
        <v>819</v>
      </c>
      <c r="I55" s="16">
        <v>832</v>
      </c>
      <c r="J55" s="16">
        <v>1938</v>
      </c>
      <c r="K55" s="16">
        <v>66</v>
      </c>
      <c r="L55" s="16">
        <v>55</v>
      </c>
      <c r="M55" s="16">
        <v>43</v>
      </c>
      <c r="N55" s="16">
        <f t="shared" si="13"/>
        <v>28174</v>
      </c>
      <c r="O55" s="16">
        <v>12783</v>
      </c>
      <c r="P55" s="16">
        <v>18</v>
      </c>
      <c r="Q55" s="16">
        <v>15274</v>
      </c>
      <c r="R55" s="16">
        <v>99</v>
      </c>
      <c r="S55" s="16">
        <v>599</v>
      </c>
      <c r="T55" s="16">
        <v>274</v>
      </c>
      <c r="U55" s="16">
        <v>135</v>
      </c>
      <c r="V55" s="40" t="s">
        <v>81</v>
      </c>
      <c r="W55" s="16">
        <v>1276</v>
      </c>
      <c r="X55" s="16">
        <v>20464</v>
      </c>
    </row>
    <row r="56" spans="1:24" s="17" customFormat="1" ht="15" customHeight="1" x14ac:dyDescent="0.15">
      <c r="A56" s="19" t="s">
        <v>54</v>
      </c>
      <c r="B56" s="20"/>
      <c r="C56" s="16">
        <f t="shared" si="10"/>
        <v>52644</v>
      </c>
      <c r="D56" s="16">
        <f t="shared" si="11"/>
        <v>34942</v>
      </c>
      <c r="E56" s="16">
        <f t="shared" si="12"/>
        <v>30891</v>
      </c>
      <c r="F56" s="16">
        <f t="shared" si="12"/>
        <v>3962</v>
      </c>
      <c r="G56" s="16">
        <v>7657</v>
      </c>
      <c r="H56" s="16">
        <v>1089</v>
      </c>
      <c r="I56" s="16">
        <v>2712</v>
      </c>
      <c r="J56" s="16">
        <v>3587</v>
      </c>
      <c r="K56" s="16">
        <v>180</v>
      </c>
      <c r="L56" s="16">
        <v>62</v>
      </c>
      <c r="M56" s="16">
        <v>193</v>
      </c>
      <c r="N56" s="16">
        <f t="shared" si="13"/>
        <v>26095</v>
      </c>
      <c r="O56" s="16">
        <v>12271</v>
      </c>
      <c r="P56" s="16">
        <v>234</v>
      </c>
      <c r="Q56" s="16">
        <v>13135</v>
      </c>
      <c r="R56" s="16">
        <v>455</v>
      </c>
      <c r="S56" s="16">
        <v>592</v>
      </c>
      <c r="T56" s="16">
        <v>186</v>
      </c>
      <c r="U56" s="16">
        <v>155</v>
      </c>
      <c r="V56" s="16">
        <v>2</v>
      </c>
      <c r="W56" s="16">
        <v>1292</v>
      </c>
      <c r="X56" s="16">
        <v>16410</v>
      </c>
    </row>
    <row r="57" spans="1:24" s="17" customFormat="1" ht="15" customHeight="1" x14ac:dyDescent="0.15">
      <c r="A57" s="19" t="s">
        <v>55</v>
      </c>
      <c r="B57" s="20"/>
      <c r="C57" s="16">
        <f t="shared" si="10"/>
        <v>47004</v>
      </c>
      <c r="D57" s="16">
        <f t="shared" si="11"/>
        <v>33574</v>
      </c>
      <c r="E57" s="16">
        <f t="shared" si="12"/>
        <v>27856</v>
      </c>
      <c r="F57" s="16">
        <f t="shared" si="12"/>
        <v>5577</v>
      </c>
      <c r="G57" s="16">
        <v>8704</v>
      </c>
      <c r="H57" s="16">
        <v>1131</v>
      </c>
      <c r="I57" s="16">
        <v>3411</v>
      </c>
      <c r="J57" s="16">
        <v>3609</v>
      </c>
      <c r="K57" s="16">
        <v>412</v>
      </c>
      <c r="L57" s="16">
        <v>65</v>
      </c>
      <c r="M57" s="16">
        <v>126</v>
      </c>
      <c r="N57" s="16">
        <f t="shared" si="13"/>
        <v>22022</v>
      </c>
      <c r="O57" s="16">
        <v>10430</v>
      </c>
      <c r="P57" s="16">
        <v>4</v>
      </c>
      <c r="Q57" s="16">
        <v>11534</v>
      </c>
      <c r="R57" s="16">
        <v>54</v>
      </c>
      <c r="S57" s="16">
        <v>852</v>
      </c>
      <c r="T57" s="16">
        <v>1565</v>
      </c>
      <c r="U57" s="16">
        <v>235</v>
      </c>
      <c r="V57" s="16">
        <v>5</v>
      </c>
      <c r="W57" s="16">
        <v>1382</v>
      </c>
      <c r="X57" s="16">
        <v>12048</v>
      </c>
    </row>
    <row r="58" spans="1:24" s="17" customFormat="1" ht="10.5" customHeight="1" x14ac:dyDescent="0.15">
      <c r="A58" s="19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7" customFormat="1" ht="15" customHeight="1" x14ac:dyDescent="0.15">
      <c r="A59" s="19" t="s">
        <v>56</v>
      </c>
      <c r="B59" s="20"/>
      <c r="C59" s="16">
        <f t="shared" si="10"/>
        <v>26491</v>
      </c>
      <c r="D59" s="16">
        <f t="shared" si="11"/>
        <v>17827</v>
      </c>
      <c r="E59" s="16">
        <f t="shared" si="12"/>
        <v>16424</v>
      </c>
      <c r="F59" s="16">
        <f t="shared" si="12"/>
        <v>1215</v>
      </c>
      <c r="G59" s="16">
        <v>2345</v>
      </c>
      <c r="H59" s="16">
        <v>375</v>
      </c>
      <c r="I59" s="16">
        <v>587</v>
      </c>
      <c r="J59" s="16">
        <v>1153</v>
      </c>
      <c r="K59" s="16">
        <v>42</v>
      </c>
      <c r="L59" s="16">
        <v>29</v>
      </c>
      <c r="M59" s="16">
        <v>2</v>
      </c>
      <c r="N59" s="16">
        <f t="shared" si="13"/>
        <v>14201</v>
      </c>
      <c r="O59" s="16">
        <v>6555</v>
      </c>
      <c r="P59" s="40" t="s">
        <v>81</v>
      </c>
      <c r="Q59" s="16">
        <v>7646</v>
      </c>
      <c r="R59" s="40" t="s">
        <v>81</v>
      </c>
      <c r="S59" s="16">
        <v>400</v>
      </c>
      <c r="T59" s="16">
        <v>554</v>
      </c>
      <c r="U59" s="16">
        <v>266</v>
      </c>
      <c r="V59" s="16">
        <v>30</v>
      </c>
      <c r="W59" s="16">
        <v>462</v>
      </c>
      <c r="X59" s="16">
        <v>8202</v>
      </c>
    </row>
    <row r="60" spans="1:24" s="17" customFormat="1" ht="15" customHeight="1" x14ac:dyDescent="0.15">
      <c r="A60" s="19" t="s">
        <v>57</v>
      </c>
      <c r="B60" s="20"/>
      <c r="C60" s="16">
        <f t="shared" si="10"/>
        <v>27664</v>
      </c>
      <c r="D60" s="16">
        <f t="shared" si="11"/>
        <v>17219</v>
      </c>
      <c r="E60" s="16">
        <f t="shared" si="12"/>
        <v>16921</v>
      </c>
      <c r="F60" s="16">
        <f t="shared" si="12"/>
        <v>283</v>
      </c>
      <c r="G60" s="16">
        <v>1585</v>
      </c>
      <c r="H60" s="16">
        <v>325</v>
      </c>
      <c r="I60" s="16">
        <v>226</v>
      </c>
      <c r="J60" s="16">
        <v>993</v>
      </c>
      <c r="K60" s="16">
        <v>26</v>
      </c>
      <c r="L60" s="16">
        <v>23</v>
      </c>
      <c r="M60" s="16">
        <v>5</v>
      </c>
      <c r="N60" s="16">
        <f t="shared" si="13"/>
        <v>15197</v>
      </c>
      <c r="O60" s="16">
        <v>6799</v>
      </c>
      <c r="P60" s="40" t="s">
        <v>81</v>
      </c>
      <c r="Q60" s="16">
        <v>8398</v>
      </c>
      <c r="R60" s="40" t="s">
        <v>81</v>
      </c>
      <c r="S60" s="16">
        <v>352</v>
      </c>
      <c r="T60" s="16">
        <v>26</v>
      </c>
      <c r="U60" s="16">
        <v>31</v>
      </c>
      <c r="V60" s="40" t="s">
        <v>81</v>
      </c>
      <c r="W60" s="16">
        <v>629</v>
      </c>
      <c r="X60" s="16">
        <v>9816</v>
      </c>
    </row>
    <row r="61" spans="1:24" s="17" customFormat="1" ht="15" customHeight="1" x14ac:dyDescent="0.15">
      <c r="A61" s="19" t="s">
        <v>58</v>
      </c>
      <c r="B61" s="20"/>
      <c r="C61" s="16">
        <f t="shared" si="10"/>
        <v>212095</v>
      </c>
      <c r="D61" s="16">
        <f t="shared" si="11"/>
        <v>146056</v>
      </c>
      <c r="E61" s="16">
        <f t="shared" si="12"/>
        <v>133826</v>
      </c>
      <c r="F61" s="16">
        <f t="shared" si="12"/>
        <v>12030</v>
      </c>
      <c r="G61" s="16">
        <v>29085</v>
      </c>
      <c r="H61" s="16">
        <v>4204</v>
      </c>
      <c r="I61" s="16">
        <v>7918</v>
      </c>
      <c r="J61" s="16">
        <v>16013</v>
      </c>
      <c r="K61" s="16">
        <v>750</v>
      </c>
      <c r="L61" s="16">
        <v>142</v>
      </c>
      <c r="M61" s="16">
        <v>427</v>
      </c>
      <c r="N61" s="16">
        <f t="shared" si="13"/>
        <v>111866</v>
      </c>
      <c r="O61" s="16">
        <v>54359</v>
      </c>
      <c r="P61" s="16">
        <v>554</v>
      </c>
      <c r="Q61" s="16">
        <v>55867</v>
      </c>
      <c r="R61" s="16">
        <v>1086</v>
      </c>
      <c r="S61" s="16">
        <v>2625</v>
      </c>
      <c r="T61" s="16">
        <v>1278</v>
      </c>
      <c r="U61" s="16">
        <v>616</v>
      </c>
      <c r="V61" s="16">
        <v>17</v>
      </c>
      <c r="W61" s="16">
        <v>5343</v>
      </c>
      <c r="X61" s="16">
        <v>60696</v>
      </c>
    </row>
    <row r="62" spans="1:24" s="17" customFormat="1" ht="15" customHeight="1" x14ac:dyDescent="0.15">
      <c r="A62" s="19" t="s">
        <v>59</v>
      </c>
      <c r="B62" s="20"/>
      <c r="C62" s="16">
        <f t="shared" si="10"/>
        <v>35372</v>
      </c>
      <c r="D62" s="16">
        <f t="shared" si="11"/>
        <v>17688</v>
      </c>
      <c r="E62" s="16">
        <f t="shared" si="12"/>
        <v>17246</v>
      </c>
      <c r="F62" s="16">
        <f t="shared" si="12"/>
        <v>430</v>
      </c>
      <c r="G62" s="16">
        <v>1772</v>
      </c>
      <c r="H62" s="16">
        <v>396</v>
      </c>
      <c r="I62" s="16">
        <v>263</v>
      </c>
      <c r="J62" s="16">
        <v>1076</v>
      </c>
      <c r="K62" s="16">
        <v>25</v>
      </c>
      <c r="L62" s="16">
        <v>65</v>
      </c>
      <c r="M62" s="16">
        <v>57</v>
      </c>
      <c r="N62" s="16">
        <f>O62+P62+Q62+R62</f>
        <v>15390</v>
      </c>
      <c r="O62" s="16">
        <v>6369</v>
      </c>
      <c r="P62" s="40" t="s">
        <v>81</v>
      </c>
      <c r="Q62" s="16">
        <v>8975</v>
      </c>
      <c r="R62" s="16">
        <v>46</v>
      </c>
      <c r="S62" s="16">
        <v>310</v>
      </c>
      <c r="T62" s="16">
        <v>39</v>
      </c>
      <c r="U62" s="16">
        <v>55</v>
      </c>
      <c r="V62" s="40" t="s">
        <v>81</v>
      </c>
      <c r="W62" s="16">
        <v>726</v>
      </c>
      <c r="X62" s="16">
        <v>16958</v>
      </c>
    </row>
    <row r="63" spans="1:24" s="17" customFormat="1" ht="15" customHeight="1" x14ac:dyDescent="0.15">
      <c r="A63" s="19" t="s">
        <v>60</v>
      </c>
      <c r="B63" s="20"/>
      <c r="C63" s="16">
        <f t="shared" si="10"/>
        <v>24528</v>
      </c>
      <c r="D63" s="16">
        <f t="shared" si="11"/>
        <v>16002</v>
      </c>
      <c r="E63" s="16">
        <f t="shared" si="12"/>
        <v>15191</v>
      </c>
      <c r="F63" s="16">
        <f t="shared" si="12"/>
        <v>788</v>
      </c>
      <c r="G63" s="16">
        <v>2030</v>
      </c>
      <c r="H63" s="16">
        <v>416</v>
      </c>
      <c r="I63" s="16">
        <v>580</v>
      </c>
      <c r="J63" s="16">
        <v>955</v>
      </c>
      <c r="K63" s="16">
        <v>56</v>
      </c>
      <c r="L63" s="16">
        <v>44</v>
      </c>
      <c r="M63" s="16">
        <v>13</v>
      </c>
      <c r="N63" s="16">
        <f t="shared" si="13"/>
        <v>13618</v>
      </c>
      <c r="O63" s="16">
        <v>6406</v>
      </c>
      <c r="P63" s="16">
        <v>6</v>
      </c>
      <c r="Q63" s="16">
        <v>7100</v>
      </c>
      <c r="R63" s="16">
        <v>106</v>
      </c>
      <c r="S63" s="16">
        <v>201</v>
      </c>
      <c r="T63" s="16">
        <v>27</v>
      </c>
      <c r="U63" s="16">
        <v>69</v>
      </c>
      <c r="V63" s="40" t="s">
        <v>81</v>
      </c>
      <c r="W63" s="16">
        <v>834</v>
      </c>
      <c r="X63" s="16">
        <v>7692</v>
      </c>
    </row>
    <row r="64" spans="1:24" s="17" customFormat="1" ht="10.5" customHeight="1" x14ac:dyDescent="0.15">
      <c r="A64" s="19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17" customFormat="1" ht="15" customHeight="1" x14ac:dyDescent="0.15">
      <c r="A65" s="19" t="s">
        <v>61</v>
      </c>
      <c r="B65" s="20"/>
      <c r="C65" s="16">
        <f t="shared" si="10"/>
        <v>34742</v>
      </c>
      <c r="D65" s="16">
        <f t="shared" si="11"/>
        <v>22490</v>
      </c>
      <c r="E65" s="16">
        <f t="shared" si="12"/>
        <v>21956</v>
      </c>
      <c r="F65" s="16">
        <f t="shared" si="12"/>
        <v>507</v>
      </c>
      <c r="G65" s="16">
        <v>1852</v>
      </c>
      <c r="H65" s="16">
        <v>341</v>
      </c>
      <c r="I65" s="16">
        <v>318</v>
      </c>
      <c r="J65" s="16">
        <v>1095</v>
      </c>
      <c r="K65" s="16">
        <v>71</v>
      </c>
      <c r="L65" s="16">
        <v>54</v>
      </c>
      <c r="M65" s="16">
        <v>69</v>
      </c>
      <c r="N65" s="16">
        <f t="shared" si="13"/>
        <v>20177</v>
      </c>
      <c r="O65" s="16">
        <v>9251</v>
      </c>
      <c r="P65" s="16">
        <v>10</v>
      </c>
      <c r="Q65" s="16">
        <v>10902</v>
      </c>
      <c r="R65" s="16">
        <v>14</v>
      </c>
      <c r="S65" s="16">
        <v>256</v>
      </c>
      <c r="T65" s="16">
        <v>25</v>
      </c>
      <c r="U65" s="16">
        <v>57</v>
      </c>
      <c r="V65" s="40" t="s">
        <v>81</v>
      </c>
      <c r="W65" s="16">
        <v>1094</v>
      </c>
      <c r="X65" s="16">
        <v>11158</v>
      </c>
    </row>
    <row r="66" spans="1:24" s="17" customFormat="1" ht="15" customHeight="1" x14ac:dyDescent="0.15">
      <c r="A66" s="19" t="s">
        <v>62</v>
      </c>
      <c r="B66" s="20"/>
      <c r="C66" s="16">
        <f t="shared" si="10"/>
        <v>28063</v>
      </c>
      <c r="D66" s="16">
        <f t="shared" si="11"/>
        <v>18037</v>
      </c>
      <c r="E66" s="16">
        <f t="shared" si="12"/>
        <v>17624</v>
      </c>
      <c r="F66" s="16">
        <f t="shared" si="12"/>
        <v>343</v>
      </c>
      <c r="G66" s="16">
        <v>1116</v>
      </c>
      <c r="H66" s="16">
        <v>248</v>
      </c>
      <c r="I66" s="16">
        <v>157</v>
      </c>
      <c r="J66" s="16">
        <v>627</v>
      </c>
      <c r="K66" s="16">
        <v>14</v>
      </c>
      <c r="L66" s="16">
        <v>18</v>
      </c>
      <c r="M66" s="16">
        <v>52</v>
      </c>
      <c r="N66" s="16">
        <f t="shared" si="13"/>
        <v>16529</v>
      </c>
      <c r="O66" s="16">
        <v>7522</v>
      </c>
      <c r="P66" s="40" t="s">
        <v>81</v>
      </c>
      <c r="Q66" s="16">
        <v>8960</v>
      </c>
      <c r="R66" s="16">
        <v>47</v>
      </c>
      <c r="S66" s="16">
        <v>211</v>
      </c>
      <c r="T66" s="16">
        <v>41</v>
      </c>
      <c r="U66" s="16">
        <v>38</v>
      </c>
      <c r="V66" s="16">
        <v>32</v>
      </c>
      <c r="W66" s="16">
        <v>701</v>
      </c>
      <c r="X66" s="16">
        <v>9325</v>
      </c>
    </row>
    <row r="67" spans="1:24" s="17" customFormat="1" ht="15" customHeight="1" x14ac:dyDescent="0.15">
      <c r="A67" s="19" t="s">
        <v>63</v>
      </c>
      <c r="B67" s="20"/>
      <c r="C67" s="16">
        <f t="shared" si="10"/>
        <v>30875</v>
      </c>
      <c r="D67" s="16">
        <f t="shared" si="11"/>
        <v>16068</v>
      </c>
      <c r="E67" s="16">
        <f t="shared" si="12"/>
        <v>15865</v>
      </c>
      <c r="F67" s="16">
        <f t="shared" si="12"/>
        <v>173</v>
      </c>
      <c r="G67" s="16">
        <v>980</v>
      </c>
      <c r="H67" s="16">
        <v>206</v>
      </c>
      <c r="I67" s="16">
        <v>118</v>
      </c>
      <c r="J67" s="16">
        <v>615</v>
      </c>
      <c r="K67" s="16">
        <v>11</v>
      </c>
      <c r="L67" s="16">
        <v>28</v>
      </c>
      <c r="M67" s="16">
        <v>31</v>
      </c>
      <c r="N67" s="16">
        <f t="shared" si="13"/>
        <v>14735</v>
      </c>
      <c r="O67" s="16">
        <v>6311</v>
      </c>
      <c r="P67" s="40" t="s">
        <v>81</v>
      </c>
      <c r="Q67" s="16">
        <v>8424</v>
      </c>
      <c r="R67" s="40" t="s">
        <v>81</v>
      </c>
      <c r="S67" s="16">
        <v>244</v>
      </c>
      <c r="T67" s="16">
        <v>13</v>
      </c>
      <c r="U67" s="16">
        <v>37</v>
      </c>
      <c r="V67" s="40" t="s">
        <v>81</v>
      </c>
      <c r="W67" s="16">
        <v>609</v>
      </c>
      <c r="X67" s="16">
        <v>14198</v>
      </c>
    </row>
    <row r="68" spans="1:24" s="17" customFormat="1" ht="10.5" customHeight="1" x14ac:dyDescent="0.15">
      <c r="A68" s="19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s="17" customFormat="1" ht="15" customHeight="1" x14ac:dyDescent="0.15">
      <c r="A69" s="19" t="s">
        <v>64</v>
      </c>
      <c r="B69" s="20"/>
      <c r="C69" s="16">
        <f t="shared" si="10"/>
        <v>10316</v>
      </c>
      <c r="D69" s="16">
        <f t="shared" si="11"/>
        <v>7188</v>
      </c>
      <c r="E69" s="16">
        <f t="shared" si="12"/>
        <v>7132</v>
      </c>
      <c r="F69" s="16">
        <f t="shared" si="12"/>
        <v>54</v>
      </c>
      <c r="G69" s="16">
        <v>298</v>
      </c>
      <c r="H69" s="16">
        <v>53</v>
      </c>
      <c r="I69" s="16">
        <v>51</v>
      </c>
      <c r="J69" s="16">
        <v>192</v>
      </c>
      <c r="K69" s="40" t="s">
        <v>81</v>
      </c>
      <c r="L69" s="16">
        <v>10</v>
      </c>
      <c r="M69" s="40" t="s">
        <v>81</v>
      </c>
      <c r="N69" s="16">
        <f t="shared" si="13"/>
        <v>6802</v>
      </c>
      <c r="O69" s="16">
        <v>3079</v>
      </c>
      <c r="P69" s="16">
        <v>3</v>
      </c>
      <c r="Q69" s="16">
        <v>3720</v>
      </c>
      <c r="R69" s="40" t="s">
        <v>81</v>
      </c>
      <c r="S69" s="16">
        <v>75</v>
      </c>
      <c r="T69" s="40" t="s">
        <v>81</v>
      </c>
      <c r="U69" s="16">
        <v>3</v>
      </c>
      <c r="V69" s="40" t="s">
        <v>81</v>
      </c>
      <c r="W69" s="16">
        <v>312</v>
      </c>
      <c r="X69" s="16">
        <v>2816</v>
      </c>
    </row>
    <row r="70" spans="1:24" s="17" customFormat="1" ht="15" customHeight="1" x14ac:dyDescent="0.15">
      <c r="A70" s="19" t="s">
        <v>65</v>
      </c>
      <c r="B70" s="20"/>
      <c r="C70" s="16">
        <f t="shared" si="10"/>
        <v>11776</v>
      </c>
      <c r="D70" s="16">
        <f t="shared" si="11"/>
        <v>7734</v>
      </c>
      <c r="E70" s="16">
        <f t="shared" si="12"/>
        <v>7623</v>
      </c>
      <c r="F70" s="16">
        <f t="shared" si="12"/>
        <v>108</v>
      </c>
      <c r="G70" s="16">
        <v>501</v>
      </c>
      <c r="H70" s="16">
        <v>165</v>
      </c>
      <c r="I70" s="16">
        <v>52</v>
      </c>
      <c r="J70" s="16">
        <v>275</v>
      </c>
      <c r="K70" s="16">
        <v>6</v>
      </c>
      <c r="L70" s="16">
        <v>10</v>
      </c>
      <c r="M70" s="16">
        <v>22</v>
      </c>
      <c r="N70" s="16">
        <f t="shared" si="13"/>
        <v>7053</v>
      </c>
      <c r="O70" s="16">
        <v>3307</v>
      </c>
      <c r="P70" s="40" t="s">
        <v>82</v>
      </c>
      <c r="Q70" s="16">
        <v>3741</v>
      </c>
      <c r="R70" s="16">
        <v>5</v>
      </c>
      <c r="S70" s="16">
        <v>108</v>
      </c>
      <c r="T70" s="16">
        <v>23</v>
      </c>
      <c r="U70" s="16">
        <v>17</v>
      </c>
      <c r="V70" s="40" t="s">
        <v>82</v>
      </c>
      <c r="W70" s="16">
        <v>287</v>
      </c>
      <c r="X70" s="16">
        <v>3755</v>
      </c>
    </row>
    <row r="71" spans="1:24" s="17" customFormat="1" ht="15" customHeight="1" x14ac:dyDescent="0.15">
      <c r="A71" s="19" t="s">
        <v>66</v>
      </c>
      <c r="B71" s="20"/>
      <c r="C71" s="16">
        <f>D71+W71+X71</f>
        <v>10216</v>
      </c>
      <c r="D71" s="16">
        <f>G71+L71+M71+N71+S71+T71+U71+V71</f>
        <v>5082</v>
      </c>
      <c r="E71" s="16">
        <f>H71+J71+L71+O71+Q71+S71+U71</f>
        <v>4883</v>
      </c>
      <c r="F71" s="16">
        <f>I71+K71+M71+P71+R71+T71+V71</f>
        <v>198</v>
      </c>
      <c r="G71" s="16">
        <v>850</v>
      </c>
      <c r="H71" s="16">
        <v>287</v>
      </c>
      <c r="I71" s="16">
        <v>121</v>
      </c>
      <c r="J71" s="16">
        <v>428</v>
      </c>
      <c r="K71" s="16">
        <v>13</v>
      </c>
      <c r="L71" s="16">
        <v>31</v>
      </c>
      <c r="M71" s="16">
        <v>31</v>
      </c>
      <c r="N71" s="16">
        <f t="shared" si="13"/>
        <v>3884</v>
      </c>
      <c r="O71" s="16">
        <v>1678</v>
      </c>
      <c r="P71" s="16">
        <v>1</v>
      </c>
      <c r="Q71" s="16">
        <v>2204</v>
      </c>
      <c r="R71" s="16">
        <v>1</v>
      </c>
      <c r="S71" s="16">
        <v>224</v>
      </c>
      <c r="T71" s="16">
        <v>31</v>
      </c>
      <c r="U71" s="16">
        <v>31</v>
      </c>
      <c r="V71" s="40" t="s">
        <v>82</v>
      </c>
      <c r="W71" s="40">
        <v>226</v>
      </c>
      <c r="X71" s="16">
        <v>4908</v>
      </c>
    </row>
    <row r="72" spans="1:24" s="17" customFormat="1" ht="15" customHeight="1" x14ac:dyDescent="0.15">
      <c r="A72" s="19" t="s">
        <v>67</v>
      </c>
      <c r="B72" s="20"/>
      <c r="C72" s="16">
        <f t="shared" si="10"/>
        <v>10240</v>
      </c>
      <c r="D72" s="16">
        <f t="shared" si="11"/>
        <v>6012</v>
      </c>
      <c r="E72" s="16">
        <f t="shared" si="12"/>
        <v>5184</v>
      </c>
      <c r="F72" s="16">
        <f t="shared" si="12"/>
        <v>728</v>
      </c>
      <c r="G72" s="16">
        <v>1405</v>
      </c>
      <c r="H72" s="16">
        <v>237</v>
      </c>
      <c r="I72" s="16">
        <v>505</v>
      </c>
      <c r="J72" s="16">
        <v>526</v>
      </c>
      <c r="K72" s="16">
        <v>37</v>
      </c>
      <c r="L72" s="16">
        <v>7</v>
      </c>
      <c r="M72" s="16">
        <v>10</v>
      </c>
      <c r="N72" s="16">
        <f t="shared" si="13"/>
        <v>4353</v>
      </c>
      <c r="O72" s="16">
        <v>1929</v>
      </c>
      <c r="P72" s="16">
        <v>1</v>
      </c>
      <c r="Q72" s="16">
        <v>2306</v>
      </c>
      <c r="R72" s="16">
        <v>117</v>
      </c>
      <c r="S72" s="16">
        <v>98</v>
      </c>
      <c r="T72" s="16">
        <v>43</v>
      </c>
      <c r="U72" s="16">
        <v>81</v>
      </c>
      <c r="V72" s="16">
        <v>15</v>
      </c>
      <c r="W72" s="16">
        <v>163</v>
      </c>
      <c r="X72" s="16">
        <v>4065</v>
      </c>
    </row>
    <row r="73" spans="1:24" s="17" customFormat="1" ht="15" customHeight="1" x14ac:dyDescent="0.15">
      <c r="A73" s="19" t="s">
        <v>68</v>
      </c>
      <c r="B73" s="20"/>
      <c r="C73" s="16">
        <f t="shared" si="10"/>
        <v>24469</v>
      </c>
      <c r="D73" s="16">
        <f t="shared" si="11"/>
        <v>13188</v>
      </c>
      <c r="E73" s="16">
        <f t="shared" si="12"/>
        <v>13024</v>
      </c>
      <c r="F73" s="16">
        <f t="shared" si="12"/>
        <v>161</v>
      </c>
      <c r="G73" s="16">
        <v>739</v>
      </c>
      <c r="H73" s="16">
        <v>144</v>
      </c>
      <c r="I73" s="16">
        <v>123</v>
      </c>
      <c r="J73" s="16">
        <v>458</v>
      </c>
      <c r="K73" s="16">
        <v>11</v>
      </c>
      <c r="L73" s="16">
        <v>40</v>
      </c>
      <c r="M73" s="16">
        <v>15</v>
      </c>
      <c r="N73" s="16">
        <f t="shared" si="13"/>
        <v>12242</v>
      </c>
      <c r="O73" s="16">
        <v>5310</v>
      </c>
      <c r="P73" s="40" t="s">
        <v>82</v>
      </c>
      <c r="Q73" s="16">
        <v>6931</v>
      </c>
      <c r="R73" s="16">
        <v>1</v>
      </c>
      <c r="S73" s="16">
        <v>127</v>
      </c>
      <c r="T73" s="16">
        <v>11</v>
      </c>
      <c r="U73" s="16">
        <v>14</v>
      </c>
      <c r="V73" s="40" t="s">
        <v>82</v>
      </c>
      <c r="W73" s="16">
        <v>489</v>
      </c>
      <c r="X73" s="16">
        <v>10792</v>
      </c>
    </row>
    <row r="74" spans="1:24" s="17" customFormat="1" ht="10.5" customHeight="1" x14ac:dyDescent="0.15">
      <c r="A74" s="19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s="17" customFormat="1" ht="15" customHeight="1" x14ac:dyDescent="0.15">
      <c r="A75" s="19" t="s">
        <v>69</v>
      </c>
      <c r="B75" s="20"/>
      <c r="C75" s="16">
        <f t="shared" si="10"/>
        <v>4356</v>
      </c>
      <c r="D75" s="16">
        <f t="shared" si="11"/>
        <v>2339</v>
      </c>
      <c r="E75" s="16">
        <f t="shared" si="12"/>
        <v>2304</v>
      </c>
      <c r="F75" s="16">
        <f t="shared" si="12"/>
        <v>35</v>
      </c>
      <c r="G75" s="16">
        <v>213</v>
      </c>
      <c r="H75" s="16">
        <v>53</v>
      </c>
      <c r="I75" s="16">
        <v>6</v>
      </c>
      <c r="J75" s="16">
        <v>148</v>
      </c>
      <c r="K75" s="16">
        <v>6</v>
      </c>
      <c r="L75" s="16">
        <v>7</v>
      </c>
      <c r="M75" s="16">
        <v>22</v>
      </c>
      <c r="N75" s="16">
        <f t="shared" si="13"/>
        <v>2035</v>
      </c>
      <c r="O75" s="16">
        <v>827</v>
      </c>
      <c r="P75" s="40" t="s">
        <v>82</v>
      </c>
      <c r="Q75" s="40">
        <v>1208</v>
      </c>
      <c r="R75" s="40" t="s">
        <v>83</v>
      </c>
      <c r="S75" s="16">
        <v>53</v>
      </c>
      <c r="T75" s="16">
        <v>1</v>
      </c>
      <c r="U75" s="16">
        <v>8</v>
      </c>
      <c r="V75" s="40" t="s">
        <v>82</v>
      </c>
      <c r="W75" s="16">
        <v>83</v>
      </c>
      <c r="X75" s="16">
        <v>1934</v>
      </c>
    </row>
    <row r="76" spans="1:24" s="17" customFormat="1" ht="15" customHeight="1" x14ac:dyDescent="0.15">
      <c r="A76" s="19" t="s">
        <v>70</v>
      </c>
      <c r="B76" s="20"/>
      <c r="C76" s="16">
        <f t="shared" si="10"/>
        <v>10252</v>
      </c>
      <c r="D76" s="16">
        <f t="shared" si="11"/>
        <v>5364</v>
      </c>
      <c r="E76" s="16">
        <f t="shared" si="12"/>
        <v>5227</v>
      </c>
      <c r="F76" s="16">
        <f t="shared" si="12"/>
        <v>81</v>
      </c>
      <c r="G76" s="16">
        <v>634</v>
      </c>
      <c r="H76" s="16">
        <v>191</v>
      </c>
      <c r="I76" s="16">
        <v>49</v>
      </c>
      <c r="J76" s="16">
        <v>330</v>
      </c>
      <c r="K76" s="16">
        <v>8</v>
      </c>
      <c r="L76" s="16">
        <v>13</v>
      </c>
      <c r="M76" s="16">
        <v>22</v>
      </c>
      <c r="N76" s="16">
        <f t="shared" si="13"/>
        <v>4567</v>
      </c>
      <c r="O76" s="16">
        <v>1935</v>
      </c>
      <c r="P76" s="40" t="s">
        <v>82</v>
      </c>
      <c r="Q76" s="16">
        <v>2632</v>
      </c>
      <c r="R76" s="40" t="s">
        <v>82</v>
      </c>
      <c r="S76" s="16">
        <v>120</v>
      </c>
      <c r="T76" s="16">
        <v>2</v>
      </c>
      <c r="U76" s="16">
        <v>6</v>
      </c>
      <c r="V76" s="40" t="s">
        <v>82</v>
      </c>
      <c r="W76" s="16">
        <v>195</v>
      </c>
      <c r="X76" s="16">
        <v>4693</v>
      </c>
    </row>
    <row r="77" spans="1:24" s="17" customFormat="1" ht="15" customHeight="1" x14ac:dyDescent="0.15">
      <c r="A77" s="19" t="s">
        <v>71</v>
      </c>
      <c r="B77" s="20"/>
      <c r="C77" s="16">
        <f t="shared" si="10"/>
        <v>9260</v>
      </c>
      <c r="D77" s="16">
        <f t="shared" si="11"/>
        <v>5153</v>
      </c>
      <c r="E77" s="16">
        <f t="shared" si="12"/>
        <v>4751</v>
      </c>
      <c r="F77" s="16">
        <f t="shared" si="12"/>
        <v>380</v>
      </c>
      <c r="G77" s="16">
        <v>793</v>
      </c>
      <c r="H77" s="16">
        <v>196</v>
      </c>
      <c r="I77" s="16">
        <v>205</v>
      </c>
      <c r="J77" s="16">
        <v>341</v>
      </c>
      <c r="K77" s="16">
        <v>29</v>
      </c>
      <c r="L77" s="16">
        <v>25</v>
      </c>
      <c r="M77" s="16">
        <v>18</v>
      </c>
      <c r="N77" s="16">
        <f t="shared" si="13"/>
        <v>4066</v>
      </c>
      <c r="O77" s="16">
        <v>1915</v>
      </c>
      <c r="P77" s="40" t="s">
        <v>82</v>
      </c>
      <c r="Q77" s="16">
        <v>2151</v>
      </c>
      <c r="R77" s="40" t="s">
        <v>82</v>
      </c>
      <c r="S77" s="16">
        <v>112</v>
      </c>
      <c r="T77" s="16">
        <v>128</v>
      </c>
      <c r="U77" s="16">
        <v>11</v>
      </c>
      <c r="V77" s="40" t="s">
        <v>82</v>
      </c>
      <c r="W77" s="16">
        <v>195</v>
      </c>
      <c r="X77" s="16">
        <v>3912</v>
      </c>
    </row>
    <row r="78" spans="1:24" s="17" customFormat="1" ht="15" customHeight="1" x14ac:dyDescent="0.15">
      <c r="A78" s="19" t="s">
        <v>72</v>
      </c>
      <c r="B78" s="20"/>
      <c r="C78" s="16">
        <f t="shared" si="10"/>
        <v>12209</v>
      </c>
      <c r="D78" s="16">
        <f t="shared" si="11"/>
        <v>6793</v>
      </c>
      <c r="E78" s="16">
        <f t="shared" si="12"/>
        <v>6270</v>
      </c>
      <c r="F78" s="16">
        <f t="shared" si="12"/>
        <v>481</v>
      </c>
      <c r="G78" s="16">
        <v>1199</v>
      </c>
      <c r="H78" s="16">
        <v>373</v>
      </c>
      <c r="I78" s="16">
        <v>244</v>
      </c>
      <c r="J78" s="16">
        <v>520</v>
      </c>
      <c r="K78" s="16">
        <v>20</v>
      </c>
      <c r="L78" s="16">
        <v>19</v>
      </c>
      <c r="M78" s="16">
        <v>102</v>
      </c>
      <c r="N78" s="16">
        <f t="shared" si="13"/>
        <v>5122</v>
      </c>
      <c r="O78" s="16">
        <v>2385</v>
      </c>
      <c r="P78" s="40" t="s">
        <v>82</v>
      </c>
      <c r="Q78" s="16">
        <v>2737</v>
      </c>
      <c r="R78" s="40" t="s">
        <v>82</v>
      </c>
      <c r="S78" s="16">
        <v>214</v>
      </c>
      <c r="T78" s="16">
        <v>115</v>
      </c>
      <c r="U78" s="16">
        <v>22</v>
      </c>
      <c r="V78" s="40" t="s">
        <v>82</v>
      </c>
      <c r="W78" s="16">
        <v>238</v>
      </c>
      <c r="X78" s="16">
        <v>5178</v>
      </c>
    </row>
    <row r="79" spans="1:24" s="17" customFormat="1" ht="15" customHeight="1" x14ac:dyDescent="0.15">
      <c r="A79" s="19" t="s">
        <v>73</v>
      </c>
      <c r="B79" s="20"/>
      <c r="C79" s="16">
        <f t="shared" si="10"/>
        <v>4803</v>
      </c>
      <c r="D79" s="16">
        <f t="shared" si="11"/>
        <v>2528</v>
      </c>
      <c r="E79" s="16">
        <f t="shared" si="12"/>
        <v>2328</v>
      </c>
      <c r="F79" s="16">
        <f t="shared" si="12"/>
        <v>187</v>
      </c>
      <c r="G79" s="16">
        <v>547</v>
      </c>
      <c r="H79" s="16">
        <v>161</v>
      </c>
      <c r="I79" s="16">
        <v>166</v>
      </c>
      <c r="J79" s="16">
        <v>199</v>
      </c>
      <c r="K79" s="16">
        <v>8</v>
      </c>
      <c r="L79" s="16">
        <v>13</v>
      </c>
      <c r="M79" s="16">
        <v>13</v>
      </c>
      <c r="N79" s="16">
        <f t="shared" si="13"/>
        <v>1889</v>
      </c>
      <c r="O79" s="16">
        <v>791</v>
      </c>
      <c r="P79" s="40" t="s">
        <v>82</v>
      </c>
      <c r="Q79" s="16">
        <v>1098</v>
      </c>
      <c r="R79" s="40" t="s">
        <v>82</v>
      </c>
      <c r="S79" s="16">
        <v>58</v>
      </c>
      <c r="T79" s="40" t="s">
        <v>82</v>
      </c>
      <c r="U79" s="16">
        <v>8</v>
      </c>
      <c r="V79" s="40" t="s">
        <v>82</v>
      </c>
      <c r="W79" s="16">
        <v>76</v>
      </c>
      <c r="X79" s="16">
        <v>2199</v>
      </c>
    </row>
    <row r="80" spans="1:24" s="17" customFormat="1" ht="10.5" customHeight="1" x14ac:dyDescent="0.15">
      <c r="A80" s="19"/>
      <c r="B80" s="20"/>
      <c r="C80" s="16"/>
      <c r="D80" s="16"/>
      <c r="E80" s="16"/>
      <c r="F80" s="1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16"/>
    </row>
    <row r="81" spans="1:24" s="17" customFormat="1" ht="15" customHeight="1" x14ac:dyDescent="0.15">
      <c r="A81" s="19" t="s">
        <v>74</v>
      </c>
      <c r="B81" s="20"/>
      <c r="C81" s="16">
        <f t="shared" si="10"/>
        <v>108</v>
      </c>
      <c r="D81" s="16">
        <f t="shared" si="11"/>
        <v>103</v>
      </c>
      <c r="E81" s="16">
        <f t="shared" si="12"/>
        <v>87</v>
      </c>
      <c r="F81" s="16">
        <f t="shared" si="12"/>
        <v>15</v>
      </c>
      <c r="G81" s="29">
        <v>13</v>
      </c>
      <c r="H81" s="29">
        <v>3</v>
      </c>
      <c r="I81" s="29">
        <v>7</v>
      </c>
      <c r="J81" s="29">
        <v>1</v>
      </c>
      <c r="K81" s="29">
        <v>1</v>
      </c>
      <c r="L81" s="29">
        <v>0</v>
      </c>
      <c r="M81" s="29">
        <v>0</v>
      </c>
      <c r="N81" s="29">
        <f t="shared" si="13"/>
        <v>15</v>
      </c>
      <c r="O81" s="29">
        <v>2</v>
      </c>
      <c r="P81" s="29">
        <v>0</v>
      </c>
      <c r="Q81" s="29">
        <v>13</v>
      </c>
      <c r="R81" s="29">
        <v>0</v>
      </c>
      <c r="S81" s="29">
        <v>1</v>
      </c>
      <c r="T81" s="29">
        <v>0</v>
      </c>
      <c r="U81" s="29">
        <v>67</v>
      </c>
      <c r="V81" s="29">
        <v>7</v>
      </c>
      <c r="W81" s="29">
        <v>5</v>
      </c>
      <c r="X81" s="29">
        <v>0</v>
      </c>
    </row>
    <row r="82" spans="1:24" s="17" customFormat="1" ht="6" customHeight="1" x14ac:dyDescent="0.1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6" customFormat="1" ht="15" customHeight="1" x14ac:dyDescent="0.15">
      <c r="A83" s="33" t="s">
        <v>75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</sheetData>
  <mergeCells count="26">
    <mergeCell ref="H2:S2"/>
    <mergeCell ref="A8:B11"/>
    <mergeCell ref="C8:C11"/>
    <mergeCell ref="D8:V8"/>
    <mergeCell ref="W8:W11"/>
    <mergeCell ref="G10:G11"/>
    <mergeCell ref="H10:I10"/>
    <mergeCell ref="J10:K10"/>
    <mergeCell ref="L10:L11"/>
    <mergeCell ref="M10:M11"/>
    <mergeCell ref="V10:V11"/>
    <mergeCell ref="L9:M9"/>
    <mergeCell ref="N9:R9"/>
    <mergeCell ref="S9:T9"/>
    <mergeCell ref="U9:V9"/>
    <mergeCell ref="N10:N11"/>
    <mergeCell ref="X8:X11"/>
    <mergeCell ref="D9:D11"/>
    <mergeCell ref="E9:E11"/>
    <mergeCell ref="F9:F11"/>
    <mergeCell ref="G9:K9"/>
    <mergeCell ref="O10:P10"/>
    <mergeCell ref="Q10:R10"/>
    <mergeCell ref="S10:S11"/>
    <mergeCell ref="T10:T11"/>
    <mergeCell ref="U10:U11"/>
  </mergeCells>
  <phoneticPr fontId="2"/>
  <printOptions gridLinesSet="0"/>
  <pageMargins left="0.59055118110236227" right="0.59055118110236227" top="0.59055118110236227" bottom="0.19685039370078741" header="0.39370078740157483" footer="0"/>
  <pageSetup paperSize="9" scale="70" firstPageNumber="196" fitToWidth="0" pageOrder="overThenDown" orientation="portrait" useFirstPageNumber="1" r:id="rId1"/>
  <headerFooter differentOddEven="1" scaleWithDoc="0">
    <oddHeader>&amp;L&amp;"ＭＳ ゴシック,標準"&amp;8&amp;P      第 ９ 章  運輸・通信</oddHeader>
    <evenHeader>&amp;R&amp;"ＭＳ ゴシック,標準"&amp;8第 ９ 章  運輸・通信      &amp;P</evenHeader>
  </headerFooter>
  <colBreaks count="1" manualBreakCount="1">
    <brk id="13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09-13 </vt:lpstr>
      <vt:lpstr>'09-13 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2017-01-20T01:46:51Z</cp:lastPrinted>
  <dcterms:created xsi:type="dcterms:W3CDTF">2015-12-22T01:39:43Z</dcterms:created>
  <dcterms:modified xsi:type="dcterms:W3CDTF">2017-03-16T23:57:09Z</dcterms:modified>
</cp:coreProperties>
</file>