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2-22" sheetId="1" r:id="rId1"/>
  </sheets>
  <definedNames>
    <definedName name="_xlnm.Print_Area" localSheetId="0">'N-22-22'!$A$1:$N$76</definedName>
  </definedNames>
  <calcPr fullCalcOnLoad="1"/>
</workbook>
</file>

<file path=xl/sharedStrings.xml><?xml version="1.0" encoding="utf-8"?>
<sst xmlns="http://schemas.openxmlformats.org/spreadsheetml/2006/main" count="97" uniqueCount="84">
  <si>
    <t xml:space="preserve"> </t>
  </si>
  <si>
    <t xml:space="preserve">   （各年度末現在）</t>
  </si>
  <si>
    <t>ご  み  の  収  集</t>
  </si>
  <si>
    <t>ご み の 処 理</t>
  </si>
  <si>
    <t>し 尿 の 収 集</t>
  </si>
  <si>
    <t>し 尿 の 処 理</t>
  </si>
  <si>
    <t>市  町  村</t>
  </si>
  <si>
    <t>収  集</t>
  </si>
  <si>
    <t>許  可</t>
  </si>
  <si>
    <t>処  理</t>
  </si>
  <si>
    <t xml:space="preserve"> うち</t>
  </si>
  <si>
    <t>許   可</t>
  </si>
  <si>
    <t>うちし尿</t>
  </si>
  <si>
    <t>総  量</t>
  </si>
  <si>
    <t>業  者</t>
  </si>
  <si>
    <t>焼却施設</t>
  </si>
  <si>
    <t>業   者</t>
  </si>
  <si>
    <t>処理施設</t>
  </si>
  <si>
    <t>千ｔ</t>
  </si>
  <si>
    <t>千kl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</si>
  <si>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</si>
  <si>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</si>
  <si>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</si>
  <si>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</si>
  <si>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</si>
  <si>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</si>
  <si>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</si>
  <si>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</si>
  <si>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</si>
  <si>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</si>
  <si>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</si>
  <si>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</si>
  <si>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</si>
  <si>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</si>
  <si>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</si>
  <si>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</si>
  <si>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</si>
  <si>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</si>
  <si>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</si>
  <si>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</si>
  <si>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</si>
  <si>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</si>
  <si>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</si>
  <si>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</si>
  <si>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</si>
  <si>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</si>
  <si>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</si>
  <si>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</si>
  <si>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</si>
  <si>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</si>
  <si>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</si>
  <si>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</si>
  <si>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</si>
  <si>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</si>
  <si>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</si>
  <si>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</si>
  <si>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</si>
  <si>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</si>
  <si>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</si>
  <si>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</si>
  <si>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</si>
  <si>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</si>
  <si>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</si>
  <si>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</si>
  <si>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</si>
  <si>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</si>
  <si>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</si>
  <si>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</si>
  <si>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</si>
  <si>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</t>
  </si>
  <si>
    <t>水 洗 化   人    口</t>
  </si>
  <si>
    <t>非 水 洗   化 人 口</t>
  </si>
  <si>
    <t>千人</t>
  </si>
  <si>
    <t>市町村別ごみ及びし尿の収集・処理量</t>
  </si>
  <si>
    <t xml:space="preserve">        1)本表は各年度中に取扱った合計である。</t>
  </si>
  <si>
    <t xml:space="preserve">          第２２表</t>
  </si>
  <si>
    <t>藤井寺市</t>
  </si>
  <si>
    <t>大東市</t>
  </si>
  <si>
    <t xml:space="preserve">  資  料    大阪府環境農林水産部循環型社会推進室資源循環課</t>
  </si>
  <si>
    <t>平成 １２ 年</t>
  </si>
  <si>
    <t>　　　１３</t>
  </si>
  <si>
    <t>　　　１４</t>
  </si>
  <si>
    <t>　　　１５</t>
  </si>
  <si>
    <t>平成１６年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</si>
</sst>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\40\3"/>
    <numFmt numFmtId="179" formatCode="###\ ##0_ ;\-###\ ##0_ ;_ * &quot;-&quot;_ "/>
    <numFmt numFmtId="180" formatCode="###\ ##0\ ;\-###\ ##0\ ;_ * &quot;-&quot;_ "/>
    <numFmt numFmtId="181" formatCode="0_ "/>
    <numFmt numFmtId="182" formatCode="0_);[Red]\(0\)"/>
    <numFmt numFmtId="183" formatCode="###\ ##0;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2" borderId="0" applyFont="0" applyFill="0" applyBorder="0" applyAlignment="0">
      <protection locked="0"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3" fontId="0" fillId="2" borderId="0" xfId="0" applyNumberFormat="1" applyAlignment="1">
      <alignment/>
    </xf>
    <xf numFmtId="3" fontId="5" fillId="0" borderId="0" xfId="0" applyNumberFormat="1" applyFont="1" applyFill="1" applyAlignment="1">
      <alignment horizontal="distributed" vertical="top"/>
    </xf>
    <xf numFmtId="3" fontId="5" fillId="0" borderId="1" xfId="0" applyNumberFormat="1" applyFont="1" applyFill="1" applyBorder="1" applyAlignment="1">
      <alignment vertical="top"/>
    </xf>
    <xf numFmtId="177" fontId="5" fillId="0" borderId="0" xfId="0" applyNumberFormat="1" applyFont="1" applyFill="1" applyAlignment="1">
      <alignment vertical="top"/>
    </xf>
    <xf numFmtId="182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distributed" vertical="top"/>
    </xf>
    <xf numFmtId="3" fontId="0" fillId="0" borderId="1" xfId="0" applyNumberFormat="1" applyFont="1" applyFill="1" applyBorder="1" applyAlignment="1">
      <alignment horizontal="distributed" vertical="top"/>
    </xf>
    <xf numFmtId="177" fontId="0" fillId="0" borderId="0" xfId="0" applyNumberFormat="1" applyFont="1" applyFill="1" applyAlignment="1">
      <alignment horizontal="right" vertical="top"/>
    </xf>
    <xf numFmtId="177" fontId="0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 vertical="top"/>
    </xf>
    <xf numFmtId="176" fontId="0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 quotePrefix="1">
      <alignment horizontal="lef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3" fontId="7" fillId="0" borderId="2" xfId="0" applyNumberFormat="1" applyFont="1" applyFill="1" applyBorder="1" applyAlignment="1" quotePrefix="1">
      <alignment horizontal="left" vertical="top"/>
    </xf>
    <xf numFmtId="3" fontId="0" fillId="0" borderId="2" xfId="0" applyNumberFormat="1" applyFill="1" applyBorder="1" applyAlignment="1">
      <alignment/>
    </xf>
    <xf numFmtId="3" fontId="0" fillId="0" borderId="2" xfId="0" applyNumberFormat="1" applyFont="1" applyFill="1" applyBorder="1" applyAlignment="1" quotePrefix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centerContinuous"/>
    </xf>
    <xf numFmtId="3" fontId="0" fillId="0" borderId="4" xfId="0" applyNumberFormat="1" applyFont="1" applyFill="1" applyBorder="1" applyAlignment="1">
      <alignment horizontal="centerContinuous"/>
    </xf>
    <xf numFmtId="3" fontId="0" fillId="0" borderId="4" xfId="0" applyNumberFormat="1" applyFill="1" applyBorder="1" applyAlignment="1">
      <alignment horizontal="centerContinuous"/>
    </xf>
    <xf numFmtId="3" fontId="0" fillId="0" borderId="0" xfId="0" applyNumberFormat="1" applyFont="1" applyFill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3" fontId="0" fillId="0" borderId="1" xfId="0" applyNumberFormat="1" applyFont="1" applyFill="1" applyBorder="1" applyAlignment="1" quotePrefix="1">
      <alignment horizontal="center"/>
    </xf>
    <xf numFmtId="3" fontId="0" fillId="0" borderId="1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" vertical="top"/>
    </xf>
    <xf numFmtId="3" fontId="0" fillId="0" borderId="4" xfId="0" applyNumberFormat="1" applyFont="1" applyFill="1" applyBorder="1" applyAlignment="1">
      <alignment horizontal="centerContinuous" vertical="top"/>
    </xf>
    <xf numFmtId="3" fontId="0" fillId="0" borderId="4" xfId="0" applyNumberFormat="1" applyFont="1" applyFill="1" applyBorder="1" applyAlignment="1" quotePrefix="1">
      <alignment horizontal="center" vertical="top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 vertical="top"/>
    </xf>
    <xf numFmtId="3" fontId="0" fillId="0" borderId="1" xfId="0" applyNumberFormat="1" applyFont="1" applyFill="1" applyBorder="1" applyAlignment="1" quotePrefix="1">
      <alignment horizontal="left" vertical="top"/>
    </xf>
    <xf numFmtId="3" fontId="0" fillId="0" borderId="0" xfId="0" applyNumberFormat="1" applyFont="1" applyFill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176" fontId="0" fillId="0" borderId="0" xfId="0" applyNumberFormat="1" applyFont="1" applyFill="1" applyAlignment="1" quotePrefix="1">
      <alignment horizontal="left" vertical="top"/>
    </xf>
    <xf numFmtId="3" fontId="5" fillId="0" borderId="0" xfId="0" applyNumberFormat="1" applyFont="1" applyFill="1" applyAlignment="1" quotePrefix="1">
      <alignment horizontal="distributed" vertical="top"/>
    </xf>
    <xf numFmtId="3" fontId="5" fillId="0" borderId="1" xfId="0" applyNumberFormat="1" applyFont="1" applyFill="1" applyBorder="1" applyAlignment="1">
      <alignment horizontal="distributed" vertical="top"/>
    </xf>
    <xf numFmtId="180" fontId="0" fillId="0" borderId="0" xfId="0" applyNumberFormat="1" applyFont="1" applyFill="1" applyAlignment="1">
      <alignment horizontal="right" vertical="top"/>
    </xf>
    <xf numFmtId="3" fontId="0" fillId="0" borderId="5" xfId="0" applyNumberFormat="1" applyFont="1" applyFill="1" applyBorder="1" applyAlignment="1" quotePrefix="1">
      <alignment horizontal="left"/>
    </xf>
    <xf numFmtId="3" fontId="0" fillId="0" borderId="5" xfId="0" applyNumberFormat="1" applyFill="1" applyBorder="1" applyAlignment="1">
      <alignment/>
    </xf>
    <xf numFmtId="180" fontId="0" fillId="0" borderId="0" xfId="0" applyNumberFormat="1" applyFill="1" applyAlignment="1">
      <alignment vertical="top"/>
    </xf>
    <xf numFmtId="180" fontId="0" fillId="0" borderId="0" xfId="0" applyNumberFormat="1" applyFont="1" applyFill="1" applyAlignment="1">
      <alignment vertical="top"/>
    </xf>
    <xf numFmtId="180" fontId="5" fillId="0" borderId="0" xfId="0" applyNumberFormat="1" applyFont="1" applyFill="1" applyAlignment="1">
      <alignment vertical="top"/>
    </xf>
    <xf numFmtId="180" fontId="5" fillId="0" borderId="0" xfId="0" applyNumberFormat="1" applyFont="1" applyFill="1" applyAlignment="1">
      <alignment horizontal="right" vertical="top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6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.5" style="12" customWidth="1"/>
    <col min="2" max="2" width="0.4921875" style="12" customWidth="1"/>
    <col min="3" max="3" width="10" style="12" customWidth="1"/>
    <col min="4" max="5" width="9.69921875" style="12" customWidth="1"/>
    <col min="6" max="6" width="9.8984375" style="12" customWidth="1"/>
    <col min="7" max="7" width="9.69921875" style="12" customWidth="1"/>
    <col min="8" max="8" width="9.8984375" style="12" customWidth="1"/>
    <col min="9" max="10" width="9.69921875" style="12" customWidth="1"/>
    <col min="11" max="11" width="9.8984375" style="12" customWidth="1"/>
    <col min="12" max="14" width="9.69921875" style="12" customWidth="1"/>
    <col min="15" max="15" width="8.59765625" style="12" customWidth="1"/>
    <col min="16" max="16384" width="10.59765625" style="12" customWidth="1"/>
  </cols>
  <sheetData>
    <row r="1" spans="1:11" ht="21.75" customHeight="1">
      <c r="A1" s="13" t="s">
        <v>75</v>
      </c>
      <c r="D1" s="14"/>
      <c r="E1" s="15" t="s">
        <v>73</v>
      </c>
      <c r="F1" s="16"/>
      <c r="G1" s="16"/>
      <c r="H1" s="16"/>
      <c r="I1" s="16"/>
      <c r="J1" s="16"/>
      <c r="K1" s="16"/>
    </row>
    <row r="2" ht="24" customHeight="1"/>
    <row r="3" spans="1:14" ht="15" customHeight="1" thickBot="1">
      <c r="A3" s="17" t="s">
        <v>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 t="s">
        <v>1</v>
      </c>
    </row>
    <row r="4" spans="2:14" ht="20.25" customHeight="1">
      <c r="B4" s="20"/>
      <c r="C4" s="21" t="s">
        <v>2</v>
      </c>
      <c r="D4" s="22"/>
      <c r="E4" s="23"/>
      <c r="F4" s="21" t="s">
        <v>3</v>
      </c>
      <c r="G4" s="23"/>
      <c r="H4" s="21" t="s">
        <v>4</v>
      </c>
      <c r="I4" s="22"/>
      <c r="J4" s="23"/>
      <c r="K4" s="21" t="s">
        <v>5</v>
      </c>
      <c r="L4" s="24"/>
      <c r="M4" s="50" t="s">
        <v>70</v>
      </c>
      <c r="N4" s="53" t="s">
        <v>71</v>
      </c>
    </row>
    <row r="5" spans="2:14" ht="3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51"/>
      <c r="N5" s="54"/>
    </row>
    <row r="6" spans="1:14" ht="15" customHeight="1">
      <c r="A6" s="25" t="s">
        <v>6</v>
      </c>
      <c r="B6" s="26"/>
      <c r="C6" s="27" t="s">
        <v>7</v>
      </c>
      <c r="D6" s="56" t="s">
        <v>69</v>
      </c>
      <c r="E6" s="26" t="s">
        <v>8</v>
      </c>
      <c r="F6" s="26" t="s">
        <v>9</v>
      </c>
      <c r="G6" s="28" t="s">
        <v>10</v>
      </c>
      <c r="H6" s="26" t="s">
        <v>7</v>
      </c>
      <c r="I6" s="56" t="s">
        <v>69</v>
      </c>
      <c r="J6" s="26" t="s">
        <v>11</v>
      </c>
      <c r="K6" s="26" t="s">
        <v>9</v>
      </c>
      <c r="L6" s="26" t="s">
        <v>12</v>
      </c>
      <c r="M6" s="51"/>
      <c r="N6" s="54"/>
    </row>
    <row r="7" spans="1:14" ht="20.25" customHeight="1">
      <c r="A7" s="29"/>
      <c r="B7" s="30"/>
      <c r="C7" s="31" t="s">
        <v>13</v>
      </c>
      <c r="D7" s="57"/>
      <c r="E7" s="32" t="s">
        <v>14</v>
      </c>
      <c r="F7" s="32" t="s">
        <v>13</v>
      </c>
      <c r="G7" s="32" t="s">
        <v>15</v>
      </c>
      <c r="H7" s="31" t="s">
        <v>13</v>
      </c>
      <c r="I7" s="57"/>
      <c r="J7" s="32" t="s">
        <v>16</v>
      </c>
      <c r="K7" s="32" t="s">
        <v>13</v>
      </c>
      <c r="L7" s="33" t="s">
        <v>17</v>
      </c>
      <c r="M7" s="52"/>
      <c r="N7" s="55"/>
    </row>
    <row r="8" spans="2:14" ht="15" customHeight="1">
      <c r="B8" s="20"/>
      <c r="C8" s="34" t="s">
        <v>18</v>
      </c>
      <c r="D8" s="35"/>
      <c r="E8" s="35"/>
      <c r="F8" s="35"/>
      <c r="G8" s="35"/>
      <c r="H8" s="34" t="s">
        <v>19</v>
      </c>
      <c r="I8" s="35"/>
      <c r="J8" s="35"/>
      <c r="K8" s="35"/>
      <c r="L8" s="35"/>
      <c r="M8" s="34" t="s">
        <v>72</v>
      </c>
      <c r="N8" s="35"/>
    </row>
    <row r="9" spans="1:14" s="10" customFormat="1" ht="15" customHeight="1">
      <c r="A9" s="6" t="s">
        <v>79</v>
      </c>
      <c r="B9" s="7"/>
      <c r="C9" s="47">
        <v>4016</v>
      </c>
      <c r="D9" s="47">
        <v>2524</v>
      </c>
      <c r="E9" s="47">
        <v>1492</v>
      </c>
      <c r="F9" s="47">
        <v>4352</v>
      </c>
      <c r="G9" s="47">
        <v>4109</v>
      </c>
      <c r="H9" s="47">
        <v>1293</v>
      </c>
      <c r="I9" s="47">
        <v>471</v>
      </c>
      <c r="J9" s="47">
        <v>822</v>
      </c>
      <c r="K9" s="47">
        <v>1295</v>
      </c>
      <c r="L9" s="47">
        <v>1200</v>
      </c>
      <c r="M9" s="47">
        <v>8116</v>
      </c>
      <c r="N9" s="47">
        <v>736</v>
      </c>
    </row>
    <row r="10" spans="1:14" s="10" customFormat="1" ht="15" customHeight="1">
      <c r="A10" s="36" t="s">
        <v>80</v>
      </c>
      <c r="B10" s="37"/>
      <c r="C10" s="47">
        <v>3947</v>
      </c>
      <c r="D10" s="47">
        <v>2455</v>
      </c>
      <c r="E10" s="47">
        <v>1492</v>
      </c>
      <c r="F10" s="47">
        <v>4306</v>
      </c>
      <c r="G10" s="47">
        <v>4094</v>
      </c>
      <c r="H10" s="47">
        <v>1204</v>
      </c>
      <c r="I10" s="47">
        <v>427</v>
      </c>
      <c r="J10" s="47">
        <v>777</v>
      </c>
      <c r="K10" s="47">
        <v>1204</v>
      </c>
      <c r="L10" s="47">
        <v>1119</v>
      </c>
      <c r="M10" s="47">
        <v>8202</v>
      </c>
      <c r="N10" s="47">
        <v>665</v>
      </c>
    </row>
    <row r="11" spans="1:14" s="10" customFormat="1" ht="15" customHeight="1">
      <c r="A11" s="36" t="s">
        <v>81</v>
      </c>
      <c r="B11" s="37"/>
      <c r="C11" s="47">
        <v>3814</v>
      </c>
      <c r="D11" s="47">
        <v>2342</v>
      </c>
      <c r="E11" s="47">
        <v>1472</v>
      </c>
      <c r="F11" s="47">
        <v>4185</v>
      </c>
      <c r="G11" s="47">
        <v>3973</v>
      </c>
      <c r="H11" s="47">
        <v>1125</v>
      </c>
      <c r="I11" s="47">
        <v>390</v>
      </c>
      <c r="J11" s="47">
        <v>736</v>
      </c>
      <c r="K11" s="47">
        <v>1125</v>
      </c>
      <c r="L11" s="47">
        <v>1015</v>
      </c>
      <c r="M11" s="47">
        <v>8276</v>
      </c>
      <c r="N11" s="47">
        <v>599</v>
      </c>
    </row>
    <row r="12" spans="1:14" s="10" customFormat="1" ht="15" customHeight="1">
      <c r="A12" s="36" t="s">
        <v>82</v>
      </c>
      <c r="B12" s="37"/>
      <c r="C12" s="47">
        <v>3777.4709999999995</v>
      </c>
      <c r="D12" s="47">
        <v>2322.25</v>
      </c>
      <c r="E12" s="47">
        <v>1455.2209999999995</v>
      </c>
      <c r="F12" s="47">
        <v>4163.311000000002</v>
      </c>
      <c r="G12" s="47">
        <v>3957.1189999999992</v>
      </c>
      <c r="H12" s="47">
        <v>1078.7639999999997</v>
      </c>
      <c r="I12" s="47">
        <v>366.28199999999987</v>
      </c>
      <c r="J12" s="47">
        <v>712.4819999999999</v>
      </c>
      <c r="K12" s="47">
        <v>1078.7639999999997</v>
      </c>
      <c r="L12" s="47">
        <v>937.9769999999997</v>
      </c>
      <c r="M12" s="47">
        <v>8336.544000000004</v>
      </c>
      <c r="N12" s="47">
        <v>544.7760000000001</v>
      </c>
    </row>
    <row r="13" spans="1:14" s="10" customFormat="1" ht="12" customHeight="1">
      <c r="A13" s="38"/>
      <c r="B13" s="39"/>
      <c r="C13" s="48"/>
      <c r="D13" s="11" t="s">
        <v>0</v>
      </c>
      <c r="E13" s="11" t="s">
        <v>0</v>
      </c>
      <c r="F13" s="11" t="s">
        <v>0</v>
      </c>
      <c r="G13" s="11" t="s">
        <v>0</v>
      </c>
      <c r="H13" s="11"/>
      <c r="I13" s="40"/>
      <c r="J13" s="11" t="s">
        <v>0</v>
      </c>
      <c r="K13" s="11" t="s">
        <v>0</v>
      </c>
      <c r="L13" s="11" t="s">
        <v>0</v>
      </c>
      <c r="M13" s="11"/>
      <c r="N13" s="11" t="s">
        <v>0</v>
      </c>
    </row>
    <row r="14" spans="1:16" s="5" customFormat="1" ht="15" customHeight="1">
      <c r="A14" s="41" t="s">
        <v>83</v>
      </c>
      <c r="B14" s="42"/>
      <c r="C14" s="48">
        <f>SUM(C16:C23)</f>
        <v>3698.111000000001</v>
      </c>
      <c r="D14" s="48">
        <f aca="true" t="shared" si="0" ref="D14:N14">SUM(D16:D23)</f>
        <v>2271.862</v>
      </c>
      <c r="E14" s="48">
        <f t="shared" si="0"/>
        <v>1426.2489999999998</v>
      </c>
      <c r="F14" s="48">
        <f t="shared" si="0"/>
        <v>4074.0040000000004</v>
      </c>
      <c r="G14" s="48">
        <f t="shared" si="0"/>
        <v>3876.23</v>
      </c>
      <c r="H14" s="48">
        <f t="shared" si="0"/>
        <v>996.2909999999999</v>
      </c>
      <c r="I14" s="48">
        <f t="shared" si="0"/>
        <v>332.912</v>
      </c>
      <c r="J14" s="48">
        <f t="shared" si="0"/>
        <v>663.379</v>
      </c>
      <c r="K14" s="48">
        <f t="shared" si="0"/>
        <v>996.2909999999999</v>
      </c>
      <c r="L14" s="48">
        <f t="shared" si="0"/>
        <v>955.3980000000001</v>
      </c>
      <c r="M14" s="48">
        <f t="shared" si="0"/>
        <v>8397.117999999999</v>
      </c>
      <c r="N14" s="48">
        <f t="shared" si="0"/>
        <v>483.395</v>
      </c>
      <c r="P14" s="10"/>
    </row>
    <row r="15" spans="1:14" s="5" customFormat="1" ht="12" customHeight="1">
      <c r="A15" s="1"/>
      <c r="B15" s="2"/>
      <c r="C15" s="3"/>
      <c r="D15" s="3"/>
      <c r="E15" s="3"/>
      <c r="F15" s="3"/>
      <c r="G15" s="3"/>
      <c r="H15" s="4"/>
      <c r="I15" s="4"/>
      <c r="J15" s="4"/>
      <c r="K15" s="4"/>
      <c r="L15" s="4"/>
      <c r="M15" s="4"/>
      <c r="N15" s="4"/>
    </row>
    <row r="16" spans="1:14" s="5" customFormat="1" ht="15" customHeight="1">
      <c r="A16" s="1" t="s">
        <v>20</v>
      </c>
      <c r="B16" s="42"/>
      <c r="C16" s="48">
        <f>C25</f>
        <v>1547.377</v>
      </c>
      <c r="D16" s="48">
        <f aca="true" t="shared" si="1" ref="D16:N16">D25</f>
        <v>639.255</v>
      </c>
      <c r="E16" s="48">
        <f t="shared" si="1"/>
        <v>908.122</v>
      </c>
      <c r="F16" s="48">
        <f t="shared" si="1"/>
        <v>1637.554</v>
      </c>
      <c r="G16" s="48">
        <f t="shared" si="1"/>
        <v>1606.441</v>
      </c>
      <c r="H16" s="48">
        <f t="shared" si="1"/>
        <v>5.023</v>
      </c>
      <c r="I16" s="48">
        <f t="shared" si="1"/>
        <v>0.523</v>
      </c>
      <c r="J16" s="48">
        <f t="shared" si="1"/>
        <v>4.5</v>
      </c>
      <c r="K16" s="48">
        <f t="shared" si="1"/>
        <v>5.023</v>
      </c>
      <c r="L16" s="48">
        <f t="shared" si="1"/>
        <v>0</v>
      </c>
      <c r="M16" s="48">
        <f t="shared" si="1"/>
        <v>2623.648</v>
      </c>
      <c r="N16" s="48">
        <f t="shared" si="1"/>
        <v>0.254</v>
      </c>
    </row>
    <row r="17" spans="1:14" s="5" customFormat="1" ht="15" customHeight="1">
      <c r="A17" s="1" t="s">
        <v>21</v>
      </c>
      <c r="B17" s="42"/>
      <c r="C17" s="48">
        <f>C31+C33+C38+C53+C65</f>
        <v>424.0570000000001</v>
      </c>
      <c r="D17" s="48">
        <f aca="true" t="shared" si="2" ref="D17:N17">D31+D33+D38+D53+D65</f>
        <v>261.89500000000004</v>
      </c>
      <c r="E17" s="48">
        <f t="shared" si="2"/>
        <v>162.162</v>
      </c>
      <c r="F17" s="48">
        <f t="shared" si="2"/>
        <v>469.608</v>
      </c>
      <c r="G17" s="48">
        <f t="shared" si="2"/>
        <v>428.799</v>
      </c>
      <c r="H17" s="48">
        <f t="shared" si="2"/>
        <v>56.085</v>
      </c>
      <c r="I17" s="48">
        <f t="shared" si="2"/>
        <v>33.482000000000006</v>
      </c>
      <c r="J17" s="48">
        <f t="shared" si="2"/>
        <v>22.602999999999998</v>
      </c>
      <c r="K17" s="48">
        <f t="shared" si="2"/>
        <v>56.085</v>
      </c>
      <c r="L17" s="48">
        <f t="shared" si="2"/>
        <v>51.854</v>
      </c>
      <c r="M17" s="48">
        <f t="shared" si="2"/>
        <v>1060.3139999999999</v>
      </c>
      <c r="N17" s="48">
        <f t="shared" si="2"/>
        <v>28.194</v>
      </c>
    </row>
    <row r="18" spans="1:14" s="5" customFormat="1" ht="15" customHeight="1">
      <c r="A18" s="1" t="s">
        <v>22</v>
      </c>
      <c r="B18" s="42"/>
      <c r="C18" s="48">
        <f>C28+C29+C49+C66+C67</f>
        <v>225.00300000000004</v>
      </c>
      <c r="D18" s="48">
        <f aca="true" t="shared" si="3" ref="D18:N18">D28+D29+D49+D66+D67</f>
        <v>146.65300000000002</v>
      </c>
      <c r="E18" s="48">
        <f t="shared" si="3"/>
        <v>78.35000000000001</v>
      </c>
      <c r="F18" s="48">
        <f t="shared" si="3"/>
        <v>238.766</v>
      </c>
      <c r="G18" s="48">
        <f t="shared" si="3"/>
        <v>215.018</v>
      </c>
      <c r="H18" s="48">
        <f t="shared" si="3"/>
        <v>12.015</v>
      </c>
      <c r="I18" s="48">
        <f t="shared" si="3"/>
        <v>8.527</v>
      </c>
      <c r="J18" s="48">
        <f t="shared" si="3"/>
        <v>3.4879999999999995</v>
      </c>
      <c r="K18" s="48">
        <f t="shared" si="3"/>
        <v>12.015</v>
      </c>
      <c r="L18" s="48">
        <f t="shared" si="3"/>
        <v>10.518</v>
      </c>
      <c r="M18" s="48">
        <f t="shared" si="3"/>
        <v>652.1400000000001</v>
      </c>
      <c r="N18" s="48">
        <f t="shared" si="3"/>
        <v>6.569</v>
      </c>
    </row>
    <row r="19" spans="1:14" s="5" customFormat="1" ht="15" customHeight="1">
      <c r="A19" s="1" t="s">
        <v>23</v>
      </c>
      <c r="B19" s="42"/>
      <c r="C19" s="48">
        <f>C35+C37+C43+C46+C52+C59+C61</f>
        <v>388.8910000000001</v>
      </c>
      <c r="D19" s="48">
        <f aca="true" t="shared" si="4" ref="D19:N19">D35+D37+D43+D46+D52+D59+D61</f>
        <v>302.076</v>
      </c>
      <c r="E19" s="48">
        <f t="shared" si="4"/>
        <v>86.815</v>
      </c>
      <c r="F19" s="48">
        <f t="shared" si="4"/>
        <v>398.329</v>
      </c>
      <c r="G19" s="48">
        <f t="shared" si="4"/>
        <v>368.067</v>
      </c>
      <c r="H19" s="48">
        <f t="shared" si="4"/>
        <v>95.06200000000001</v>
      </c>
      <c r="I19" s="48">
        <f t="shared" si="4"/>
        <v>48.52199999999999</v>
      </c>
      <c r="J19" s="48">
        <f t="shared" si="4"/>
        <v>46.53999999999999</v>
      </c>
      <c r="K19" s="48">
        <f t="shared" si="4"/>
        <v>95.06200000000001</v>
      </c>
      <c r="L19" s="48">
        <f t="shared" si="4"/>
        <v>91.77600000000001</v>
      </c>
      <c r="M19" s="48">
        <f t="shared" si="4"/>
        <v>1165.887</v>
      </c>
      <c r="N19" s="48">
        <f t="shared" si="4"/>
        <v>42.428000000000004</v>
      </c>
    </row>
    <row r="20" spans="1:14" s="5" customFormat="1" ht="15" customHeight="1">
      <c r="A20" s="1" t="s">
        <v>24</v>
      </c>
      <c r="B20" s="42"/>
      <c r="C20" s="48">
        <f>C39+C50+C57</f>
        <v>312.94100000000003</v>
      </c>
      <c r="D20" s="48">
        <f aca="true" t="shared" si="5" ref="D20:M20">D39+D50+D57</f>
        <v>214.385</v>
      </c>
      <c r="E20" s="48">
        <f t="shared" si="5"/>
        <v>98.556</v>
      </c>
      <c r="F20" s="48">
        <f t="shared" si="5"/>
        <v>356.65</v>
      </c>
      <c r="G20" s="48">
        <f t="shared" si="5"/>
        <v>343.086</v>
      </c>
      <c r="H20" s="48">
        <f t="shared" si="5"/>
        <v>167.99</v>
      </c>
      <c r="I20" s="48">
        <f t="shared" si="5"/>
        <v>81.98</v>
      </c>
      <c r="J20" s="48">
        <f t="shared" si="5"/>
        <v>86.01</v>
      </c>
      <c r="K20" s="48">
        <f t="shared" si="5"/>
        <v>167.99</v>
      </c>
      <c r="L20" s="48">
        <f t="shared" si="5"/>
        <v>167.99</v>
      </c>
      <c r="M20" s="48">
        <f t="shared" si="5"/>
        <v>793.079</v>
      </c>
      <c r="N20" s="49">
        <f>N39+N50+N57</f>
        <v>75.401</v>
      </c>
    </row>
    <row r="21" spans="1:14" s="5" customFormat="1" ht="15" customHeight="1">
      <c r="A21" s="1" t="s">
        <v>25</v>
      </c>
      <c r="B21" s="42"/>
      <c r="C21" s="48">
        <f>C41+C44+C45+C51+C56+C62+C73+C74+C75</f>
        <v>207.07899999999998</v>
      </c>
      <c r="D21" s="48">
        <f aca="true" t="shared" si="6" ref="D21:N21">D41+D44+D45+D51+D56+D62+D73+D74+D75</f>
        <v>178.56599999999997</v>
      </c>
      <c r="E21" s="48">
        <f t="shared" si="6"/>
        <v>28.512999999999998</v>
      </c>
      <c r="F21" s="48">
        <f t="shared" si="6"/>
        <v>221.11999999999998</v>
      </c>
      <c r="G21" s="48">
        <f t="shared" si="6"/>
        <v>203.21800000000002</v>
      </c>
      <c r="H21" s="48">
        <f t="shared" si="6"/>
        <v>174.797</v>
      </c>
      <c r="I21" s="48">
        <f t="shared" si="6"/>
        <v>39.15</v>
      </c>
      <c r="J21" s="48">
        <f t="shared" si="6"/>
        <v>135.647</v>
      </c>
      <c r="K21" s="48">
        <f t="shared" si="6"/>
        <v>174.797</v>
      </c>
      <c r="L21" s="48">
        <f t="shared" si="6"/>
        <v>174.797</v>
      </c>
      <c r="M21" s="48">
        <f t="shared" si="6"/>
        <v>573.0559999999999</v>
      </c>
      <c r="N21" s="48">
        <f t="shared" si="6"/>
        <v>87.671</v>
      </c>
    </row>
    <row r="22" spans="1:14" s="5" customFormat="1" ht="15" customHeight="1">
      <c r="A22" s="1" t="s">
        <v>26</v>
      </c>
      <c r="B22" s="42"/>
      <c r="C22" s="48">
        <f>C26+C32+C47+C55+C68</f>
        <v>380.557</v>
      </c>
      <c r="D22" s="48">
        <f aca="true" t="shared" si="7" ref="D22:N22">D26+D32+D47+D55+D68</f>
        <v>379.87600000000003</v>
      </c>
      <c r="E22" s="48">
        <f t="shared" si="7"/>
        <v>0.681</v>
      </c>
      <c r="F22" s="48">
        <f t="shared" si="7"/>
        <v>492.63999999999993</v>
      </c>
      <c r="G22" s="48">
        <f t="shared" si="7"/>
        <v>472.86199999999997</v>
      </c>
      <c r="H22" s="48">
        <f t="shared" si="7"/>
        <v>217.887</v>
      </c>
      <c r="I22" s="48">
        <f t="shared" si="7"/>
        <v>90.079</v>
      </c>
      <c r="J22" s="48">
        <f t="shared" si="7"/>
        <v>127.808</v>
      </c>
      <c r="K22" s="48">
        <f t="shared" si="7"/>
        <v>217.887</v>
      </c>
      <c r="L22" s="48">
        <f t="shared" si="7"/>
        <v>217.887</v>
      </c>
      <c r="M22" s="48">
        <f t="shared" si="7"/>
        <v>1080.587</v>
      </c>
      <c r="N22" s="48">
        <f t="shared" si="7"/>
        <v>99.104</v>
      </c>
    </row>
    <row r="23" spans="1:14" s="5" customFormat="1" ht="15" customHeight="1">
      <c r="A23" s="1" t="s">
        <v>27</v>
      </c>
      <c r="B23" s="42"/>
      <c r="C23" s="48">
        <f>C27+C34+C40+C58+C63+C69+C71+C72</f>
        <v>212.20599999999996</v>
      </c>
      <c r="D23" s="48">
        <f aca="true" t="shared" si="8" ref="D23:N23">D27+D34+D40+D58+D63+D69+D71+D72</f>
        <v>149.15599999999998</v>
      </c>
      <c r="E23" s="48">
        <f t="shared" si="8"/>
        <v>63.05000000000001</v>
      </c>
      <c r="F23" s="48">
        <f t="shared" si="8"/>
        <v>259.33700000000005</v>
      </c>
      <c r="G23" s="48">
        <f t="shared" si="8"/>
        <v>238.739</v>
      </c>
      <c r="H23" s="48">
        <f t="shared" si="8"/>
        <v>267.43199999999996</v>
      </c>
      <c r="I23" s="48">
        <f t="shared" si="8"/>
        <v>30.649</v>
      </c>
      <c r="J23" s="48">
        <f t="shared" si="8"/>
        <v>236.783</v>
      </c>
      <c r="K23" s="48">
        <f t="shared" si="8"/>
        <v>267.43199999999996</v>
      </c>
      <c r="L23" s="48">
        <f t="shared" si="8"/>
        <v>240.576</v>
      </c>
      <c r="M23" s="48">
        <f t="shared" si="8"/>
        <v>448.407</v>
      </c>
      <c r="N23" s="48">
        <f t="shared" si="8"/>
        <v>143.77399999999997</v>
      </c>
    </row>
    <row r="24" spans="1:14" s="10" customFormat="1" ht="12" customHeight="1">
      <c r="A24" s="6"/>
      <c r="B24" s="7"/>
      <c r="C24" s="8"/>
      <c r="D24" s="8"/>
      <c r="E24" s="8"/>
      <c r="F24" s="8"/>
      <c r="G24" s="8"/>
      <c r="H24" s="9"/>
      <c r="I24" s="9"/>
      <c r="J24" s="9"/>
      <c r="K24" s="9"/>
      <c r="L24" s="9"/>
      <c r="M24" s="9"/>
      <c r="N24" s="9"/>
    </row>
    <row r="25" spans="1:14" s="10" customFormat="1" ht="15" customHeight="1">
      <c r="A25" s="6" t="s">
        <v>28</v>
      </c>
      <c r="B25" s="7"/>
      <c r="C25" s="47">
        <f>SUM(D25:E25)</f>
        <v>1547.377</v>
      </c>
      <c r="D25" s="47">
        <v>639.255</v>
      </c>
      <c r="E25" s="47">
        <v>908.122</v>
      </c>
      <c r="F25" s="43">
        <v>1637.554</v>
      </c>
      <c r="G25" s="43">
        <v>1606.441</v>
      </c>
      <c r="H25" s="47">
        <f>SUM(I25:J25)</f>
        <v>5.023</v>
      </c>
      <c r="I25" s="47">
        <v>0.523</v>
      </c>
      <c r="J25" s="47">
        <v>4.5</v>
      </c>
      <c r="K25" s="47">
        <v>5.023</v>
      </c>
      <c r="L25" s="47">
        <v>0</v>
      </c>
      <c r="M25" s="47">
        <v>2623.648</v>
      </c>
      <c r="N25" s="47">
        <v>0.254</v>
      </c>
    </row>
    <row r="26" spans="1:14" s="10" customFormat="1" ht="15" customHeight="1">
      <c r="A26" s="6" t="s">
        <v>29</v>
      </c>
      <c r="B26" s="7"/>
      <c r="C26" s="47">
        <f aca="true" t="shared" si="9" ref="C26:C75">SUM(D26:E26)</f>
        <v>264.06</v>
      </c>
      <c r="D26" s="47">
        <v>264.06</v>
      </c>
      <c r="E26" s="43">
        <v>0</v>
      </c>
      <c r="F26" s="43">
        <v>359.881</v>
      </c>
      <c r="G26" s="43">
        <v>348.534</v>
      </c>
      <c r="H26" s="47">
        <f aca="true" t="shared" si="10" ref="H26:H75">SUM(I26:J26)</f>
        <v>127.90599999999999</v>
      </c>
      <c r="I26" s="47">
        <v>83.707</v>
      </c>
      <c r="J26" s="47">
        <v>44.199</v>
      </c>
      <c r="K26" s="47">
        <v>127.906</v>
      </c>
      <c r="L26" s="47">
        <v>127.906</v>
      </c>
      <c r="M26" s="47">
        <v>785.814</v>
      </c>
      <c r="N26" s="47">
        <v>55.114</v>
      </c>
    </row>
    <row r="27" spans="1:14" s="10" customFormat="1" ht="15" customHeight="1">
      <c r="A27" s="6" t="s">
        <v>30</v>
      </c>
      <c r="B27" s="7"/>
      <c r="C27" s="47">
        <f t="shared" si="9"/>
        <v>71.606</v>
      </c>
      <c r="D27" s="47">
        <v>43.187</v>
      </c>
      <c r="E27" s="47">
        <v>28.419</v>
      </c>
      <c r="F27" s="43">
        <v>85.736</v>
      </c>
      <c r="G27" s="43">
        <v>77.072</v>
      </c>
      <c r="H27" s="47">
        <f t="shared" si="10"/>
        <v>47.234</v>
      </c>
      <c r="I27" s="43">
        <v>0</v>
      </c>
      <c r="J27" s="43">
        <v>47.234</v>
      </c>
      <c r="K27" s="43">
        <v>47.234</v>
      </c>
      <c r="L27" s="43">
        <v>47.234</v>
      </c>
      <c r="M27" s="43">
        <v>181.1</v>
      </c>
      <c r="N27" s="43">
        <v>23.501</v>
      </c>
    </row>
    <row r="28" spans="1:14" s="10" customFormat="1" ht="15" customHeight="1">
      <c r="A28" s="6" t="s">
        <v>31</v>
      </c>
      <c r="B28" s="7"/>
      <c r="C28" s="47">
        <f t="shared" si="9"/>
        <v>137.251</v>
      </c>
      <c r="D28" s="47">
        <v>87.368</v>
      </c>
      <c r="E28" s="47">
        <v>49.883</v>
      </c>
      <c r="F28" s="43">
        <v>144.141</v>
      </c>
      <c r="G28" s="43">
        <v>128.6</v>
      </c>
      <c r="H28" s="47">
        <f t="shared" si="10"/>
        <v>1.3439999999999999</v>
      </c>
      <c r="I28" s="47">
        <v>1.085</v>
      </c>
      <c r="J28" s="47">
        <v>0.259</v>
      </c>
      <c r="K28" s="47">
        <v>1.344</v>
      </c>
      <c r="L28" s="47">
        <v>1.344</v>
      </c>
      <c r="M28" s="47">
        <v>392.069</v>
      </c>
      <c r="N28" s="47">
        <v>0.49</v>
      </c>
    </row>
    <row r="29" spans="1:14" s="10" customFormat="1" ht="15" customHeight="1">
      <c r="A29" s="6" t="s">
        <v>32</v>
      </c>
      <c r="B29" s="7"/>
      <c r="C29" s="47">
        <f t="shared" si="9"/>
        <v>35.58</v>
      </c>
      <c r="D29" s="47">
        <v>24.542</v>
      </c>
      <c r="E29" s="43">
        <v>11.038</v>
      </c>
      <c r="F29" s="43">
        <v>37.66</v>
      </c>
      <c r="G29" s="43">
        <v>34.868</v>
      </c>
      <c r="H29" s="47">
        <f t="shared" si="10"/>
        <v>0.6</v>
      </c>
      <c r="I29" s="47">
        <v>0.6</v>
      </c>
      <c r="J29" s="47">
        <v>0</v>
      </c>
      <c r="K29" s="47">
        <v>0.6</v>
      </c>
      <c r="L29" s="47">
        <v>0</v>
      </c>
      <c r="M29" s="47">
        <v>100.876</v>
      </c>
      <c r="N29" s="47">
        <v>0.139</v>
      </c>
    </row>
    <row r="30" spans="1:14" s="10" customFormat="1" ht="12" customHeight="1">
      <c r="A30" s="6"/>
      <c r="B30" s="7"/>
      <c r="C30" s="47"/>
      <c r="D30" s="46"/>
      <c r="E30" s="47"/>
      <c r="F30" s="43"/>
      <c r="G30" s="43"/>
      <c r="H30" s="47"/>
      <c r="I30" s="47"/>
      <c r="J30" s="47"/>
      <c r="K30" s="47"/>
      <c r="L30" s="47"/>
      <c r="M30" s="47"/>
      <c r="N30" s="47"/>
    </row>
    <row r="31" spans="1:14" s="10" customFormat="1" ht="15" customHeight="1">
      <c r="A31" s="6" t="s">
        <v>33</v>
      </c>
      <c r="B31" s="7"/>
      <c r="C31" s="47">
        <f t="shared" si="9"/>
        <v>125.201</v>
      </c>
      <c r="D31" s="47">
        <v>79.645</v>
      </c>
      <c r="E31" s="47">
        <v>45.556</v>
      </c>
      <c r="F31" s="43">
        <v>131.581</v>
      </c>
      <c r="G31" s="43">
        <v>123.837</v>
      </c>
      <c r="H31" s="47">
        <f t="shared" si="10"/>
        <v>4.231</v>
      </c>
      <c r="I31" s="47">
        <v>1.733</v>
      </c>
      <c r="J31" s="47">
        <v>2.498</v>
      </c>
      <c r="K31" s="47">
        <v>4.231</v>
      </c>
      <c r="L31" s="47">
        <v>0</v>
      </c>
      <c r="M31" s="47">
        <v>349.262</v>
      </c>
      <c r="N31" s="47">
        <v>2.021</v>
      </c>
    </row>
    <row r="32" spans="1:14" s="10" customFormat="1" ht="15" customHeight="1">
      <c r="A32" s="6" t="s">
        <v>34</v>
      </c>
      <c r="B32" s="7"/>
      <c r="C32" s="47">
        <f t="shared" si="9"/>
        <v>29.839</v>
      </c>
      <c r="D32" s="47">
        <v>29.718</v>
      </c>
      <c r="E32" s="43">
        <v>0.121</v>
      </c>
      <c r="F32" s="43">
        <v>33.727</v>
      </c>
      <c r="G32" s="43">
        <v>32.15</v>
      </c>
      <c r="H32" s="47">
        <f t="shared" si="10"/>
        <v>19.773</v>
      </c>
      <c r="I32" s="43">
        <v>0</v>
      </c>
      <c r="J32" s="43">
        <v>19.773</v>
      </c>
      <c r="K32" s="43">
        <v>19.773</v>
      </c>
      <c r="L32" s="43">
        <v>19.773</v>
      </c>
      <c r="M32" s="43">
        <v>70.762</v>
      </c>
      <c r="N32" s="43">
        <v>7.282</v>
      </c>
    </row>
    <row r="33" spans="1:14" s="10" customFormat="1" ht="15" customHeight="1">
      <c r="A33" s="6" t="s">
        <v>35</v>
      </c>
      <c r="B33" s="7"/>
      <c r="C33" s="47">
        <f t="shared" si="9"/>
        <v>144.578</v>
      </c>
      <c r="D33" s="47">
        <v>85.909</v>
      </c>
      <c r="E33" s="47">
        <v>58.669</v>
      </c>
      <c r="F33" s="43">
        <v>162.264</v>
      </c>
      <c r="G33" s="43">
        <v>156.423</v>
      </c>
      <c r="H33" s="47">
        <f t="shared" si="10"/>
        <v>28.894</v>
      </c>
      <c r="I33" s="47">
        <v>17.863</v>
      </c>
      <c r="J33" s="47">
        <v>11.031</v>
      </c>
      <c r="K33" s="47">
        <v>28.894</v>
      </c>
      <c r="L33" s="47">
        <v>28.894</v>
      </c>
      <c r="M33" s="47">
        <v>338.529</v>
      </c>
      <c r="N33" s="47">
        <v>17.467</v>
      </c>
    </row>
    <row r="34" spans="1:14" s="10" customFormat="1" ht="15" customHeight="1">
      <c r="A34" s="6" t="s">
        <v>36</v>
      </c>
      <c r="B34" s="7"/>
      <c r="C34" s="47">
        <f t="shared" si="9"/>
        <v>33.796</v>
      </c>
      <c r="D34" s="47">
        <v>20.406</v>
      </c>
      <c r="E34" s="47">
        <v>13.39</v>
      </c>
      <c r="F34" s="43">
        <v>40.713</v>
      </c>
      <c r="G34" s="43">
        <v>37.202</v>
      </c>
      <c r="H34" s="47">
        <f t="shared" si="10"/>
        <v>50.14</v>
      </c>
      <c r="I34" s="43">
        <v>0</v>
      </c>
      <c r="J34" s="43">
        <v>50.14</v>
      </c>
      <c r="K34" s="43">
        <v>50.14</v>
      </c>
      <c r="L34" s="43">
        <v>50.14</v>
      </c>
      <c r="M34" s="43">
        <v>57.921</v>
      </c>
      <c r="N34" s="43">
        <v>31.944</v>
      </c>
    </row>
    <row r="35" spans="1:14" s="10" customFormat="1" ht="15" customHeight="1">
      <c r="A35" s="6" t="s">
        <v>37</v>
      </c>
      <c r="B35" s="7"/>
      <c r="C35" s="47">
        <f t="shared" si="9"/>
        <v>51.266000000000005</v>
      </c>
      <c r="D35" s="47">
        <v>33.343</v>
      </c>
      <c r="E35" s="47">
        <v>17.923</v>
      </c>
      <c r="F35" s="43">
        <v>54.056</v>
      </c>
      <c r="G35" s="43">
        <v>49.004</v>
      </c>
      <c r="H35" s="47">
        <f t="shared" si="10"/>
        <v>0.175</v>
      </c>
      <c r="I35" s="43">
        <v>0</v>
      </c>
      <c r="J35" s="43">
        <v>0.175</v>
      </c>
      <c r="K35" s="43">
        <v>0.175</v>
      </c>
      <c r="L35" s="43">
        <v>0</v>
      </c>
      <c r="M35" s="43">
        <v>149.405</v>
      </c>
      <c r="N35" s="43">
        <v>0.217</v>
      </c>
    </row>
    <row r="36" spans="1:14" s="10" customFormat="1" ht="12" customHeight="1">
      <c r="A36" s="6"/>
      <c r="B36" s="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s="10" customFormat="1" ht="15" customHeight="1">
      <c r="A37" s="6" t="s">
        <v>38</v>
      </c>
      <c r="B37" s="7"/>
      <c r="C37" s="47">
        <f t="shared" si="9"/>
        <v>117.28200000000001</v>
      </c>
      <c r="D37" s="47">
        <v>81.161</v>
      </c>
      <c r="E37" s="47">
        <v>36.121</v>
      </c>
      <c r="F37" s="43">
        <v>118.303</v>
      </c>
      <c r="G37" s="43">
        <v>112.638</v>
      </c>
      <c r="H37" s="47">
        <f t="shared" si="10"/>
        <v>35.45</v>
      </c>
      <c r="I37" s="47">
        <v>10.61</v>
      </c>
      <c r="J37" s="47">
        <v>24.84</v>
      </c>
      <c r="K37" s="47">
        <v>35.45</v>
      </c>
      <c r="L37" s="47">
        <v>35.45</v>
      </c>
      <c r="M37" s="47">
        <v>397.269</v>
      </c>
      <c r="N37" s="47">
        <v>11.482</v>
      </c>
    </row>
    <row r="38" spans="1:14" s="10" customFormat="1" ht="15" customHeight="1">
      <c r="A38" s="6" t="s">
        <v>39</v>
      </c>
      <c r="B38" s="7"/>
      <c r="C38" s="47">
        <f t="shared" si="9"/>
        <v>113.619</v>
      </c>
      <c r="D38" s="47">
        <v>71.414</v>
      </c>
      <c r="E38" s="47">
        <v>42.205</v>
      </c>
      <c r="F38" s="43">
        <v>132.539</v>
      </c>
      <c r="G38" s="43">
        <v>109.918</v>
      </c>
      <c r="H38" s="47">
        <f t="shared" si="10"/>
        <v>13.439</v>
      </c>
      <c r="I38" s="47">
        <v>9.87</v>
      </c>
      <c r="J38" s="47">
        <v>3.569</v>
      </c>
      <c r="K38" s="47">
        <v>13.439</v>
      </c>
      <c r="L38" s="47">
        <v>13.439</v>
      </c>
      <c r="M38" s="47">
        <v>260.599</v>
      </c>
      <c r="N38" s="47">
        <v>5.572</v>
      </c>
    </row>
    <row r="39" spans="1:14" s="10" customFormat="1" ht="15" customHeight="1">
      <c r="A39" s="6" t="s">
        <v>40</v>
      </c>
      <c r="B39" s="7"/>
      <c r="C39" s="47">
        <f t="shared" si="9"/>
        <v>65.761</v>
      </c>
      <c r="D39" s="47">
        <v>65.761</v>
      </c>
      <c r="E39" s="43">
        <v>0</v>
      </c>
      <c r="F39" s="43">
        <v>98.9</v>
      </c>
      <c r="G39" s="43">
        <v>94.226</v>
      </c>
      <c r="H39" s="47">
        <f t="shared" si="10"/>
        <v>76.798</v>
      </c>
      <c r="I39" s="47">
        <v>35.838</v>
      </c>
      <c r="J39" s="47">
        <v>40.96</v>
      </c>
      <c r="K39" s="47">
        <v>76.798</v>
      </c>
      <c r="L39" s="47">
        <v>76.798</v>
      </c>
      <c r="M39" s="47">
        <v>236.496</v>
      </c>
      <c r="N39" s="47">
        <v>38.18</v>
      </c>
    </row>
    <row r="40" spans="1:14" s="10" customFormat="1" ht="15" customHeight="1">
      <c r="A40" s="6" t="s">
        <v>41</v>
      </c>
      <c r="B40" s="7"/>
      <c r="C40" s="47">
        <f t="shared" si="9"/>
        <v>41.369</v>
      </c>
      <c r="D40" s="47">
        <v>33.02</v>
      </c>
      <c r="E40" s="43">
        <v>8.349</v>
      </c>
      <c r="F40" s="43">
        <v>57.147</v>
      </c>
      <c r="G40" s="43">
        <v>54.751</v>
      </c>
      <c r="H40" s="47">
        <f t="shared" si="10"/>
        <v>80.161</v>
      </c>
      <c r="I40" s="43">
        <v>0</v>
      </c>
      <c r="J40" s="43">
        <v>80.161</v>
      </c>
      <c r="K40" s="43">
        <v>80.161</v>
      </c>
      <c r="L40" s="43">
        <v>80.161</v>
      </c>
      <c r="M40" s="43">
        <v>52.056</v>
      </c>
      <c r="N40" s="43">
        <v>49.397</v>
      </c>
    </row>
    <row r="41" spans="1:14" s="10" customFormat="1" ht="15" customHeight="1">
      <c r="A41" s="6" t="s">
        <v>42</v>
      </c>
      <c r="B41" s="7"/>
      <c r="C41" s="47">
        <f t="shared" si="9"/>
        <v>34.974</v>
      </c>
      <c r="D41" s="47">
        <v>34.974</v>
      </c>
      <c r="E41" s="43">
        <v>0</v>
      </c>
      <c r="F41" s="43">
        <v>38.331</v>
      </c>
      <c r="G41" s="43">
        <v>35.49</v>
      </c>
      <c r="H41" s="47">
        <f t="shared" si="10"/>
        <v>31.616</v>
      </c>
      <c r="I41" s="47">
        <v>18.879</v>
      </c>
      <c r="J41" s="47">
        <v>12.737</v>
      </c>
      <c r="K41" s="47">
        <v>31.616</v>
      </c>
      <c r="L41" s="47">
        <v>31.616</v>
      </c>
      <c r="M41" s="47">
        <v>106.001</v>
      </c>
      <c r="N41" s="47">
        <v>19.695</v>
      </c>
    </row>
    <row r="42" spans="1:14" s="10" customFormat="1" ht="12" customHeight="1">
      <c r="A42" s="6"/>
      <c r="B42" s="7"/>
      <c r="C42" s="47"/>
      <c r="D42" s="47"/>
      <c r="E42" s="43"/>
      <c r="F42" s="43"/>
      <c r="G42" s="43"/>
      <c r="H42" s="47"/>
      <c r="I42" s="47"/>
      <c r="J42" s="47"/>
      <c r="K42" s="47"/>
      <c r="L42" s="47"/>
      <c r="M42" s="47"/>
      <c r="N42" s="47"/>
    </row>
    <row r="43" spans="1:14" s="10" customFormat="1" ht="15" customHeight="1">
      <c r="A43" s="6" t="s">
        <v>43</v>
      </c>
      <c r="B43" s="7"/>
      <c r="C43" s="47">
        <f t="shared" si="9"/>
        <v>80.271</v>
      </c>
      <c r="D43" s="47">
        <v>80.271</v>
      </c>
      <c r="E43" s="43">
        <v>0</v>
      </c>
      <c r="F43" s="43">
        <v>82.813</v>
      </c>
      <c r="G43" s="43">
        <v>75.23</v>
      </c>
      <c r="H43" s="47">
        <f t="shared" si="10"/>
        <v>12.763</v>
      </c>
      <c r="I43" s="47">
        <v>12.763</v>
      </c>
      <c r="J43" s="47">
        <v>0</v>
      </c>
      <c r="K43" s="47">
        <v>12.763</v>
      </c>
      <c r="L43" s="47">
        <v>12.763</v>
      </c>
      <c r="M43" s="47">
        <v>239.552</v>
      </c>
      <c r="N43" s="47">
        <v>9.061</v>
      </c>
    </row>
    <row r="44" spans="1:14" s="10" customFormat="1" ht="15" customHeight="1">
      <c r="A44" s="6" t="s">
        <v>44</v>
      </c>
      <c r="B44" s="7"/>
      <c r="C44" s="47">
        <f t="shared" si="9"/>
        <v>31.054</v>
      </c>
      <c r="D44" s="47">
        <v>31.054</v>
      </c>
      <c r="E44" s="43">
        <v>0</v>
      </c>
      <c r="F44" s="43">
        <v>32.247</v>
      </c>
      <c r="G44" s="43">
        <v>27.368</v>
      </c>
      <c r="H44" s="47">
        <f t="shared" si="10"/>
        <v>32.64</v>
      </c>
      <c r="I44" s="47">
        <v>14.175</v>
      </c>
      <c r="J44" s="47">
        <v>18.465</v>
      </c>
      <c r="K44" s="47">
        <v>32.64</v>
      </c>
      <c r="L44" s="47">
        <v>32.64</v>
      </c>
      <c r="M44" s="47">
        <v>105.762</v>
      </c>
      <c r="N44" s="47">
        <v>15.425</v>
      </c>
    </row>
    <row r="45" spans="1:14" s="10" customFormat="1" ht="15" customHeight="1">
      <c r="A45" s="6" t="s">
        <v>45</v>
      </c>
      <c r="B45" s="7"/>
      <c r="C45" s="47">
        <f t="shared" si="9"/>
        <v>41.902</v>
      </c>
      <c r="D45" s="47">
        <v>28.172</v>
      </c>
      <c r="E45" s="43">
        <v>13.73</v>
      </c>
      <c r="F45" s="43">
        <v>46.739</v>
      </c>
      <c r="G45" s="43">
        <v>42.183</v>
      </c>
      <c r="H45" s="47">
        <f t="shared" si="10"/>
        <v>36.209</v>
      </c>
      <c r="I45" s="43">
        <v>0</v>
      </c>
      <c r="J45" s="43">
        <v>36.209</v>
      </c>
      <c r="K45" s="43">
        <v>36.209</v>
      </c>
      <c r="L45" s="43">
        <v>36.209</v>
      </c>
      <c r="M45" s="43">
        <v>109.156</v>
      </c>
      <c r="N45" s="43">
        <v>21.275</v>
      </c>
    </row>
    <row r="46" spans="1:14" s="10" customFormat="1" ht="15" customHeight="1">
      <c r="A46" s="6" t="s">
        <v>77</v>
      </c>
      <c r="B46" s="7"/>
      <c r="C46" s="47">
        <f t="shared" si="9"/>
        <v>43.121</v>
      </c>
      <c r="D46" s="47">
        <v>43.121</v>
      </c>
      <c r="E46" s="43">
        <v>0</v>
      </c>
      <c r="F46" s="43">
        <v>43.891</v>
      </c>
      <c r="G46" s="43">
        <v>42.422</v>
      </c>
      <c r="H46" s="47">
        <f t="shared" si="10"/>
        <v>18.928</v>
      </c>
      <c r="I46" s="47">
        <v>10.396</v>
      </c>
      <c r="J46" s="47">
        <v>8.532</v>
      </c>
      <c r="K46" s="47">
        <v>18.928</v>
      </c>
      <c r="L46" s="47">
        <v>18.928</v>
      </c>
      <c r="M46" s="47">
        <v>121.366</v>
      </c>
      <c r="N46" s="47">
        <v>7.481</v>
      </c>
    </row>
    <row r="47" spans="1:14" s="10" customFormat="1" ht="15" customHeight="1">
      <c r="A47" s="6" t="s">
        <v>46</v>
      </c>
      <c r="B47" s="7"/>
      <c r="C47" s="47">
        <f t="shared" si="9"/>
        <v>59.408</v>
      </c>
      <c r="D47" s="47">
        <v>59.408</v>
      </c>
      <c r="E47" s="43">
        <v>0</v>
      </c>
      <c r="F47" s="43">
        <v>67.149</v>
      </c>
      <c r="G47" s="43">
        <v>62.87</v>
      </c>
      <c r="H47" s="47">
        <f t="shared" si="10"/>
        <v>50.261</v>
      </c>
      <c r="I47" s="43">
        <v>0</v>
      </c>
      <c r="J47" s="43">
        <v>50.261</v>
      </c>
      <c r="K47" s="43">
        <v>50.261</v>
      </c>
      <c r="L47" s="43">
        <v>50.261</v>
      </c>
      <c r="M47" s="43">
        <v>152.821</v>
      </c>
      <c r="N47" s="43">
        <v>28.118</v>
      </c>
    </row>
    <row r="48" spans="1:14" s="10" customFormat="1" ht="12" customHeight="1">
      <c r="A48" s="6"/>
      <c r="B48" s="7"/>
      <c r="C48" s="47"/>
      <c r="D48" s="47"/>
      <c r="E48" s="43"/>
      <c r="F48" s="43"/>
      <c r="G48" s="43"/>
      <c r="H48" s="47"/>
      <c r="I48" s="47"/>
      <c r="J48" s="47"/>
      <c r="K48" s="47"/>
      <c r="L48" s="47"/>
      <c r="M48" s="47"/>
      <c r="N48" s="47"/>
    </row>
    <row r="49" spans="1:14" s="10" customFormat="1" ht="15" customHeight="1">
      <c r="A49" s="6" t="s">
        <v>47</v>
      </c>
      <c r="B49" s="7"/>
      <c r="C49" s="47">
        <f t="shared" si="9"/>
        <v>40.805</v>
      </c>
      <c r="D49" s="47">
        <v>25.491</v>
      </c>
      <c r="E49" s="43">
        <v>15.314</v>
      </c>
      <c r="F49" s="43">
        <v>45.464</v>
      </c>
      <c r="G49" s="43">
        <v>42.762</v>
      </c>
      <c r="H49" s="47">
        <f t="shared" si="10"/>
        <v>0.897</v>
      </c>
      <c r="I49" s="47">
        <v>0.774</v>
      </c>
      <c r="J49" s="47">
        <v>0.123</v>
      </c>
      <c r="K49" s="47">
        <v>0.897</v>
      </c>
      <c r="L49" s="47">
        <v>0</v>
      </c>
      <c r="M49" s="47">
        <v>125.56</v>
      </c>
      <c r="N49" s="47">
        <v>0.144</v>
      </c>
    </row>
    <row r="50" spans="1:14" s="10" customFormat="1" ht="15" customHeight="1">
      <c r="A50" s="6" t="s">
        <v>48</v>
      </c>
      <c r="B50" s="7"/>
      <c r="C50" s="47">
        <f t="shared" si="9"/>
        <v>25.637</v>
      </c>
      <c r="D50" s="47">
        <v>25.637</v>
      </c>
      <c r="E50" s="43">
        <v>0</v>
      </c>
      <c r="F50" s="43">
        <v>28.74</v>
      </c>
      <c r="G50" s="43">
        <v>26.391</v>
      </c>
      <c r="H50" s="47">
        <f t="shared" si="10"/>
        <v>32.202</v>
      </c>
      <c r="I50" s="47">
        <v>14.143</v>
      </c>
      <c r="J50" s="47">
        <v>18.059</v>
      </c>
      <c r="K50" s="47">
        <v>32.202</v>
      </c>
      <c r="L50" s="47">
        <v>32.202</v>
      </c>
      <c r="M50" s="47">
        <v>60.644</v>
      </c>
      <c r="N50" s="47">
        <v>17.061</v>
      </c>
    </row>
    <row r="51" spans="1:14" s="10" customFormat="1" ht="15" customHeight="1">
      <c r="A51" s="6" t="s">
        <v>49</v>
      </c>
      <c r="B51" s="7"/>
      <c r="C51" s="47">
        <f t="shared" si="9"/>
        <v>40.563</v>
      </c>
      <c r="D51" s="47">
        <v>40.563</v>
      </c>
      <c r="E51" s="43">
        <v>0</v>
      </c>
      <c r="F51" s="43">
        <v>42.101</v>
      </c>
      <c r="G51" s="43">
        <v>40.341</v>
      </c>
      <c r="H51" s="47">
        <f t="shared" si="10"/>
        <v>42.653</v>
      </c>
      <c r="I51" s="43">
        <v>0</v>
      </c>
      <c r="J51" s="43">
        <v>42.653</v>
      </c>
      <c r="K51" s="43">
        <v>42.653</v>
      </c>
      <c r="L51" s="43">
        <v>42.653</v>
      </c>
      <c r="M51" s="43">
        <v>103.316</v>
      </c>
      <c r="N51" s="43">
        <v>17.955</v>
      </c>
    </row>
    <row r="52" spans="1:14" s="10" customFormat="1" ht="15" customHeight="1">
      <c r="A52" s="6" t="s">
        <v>50</v>
      </c>
      <c r="B52" s="7"/>
      <c r="C52" s="47">
        <f t="shared" si="9"/>
        <v>55.131</v>
      </c>
      <c r="D52" s="47">
        <v>28.567</v>
      </c>
      <c r="E52" s="43">
        <v>26.564</v>
      </c>
      <c r="F52" s="43">
        <v>56.909</v>
      </c>
      <c r="G52" s="43">
        <v>52.054</v>
      </c>
      <c r="H52" s="47">
        <f t="shared" si="10"/>
        <v>17.637999999999998</v>
      </c>
      <c r="I52" s="47">
        <v>8.147</v>
      </c>
      <c r="J52" s="47">
        <v>9.491</v>
      </c>
      <c r="K52" s="47">
        <v>17.638</v>
      </c>
      <c r="L52" s="47">
        <v>17.638</v>
      </c>
      <c r="M52" s="47">
        <v>125.746</v>
      </c>
      <c r="N52" s="47">
        <v>10.246</v>
      </c>
    </row>
    <row r="53" spans="1:14" s="10" customFormat="1" ht="15" customHeight="1">
      <c r="A53" s="6" t="s">
        <v>51</v>
      </c>
      <c r="B53" s="7"/>
      <c r="C53" s="47">
        <f t="shared" si="9"/>
        <v>32.845</v>
      </c>
      <c r="D53" s="47">
        <v>18.287</v>
      </c>
      <c r="E53" s="43">
        <v>14.558</v>
      </c>
      <c r="F53" s="43">
        <v>35.26</v>
      </c>
      <c r="G53" s="43">
        <v>31.467</v>
      </c>
      <c r="H53" s="47">
        <f t="shared" si="10"/>
        <v>6.33</v>
      </c>
      <c r="I53" s="47">
        <v>2.645</v>
      </c>
      <c r="J53" s="47">
        <v>3.685</v>
      </c>
      <c r="K53" s="47">
        <v>6.33</v>
      </c>
      <c r="L53" s="47">
        <v>6.33</v>
      </c>
      <c r="M53" s="47">
        <v>83.076</v>
      </c>
      <c r="N53" s="47">
        <v>2.419</v>
      </c>
    </row>
    <row r="54" spans="1:14" s="10" customFormat="1" ht="12" customHeight="1">
      <c r="A54" s="6"/>
      <c r="B54" s="7"/>
      <c r="C54" s="47"/>
      <c r="D54" s="47"/>
      <c r="E54" s="43"/>
      <c r="F54" s="43"/>
      <c r="G54" s="43"/>
      <c r="H54" s="47"/>
      <c r="I54" s="47"/>
      <c r="J54" s="47"/>
      <c r="K54" s="47"/>
      <c r="L54" s="47"/>
      <c r="M54" s="47"/>
      <c r="N54" s="47"/>
    </row>
    <row r="55" spans="1:14" s="10" customFormat="1" ht="15" customHeight="1">
      <c r="A55" s="6" t="s">
        <v>52</v>
      </c>
      <c r="B55" s="7"/>
      <c r="C55" s="47">
        <f t="shared" si="9"/>
        <v>21.646</v>
      </c>
      <c r="D55" s="47">
        <v>21.646</v>
      </c>
      <c r="E55" s="43">
        <v>0</v>
      </c>
      <c r="F55" s="43">
        <v>24.257</v>
      </c>
      <c r="G55" s="43">
        <v>23.025</v>
      </c>
      <c r="H55" s="47">
        <f t="shared" si="10"/>
        <v>14.818</v>
      </c>
      <c r="I55" s="47">
        <v>6.372</v>
      </c>
      <c r="J55" s="47">
        <v>8.446</v>
      </c>
      <c r="K55" s="47">
        <v>14.818</v>
      </c>
      <c r="L55" s="47">
        <v>14.818</v>
      </c>
      <c r="M55" s="47">
        <v>57.908</v>
      </c>
      <c r="N55" s="47">
        <v>3.94</v>
      </c>
    </row>
    <row r="56" spans="1:14" s="10" customFormat="1" ht="15" customHeight="1">
      <c r="A56" s="6" t="s">
        <v>76</v>
      </c>
      <c r="B56" s="7"/>
      <c r="C56" s="47">
        <f t="shared" si="9"/>
        <v>30.386</v>
      </c>
      <c r="D56" s="47">
        <v>15.603</v>
      </c>
      <c r="E56" s="43">
        <v>14.783</v>
      </c>
      <c r="F56" s="43">
        <v>32.229</v>
      </c>
      <c r="G56" s="43">
        <v>30.771</v>
      </c>
      <c r="H56" s="47">
        <f t="shared" si="10"/>
        <v>19.845</v>
      </c>
      <c r="I56" s="43">
        <v>0</v>
      </c>
      <c r="J56" s="43">
        <v>19.845</v>
      </c>
      <c r="K56" s="43">
        <v>19.845</v>
      </c>
      <c r="L56" s="43">
        <v>19.845</v>
      </c>
      <c r="M56" s="43">
        <v>58.566</v>
      </c>
      <c r="N56" s="43">
        <v>7.917</v>
      </c>
    </row>
    <row r="57" spans="1:14" s="10" customFormat="1" ht="15" customHeight="1">
      <c r="A57" s="6" t="s">
        <v>53</v>
      </c>
      <c r="B57" s="7"/>
      <c r="C57" s="47">
        <f t="shared" si="9"/>
        <v>221.543</v>
      </c>
      <c r="D57" s="47">
        <v>122.987</v>
      </c>
      <c r="E57" s="43">
        <v>98.556</v>
      </c>
      <c r="F57" s="43">
        <v>229.01</v>
      </c>
      <c r="G57" s="43">
        <v>222.469</v>
      </c>
      <c r="H57" s="47">
        <f t="shared" si="10"/>
        <v>58.989999999999995</v>
      </c>
      <c r="I57" s="47">
        <v>31.999</v>
      </c>
      <c r="J57" s="47">
        <v>26.991</v>
      </c>
      <c r="K57" s="47">
        <v>58.99</v>
      </c>
      <c r="L57" s="47">
        <v>58.99</v>
      </c>
      <c r="M57" s="47">
        <v>495.939</v>
      </c>
      <c r="N57" s="47">
        <v>20.16</v>
      </c>
    </row>
    <row r="58" spans="1:14" s="10" customFormat="1" ht="15" customHeight="1">
      <c r="A58" s="6" t="s">
        <v>54</v>
      </c>
      <c r="B58" s="7"/>
      <c r="C58" s="47">
        <f t="shared" si="9"/>
        <v>22.646</v>
      </c>
      <c r="D58" s="47">
        <v>16.672</v>
      </c>
      <c r="E58" s="43">
        <v>5.974</v>
      </c>
      <c r="F58" s="43">
        <v>26.564</v>
      </c>
      <c r="G58" s="43">
        <v>25.107</v>
      </c>
      <c r="H58" s="47">
        <f t="shared" si="10"/>
        <v>26.698</v>
      </c>
      <c r="I58" s="47">
        <v>17.876</v>
      </c>
      <c r="J58" s="47">
        <v>8.822</v>
      </c>
      <c r="K58" s="47">
        <v>26.698</v>
      </c>
      <c r="L58" s="47">
        <v>26.698</v>
      </c>
      <c r="M58" s="47">
        <v>55.15</v>
      </c>
      <c r="N58" s="47">
        <v>10.616</v>
      </c>
    </row>
    <row r="59" spans="1:14" s="10" customFormat="1" ht="15" customHeight="1">
      <c r="A59" s="6" t="s">
        <v>55</v>
      </c>
      <c r="B59" s="7"/>
      <c r="C59" s="47">
        <f t="shared" si="9"/>
        <v>18.542</v>
      </c>
      <c r="D59" s="47">
        <v>18.542</v>
      </c>
      <c r="E59" s="43">
        <v>0</v>
      </c>
      <c r="F59" s="43">
        <v>18.918</v>
      </c>
      <c r="G59" s="43">
        <v>15.314</v>
      </c>
      <c r="H59" s="47">
        <f t="shared" si="10"/>
        <v>3.1109999999999998</v>
      </c>
      <c r="I59" s="47">
        <v>1.647</v>
      </c>
      <c r="J59" s="47">
        <v>1.464</v>
      </c>
      <c r="K59" s="47">
        <v>3.111</v>
      </c>
      <c r="L59" s="47">
        <v>0</v>
      </c>
      <c r="M59" s="47">
        <v>56.379</v>
      </c>
      <c r="N59" s="47">
        <v>1.308</v>
      </c>
    </row>
    <row r="60" spans="1:14" s="10" customFormat="1" ht="12" customHeight="1">
      <c r="A60" s="6"/>
      <c r="B60" s="7"/>
      <c r="C60" s="47"/>
      <c r="D60" s="46"/>
      <c r="E60" s="43"/>
      <c r="F60" s="43"/>
      <c r="G60" s="43"/>
      <c r="H60" s="47"/>
      <c r="I60" s="47"/>
      <c r="J60" s="47"/>
      <c r="K60" s="47"/>
      <c r="L60" s="47"/>
      <c r="M60" s="47"/>
      <c r="N60" s="47"/>
    </row>
    <row r="61" spans="1:14" s="10" customFormat="1" ht="15" customHeight="1">
      <c r="A61" s="6" t="s">
        <v>56</v>
      </c>
      <c r="B61" s="7"/>
      <c r="C61" s="47">
        <f t="shared" si="9"/>
        <v>23.278000000000002</v>
      </c>
      <c r="D61" s="47">
        <v>17.071</v>
      </c>
      <c r="E61" s="43">
        <v>6.207</v>
      </c>
      <c r="F61" s="43">
        <v>23.439</v>
      </c>
      <c r="G61" s="43">
        <v>21.405</v>
      </c>
      <c r="H61" s="47">
        <f t="shared" si="10"/>
        <v>6.997</v>
      </c>
      <c r="I61" s="47">
        <v>4.959</v>
      </c>
      <c r="J61" s="47">
        <v>2.038</v>
      </c>
      <c r="K61" s="47">
        <v>6.997</v>
      </c>
      <c r="L61" s="47">
        <v>6.997</v>
      </c>
      <c r="M61" s="47">
        <v>76.17</v>
      </c>
      <c r="N61" s="47">
        <v>2.633</v>
      </c>
    </row>
    <row r="62" spans="1:14" s="10" customFormat="1" ht="15" customHeight="1">
      <c r="A62" s="6" t="s">
        <v>57</v>
      </c>
      <c r="B62" s="7"/>
      <c r="C62" s="47">
        <f t="shared" si="9"/>
        <v>18.571</v>
      </c>
      <c r="D62" s="47">
        <v>18.571</v>
      </c>
      <c r="E62" s="43">
        <v>0</v>
      </c>
      <c r="F62" s="43">
        <v>19.132</v>
      </c>
      <c r="G62" s="43">
        <v>17.668</v>
      </c>
      <c r="H62" s="47">
        <f t="shared" si="10"/>
        <v>1.105</v>
      </c>
      <c r="I62" s="47">
        <v>0.802</v>
      </c>
      <c r="J62" s="47">
        <v>0.303</v>
      </c>
      <c r="K62" s="47">
        <v>1.105</v>
      </c>
      <c r="L62" s="47">
        <v>1.105</v>
      </c>
      <c r="M62" s="47">
        <v>56.911</v>
      </c>
      <c r="N62" s="47">
        <v>0.509</v>
      </c>
    </row>
    <row r="63" spans="1:14" s="10" customFormat="1" ht="15" customHeight="1">
      <c r="A63" s="6" t="s">
        <v>58</v>
      </c>
      <c r="B63" s="7"/>
      <c r="C63" s="47">
        <f t="shared" si="9"/>
        <v>19.612000000000002</v>
      </c>
      <c r="D63" s="47">
        <v>14.897</v>
      </c>
      <c r="E63" s="43">
        <v>4.715</v>
      </c>
      <c r="F63" s="43">
        <v>22.644</v>
      </c>
      <c r="G63" s="43">
        <v>20.769</v>
      </c>
      <c r="H63" s="47">
        <f t="shared" si="10"/>
        <v>26.856</v>
      </c>
      <c r="I63" s="43">
        <v>0</v>
      </c>
      <c r="J63" s="43">
        <v>26.856</v>
      </c>
      <c r="K63" s="43">
        <v>26.856</v>
      </c>
      <c r="L63" s="43">
        <v>0</v>
      </c>
      <c r="M63" s="43">
        <v>49.417</v>
      </c>
      <c r="N63" s="43">
        <v>10.601</v>
      </c>
    </row>
    <row r="64" spans="1:14" s="10" customFormat="1" ht="12" customHeight="1">
      <c r="A64" s="6"/>
      <c r="B64" s="7"/>
      <c r="C64" s="47"/>
      <c r="D64" s="46"/>
      <c r="E64" s="43"/>
      <c r="F64" s="46"/>
      <c r="G64" s="46"/>
      <c r="H64" s="47"/>
      <c r="I64" s="47"/>
      <c r="J64" s="47"/>
      <c r="K64" s="47"/>
      <c r="L64" s="47"/>
      <c r="M64" s="47"/>
      <c r="N64" s="47"/>
    </row>
    <row r="65" spans="1:14" s="10" customFormat="1" ht="15" customHeight="1">
      <c r="A65" s="6" t="s">
        <v>59</v>
      </c>
      <c r="B65" s="7"/>
      <c r="C65" s="47">
        <f t="shared" si="9"/>
        <v>7.814</v>
      </c>
      <c r="D65" s="47">
        <v>6.64</v>
      </c>
      <c r="E65" s="43">
        <v>1.174</v>
      </c>
      <c r="F65" s="43">
        <v>7.964</v>
      </c>
      <c r="G65" s="43">
        <v>7.154</v>
      </c>
      <c r="H65" s="47">
        <f t="shared" si="10"/>
        <v>3.191</v>
      </c>
      <c r="I65" s="47">
        <v>1.371</v>
      </c>
      <c r="J65" s="47">
        <v>1.82</v>
      </c>
      <c r="K65" s="47">
        <v>3.191</v>
      </c>
      <c r="L65" s="47">
        <v>3.191</v>
      </c>
      <c r="M65" s="47">
        <v>28.848</v>
      </c>
      <c r="N65" s="47">
        <v>0.715</v>
      </c>
    </row>
    <row r="66" spans="1:14" s="10" customFormat="1" ht="15" customHeight="1">
      <c r="A66" s="6" t="s">
        <v>60</v>
      </c>
      <c r="B66" s="7"/>
      <c r="C66" s="47">
        <f t="shared" si="9"/>
        <v>7.543</v>
      </c>
      <c r="D66" s="47">
        <v>6.601</v>
      </c>
      <c r="E66" s="43">
        <v>0.942</v>
      </c>
      <c r="F66" s="43">
        <v>7.577</v>
      </c>
      <c r="G66" s="43">
        <v>5.615</v>
      </c>
      <c r="H66" s="47">
        <f t="shared" si="10"/>
        <v>1.443</v>
      </c>
      <c r="I66" s="47">
        <v>1.141</v>
      </c>
      <c r="J66" s="47">
        <v>0.302</v>
      </c>
      <c r="K66" s="47">
        <v>1.443</v>
      </c>
      <c r="L66" s="47">
        <v>1.443</v>
      </c>
      <c r="M66" s="47">
        <v>25.157</v>
      </c>
      <c r="N66" s="47">
        <v>0.398</v>
      </c>
    </row>
    <row r="67" spans="1:14" s="10" customFormat="1" ht="15" customHeight="1">
      <c r="A67" s="6" t="s">
        <v>61</v>
      </c>
      <c r="B67" s="7"/>
      <c r="C67" s="47">
        <f t="shared" si="9"/>
        <v>3.824</v>
      </c>
      <c r="D67" s="47">
        <v>2.651</v>
      </c>
      <c r="E67" s="43">
        <v>1.173</v>
      </c>
      <c r="F67" s="43">
        <v>3.924</v>
      </c>
      <c r="G67" s="43">
        <v>3.173</v>
      </c>
      <c r="H67" s="47">
        <f t="shared" si="10"/>
        <v>7.731</v>
      </c>
      <c r="I67" s="47">
        <v>4.927</v>
      </c>
      <c r="J67" s="47">
        <v>2.804</v>
      </c>
      <c r="K67" s="47">
        <v>7.731</v>
      </c>
      <c r="L67" s="47">
        <v>7.731</v>
      </c>
      <c r="M67" s="47">
        <v>8.478</v>
      </c>
      <c r="N67" s="47">
        <v>5.398</v>
      </c>
    </row>
    <row r="68" spans="1:14" s="10" customFormat="1" ht="15" customHeight="1">
      <c r="A68" s="6" t="s">
        <v>62</v>
      </c>
      <c r="B68" s="7"/>
      <c r="C68" s="47">
        <f t="shared" si="9"/>
        <v>5.603999999999999</v>
      </c>
      <c r="D68" s="47">
        <v>5.044</v>
      </c>
      <c r="E68" s="43">
        <v>0.56</v>
      </c>
      <c r="F68" s="43">
        <v>7.626</v>
      </c>
      <c r="G68" s="43">
        <v>6.283</v>
      </c>
      <c r="H68" s="47">
        <f t="shared" si="10"/>
        <v>5.129</v>
      </c>
      <c r="I68" s="43">
        <v>0</v>
      </c>
      <c r="J68" s="43">
        <v>5.129</v>
      </c>
      <c r="K68" s="43">
        <v>5.129</v>
      </c>
      <c r="L68" s="43">
        <v>5.129</v>
      </c>
      <c r="M68" s="43">
        <v>13.282</v>
      </c>
      <c r="N68" s="43">
        <v>4.65</v>
      </c>
    </row>
    <row r="69" spans="1:14" s="10" customFormat="1" ht="15" customHeight="1">
      <c r="A69" s="6" t="s">
        <v>63</v>
      </c>
      <c r="B69" s="7"/>
      <c r="C69" s="47">
        <f t="shared" si="9"/>
        <v>13.886</v>
      </c>
      <c r="D69" s="47">
        <v>11.683</v>
      </c>
      <c r="E69" s="43">
        <v>2.203</v>
      </c>
      <c r="F69" s="43">
        <v>15.979</v>
      </c>
      <c r="G69" s="43">
        <v>14.354</v>
      </c>
      <c r="H69" s="47">
        <f t="shared" si="10"/>
        <v>19.357</v>
      </c>
      <c r="I69" s="47">
        <v>12.773</v>
      </c>
      <c r="J69" s="47">
        <v>6.584</v>
      </c>
      <c r="K69" s="47">
        <v>19.357</v>
      </c>
      <c r="L69" s="47">
        <v>19.357</v>
      </c>
      <c r="M69" s="47">
        <v>34.356</v>
      </c>
      <c r="N69" s="47">
        <v>9.456</v>
      </c>
    </row>
    <row r="70" spans="1:14" s="10" customFormat="1" ht="12" customHeight="1">
      <c r="A70" s="6"/>
      <c r="B70" s="7"/>
      <c r="C70" s="47"/>
      <c r="D70" s="47"/>
      <c r="E70" s="43"/>
      <c r="F70" s="43"/>
      <c r="G70" s="43"/>
      <c r="H70" s="47"/>
      <c r="I70" s="47"/>
      <c r="J70" s="47"/>
      <c r="K70" s="47"/>
      <c r="L70" s="47"/>
      <c r="M70" s="47"/>
      <c r="N70" s="47"/>
    </row>
    <row r="71" spans="1:14" s="10" customFormat="1" ht="15" customHeight="1">
      <c r="A71" s="6" t="s">
        <v>64</v>
      </c>
      <c r="B71" s="7"/>
      <c r="C71" s="47">
        <f t="shared" si="9"/>
        <v>2.74</v>
      </c>
      <c r="D71" s="47">
        <v>2.74</v>
      </c>
      <c r="E71" s="43">
        <v>0</v>
      </c>
      <c r="F71" s="43">
        <v>3.043</v>
      </c>
      <c r="G71" s="43">
        <v>2.815</v>
      </c>
      <c r="H71" s="47">
        <f t="shared" si="10"/>
        <v>3.319</v>
      </c>
      <c r="I71" s="43">
        <v>0</v>
      </c>
      <c r="J71" s="43">
        <v>3.319</v>
      </c>
      <c r="K71" s="43">
        <v>3.319</v>
      </c>
      <c r="L71" s="43">
        <v>3.319</v>
      </c>
      <c r="M71" s="43">
        <v>5.714</v>
      </c>
      <c r="N71" s="43">
        <v>1.557</v>
      </c>
    </row>
    <row r="72" spans="1:14" s="10" customFormat="1" ht="15" customHeight="1">
      <c r="A72" s="6" t="s">
        <v>65</v>
      </c>
      <c r="B72" s="7"/>
      <c r="C72" s="47">
        <f t="shared" si="9"/>
        <v>6.551</v>
      </c>
      <c r="D72" s="47">
        <v>6.551</v>
      </c>
      <c r="E72" s="43">
        <v>0</v>
      </c>
      <c r="F72" s="43">
        <v>7.511</v>
      </c>
      <c r="G72" s="43">
        <v>6.669</v>
      </c>
      <c r="H72" s="47">
        <f t="shared" si="10"/>
        <v>13.667</v>
      </c>
      <c r="I72" s="43">
        <v>0</v>
      </c>
      <c r="J72" s="43">
        <v>13.667</v>
      </c>
      <c r="K72" s="43">
        <v>13.667</v>
      </c>
      <c r="L72" s="43">
        <v>13.667</v>
      </c>
      <c r="M72" s="43">
        <v>12.693</v>
      </c>
      <c r="N72" s="43">
        <v>6.702</v>
      </c>
    </row>
    <row r="73" spans="1:14" s="10" customFormat="1" ht="15" customHeight="1">
      <c r="A73" s="6" t="s">
        <v>66</v>
      </c>
      <c r="B73" s="7"/>
      <c r="C73" s="47">
        <f t="shared" si="9"/>
        <v>3.608</v>
      </c>
      <c r="D73" s="47">
        <v>3.608</v>
      </c>
      <c r="E73" s="43">
        <v>0</v>
      </c>
      <c r="F73" s="43">
        <v>3.765</v>
      </c>
      <c r="G73" s="43">
        <v>3.347</v>
      </c>
      <c r="H73" s="47">
        <f t="shared" si="10"/>
        <v>3.0789999999999997</v>
      </c>
      <c r="I73" s="47">
        <v>0.775</v>
      </c>
      <c r="J73" s="47">
        <v>2.304</v>
      </c>
      <c r="K73" s="47">
        <v>3.079</v>
      </c>
      <c r="L73" s="47">
        <v>3.079</v>
      </c>
      <c r="M73" s="47">
        <v>13.783</v>
      </c>
      <c r="N73" s="47">
        <v>0.792</v>
      </c>
    </row>
    <row r="74" spans="1:14" s="10" customFormat="1" ht="15" customHeight="1">
      <c r="A74" s="6" t="s">
        <v>67</v>
      </c>
      <c r="B74" s="7"/>
      <c r="C74" s="47">
        <f t="shared" si="9"/>
        <v>4.07</v>
      </c>
      <c r="D74" s="47">
        <v>4.07</v>
      </c>
      <c r="E74" s="43">
        <v>0</v>
      </c>
      <c r="F74" s="43">
        <v>4.447</v>
      </c>
      <c r="G74" s="43">
        <v>4.106</v>
      </c>
      <c r="H74" s="47">
        <f t="shared" si="10"/>
        <v>4.423</v>
      </c>
      <c r="I74" s="47">
        <v>2.626</v>
      </c>
      <c r="J74" s="47">
        <v>1.797</v>
      </c>
      <c r="K74" s="47">
        <v>4.423</v>
      </c>
      <c r="L74" s="47">
        <v>4.423</v>
      </c>
      <c r="M74" s="47">
        <v>14.257</v>
      </c>
      <c r="N74" s="47">
        <v>2.605</v>
      </c>
    </row>
    <row r="75" spans="1:14" s="10" customFormat="1" ht="15" customHeight="1">
      <c r="A75" s="6" t="s">
        <v>68</v>
      </c>
      <c r="B75" s="7"/>
      <c r="C75" s="47">
        <f t="shared" si="9"/>
        <v>1.951</v>
      </c>
      <c r="D75" s="47">
        <v>1.951</v>
      </c>
      <c r="E75" s="43">
        <v>0</v>
      </c>
      <c r="F75" s="43">
        <v>2.129</v>
      </c>
      <c r="G75" s="43">
        <v>1.944</v>
      </c>
      <c r="H75" s="47">
        <f t="shared" si="10"/>
        <v>3.2270000000000003</v>
      </c>
      <c r="I75" s="47">
        <v>1.893</v>
      </c>
      <c r="J75" s="47">
        <v>1.334</v>
      </c>
      <c r="K75" s="47">
        <v>3.227</v>
      </c>
      <c r="L75" s="47">
        <v>3.227</v>
      </c>
      <c r="M75" s="47">
        <v>5.304</v>
      </c>
      <c r="N75" s="47">
        <v>1.498</v>
      </c>
    </row>
    <row r="76" spans="1:14" ht="15" customHeight="1">
      <c r="A76" s="44" t="s">
        <v>78</v>
      </c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</sheetData>
  <mergeCells count="4">
    <mergeCell ref="M4:M7"/>
    <mergeCell ref="N4:N7"/>
    <mergeCell ref="I6:I7"/>
    <mergeCell ref="D6:D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2007-03-02T01:50:49Z</cp:lastPrinted>
  <dcterms:created xsi:type="dcterms:W3CDTF">1997-09-16T04:44:38Z</dcterms:created>
  <dcterms:modified xsi:type="dcterms:W3CDTF">2007-03-19T07:25:21Z</dcterms:modified>
  <cp:category/>
  <cp:version/>
  <cp:contentType/>
  <cp:contentStatus/>
</cp:coreProperties>
</file>