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870" windowWidth="14040" windowHeight="7140" tabRatio="320" activeTab="0"/>
  </bookViews>
  <sheets>
    <sheet name="n-20-26" sheetId="1" r:id="rId1"/>
  </sheets>
  <definedNames/>
  <calcPr fullCalcOnLoad="1"/>
</workbook>
</file>

<file path=xl/sharedStrings.xml><?xml version="1.0" encoding="utf-8"?>
<sst xmlns="http://schemas.openxmlformats.org/spreadsheetml/2006/main" count="109" uniqueCount="67">
  <si>
    <t>ア）</t>
  </si>
  <si>
    <t>区分</t>
  </si>
  <si>
    <t>卒業者総数</t>
  </si>
  <si>
    <t>イ）進  学  者</t>
  </si>
  <si>
    <t>就職者</t>
  </si>
  <si>
    <t>就職率</t>
  </si>
  <si>
    <t>等入学者</t>
  </si>
  <si>
    <t>人</t>
  </si>
  <si>
    <t>％</t>
  </si>
  <si>
    <t>男   子</t>
  </si>
  <si>
    <t>女   子</t>
  </si>
  <si>
    <t>全    日    制</t>
  </si>
  <si>
    <t>国          立</t>
  </si>
  <si>
    <t>公          立</t>
  </si>
  <si>
    <t>私          立</t>
  </si>
  <si>
    <t>定    時    制</t>
  </si>
  <si>
    <t>（再掲）</t>
  </si>
  <si>
    <t>普    通    科</t>
  </si>
  <si>
    <t>通信制高等学校</t>
  </si>
  <si>
    <t>専修学校</t>
  </si>
  <si>
    <t>公共職業能</t>
  </si>
  <si>
    <t>左記以外</t>
  </si>
  <si>
    <t>死亡・</t>
  </si>
  <si>
    <t>就職している者（再掲）</t>
  </si>
  <si>
    <t>進学率</t>
  </si>
  <si>
    <t>力開発施設</t>
  </si>
  <si>
    <t>の者</t>
  </si>
  <si>
    <t>等入学者</t>
  </si>
  <si>
    <r>
      <t>Ａ</t>
    </r>
    <r>
      <rPr>
        <sz val="8"/>
        <rFont val="ＭＳ 明朝"/>
        <family val="1"/>
      </rPr>
      <t>のうち</t>
    </r>
  </si>
  <si>
    <r>
      <t>Ｂ</t>
    </r>
    <r>
      <rPr>
        <sz val="8"/>
        <rFont val="ＭＳ 明朝"/>
        <family val="1"/>
      </rPr>
      <t>のうち</t>
    </r>
  </si>
  <si>
    <r>
      <t>Ｃ</t>
    </r>
    <r>
      <rPr>
        <sz val="8"/>
        <rFont val="ＭＳ 明朝"/>
        <family val="1"/>
      </rPr>
      <t>のうち</t>
    </r>
  </si>
  <si>
    <t>農  業  科</t>
  </si>
  <si>
    <t>工  業  科</t>
  </si>
  <si>
    <t>商  業  科</t>
  </si>
  <si>
    <t>男   子</t>
  </si>
  <si>
    <t>家  庭  科</t>
  </si>
  <si>
    <t>そ  の  他</t>
  </si>
  <si>
    <t>総　合　学　科</t>
  </si>
  <si>
    <t xml:space="preserve">          第２６表</t>
  </si>
  <si>
    <t xml:space="preserve">        ア）通信制の卒業者総数は前年度間の数値である。</t>
  </si>
  <si>
    <t>課程、設置者、学科、進路別高等学校の卒業者数</t>
  </si>
  <si>
    <t>Ｂ</t>
  </si>
  <si>
    <t>Ｃ</t>
  </si>
  <si>
    <t>Ａ</t>
  </si>
  <si>
    <t>(現役進学率)</t>
  </si>
  <si>
    <t>不詳の者</t>
  </si>
  <si>
    <t xml:space="preserve">        イ）（  ）内は大学・短期大学通信教育部への進学者を除く。</t>
  </si>
  <si>
    <t>（各年５月１日現在）</t>
  </si>
  <si>
    <t>左記 Ａ，Ｂ，Ｃのうち</t>
  </si>
  <si>
    <t>一時的な</t>
  </si>
  <si>
    <t>仕事に</t>
  </si>
  <si>
    <t>就いた者</t>
  </si>
  <si>
    <t>…</t>
  </si>
  <si>
    <t>…</t>
  </si>
  <si>
    <t>平成１４年３月</t>
  </si>
  <si>
    <t>　　１５</t>
  </si>
  <si>
    <t>　　１６</t>
  </si>
  <si>
    <t>　　１７</t>
  </si>
  <si>
    <t>平成１８年３月</t>
  </si>
  <si>
    <t>平成１３年度間</t>
  </si>
  <si>
    <r>
      <t xml:space="preserve">    １</t>
    </r>
    <r>
      <rPr>
        <sz val="11"/>
        <rFont val="ＭＳ 明朝"/>
        <family val="1"/>
      </rPr>
      <t xml:space="preserve"> ４</t>
    </r>
  </si>
  <si>
    <r>
      <t xml:space="preserve">    １</t>
    </r>
    <r>
      <rPr>
        <sz val="11"/>
        <rFont val="ＭＳ 明朝"/>
        <family val="1"/>
      </rPr>
      <t xml:space="preserve"> ５</t>
    </r>
  </si>
  <si>
    <t xml:space="preserve">    １ ６</t>
  </si>
  <si>
    <t xml:space="preserve">  資  料    大阪府総務部統計課「大阪の学校統計」</t>
  </si>
  <si>
    <t>福　祉  科</t>
  </si>
  <si>
    <t>情　報  科</t>
  </si>
  <si>
    <t>平成１７年度間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</si>
</sst>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\ ##0.0;&quot;△&quot;#\ ##0.0;\-"/>
    <numFmt numFmtId="178" formatCode="\(##0\);\(&quot;△&quot;##0\);"/>
    <numFmt numFmtId="179" formatCode="\(#\ ##0\);\(&quot;△&quot;#\ ##0\);\(\-\)"/>
    <numFmt numFmtId="180" formatCode="##\ ##0.0;&quot;△&quot;##\ ##0.0;\-"/>
    <numFmt numFmtId="181" formatCode="###\ ##0.0;&quot;△&quot;###\ ##0.0;\-"/>
    <numFmt numFmtId="182" formatCode="####\ ##0.0;&quot;△&quot;####\ ##0.0;\-"/>
    <numFmt numFmtId="183" formatCode="#####\ ##0.0;&quot;△&quot;#####\ ##0.0;\-"/>
    <numFmt numFmtId="184" formatCode="0_);[Red]\(0\)"/>
    <numFmt numFmtId="185" formatCode="0.0_);[Red]\(0.0\)"/>
    <numFmt numFmtId="186" formatCode="#,###;[Red]&quot;△&quot;#,###;\-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9" fillId="0" borderId="1" xfId="0" applyFont="1" applyBorder="1" applyAlignment="1" applyProtection="1" quotePrefix="1">
      <alignment horizontal="distributed"/>
      <protection/>
    </xf>
    <xf numFmtId="0" fontId="9" fillId="0" borderId="2" xfId="0" applyFont="1" applyBorder="1" applyAlignment="1" applyProtection="1">
      <alignment horizontal="distributed"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distributed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Continuous"/>
      <protection/>
    </xf>
    <xf numFmtId="0" fontId="8" fillId="0" borderId="4" xfId="0" applyFont="1" applyBorder="1" applyAlignment="1" applyProtection="1">
      <alignment horizontal="centerContinuous"/>
      <protection/>
    </xf>
    <xf numFmtId="0" fontId="8" fillId="0" borderId="5" xfId="0" applyFon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6" xfId="0" applyFont="1" applyBorder="1" applyAlignment="1" applyProtection="1">
      <alignment horizontal="distributed"/>
      <protection/>
    </xf>
    <xf numFmtId="0" fontId="0" fillId="0" borderId="6" xfId="0" applyFont="1" applyBorder="1" applyAlignment="1" applyProtection="1" quotePrefix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distributed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distributed"/>
      <protection/>
    </xf>
    <xf numFmtId="0" fontId="0" fillId="0" borderId="7" xfId="0" applyFont="1" applyBorder="1" applyAlignment="1" applyProtection="1">
      <alignment horizontal="distributed" vertical="center"/>
      <protection/>
    </xf>
    <xf numFmtId="0" fontId="0" fillId="0" borderId="2" xfId="0" applyFont="1" applyBorder="1" applyAlignment="1" applyProtection="1">
      <alignment horizontal="distributed" vertical="center"/>
      <protection/>
    </xf>
    <xf numFmtId="0" fontId="0" fillId="0" borderId="7" xfId="0" applyFont="1" applyBorder="1" applyAlignment="1" applyProtection="1">
      <alignment horizontal="distributed"/>
      <protection/>
    </xf>
    <xf numFmtId="0" fontId="0" fillId="0" borderId="0" xfId="0" applyFont="1" applyAlignment="1" applyProtection="1">
      <alignment horizontal="distributed"/>
      <protection/>
    </xf>
    <xf numFmtId="0" fontId="0" fillId="0" borderId="2" xfId="0" applyFont="1" applyBorder="1" applyAlignment="1" applyProtection="1">
      <alignment horizontal="distributed"/>
      <protection/>
    </xf>
    <xf numFmtId="0" fontId="0" fillId="0" borderId="8" xfId="0" applyFont="1" applyBorder="1" applyAlignment="1" applyProtection="1">
      <alignment horizontal="distributed"/>
      <protection/>
    </xf>
    <xf numFmtId="0" fontId="0" fillId="0" borderId="9" xfId="0" applyFont="1" applyBorder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0" xfId="0" applyFont="1" applyAlignment="1" applyProtection="1" quotePrefix="1">
      <alignment horizontal="left"/>
      <protection/>
    </xf>
    <xf numFmtId="0" fontId="9" fillId="0" borderId="3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 quotePrefix="1">
      <alignment horizontal="left" vertical="top"/>
      <protection/>
    </xf>
    <xf numFmtId="0" fontId="9" fillId="0" borderId="0" xfId="0" applyFont="1" applyAlignment="1" applyProtection="1">
      <alignment vertical="top"/>
      <protection/>
    </xf>
    <xf numFmtId="49" fontId="0" fillId="0" borderId="7" xfId="0" applyNumberFormat="1" applyFont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9" fontId="0" fillId="0" borderId="0" xfId="0" applyNumberFormat="1" applyFont="1" applyFill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 quotePrefix="1">
      <alignment horizontal="right" vertical="center"/>
      <protection/>
    </xf>
    <xf numFmtId="177" fontId="0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179" fontId="4" fillId="0" borderId="0" xfId="0" applyNumberFormat="1" applyFont="1" applyFill="1" applyAlignment="1" applyProtection="1">
      <alignment horizontal="right" vertical="center"/>
      <protection/>
    </xf>
    <xf numFmtId="177" fontId="4" fillId="0" borderId="0" xfId="0" applyNumberFormat="1" applyFont="1" applyFill="1" applyAlignment="1" applyProtection="1" quotePrefix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6" fontId="4" fillId="0" borderId="2" xfId="0" applyNumberFormat="1" applyFont="1" applyFill="1" applyBorder="1" applyAlignment="1" applyProtection="1">
      <alignment horizontal="right" vertical="center"/>
      <protection/>
    </xf>
    <xf numFmtId="176" fontId="0" fillId="0" borderId="8" xfId="0" applyNumberFormat="1" applyFont="1" applyFill="1" applyBorder="1" applyAlignment="1" applyProtection="1">
      <alignment horizontal="right" vertical="center"/>
      <protection/>
    </xf>
    <xf numFmtId="179" fontId="0" fillId="0" borderId="8" xfId="0" applyNumberFormat="1" applyFont="1" applyFill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distributed" vertical="center"/>
      <protection/>
    </xf>
    <xf numFmtId="0" fontId="4" fillId="0" borderId="0" xfId="0" applyFont="1" applyFill="1" applyAlignment="1" applyProtection="1" quotePrefix="1">
      <alignment horizontal="distributed" vertical="center"/>
      <protection/>
    </xf>
    <xf numFmtId="0" fontId="0" fillId="0" borderId="7" xfId="0" applyFont="1" applyFill="1" applyBorder="1" applyAlignment="1" applyProtection="1" quotePrefix="1">
      <alignment horizontal="distributed" vertical="center"/>
      <protection/>
    </xf>
    <xf numFmtId="0" fontId="0" fillId="0" borderId="7" xfId="0" applyFont="1" applyFill="1" applyBorder="1" applyAlignment="1" applyProtection="1" quotePrefix="1">
      <alignment horizontal="left" vertical="center"/>
      <protection/>
    </xf>
    <xf numFmtId="0" fontId="0" fillId="0" borderId="7" xfId="0" applyFont="1" applyFill="1" applyBorder="1" applyAlignment="1" applyProtection="1">
      <alignment horizontal="distributed" vertical="center"/>
      <protection/>
    </xf>
    <xf numFmtId="0" fontId="4" fillId="0" borderId="7" xfId="0" applyFont="1" applyFill="1" applyBorder="1" applyAlignment="1" applyProtection="1" quotePrefix="1">
      <alignment horizontal="distributed" vertical="center"/>
      <protection/>
    </xf>
    <xf numFmtId="0" fontId="0" fillId="0" borderId="7" xfId="0" applyFont="1" applyFill="1" applyBorder="1" applyAlignment="1" applyProtection="1" quotePrefix="1">
      <alignment horizontal="right" vertical="center"/>
      <protection/>
    </xf>
    <xf numFmtId="0" fontId="0" fillId="0" borderId="12" xfId="0" applyFont="1" applyFill="1" applyBorder="1" applyAlignment="1" applyProtection="1" quotePrefix="1">
      <alignment horizontal="right" vertical="center"/>
      <protection/>
    </xf>
    <xf numFmtId="177" fontId="4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9" fillId="0" borderId="0" xfId="0" applyFont="1" applyFill="1" applyAlignment="1" applyProtection="1">
      <alignment vertical="top"/>
      <protection/>
    </xf>
    <xf numFmtId="0" fontId="0" fillId="0" borderId="1" xfId="0" applyFont="1" applyFill="1" applyBorder="1" applyAlignment="1" applyProtection="1" quotePrefix="1">
      <alignment horizontal="distributed"/>
      <protection/>
    </xf>
    <xf numFmtId="0" fontId="10" fillId="0" borderId="2" xfId="0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top"/>
      <protection/>
    </xf>
    <xf numFmtId="0" fontId="0" fillId="0" borderId="1" xfId="0" applyFont="1" applyFill="1" applyBorder="1" applyAlignment="1" applyProtection="1">
      <alignment horizontal="distributed"/>
      <protection/>
    </xf>
    <xf numFmtId="0" fontId="0" fillId="0" borderId="2" xfId="0" applyFont="1" applyFill="1" applyBorder="1" applyAlignment="1" applyProtection="1">
      <alignment horizontal="distributed"/>
      <protection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7" xfId="0" applyFont="1" applyFill="1" applyBorder="1" applyAlignment="1" applyProtection="1">
      <alignment vertical="center"/>
      <protection/>
    </xf>
    <xf numFmtId="0" fontId="0" fillId="0" borderId="7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horizontal="right" vertical="center"/>
      <protection/>
    </xf>
    <xf numFmtId="186" fontId="9" fillId="0" borderId="0" xfId="17" applyNumberFormat="1" applyFont="1" applyFill="1" applyAlignment="1" applyProtection="1">
      <alignment horizontal="right" vertical="center"/>
      <protection locked="0"/>
    </xf>
    <xf numFmtId="0" fontId="4" fillId="0" borderId="7" xfId="0" applyFont="1" applyFill="1" applyBorder="1" applyAlignment="1" applyProtection="1" quotePrefix="1">
      <alignment horizontal="right" vertical="center"/>
      <protection/>
    </xf>
    <xf numFmtId="0" fontId="9" fillId="0" borderId="7" xfId="0" applyFont="1" applyFill="1" applyBorder="1" applyAlignment="1" applyProtection="1" quotePrefix="1">
      <alignment horizontal="right" vertical="center"/>
      <protection/>
    </xf>
    <xf numFmtId="176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 quotePrefix="1">
      <alignment horizontal="right" vertical="center"/>
      <protection/>
    </xf>
    <xf numFmtId="177" fontId="0" fillId="0" borderId="8" xfId="0" applyNumberFormat="1" applyFont="1" applyFill="1" applyBorder="1" applyAlignment="1" applyProtection="1" quotePrefix="1">
      <alignment horizontal="right" vertical="center"/>
      <protection/>
    </xf>
    <xf numFmtId="177" fontId="0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 quotePrefix="1">
      <alignment horizontal="distributed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49</xdr:row>
      <xdr:rowOff>28575</xdr:rowOff>
    </xdr:from>
    <xdr:to>
      <xdr:col>0</xdr:col>
      <xdr:colOff>333375</xdr:colOff>
      <xdr:row>64</xdr:row>
      <xdr:rowOff>9525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7625" y="9982200"/>
          <a:ext cx="285750" cy="2981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専門学科</a:t>
          </a:r>
        </a:p>
      </xdr:txBody>
    </xdr:sp>
    <xdr:clientData/>
  </xdr:twoCellAnchor>
  <xdr:twoCellAnchor>
    <xdr:from>
      <xdr:col>0</xdr:col>
      <xdr:colOff>371475</xdr:colOff>
      <xdr:row>46</xdr:row>
      <xdr:rowOff>19050</xdr:rowOff>
    </xdr:from>
    <xdr:to>
      <xdr:col>0</xdr:col>
      <xdr:colOff>438150</xdr:colOff>
      <xdr:row>66</xdr:row>
      <xdr:rowOff>142875</xdr:rowOff>
    </xdr:to>
    <xdr:sp>
      <xdr:nvSpPr>
        <xdr:cNvPr id="2" name="AutoShape 4"/>
        <xdr:cNvSpPr>
          <a:spLocks/>
        </xdr:cNvSpPr>
      </xdr:nvSpPr>
      <xdr:spPr>
        <a:xfrm>
          <a:off x="371475" y="9372600"/>
          <a:ext cx="76200" cy="41243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5.09765625" style="15" customWidth="1"/>
    <col min="2" max="2" width="11" style="15" customWidth="1"/>
    <col min="3" max="3" width="10.5" style="15" customWidth="1"/>
    <col min="4" max="4" width="11.5" style="15" customWidth="1"/>
    <col min="5" max="6" width="10.3984375" style="15" customWidth="1"/>
    <col min="7" max="9" width="10.09765625" style="15" customWidth="1"/>
    <col min="10" max="10" width="8.5" style="15" customWidth="1"/>
    <col min="11" max="13" width="6.8984375" style="15" customWidth="1"/>
    <col min="14" max="14" width="10.09765625" style="59" customWidth="1"/>
    <col min="15" max="15" width="8.3984375" style="59" customWidth="1"/>
    <col min="16" max="16384" width="9" style="59" customWidth="1"/>
  </cols>
  <sheetData>
    <row r="1" spans="1:14" s="65" customFormat="1" ht="21.75" customHeight="1">
      <c r="A1" s="1" t="s">
        <v>38</v>
      </c>
      <c r="B1" s="2"/>
      <c r="C1" s="3" t="s">
        <v>40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60"/>
    </row>
    <row r="2" ht="24" customHeight="1"/>
    <row r="3" spans="1:13" s="61" customFormat="1" ht="12" customHeight="1">
      <c r="A3" s="34" t="s">
        <v>39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5" s="61" customFormat="1" ht="12" customHeight="1">
      <c r="A4" s="34" t="s">
        <v>46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O4" s="66"/>
    </row>
    <row r="5" spans="1:15" s="61" customFormat="1" ht="15" customHeight="1" thickBot="1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O5" s="66" t="s">
        <v>47</v>
      </c>
    </row>
    <row r="6" spans="1:15" ht="18.75" customHeight="1">
      <c r="A6" s="16"/>
      <c r="B6" s="17" t="s">
        <v>0</v>
      </c>
      <c r="C6" s="18" t="s">
        <v>43</v>
      </c>
      <c r="D6" s="19"/>
      <c r="E6" s="20" t="s">
        <v>41</v>
      </c>
      <c r="F6" s="20" t="s">
        <v>42</v>
      </c>
      <c r="G6" s="21"/>
      <c r="H6" s="21"/>
      <c r="I6" s="21"/>
      <c r="J6" s="4"/>
      <c r="K6" s="9" t="s">
        <v>48</v>
      </c>
      <c r="L6" s="10"/>
      <c r="M6" s="10"/>
      <c r="N6" s="62"/>
      <c r="O6" s="67"/>
    </row>
    <row r="7" spans="1:15" ht="18.75" customHeight="1">
      <c r="A7" s="85" t="s">
        <v>1</v>
      </c>
      <c r="B7" s="86" t="s">
        <v>2</v>
      </c>
      <c r="C7" s="87" t="s">
        <v>3</v>
      </c>
      <c r="D7" s="88"/>
      <c r="E7" s="5" t="s">
        <v>19</v>
      </c>
      <c r="F7" s="7" t="s">
        <v>20</v>
      </c>
      <c r="G7" s="89" t="s">
        <v>4</v>
      </c>
      <c r="H7" s="50" t="s">
        <v>49</v>
      </c>
      <c r="I7" s="23" t="s">
        <v>21</v>
      </c>
      <c r="J7" s="5" t="s">
        <v>22</v>
      </c>
      <c r="K7" s="11" t="s">
        <v>23</v>
      </c>
      <c r="L7" s="12"/>
      <c r="M7" s="12"/>
      <c r="N7" s="84" t="s">
        <v>24</v>
      </c>
      <c r="O7" s="83" t="s">
        <v>5</v>
      </c>
    </row>
    <row r="8" spans="1:15" ht="18.75" customHeight="1">
      <c r="A8" s="85"/>
      <c r="B8" s="86"/>
      <c r="C8" s="87"/>
      <c r="D8" s="88"/>
      <c r="E8" s="5" t="s">
        <v>6</v>
      </c>
      <c r="F8" s="7" t="s">
        <v>25</v>
      </c>
      <c r="G8" s="89"/>
      <c r="H8" s="50" t="s">
        <v>50</v>
      </c>
      <c r="I8" s="26" t="s">
        <v>26</v>
      </c>
      <c r="J8" s="5" t="s">
        <v>45</v>
      </c>
      <c r="K8" s="6"/>
      <c r="L8" s="32"/>
      <c r="M8" s="33"/>
      <c r="N8" s="84"/>
      <c r="O8" s="83"/>
    </row>
    <row r="9" spans="1:15" ht="18.75" customHeight="1">
      <c r="A9" s="24"/>
      <c r="B9" s="24"/>
      <c r="C9" s="25"/>
      <c r="D9" s="27"/>
      <c r="E9" s="26"/>
      <c r="F9" s="7" t="s">
        <v>27</v>
      </c>
      <c r="G9" s="26"/>
      <c r="H9" s="50" t="s">
        <v>51</v>
      </c>
      <c r="I9" s="26"/>
      <c r="J9" s="5"/>
      <c r="K9" s="8" t="s">
        <v>28</v>
      </c>
      <c r="L9" s="8" t="s">
        <v>29</v>
      </c>
      <c r="M9" s="8" t="s">
        <v>30</v>
      </c>
      <c r="N9" s="63" t="s">
        <v>44</v>
      </c>
      <c r="O9" s="68"/>
    </row>
    <row r="10" spans="1:15" s="65" customFormat="1" ht="15.75" customHeight="1">
      <c r="A10" s="28"/>
      <c r="B10" s="29" t="s">
        <v>7</v>
      </c>
      <c r="C10" s="29"/>
      <c r="D10" s="13"/>
      <c r="E10" s="29"/>
      <c r="F10" s="29"/>
      <c r="G10" s="29"/>
      <c r="H10" s="29"/>
      <c r="I10" s="29"/>
      <c r="J10" s="29"/>
      <c r="K10" s="29"/>
      <c r="L10" s="29"/>
      <c r="M10" s="29"/>
      <c r="N10" s="64" t="s">
        <v>8</v>
      </c>
      <c r="O10" s="64"/>
    </row>
    <row r="11" spans="1:15" s="65" customFormat="1" ht="15.75" customHeight="1">
      <c r="A11" s="30" t="s">
        <v>54</v>
      </c>
      <c r="B11" s="37">
        <v>81701</v>
      </c>
      <c r="C11" s="37">
        <v>39713</v>
      </c>
      <c r="D11" s="38">
        <v>39692</v>
      </c>
      <c r="E11" s="37">
        <v>21458</v>
      </c>
      <c r="F11" s="37">
        <v>173</v>
      </c>
      <c r="G11" s="37">
        <v>9603</v>
      </c>
      <c r="H11" s="37" t="s">
        <v>53</v>
      </c>
      <c r="I11" s="37">
        <v>10753</v>
      </c>
      <c r="J11" s="37">
        <v>1</v>
      </c>
      <c r="K11" s="37">
        <v>39</v>
      </c>
      <c r="L11" s="37">
        <v>80</v>
      </c>
      <c r="M11" s="37">
        <v>2</v>
      </c>
      <c r="N11" s="39">
        <v>48.6</v>
      </c>
      <c r="O11" s="40">
        <v>11.9</v>
      </c>
    </row>
    <row r="12" spans="1:15" s="65" customFormat="1" ht="15.75" customHeight="1">
      <c r="A12" s="36" t="s">
        <v>55</v>
      </c>
      <c r="B12" s="37">
        <v>79017</v>
      </c>
      <c r="C12" s="37">
        <v>37971</v>
      </c>
      <c r="D12" s="38">
        <v>37942</v>
      </c>
      <c r="E12" s="37">
        <v>21579</v>
      </c>
      <c r="F12" s="37">
        <v>186</v>
      </c>
      <c r="G12" s="37">
        <v>8892</v>
      </c>
      <c r="H12" s="37" t="s">
        <v>53</v>
      </c>
      <c r="I12" s="37">
        <v>10357</v>
      </c>
      <c r="J12" s="37">
        <v>32</v>
      </c>
      <c r="K12" s="37">
        <v>26</v>
      </c>
      <c r="L12" s="37">
        <v>61</v>
      </c>
      <c r="M12" s="37">
        <v>0</v>
      </c>
      <c r="N12" s="39">
        <v>48.054216181328066</v>
      </c>
      <c r="O12" s="40">
        <v>11.363377501044079</v>
      </c>
    </row>
    <row r="13" spans="1:15" s="65" customFormat="1" ht="15.75" customHeight="1">
      <c r="A13" s="36" t="s">
        <v>56</v>
      </c>
      <c r="B13" s="37">
        <v>76192</v>
      </c>
      <c r="C13" s="37">
        <v>37336</v>
      </c>
      <c r="D13" s="38">
        <v>37299</v>
      </c>
      <c r="E13" s="37">
        <v>20019</v>
      </c>
      <c r="F13" s="37">
        <v>174</v>
      </c>
      <c r="G13" s="37">
        <v>8551</v>
      </c>
      <c r="H13" s="37">
        <v>2975</v>
      </c>
      <c r="I13" s="37">
        <v>7111</v>
      </c>
      <c r="J13" s="37">
        <v>26</v>
      </c>
      <c r="K13" s="37">
        <v>22</v>
      </c>
      <c r="L13" s="37">
        <v>35</v>
      </c>
      <c r="M13" s="37">
        <v>0</v>
      </c>
      <c r="N13" s="39">
        <v>49.00251994960101</v>
      </c>
      <c r="O13" s="40">
        <v>11.29777404451911</v>
      </c>
    </row>
    <row r="14" spans="1:15" s="65" customFormat="1" ht="15.75" customHeight="1">
      <c r="A14" s="36" t="s">
        <v>57</v>
      </c>
      <c r="B14" s="37">
        <v>74626</v>
      </c>
      <c r="C14" s="37">
        <v>38100</v>
      </c>
      <c r="D14" s="38">
        <v>37910</v>
      </c>
      <c r="E14" s="37">
        <v>18959</v>
      </c>
      <c r="F14" s="37">
        <v>146</v>
      </c>
      <c r="G14" s="37">
        <v>8672</v>
      </c>
      <c r="H14" s="37">
        <v>2935</v>
      </c>
      <c r="I14" s="37">
        <v>5791</v>
      </c>
      <c r="J14" s="37">
        <v>23</v>
      </c>
      <c r="K14" s="37">
        <v>19</v>
      </c>
      <c r="L14" s="37">
        <v>25</v>
      </c>
      <c r="M14" s="37">
        <v>17</v>
      </c>
      <c r="N14" s="39">
        <v>51.054</v>
      </c>
      <c r="O14" s="40">
        <v>11.702</v>
      </c>
    </row>
    <row r="15" spans="1:15" s="65" customFormat="1" ht="12.75" customHeight="1">
      <c r="A15" s="22"/>
      <c r="B15" s="37"/>
      <c r="C15" s="37"/>
      <c r="D15" s="38"/>
      <c r="E15" s="37"/>
      <c r="F15" s="37"/>
      <c r="G15" s="37"/>
      <c r="H15" s="37"/>
      <c r="I15" s="37"/>
      <c r="J15" s="37"/>
      <c r="K15" s="37"/>
      <c r="L15" s="37"/>
      <c r="M15" s="37"/>
      <c r="N15" s="40"/>
      <c r="O15" s="40"/>
    </row>
    <row r="16" spans="1:15" s="70" customFormat="1" ht="15.75" customHeight="1">
      <c r="A16" s="71" t="s">
        <v>58</v>
      </c>
      <c r="B16" s="41">
        <f>SUM(B17:B18)</f>
        <v>72060</v>
      </c>
      <c r="C16" s="41">
        <f>SUM(C17:C18)</f>
        <v>38950</v>
      </c>
      <c r="D16" s="43">
        <f>SUM(D17:D18)</f>
        <v>38914</v>
      </c>
      <c r="E16" s="41">
        <f>SUM(E17:E18)</f>
        <v>16945</v>
      </c>
      <c r="F16" s="41">
        <f aca="true" t="shared" si="0" ref="F16:M16">SUM(F17:F18)</f>
        <v>161</v>
      </c>
      <c r="G16" s="41">
        <f t="shared" si="0"/>
        <v>8778</v>
      </c>
      <c r="H16" s="41">
        <f t="shared" si="0"/>
        <v>2441</v>
      </c>
      <c r="I16" s="41">
        <f t="shared" si="0"/>
        <v>4770</v>
      </c>
      <c r="J16" s="41">
        <f t="shared" si="0"/>
        <v>15</v>
      </c>
      <c r="K16" s="41">
        <f t="shared" si="0"/>
        <v>1</v>
      </c>
      <c r="L16" s="41">
        <f t="shared" si="0"/>
        <v>30</v>
      </c>
      <c r="M16" s="41">
        <f t="shared" si="0"/>
        <v>1</v>
      </c>
      <c r="N16" s="44">
        <f>C16/B16*100</f>
        <v>54.05217873993894</v>
      </c>
      <c r="O16" s="69">
        <f>(G16+K16+L16+M16)/B16*100</f>
        <v>12.225922842076049</v>
      </c>
    </row>
    <row r="17" spans="1:16" s="65" customFormat="1" ht="15.75" customHeight="1">
      <c r="A17" s="56" t="s">
        <v>9</v>
      </c>
      <c r="B17" s="37">
        <f>C17+E17+F17+G17+H17+I17+J17</f>
        <v>36747</v>
      </c>
      <c r="C17" s="37">
        <f aca="true" t="shared" si="1" ref="C17:E18">C21+C34</f>
        <v>19315</v>
      </c>
      <c r="D17" s="38">
        <f t="shared" si="1"/>
        <v>19301</v>
      </c>
      <c r="E17" s="37">
        <f t="shared" si="1"/>
        <v>8713</v>
      </c>
      <c r="F17" s="37">
        <f aca="true" t="shared" si="2" ref="F17:M17">F21+F34</f>
        <v>141</v>
      </c>
      <c r="G17" s="37">
        <f t="shared" si="2"/>
        <v>5221</v>
      </c>
      <c r="H17" s="37">
        <f t="shared" si="2"/>
        <v>860</v>
      </c>
      <c r="I17" s="37">
        <f t="shared" si="2"/>
        <v>2486</v>
      </c>
      <c r="J17" s="37">
        <f t="shared" si="2"/>
        <v>11</v>
      </c>
      <c r="K17" s="37">
        <f t="shared" si="2"/>
        <v>0</v>
      </c>
      <c r="L17" s="37">
        <f t="shared" si="2"/>
        <v>0</v>
      </c>
      <c r="M17" s="37">
        <f t="shared" si="2"/>
        <v>1</v>
      </c>
      <c r="N17" s="39">
        <f aca="true" t="shared" si="3" ref="N17:N70">C17/B17*100</f>
        <v>52.562113914061015</v>
      </c>
      <c r="O17" s="79">
        <f>(G17+K17+L17+M17)/B17*100</f>
        <v>14.210683865349552</v>
      </c>
      <c r="P17" s="70"/>
    </row>
    <row r="18" spans="1:16" s="65" customFormat="1" ht="15.75" customHeight="1">
      <c r="A18" s="56" t="s">
        <v>10</v>
      </c>
      <c r="B18" s="37">
        <f>C18+E18+F18+G18+H18+I18+J18</f>
        <v>35313</v>
      </c>
      <c r="C18" s="37">
        <f t="shared" si="1"/>
        <v>19635</v>
      </c>
      <c r="D18" s="38">
        <f t="shared" si="1"/>
        <v>19613</v>
      </c>
      <c r="E18" s="37">
        <f t="shared" si="1"/>
        <v>8232</v>
      </c>
      <c r="F18" s="37">
        <f aca="true" t="shared" si="4" ref="F18:M18">F22+F35</f>
        <v>20</v>
      </c>
      <c r="G18" s="37">
        <f t="shared" si="4"/>
        <v>3557</v>
      </c>
      <c r="H18" s="37">
        <f t="shared" si="4"/>
        <v>1581</v>
      </c>
      <c r="I18" s="37">
        <f t="shared" si="4"/>
        <v>2284</v>
      </c>
      <c r="J18" s="37">
        <f t="shared" si="4"/>
        <v>4</v>
      </c>
      <c r="K18" s="37">
        <f t="shared" si="4"/>
        <v>1</v>
      </c>
      <c r="L18" s="37">
        <f t="shared" si="4"/>
        <v>30</v>
      </c>
      <c r="M18" s="37">
        <f t="shared" si="4"/>
        <v>0</v>
      </c>
      <c r="N18" s="39">
        <f t="shared" si="3"/>
        <v>55.60275252739785</v>
      </c>
      <c r="O18" s="79">
        <f>(G18+K18+L18+M18)/B18*100</f>
        <v>10.160564098207459</v>
      </c>
      <c r="P18" s="70"/>
    </row>
    <row r="19" spans="1:15" s="65" customFormat="1" ht="15.75" customHeight="1">
      <c r="A19" s="72"/>
      <c r="B19" s="37"/>
      <c r="C19" s="37"/>
      <c r="D19" s="38"/>
      <c r="E19" s="37"/>
      <c r="F19" s="37"/>
      <c r="G19" s="37"/>
      <c r="H19" s="37"/>
      <c r="I19" s="37"/>
      <c r="J19" s="37"/>
      <c r="K19" s="37"/>
      <c r="L19" s="37"/>
      <c r="M19" s="37"/>
      <c r="N19" s="44"/>
      <c r="O19" s="69"/>
    </row>
    <row r="20" spans="1:15" s="70" customFormat="1" ht="15.75" customHeight="1">
      <c r="A20" s="73" t="s">
        <v>11</v>
      </c>
      <c r="B20" s="41">
        <f>SUM(B21:B22)</f>
        <v>70316</v>
      </c>
      <c r="C20" s="41">
        <f>SUM(C21:C22)</f>
        <v>38807</v>
      </c>
      <c r="D20" s="43">
        <f>SUM(D21:D22)</f>
        <v>38784</v>
      </c>
      <c r="E20" s="41">
        <f>SUM(E21:E22)</f>
        <v>16778</v>
      </c>
      <c r="F20" s="41">
        <f aca="true" t="shared" si="5" ref="F20:M20">SUM(F21:F22)</f>
        <v>150</v>
      </c>
      <c r="G20" s="41">
        <f t="shared" si="5"/>
        <v>8374</v>
      </c>
      <c r="H20" s="41">
        <f t="shared" si="5"/>
        <v>1855</v>
      </c>
      <c r="I20" s="41">
        <f t="shared" si="5"/>
        <v>4338</v>
      </c>
      <c r="J20" s="41">
        <f t="shared" si="5"/>
        <v>14</v>
      </c>
      <c r="K20" s="41">
        <f t="shared" si="5"/>
        <v>1</v>
      </c>
      <c r="L20" s="41">
        <f t="shared" si="5"/>
        <v>28</v>
      </c>
      <c r="M20" s="41">
        <f t="shared" si="5"/>
        <v>1</v>
      </c>
      <c r="N20" s="44">
        <f t="shared" si="3"/>
        <v>55.189430570567154</v>
      </c>
      <c r="O20" s="69">
        <f aca="true" t="shared" si="6" ref="O20:O31">(G20+K20+L20+M20)/B20*100</f>
        <v>11.951760623471188</v>
      </c>
    </row>
    <row r="21" spans="1:15" s="65" customFormat="1" ht="15.75" customHeight="1">
      <c r="A21" s="56" t="s">
        <v>9</v>
      </c>
      <c r="B21" s="37">
        <f aca="true" t="shared" si="7" ref="B21:B70">C21+E21+F21+G21+H21+I21+J21</f>
        <v>35651</v>
      </c>
      <c r="C21" s="37">
        <f aca="true" t="shared" si="8" ref="C21:E22">C24+C27+C30</f>
        <v>19237</v>
      </c>
      <c r="D21" s="38">
        <f t="shared" si="8"/>
        <v>19226</v>
      </c>
      <c r="E21" s="37">
        <f t="shared" si="8"/>
        <v>8621</v>
      </c>
      <c r="F21" s="37">
        <f aca="true" t="shared" si="9" ref="F21:M21">F24+F27+F30</f>
        <v>130</v>
      </c>
      <c r="G21" s="37">
        <f t="shared" si="9"/>
        <v>4912</v>
      </c>
      <c r="H21" s="37">
        <f t="shared" si="9"/>
        <v>513</v>
      </c>
      <c r="I21" s="37">
        <f t="shared" si="9"/>
        <v>2228</v>
      </c>
      <c r="J21" s="37">
        <f t="shared" si="9"/>
        <v>10</v>
      </c>
      <c r="K21" s="37">
        <f t="shared" si="9"/>
        <v>0</v>
      </c>
      <c r="L21" s="37">
        <f t="shared" si="9"/>
        <v>0</v>
      </c>
      <c r="M21" s="37">
        <f t="shared" si="9"/>
        <v>1</v>
      </c>
      <c r="N21" s="39">
        <f t="shared" si="3"/>
        <v>53.959215730274046</v>
      </c>
      <c r="O21" s="79">
        <f t="shared" si="6"/>
        <v>13.78081961235309</v>
      </c>
    </row>
    <row r="22" spans="1:15" s="65" customFormat="1" ht="15.75" customHeight="1">
      <c r="A22" s="56" t="s">
        <v>10</v>
      </c>
      <c r="B22" s="37">
        <f t="shared" si="7"/>
        <v>34665</v>
      </c>
      <c r="C22" s="37">
        <f t="shared" si="8"/>
        <v>19570</v>
      </c>
      <c r="D22" s="38">
        <f t="shared" si="8"/>
        <v>19558</v>
      </c>
      <c r="E22" s="37">
        <f t="shared" si="8"/>
        <v>8157</v>
      </c>
      <c r="F22" s="37">
        <f aca="true" t="shared" si="10" ref="F22:M22">F25+F28+F31</f>
        <v>20</v>
      </c>
      <c r="G22" s="37">
        <f t="shared" si="10"/>
        <v>3462</v>
      </c>
      <c r="H22" s="37">
        <f t="shared" si="10"/>
        <v>1342</v>
      </c>
      <c r="I22" s="37">
        <f t="shared" si="10"/>
        <v>2110</v>
      </c>
      <c r="J22" s="37">
        <f t="shared" si="10"/>
        <v>4</v>
      </c>
      <c r="K22" s="37">
        <f t="shared" si="10"/>
        <v>1</v>
      </c>
      <c r="L22" s="37">
        <f t="shared" si="10"/>
        <v>28</v>
      </c>
      <c r="M22" s="37">
        <f t="shared" si="10"/>
        <v>0</v>
      </c>
      <c r="N22" s="39">
        <f t="shared" si="3"/>
        <v>56.45463724217511</v>
      </c>
      <c r="O22" s="79">
        <f t="shared" si="6"/>
        <v>10.070676474830522</v>
      </c>
    </row>
    <row r="23" spans="1:15" s="65" customFormat="1" ht="15.75" customHeight="1">
      <c r="A23" s="56" t="s">
        <v>12</v>
      </c>
      <c r="B23" s="37">
        <f>SUM(B24:B25)</f>
        <v>438</v>
      </c>
      <c r="C23" s="37">
        <f>SUM(C24:C25)</f>
        <v>265</v>
      </c>
      <c r="D23" s="38">
        <f>SUM(D24:D25)</f>
        <v>265</v>
      </c>
      <c r="E23" s="37">
        <f>SUM(E24:E25)</f>
        <v>126</v>
      </c>
      <c r="F23" s="37">
        <f aca="true" t="shared" si="11" ref="F23:M23">SUM(F24:F25)</f>
        <v>0</v>
      </c>
      <c r="G23" s="37">
        <f t="shared" si="11"/>
        <v>1</v>
      </c>
      <c r="H23" s="37">
        <f t="shared" si="11"/>
        <v>0</v>
      </c>
      <c r="I23" s="37">
        <f t="shared" si="11"/>
        <v>46</v>
      </c>
      <c r="J23" s="37">
        <f t="shared" si="11"/>
        <v>0</v>
      </c>
      <c r="K23" s="37">
        <f t="shared" si="11"/>
        <v>0</v>
      </c>
      <c r="L23" s="37">
        <f t="shared" si="11"/>
        <v>0</v>
      </c>
      <c r="M23" s="37">
        <f t="shared" si="11"/>
        <v>0</v>
      </c>
      <c r="N23" s="39">
        <f t="shared" si="3"/>
        <v>60.50228310502283</v>
      </c>
      <c r="O23" s="79">
        <f t="shared" si="6"/>
        <v>0.228310502283105</v>
      </c>
    </row>
    <row r="24" spans="1:15" s="65" customFormat="1" ht="15.75" customHeight="1">
      <c r="A24" s="56" t="s">
        <v>9</v>
      </c>
      <c r="B24" s="37">
        <f t="shared" si="7"/>
        <v>193</v>
      </c>
      <c r="C24" s="37">
        <v>121</v>
      </c>
      <c r="D24" s="38">
        <v>121</v>
      </c>
      <c r="E24" s="37">
        <v>55</v>
      </c>
      <c r="F24" s="37">
        <v>0</v>
      </c>
      <c r="G24" s="37">
        <v>0</v>
      </c>
      <c r="H24" s="37">
        <v>0</v>
      </c>
      <c r="I24" s="37">
        <v>17</v>
      </c>
      <c r="J24" s="37">
        <v>0</v>
      </c>
      <c r="K24" s="37">
        <v>0</v>
      </c>
      <c r="L24" s="37">
        <v>0</v>
      </c>
      <c r="M24" s="37">
        <v>0</v>
      </c>
      <c r="N24" s="39">
        <f t="shared" si="3"/>
        <v>62.69430051813472</v>
      </c>
      <c r="O24" s="79">
        <f t="shared" si="6"/>
        <v>0</v>
      </c>
    </row>
    <row r="25" spans="1:15" s="65" customFormat="1" ht="15.75" customHeight="1">
      <c r="A25" s="56" t="s">
        <v>10</v>
      </c>
      <c r="B25" s="37">
        <f t="shared" si="7"/>
        <v>245</v>
      </c>
      <c r="C25" s="37">
        <v>144</v>
      </c>
      <c r="D25" s="38">
        <v>144</v>
      </c>
      <c r="E25" s="37">
        <v>71</v>
      </c>
      <c r="F25" s="37">
        <v>0</v>
      </c>
      <c r="G25" s="37">
        <v>1</v>
      </c>
      <c r="H25" s="37">
        <v>0</v>
      </c>
      <c r="I25" s="37">
        <v>29</v>
      </c>
      <c r="J25" s="37">
        <v>0</v>
      </c>
      <c r="K25" s="37">
        <v>0</v>
      </c>
      <c r="L25" s="37">
        <v>0</v>
      </c>
      <c r="M25" s="37">
        <v>0</v>
      </c>
      <c r="N25" s="39">
        <f t="shared" si="3"/>
        <v>58.77551020408164</v>
      </c>
      <c r="O25" s="79">
        <f t="shared" si="6"/>
        <v>0.40816326530612246</v>
      </c>
    </row>
    <row r="26" spans="1:15" s="65" customFormat="1" ht="15.75" customHeight="1">
      <c r="A26" s="56" t="s">
        <v>13</v>
      </c>
      <c r="B26" s="37">
        <f>SUM(B27:B28)</f>
        <v>42524</v>
      </c>
      <c r="C26" s="37">
        <f>SUM(C27:C28)</f>
        <v>19627</v>
      </c>
      <c r="D26" s="38">
        <f>SUM(D27:D28)</f>
        <v>19607</v>
      </c>
      <c r="E26" s="37">
        <f>SUM(E27:E28)</f>
        <v>11417</v>
      </c>
      <c r="F26" s="37">
        <f aca="true" t="shared" si="12" ref="F26:M26">SUM(F27:F28)</f>
        <v>134</v>
      </c>
      <c r="G26" s="37">
        <f t="shared" si="12"/>
        <v>7034</v>
      </c>
      <c r="H26" s="37">
        <f t="shared" si="12"/>
        <v>1696</v>
      </c>
      <c r="I26" s="37">
        <f t="shared" si="12"/>
        <v>2610</v>
      </c>
      <c r="J26" s="37">
        <f t="shared" si="12"/>
        <v>6</v>
      </c>
      <c r="K26" s="37">
        <f t="shared" si="12"/>
        <v>0</v>
      </c>
      <c r="L26" s="37">
        <f t="shared" si="12"/>
        <v>23</v>
      </c>
      <c r="M26" s="37">
        <f t="shared" si="12"/>
        <v>1</v>
      </c>
      <c r="N26" s="39">
        <f t="shared" si="3"/>
        <v>46.155112407111275</v>
      </c>
      <c r="O26" s="79">
        <f t="shared" si="6"/>
        <v>16.597686012604644</v>
      </c>
    </row>
    <row r="27" spans="1:15" s="65" customFormat="1" ht="15.75" customHeight="1">
      <c r="A27" s="56" t="s">
        <v>9</v>
      </c>
      <c r="B27" s="37">
        <f t="shared" si="7"/>
        <v>20059</v>
      </c>
      <c r="C27" s="37">
        <v>8659</v>
      </c>
      <c r="D27" s="38">
        <v>8649</v>
      </c>
      <c r="E27" s="37">
        <v>5396</v>
      </c>
      <c r="F27" s="37">
        <v>117</v>
      </c>
      <c r="G27" s="37">
        <v>4150</v>
      </c>
      <c r="H27" s="37">
        <v>473</v>
      </c>
      <c r="I27" s="37">
        <v>1259</v>
      </c>
      <c r="J27" s="37">
        <v>5</v>
      </c>
      <c r="K27" s="37">
        <v>0</v>
      </c>
      <c r="L27" s="42">
        <v>0</v>
      </c>
      <c r="M27" s="42">
        <v>1</v>
      </c>
      <c r="N27" s="39">
        <f t="shared" si="3"/>
        <v>43.167655416521264</v>
      </c>
      <c r="O27" s="79">
        <f t="shared" si="6"/>
        <v>20.69395283912458</v>
      </c>
    </row>
    <row r="28" spans="1:15" s="65" customFormat="1" ht="15.75" customHeight="1">
      <c r="A28" s="56" t="s">
        <v>10</v>
      </c>
      <c r="B28" s="37">
        <f t="shared" si="7"/>
        <v>22465</v>
      </c>
      <c r="C28" s="37">
        <v>10968</v>
      </c>
      <c r="D28" s="38">
        <v>10958</v>
      </c>
      <c r="E28" s="37">
        <v>6021</v>
      </c>
      <c r="F28" s="37">
        <v>17</v>
      </c>
      <c r="G28" s="37">
        <v>2884</v>
      </c>
      <c r="H28" s="37">
        <v>1223</v>
      </c>
      <c r="I28" s="37">
        <v>1351</v>
      </c>
      <c r="J28" s="37">
        <v>1</v>
      </c>
      <c r="K28" s="37">
        <v>0</v>
      </c>
      <c r="L28" s="42">
        <v>23</v>
      </c>
      <c r="M28" s="42">
        <v>0</v>
      </c>
      <c r="N28" s="39">
        <f t="shared" si="3"/>
        <v>48.822612953483194</v>
      </c>
      <c r="O28" s="79">
        <f t="shared" si="6"/>
        <v>12.940129089695082</v>
      </c>
    </row>
    <row r="29" spans="1:15" s="65" customFormat="1" ht="15.75" customHeight="1">
      <c r="A29" s="56" t="s">
        <v>14</v>
      </c>
      <c r="B29" s="37">
        <f>SUM(B30:B31)</f>
        <v>27354</v>
      </c>
      <c r="C29" s="37">
        <f>SUM(C30:C31)</f>
        <v>18915</v>
      </c>
      <c r="D29" s="38">
        <f>SUM(D30:D31)</f>
        <v>18912</v>
      </c>
      <c r="E29" s="37">
        <f>SUM(E30:E31)</f>
        <v>5235</v>
      </c>
      <c r="F29" s="37">
        <f aca="true" t="shared" si="13" ref="F29:M29">SUM(F30:F31)</f>
        <v>16</v>
      </c>
      <c r="G29" s="37">
        <f t="shared" si="13"/>
        <v>1339</v>
      </c>
      <c r="H29" s="37">
        <f t="shared" si="13"/>
        <v>159</v>
      </c>
      <c r="I29" s="37">
        <f t="shared" si="13"/>
        <v>1682</v>
      </c>
      <c r="J29" s="37">
        <f t="shared" si="13"/>
        <v>8</v>
      </c>
      <c r="K29" s="37">
        <f t="shared" si="13"/>
        <v>1</v>
      </c>
      <c r="L29" s="37">
        <f t="shared" si="13"/>
        <v>5</v>
      </c>
      <c r="M29" s="37">
        <f t="shared" si="13"/>
        <v>0</v>
      </c>
      <c r="N29" s="39">
        <f t="shared" si="3"/>
        <v>69.14893617021278</v>
      </c>
      <c r="O29" s="79">
        <f t="shared" si="6"/>
        <v>4.917013965050815</v>
      </c>
    </row>
    <row r="30" spans="1:15" s="65" customFormat="1" ht="15.75" customHeight="1">
      <c r="A30" s="56" t="s">
        <v>9</v>
      </c>
      <c r="B30" s="37">
        <f t="shared" si="7"/>
        <v>15399</v>
      </c>
      <c r="C30" s="37">
        <v>10457</v>
      </c>
      <c r="D30" s="38">
        <v>10456</v>
      </c>
      <c r="E30" s="37">
        <v>3170</v>
      </c>
      <c r="F30" s="37">
        <v>13</v>
      </c>
      <c r="G30" s="37">
        <v>762</v>
      </c>
      <c r="H30" s="37">
        <v>40</v>
      </c>
      <c r="I30" s="37">
        <v>952</v>
      </c>
      <c r="J30" s="74">
        <v>5</v>
      </c>
      <c r="K30" s="37">
        <v>0</v>
      </c>
      <c r="L30" s="37">
        <v>0</v>
      </c>
      <c r="M30" s="37">
        <v>0</v>
      </c>
      <c r="N30" s="39">
        <f t="shared" si="3"/>
        <v>67.90700694850315</v>
      </c>
      <c r="O30" s="79">
        <f t="shared" si="6"/>
        <v>4.948373270991622</v>
      </c>
    </row>
    <row r="31" spans="1:15" s="65" customFormat="1" ht="15.75" customHeight="1">
      <c r="A31" s="56" t="s">
        <v>10</v>
      </c>
      <c r="B31" s="37">
        <f t="shared" si="7"/>
        <v>11955</v>
      </c>
      <c r="C31" s="37">
        <v>8458</v>
      </c>
      <c r="D31" s="38">
        <v>8456</v>
      </c>
      <c r="E31" s="37">
        <v>2065</v>
      </c>
      <c r="F31" s="37">
        <v>3</v>
      </c>
      <c r="G31" s="37">
        <v>577</v>
      </c>
      <c r="H31" s="37">
        <v>119</v>
      </c>
      <c r="I31" s="37">
        <v>730</v>
      </c>
      <c r="J31" s="37">
        <v>3</v>
      </c>
      <c r="K31" s="37">
        <v>1</v>
      </c>
      <c r="L31" s="37">
        <v>5</v>
      </c>
      <c r="M31" s="37">
        <v>0</v>
      </c>
      <c r="N31" s="39">
        <f t="shared" si="3"/>
        <v>70.74864073609368</v>
      </c>
      <c r="O31" s="79">
        <f t="shared" si="6"/>
        <v>4.876620660811376</v>
      </c>
    </row>
    <row r="32" spans="1:15" s="65" customFormat="1" ht="15.75" customHeight="1">
      <c r="A32" s="72"/>
      <c r="B32" s="37"/>
      <c r="C32" s="37"/>
      <c r="D32" s="38"/>
      <c r="E32" s="37"/>
      <c r="F32" s="37"/>
      <c r="G32" s="37"/>
      <c r="H32" s="37"/>
      <c r="I32" s="37"/>
      <c r="J32" s="37"/>
      <c r="K32" s="37"/>
      <c r="L32" s="37"/>
      <c r="M32" s="37"/>
      <c r="N32" s="44"/>
      <c r="O32" s="69"/>
    </row>
    <row r="33" spans="1:15" s="70" customFormat="1" ht="15.75" customHeight="1">
      <c r="A33" s="75" t="s">
        <v>15</v>
      </c>
      <c r="B33" s="41">
        <f>SUM(B34:B35)</f>
        <v>1744</v>
      </c>
      <c r="C33" s="41">
        <f>SUM(C34:C35)</f>
        <v>143</v>
      </c>
      <c r="D33" s="43">
        <f>SUM(D34:D35)</f>
        <v>130</v>
      </c>
      <c r="E33" s="41">
        <f>SUM(E34:E35)</f>
        <v>167</v>
      </c>
      <c r="F33" s="41">
        <f aca="true" t="shared" si="14" ref="F33:M33">SUM(F34:F35)</f>
        <v>11</v>
      </c>
      <c r="G33" s="41">
        <f t="shared" si="14"/>
        <v>404</v>
      </c>
      <c r="H33" s="41">
        <f t="shared" si="14"/>
        <v>586</v>
      </c>
      <c r="I33" s="41">
        <f t="shared" si="14"/>
        <v>432</v>
      </c>
      <c r="J33" s="41">
        <f t="shared" si="14"/>
        <v>1</v>
      </c>
      <c r="K33" s="41">
        <f t="shared" si="14"/>
        <v>0</v>
      </c>
      <c r="L33" s="41">
        <f t="shared" si="14"/>
        <v>2</v>
      </c>
      <c r="M33" s="41">
        <f t="shared" si="14"/>
        <v>0</v>
      </c>
      <c r="N33" s="44">
        <f t="shared" si="3"/>
        <v>8.199541284403669</v>
      </c>
      <c r="O33" s="69">
        <f aca="true" t="shared" si="15" ref="O33:O38">(G33+K33+L33+M33)/B33*100</f>
        <v>23.279816513761467</v>
      </c>
    </row>
    <row r="34" spans="1:15" s="65" customFormat="1" ht="15.75" customHeight="1">
      <c r="A34" s="56" t="s">
        <v>9</v>
      </c>
      <c r="B34" s="37">
        <f t="shared" si="7"/>
        <v>1096</v>
      </c>
      <c r="C34" s="37">
        <f aca="true" t="shared" si="16" ref="C34:E35">C37+C40</f>
        <v>78</v>
      </c>
      <c r="D34" s="38">
        <f t="shared" si="16"/>
        <v>75</v>
      </c>
      <c r="E34" s="37">
        <f t="shared" si="16"/>
        <v>92</v>
      </c>
      <c r="F34" s="37">
        <f aca="true" t="shared" si="17" ref="F34:M34">F37+F40</f>
        <v>11</v>
      </c>
      <c r="G34" s="37">
        <f t="shared" si="17"/>
        <v>309</v>
      </c>
      <c r="H34" s="37">
        <f t="shared" si="17"/>
        <v>347</v>
      </c>
      <c r="I34" s="37">
        <f t="shared" si="17"/>
        <v>258</v>
      </c>
      <c r="J34" s="37">
        <f t="shared" si="17"/>
        <v>1</v>
      </c>
      <c r="K34" s="37">
        <f t="shared" si="17"/>
        <v>0</v>
      </c>
      <c r="L34" s="37">
        <f t="shared" si="17"/>
        <v>0</v>
      </c>
      <c r="M34" s="37">
        <f t="shared" si="17"/>
        <v>0</v>
      </c>
      <c r="N34" s="39">
        <f t="shared" si="3"/>
        <v>7.116788321167883</v>
      </c>
      <c r="O34" s="79">
        <f t="shared" si="15"/>
        <v>28.193430656934304</v>
      </c>
    </row>
    <row r="35" spans="1:15" s="65" customFormat="1" ht="15.75" customHeight="1">
      <c r="A35" s="56" t="s">
        <v>10</v>
      </c>
      <c r="B35" s="37">
        <f t="shared" si="7"/>
        <v>648</v>
      </c>
      <c r="C35" s="37">
        <f t="shared" si="16"/>
        <v>65</v>
      </c>
      <c r="D35" s="38">
        <f t="shared" si="16"/>
        <v>55</v>
      </c>
      <c r="E35" s="37">
        <f t="shared" si="16"/>
        <v>75</v>
      </c>
      <c r="F35" s="37">
        <f aca="true" t="shared" si="18" ref="F35:M35">F38+F41</f>
        <v>0</v>
      </c>
      <c r="G35" s="37">
        <f t="shared" si="18"/>
        <v>95</v>
      </c>
      <c r="H35" s="37">
        <f t="shared" si="18"/>
        <v>239</v>
      </c>
      <c r="I35" s="37">
        <f t="shared" si="18"/>
        <v>174</v>
      </c>
      <c r="J35" s="37">
        <f t="shared" si="18"/>
        <v>0</v>
      </c>
      <c r="K35" s="37">
        <f t="shared" si="18"/>
        <v>0</v>
      </c>
      <c r="L35" s="37">
        <f t="shared" si="18"/>
        <v>2</v>
      </c>
      <c r="M35" s="37">
        <f t="shared" si="18"/>
        <v>0</v>
      </c>
      <c r="N35" s="39">
        <f t="shared" si="3"/>
        <v>10.030864197530864</v>
      </c>
      <c r="O35" s="79">
        <f t="shared" si="15"/>
        <v>14.969135802469136</v>
      </c>
    </row>
    <row r="36" spans="1:15" s="65" customFormat="1" ht="15.75" customHeight="1">
      <c r="A36" s="56" t="s">
        <v>13</v>
      </c>
      <c r="B36" s="37">
        <f>SUM(B37:B38)</f>
        <v>1744</v>
      </c>
      <c r="C36" s="37">
        <f>SUM(C37:C38)</f>
        <v>143</v>
      </c>
      <c r="D36" s="38">
        <f>SUM(D37:D38)</f>
        <v>130</v>
      </c>
      <c r="E36" s="37">
        <f>SUM(E37:E38)</f>
        <v>167</v>
      </c>
      <c r="F36" s="37">
        <f aca="true" t="shared" si="19" ref="F36:M36">SUM(F37:F38)</f>
        <v>11</v>
      </c>
      <c r="G36" s="37">
        <f t="shared" si="19"/>
        <v>404</v>
      </c>
      <c r="H36" s="37">
        <f t="shared" si="19"/>
        <v>586</v>
      </c>
      <c r="I36" s="37">
        <f t="shared" si="19"/>
        <v>432</v>
      </c>
      <c r="J36" s="37">
        <f t="shared" si="19"/>
        <v>1</v>
      </c>
      <c r="K36" s="37">
        <f t="shared" si="19"/>
        <v>0</v>
      </c>
      <c r="L36" s="37">
        <f t="shared" si="19"/>
        <v>2</v>
      </c>
      <c r="M36" s="37">
        <f t="shared" si="19"/>
        <v>0</v>
      </c>
      <c r="N36" s="39">
        <f t="shared" si="3"/>
        <v>8.199541284403669</v>
      </c>
      <c r="O36" s="79">
        <f t="shared" si="15"/>
        <v>23.279816513761467</v>
      </c>
    </row>
    <row r="37" spans="1:15" s="65" customFormat="1" ht="15.75" customHeight="1">
      <c r="A37" s="56" t="s">
        <v>9</v>
      </c>
      <c r="B37" s="37">
        <f t="shared" si="7"/>
        <v>1096</v>
      </c>
      <c r="C37" s="37">
        <v>78</v>
      </c>
      <c r="D37" s="38">
        <v>75</v>
      </c>
      <c r="E37" s="37">
        <v>92</v>
      </c>
      <c r="F37" s="37">
        <v>11</v>
      </c>
      <c r="G37" s="37">
        <v>309</v>
      </c>
      <c r="H37" s="37">
        <v>347</v>
      </c>
      <c r="I37" s="37">
        <v>258</v>
      </c>
      <c r="J37" s="37">
        <v>1</v>
      </c>
      <c r="K37" s="37">
        <v>0</v>
      </c>
      <c r="L37" s="37">
        <v>0</v>
      </c>
      <c r="M37" s="37">
        <v>0</v>
      </c>
      <c r="N37" s="39">
        <f t="shared" si="3"/>
        <v>7.116788321167883</v>
      </c>
      <c r="O37" s="79">
        <f t="shared" si="15"/>
        <v>28.193430656934304</v>
      </c>
    </row>
    <row r="38" spans="1:15" s="65" customFormat="1" ht="15.75" customHeight="1">
      <c r="A38" s="56" t="s">
        <v>10</v>
      </c>
      <c r="B38" s="37">
        <f t="shared" si="7"/>
        <v>648</v>
      </c>
      <c r="C38" s="37">
        <v>65</v>
      </c>
      <c r="D38" s="38">
        <v>55</v>
      </c>
      <c r="E38" s="37">
        <v>75</v>
      </c>
      <c r="F38" s="37">
        <v>0</v>
      </c>
      <c r="G38" s="37">
        <v>95</v>
      </c>
      <c r="H38" s="37">
        <v>239</v>
      </c>
      <c r="I38" s="37">
        <v>174</v>
      </c>
      <c r="J38" s="37">
        <v>0</v>
      </c>
      <c r="K38" s="37">
        <v>0</v>
      </c>
      <c r="L38" s="37">
        <v>2</v>
      </c>
      <c r="M38" s="37">
        <v>0</v>
      </c>
      <c r="N38" s="39">
        <f t="shared" si="3"/>
        <v>10.030864197530864</v>
      </c>
      <c r="O38" s="79">
        <f t="shared" si="15"/>
        <v>14.969135802469136</v>
      </c>
    </row>
    <row r="39" spans="1:15" s="65" customFormat="1" ht="15.75" customHeight="1">
      <c r="A39" s="56" t="s">
        <v>14</v>
      </c>
      <c r="B39" s="37">
        <f>SUM(B40:B41)</f>
        <v>0</v>
      </c>
      <c r="C39" s="37">
        <f>SUM(C40:C41)</f>
        <v>0</v>
      </c>
      <c r="D39" s="38">
        <f>SUM(D40:D41)</f>
        <v>0</v>
      </c>
      <c r="E39" s="37">
        <f>SUM(E40:E41)</f>
        <v>0</v>
      </c>
      <c r="F39" s="37">
        <f aca="true" t="shared" si="20" ref="F39:M39">SUM(F40:F41)</f>
        <v>0</v>
      </c>
      <c r="G39" s="37">
        <f t="shared" si="20"/>
        <v>0</v>
      </c>
      <c r="H39" s="37">
        <f t="shared" si="20"/>
        <v>0</v>
      </c>
      <c r="I39" s="37">
        <f t="shared" si="20"/>
        <v>0</v>
      </c>
      <c r="J39" s="37">
        <f t="shared" si="20"/>
        <v>0</v>
      </c>
      <c r="K39" s="37">
        <f t="shared" si="20"/>
        <v>0</v>
      </c>
      <c r="L39" s="37">
        <f t="shared" si="20"/>
        <v>0</v>
      </c>
      <c r="M39" s="37">
        <f t="shared" si="20"/>
        <v>0</v>
      </c>
      <c r="N39" s="39">
        <v>0</v>
      </c>
      <c r="O39" s="79">
        <v>0</v>
      </c>
    </row>
    <row r="40" spans="1:15" s="65" customFormat="1" ht="15.75" customHeight="1">
      <c r="A40" s="56" t="s">
        <v>9</v>
      </c>
      <c r="B40" s="37">
        <f t="shared" si="7"/>
        <v>0</v>
      </c>
      <c r="C40" s="37">
        <v>0</v>
      </c>
      <c r="D40" s="38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9">
        <v>0</v>
      </c>
      <c r="O40" s="79">
        <v>0</v>
      </c>
    </row>
    <row r="41" spans="1:15" s="65" customFormat="1" ht="15.75" customHeight="1">
      <c r="A41" s="56" t="s">
        <v>10</v>
      </c>
      <c r="B41" s="37">
        <f t="shared" si="7"/>
        <v>0</v>
      </c>
      <c r="C41" s="37">
        <v>0</v>
      </c>
      <c r="D41" s="38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9">
        <v>0</v>
      </c>
      <c r="O41" s="79">
        <v>0</v>
      </c>
    </row>
    <row r="42" spans="1:15" s="65" customFormat="1" ht="12.75" customHeight="1">
      <c r="A42" s="56"/>
      <c r="B42" s="37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39"/>
      <c r="O42" s="79"/>
    </row>
    <row r="43" spans="1:15" s="70" customFormat="1" ht="15.75" customHeight="1">
      <c r="A43" s="55" t="s">
        <v>16</v>
      </c>
      <c r="B43" s="37"/>
      <c r="C43" s="41"/>
      <c r="D43" s="43"/>
      <c r="E43" s="41"/>
      <c r="F43" s="41"/>
      <c r="G43" s="41"/>
      <c r="H43" s="41"/>
      <c r="I43" s="41"/>
      <c r="J43" s="41"/>
      <c r="K43" s="41"/>
      <c r="L43" s="41"/>
      <c r="M43" s="41"/>
      <c r="N43" s="39"/>
      <c r="O43" s="79"/>
    </row>
    <row r="44" spans="1:15" s="65" customFormat="1" ht="15.75" customHeight="1">
      <c r="A44" s="56" t="s">
        <v>17</v>
      </c>
      <c r="B44" s="37">
        <f>SUM(B45:B46)</f>
        <v>58648</v>
      </c>
      <c r="C44" s="37">
        <f>SUM(C45:C46)</f>
        <v>34188</v>
      </c>
      <c r="D44" s="38">
        <f>SUM(D45:D46)</f>
        <v>34157</v>
      </c>
      <c r="E44" s="37">
        <f>SUM(E45:E46)</f>
        <v>14303</v>
      </c>
      <c r="F44" s="37">
        <f aca="true" t="shared" si="21" ref="F44:M44">SUM(F45:F46)</f>
        <v>105</v>
      </c>
      <c r="G44" s="37">
        <f t="shared" si="21"/>
        <v>4363</v>
      </c>
      <c r="H44" s="37">
        <f t="shared" si="21"/>
        <v>1864</v>
      </c>
      <c r="I44" s="37">
        <f t="shared" si="21"/>
        <v>3811</v>
      </c>
      <c r="J44" s="37">
        <f t="shared" si="21"/>
        <v>14</v>
      </c>
      <c r="K44" s="37">
        <f t="shared" si="21"/>
        <v>1</v>
      </c>
      <c r="L44" s="37">
        <f t="shared" si="21"/>
        <v>23</v>
      </c>
      <c r="M44" s="37">
        <f t="shared" si="21"/>
        <v>1</v>
      </c>
      <c r="N44" s="39">
        <f t="shared" si="3"/>
        <v>58.29354794707407</v>
      </c>
      <c r="O44" s="79">
        <f aca="true" t="shared" si="22" ref="O44:O60">(G44+K44+L44+M44)/B44*100</f>
        <v>7.481926067385077</v>
      </c>
    </row>
    <row r="45" spans="1:15" s="65" customFormat="1" ht="15.75" customHeight="1">
      <c r="A45" s="56" t="s">
        <v>9</v>
      </c>
      <c r="B45" s="37">
        <f t="shared" si="7"/>
        <v>29590</v>
      </c>
      <c r="C45" s="37">
        <v>17263</v>
      </c>
      <c r="D45" s="38">
        <v>17252</v>
      </c>
      <c r="E45" s="37">
        <v>7419</v>
      </c>
      <c r="F45" s="37">
        <v>97</v>
      </c>
      <c r="G45" s="37">
        <v>2204</v>
      </c>
      <c r="H45" s="37">
        <v>589</v>
      </c>
      <c r="I45" s="37">
        <v>2007</v>
      </c>
      <c r="J45" s="37">
        <v>11</v>
      </c>
      <c r="K45" s="37">
        <v>0</v>
      </c>
      <c r="L45" s="42">
        <v>0</v>
      </c>
      <c r="M45" s="37">
        <v>1</v>
      </c>
      <c r="N45" s="39">
        <f t="shared" si="3"/>
        <v>58.34065562690098</v>
      </c>
      <c r="O45" s="79">
        <f t="shared" si="22"/>
        <v>7.4518418384589395</v>
      </c>
    </row>
    <row r="46" spans="1:15" s="65" customFormat="1" ht="15.75" customHeight="1">
      <c r="A46" s="56" t="s">
        <v>10</v>
      </c>
      <c r="B46" s="37">
        <f t="shared" si="7"/>
        <v>29058</v>
      </c>
      <c r="C46" s="37">
        <v>16925</v>
      </c>
      <c r="D46" s="38">
        <v>16905</v>
      </c>
      <c r="E46" s="37">
        <v>6884</v>
      </c>
      <c r="F46" s="37">
        <v>8</v>
      </c>
      <c r="G46" s="37">
        <v>2159</v>
      </c>
      <c r="H46" s="37">
        <v>1275</v>
      </c>
      <c r="I46" s="37">
        <v>1804</v>
      </c>
      <c r="J46" s="37">
        <v>3</v>
      </c>
      <c r="K46" s="37">
        <v>1</v>
      </c>
      <c r="L46" s="42">
        <v>23</v>
      </c>
      <c r="M46" s="42">
        <v>0</v>
      </c>
      <c r="N46" s="39">
        <f t="shared" si="3"/>
        <v>58.24557780989744</v>
      </c>
      <c r="O46" s="79">
        <f t="shared" si="22"/>
        <v>7.512561084727097</v>
      </c>
    </row>
    <row r="47" spans="1:15" s="65" customFormat="1" ht="15.75" customHeight="1">
      <c r="A47" s="56" t="s">
        <v>31</v>
      </c>
      <c r="B47" s="37">
        <f>SUM(B48:B49)</f>
        <v>477</v>
      </c>
      <c r="C47" s="37">
        <f>SUM(C48:C49)</f>
        <v>94</v>
      </c>
      <c r="D47" s="38">
        <f>SUM(D48:D49)</f>
        <v>94</v>
      </c>
      <c r="E47" s="37">
        <f>SUM(E48:E49)</f>
        <v>98</v>
      </c>
      <c r="F47" s="37">
        <f aca="true" t="shared" si="23" ref="F47:M47">SUM(F48:F49)</f>
        <v>17</v>
      </c>
      <c r="G47" s="37">
        <f t="shared" si="23"/>
        <v>155</v>
      </c>
      <c r="H47" s="37">
        <f t="shared" si="23"/>
        <v>75</v>
      </c>
      <c r="I47" s="37">
        <f t="shared" si="23"/>
        <v>38</v>
      </c>
      <c r="J47" s="37">
        <f t="shared" si="23"/>
        <v>0</v>
      </c>
      <c r="K47" s="37">
        <f t="shared" si="23"/>
        <v>0</v>
      </c>
      <c r="L47" s="37">
        <f t="shared" si="23"/>
        <v>0</v>
      </c>
      <c r="M47" s="37">
        <f t="shared" si="23"/>
        <v>0</v>
      </c>
      <c r="N47" s="39">
        <f t="shared" si="3"/>
        <v>19.70649895178197</v>
      </c>
      <c r="O47" s="79">
        <f t="shared" si="22"/>
        <v>32.494758909853246</v>
      </c>
    </row>
    <row r="48" spans="1:15" s="65" customFormat="1" ht="15.75" customHeight="1">
      <c r="A48" s="76" t="s">
        <v>9</v>
      </c>
      <c r="B48" s="37">
        <f t="shared" si="7"/>
        <v>230</v>
      </c>
      <c r="C48" s="37">
        <v>44</v>
      </c>
      <c r="D48" s="38">
        <v>44</v>
      </c>
      <c r="E48" s="37">
        <v>46</v>
      </c>
      <c r="F48" s="37">
        <v>7</v>
      </c>
      <c r="G48" s="37">
        <v>91</v>
      </c>
      <c r="H48" s="37">
        <v>25</v>
      </c>
      <c r="I48" s="37">
        <v>17</v>
      </c>
      <c r="J48" s="37">
        <v>0</v>
      </c>
      <c r="K48" s="37">
        <v>0</v>
      </c>
      <c r="L48" s="37">
        <v>0</v>
      </c>
      <c r="M48" s="37">
        <v>0</v>
      </c>
      <c r="N48" s="39">
        <f t="shared" si="3"/>
        <v>19.130434782608695</v>
      </c>
      <c r="O48" s="79">
        <f t="shared" si="22"/>
        <v>39.565217391304344</v>
      </c>
    </row>
    <row r="49" spans="1:15" s="65" customFormat="1" ht="15.75" customHeight="1">
      <c r="A49" s="76" t="s">
        <v>10</v>
      </c>
      <c r="B49" s="37">
        <f t="shared" si="7"/>
        <v>247</v>
      </c>
      <c r="C49" s="45">
        <v>50</v>
      </c>
      <c r="D49" s="46">
        <v>50</v>
      </c>
      <c r="E49" s="45">
        <v>52</v>
      </c>
      <c r="F49" s="45">
        <v>10</v>
      </c>
      <c r="G49" s="45">
        <v>64</v>
      </c>
      <c r="H49" s="45">
        <v>50</v>
      </c>
      <c r="I49" s="45">
        <v>21</v>
      </c>
      <c r="J49" s="45">
        <v>0</v>
      </c>
      <c r="K49" s="45">
        <v>0</v>
      </c>
      <c r="L49" s="45">
        <v>0</v>
      </c>
      <c r="M49" s="45">
        <v>0</v>
      </c>
      <c r="N49" s="39">
        <f t="shared" si="3"/>
        <v>20.242914979757085</v>
      </c>
      <c r="O49" s="79">
        <f t="shared" si="22"/>
        <v>25.910931174089068</v>
      </c>
    </row>
    <row r="50" spans="1:15" s="65" customFormat="1" ht="15.75" customHeight="1">
      <c r="A50" s="56" t="s">
        <v>32</v>
      </c>
      <c r="B50" s="37">
        <f>SUM(B51:B52)</f>
        <v>5208</v>
      </c>
      <c r="C50" s="37">
        <f>SUM(C51:C52)</f>
        <v>987</v>
      </c>
      <c r="D50" s="38">
        <f>SUM(D51:D52)</f>
        <v>985</v>
      </c>
      <c r="E50" s="37">
        <f>SUM(E51:E52)</f>
        <v>786</v>
      </c>
      <c r="F50" s="37">
        <f aca="true" t="shared" si="24" ref="F50:M50">SUM(F51:F52)</f>
        <v>31</v>
      </c>
      <c r="G50" s="37">
        <f t="shared" si="24"/>
        <v>2823</v>
      </c>
      <c r="H50" s="37">
        <f t="shared" si="24"/>
        <v>229</v>
      </c>
      <c r="I50" s="37">
        <f t="shared" si="24"/>
        <v>351</v>
      </c>
      <c r="J50" s="37">
        <f t="shared" si="24"/>
        <v>1</v>
      </c>
      <c r="K50" s="37">
        <f t="shared" si="24"/>
        <v>0</v>
      </c>
      <c r="L50" s="37">
        <f t="shared" si="24"/>
        <v>0</v>
      </c>
      <c r="M50" s="37">
        <f t="shared" si="24"/>
        <v>0</v>
      </c>
      <c r="N50" s="39">
        <f t="shared" si="3"/>
        <v>18.951612903225808</v>
      </c>
      <c r="O50" s="79">
        <f t="shared" si="22"/>
        <v>54.205069124423964</v>
      </c>
    </row>
    <row r="51" spans="1:15" s="65" customFormat="1" ht="15.75" customHeight="1">
      <c r="A51" s="76" t="s">
        <v>9</v>
      </c>
      <c r="B51" s="37">
        <f t="shared" si="7"/>
        <v>4514</v>
      </c>
      <c r="C51" s="37">
        <v>765</v>
      </c>
      <c r="D51" s="38">
        <v>764</v>
      </c>
      <c r="E51" s="37">
        <v>607</v>
      </c>
      <c r="F51" s="37">
        <v>30</v>
      </c>
      <c r="G51" s="37">
        <v>2649</v>
      </c>
      <c r="H51" s="37">
        <v>184</v>
      </c>
      <c r="I51" s="37">
        <v>279</v>
      </c>
      <c r="J51" s="37">
        <v>0</v>
      </c>
      <c r="K51" s="37">
        <v>0</v>
      </c>
      <c r="L51" s="37">
        <v>0</v>
      </c>
      <c r="M51" s="45">
        <v>0</v>
      </c>
      <c r="N51" s="39">
        <f t="shared" si="3"/>
        <v>16.947275143996453</v>
      </c>
      <c r="O51" s="79">
        <f t="shared" si="22"/>
        <v>58.684093929995576</v>
      </c>
    </row>
    <row r="52" spans="1:15" s="65" customFormat="1" ht="15.75" customHeight="1">
      <c r="A52" s="76" t="s">
        <v>10</v>
      </c>
      <c r="B52" s="37">
        <f t="shared" si="7"/>
        <v>694</v>
      </c>
      <c r="C52" s="37">
        <v>222</v>
      </c>
      <c r="D52" s="38">
        <v>221</v>
      </c>
      <c r="E52" s="37">
        <v>179</v>
      </c>
      <c r="F52" s="37">
        <v>1</v>
      </c>
      <c r="G52" s="37">
        <v>174</v>
      </c>
      <c r="H52" s="37">
        <v>45</v>
      </c>
      <c r="I52" s="37">
        <v>72</v>
      </c>
      <c r="J52" s="37">
        <v>1</v>
      </c>
      <c r="K52" s="37">
        <v>0</v>
      </c>
      <c r="L52" s="45">
        <v>0</v>
      </c>
      <c r="M52" s="37">
        <v>0</v>
      </c>
      <c r="N52" s="39">
        <f t="shared" si="3"/>
        <v>31.988472622478387</v>
      </c>
      <c r="O52" s="79">
        <f t="shared" si="22"/>
        <v>25.072046109510087</v>
      </c>
    </row>
    <row r="53" spans="1:15" s="65" customFormat="1" ht="15.75" customHeight="1">
      <c r="A53" s="56" t="s">
        <v>33</v>
      </c>
      <c r="B53" s="37">
        <f>SUM(B54:B55)</f>
        <v>2178</v>
      </c>
      <c r="C53" s="37">
        <f>SUM(C54:C55)</f>
        <v>458</v>
      </c>
      <c r="D53" s="38">
        <f>SUM(D54:D55)</f>
        <v>456</v>
      </c>
      <c r="E53" s="37">
        <f>SUM(E54:E55)</f>
        <v>464</v>
      </c>
      <c r="F53" s="37">
        <f aca="true" t="shared" si="25" ref="F53:M53">SUM(F54:F55)</f>
        <v>5</v>
      </c>
      <c r="G53" s="37">
        <f t="shared" si="25"/>
        <v>949</v>
      </c>
      <c r="H53" s="37">
        <f t="shared" si="25"/>
        <v>153</v>
      </c>
      <c r="I53" s="37">
        <f t="shared" si="25"/>
        <v>149</v>
      </c>
      <c r="J53" s="37">
        <f t="shared" si="25"/>
        <v>0</v>
      </c>
      <c r="K53" s="37">
        <f t="shared" si="25"/>
        <v>0</v>
      </c>
      <c r="L53" s="37">
        <f t="shared" si="25"/>
        <v>7</v>
      </c>
      <c r="M53" s="37">
        <f t="shared" si="25"/>
        <v>0</v>
      </c>
      <c r="N53" s="39">
        <f t="shared" si="3"/>
        <v>21.028466483011936</v>
      </c>
      <c r="O53" s="79">
        <f t="shared" si="22"/>
        <v>43.89348025711662</v>
      </c>
    </row>
    <row r="54" spans="1:15" s="65" customFormat="1" ht="15.75" customHeight="1">
      <c r="A54" s="76" t="s">
        <v>34</v>
      </c>
      <c r="B54" s="37">
        <f t="shared" si="7"/>
        <v>419</v>
      </c>
      <c r="C54" s="37">
        <v>123</v>
      </c>
      <c r="D54" s="38">
        <v>121</v>
      </c>
      <c r="E54" s="37">
        <v>92</v>
      </c>
      <c r="F54" s="37">
        <v>4</v>
      </c>
      <c r="G54" s="37">
        <v>130</v>
      </c>
      <c r="H54" s="37">
        <v>39</v>
      </c>
      <c r="I54" s="37">
        <v>31</v>
      </c>
      <c r="J54" s="37">
        <v>0</v>
      </c>
      <c r="K54" s="37">
        <v>0</v>
      </c>
      <c r="L54" s="37">
        <v>0</v>
      </c>
      <c r="M54" s="37">
        <v>0</v>
      </c>
      <c r="N54" s="39">
        <f t="shared" si="3"/>
        <v>29.355608591885442</v>
      </c>
      <c r="O54" s="79">
        <f t="shared" si="22"/>
        <v>31.026252983293556</v>
      </c>
    </row>
    <row r="55" spans="1:15" s="65" customFormat="1" ht="15.75" customHeight="1">
      <c r="A55" s="76" t="s">
        <v>10</v>
      </c>
      <c r="B55" s="37">
        <f t="shared" si="7"/>
        <v>1759</v>
      </c>
      <c r="C55" s="37">
        <v>335</v>
      </c>
      <c r="D55" s="38">
        <v>335</v>
      </c>
      <c r="E55" s="37">
        <v>372</v>
      </c>
      <c r="F55" s="37">
        <v>1</v>
      </c>
      <c r="G55" s="37">
        <v>819</v>
      </c>
      <c r="H55" s="37">
        <v>114</v>
      </c>
      <c r="I55" s="37">
        <v>118</v>
      </c>
      <c r="J55" s="37">
        <v>0</v>
      </c>
      <c r="K55" s="37">
        <v>0</v>
      </c>
      <c r="L55" s="37">
        <v>7</v>
      </c>
      <c r="M55" s="37">
        <v>0</v>
      </c>
      <c r="N55" s="39">
        <f t="shared" si="3"/>
        <v>19.044911881750995</v>
      </c>
      <c r="O55" s="79">
        <f t="shared" si="22"/>
        <v>46.95849914724275</v>
      </c>
    </row>
    <row r="56" spans="1:15" s="65" customFormat="1" ht="15.75" customHeight="1">
      <c r="A56" s="56" t="s">
        <v>35</v>
      </c>
      <c r="B56" s="37">
        <f>SUM(B57:B58)</f>
        <v>41</v>
      </c>
      <c r="C56" s="37">
        <f>SUM(C57:C58)</f>
        <v>4</v>
      </c>
      <c r="D56" s="38">
        <f>SUM(D57:D58)</f>
        <v>4</v>
      </c>
      <c r="E56" s="37">
        <f>SUM(E57:E58)</f>
        <v>4</v>
      </c>
      <c r="F56" s="37">
        <f aca="true" t="shared" si="26" ref="F56:M56">SUM(F57:F58)</f>
        <v>0</v>
      </c>
      <c r="G56" s="37">
        <f t="shared" si="26"/>
        <v>13</v>
      </c>
      <c r="H56" s="37">
        <f t="shared" si="26"/>
        <v>6</v>
      </c>
      <c r="I56" s="37">
        <f t="shared" si="26"/>
        <v>14</v>
      </c>
      <c r="J56" s="37">
        <f t="shared" si="26"/>
        <v>0</v>
      </c>
      <c r="K56" s="37">
        <f t="shared" si="26"/>
        <v>0</v>
      </c>
      <c r="L56" s="37">
        <f t="shared" si="26"/>
        <v>0</v>
      </c>
      <c r="M56" s="37">
        <f t="shared" si="26"/>
        <v>0</v>
      </c>
      <c r="N56" s="39">
        <f t="shared" si="3"/>
        <v>9.75609756097561</v>
      </c>
      <c r="O56" s="79">
        <f t="shared" si="22"/>
        <v>31.70731707317073</v>
      </c>
    </row>
    <row r="57" spans="1:15" s="65" customFormat="1" ht="15.75" customHeight="1">
      <c r="A57" s="76" t="s">
        <v>34</v>
      </c>
      <c r="B57" s="37">
        <f t="shared" si="7"/>
        <v>1</v>
      </c>
      <c r="C57" s="37">
        <v>0</v>
      </c>
      <c r="D57" s="37">
        <v>0</v>
      </c>
      <c r="E57" s="37">
        <v>0</v>
      </c>
      <c r="F57" s="37">
        <v>0</v>
      </c>
      <c r="G57" s="37">
        <v>1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9">
        <f>C57/B57*100</f>
        <v>0</v>
      </c>
      <c r="O57" s="79">
        <f t="shared" si="22"/>
        <v>100</v>
      </c>
    </row>
    <row r="58" spans="1:15" s="65" customFormat="1" ht="15.75" customHeight="1">
      <c r="A58" s="76" t="s">
        <v>10</v>
      </c>
      <c r="B58" s="37">
        <f t="shared" si="7"/>
        <v>40</v>
      </c>
      <c r="C58" s="37">
        <v>4</v>
      </c>
      <c r="D58" s="38">
        <v>4</v>
      </c>
      <c r="E58" s="37">
        <v>4</v>
      </c>
      <c r="F58" s="37">
        <v>0</v>
      </c>
      <c r="G58" s="37">
        <v>12</v>
      </c>
      <c r="H58" s="37">
        <v>6</v>
      </c>
      <c r="I58" s="37">
        <v>14</v>
      </c>
      <c r="J58" s="37">
        <v>0</v>
      </c>
      <c r="K58" s="37">
        <v>0</v>
      </c>
      <c r="L58" s="37">
        <v>0</v>
      </c>
      <c r="M58" s="37">
        <v>0</v>
      </c>
      <c r="N58" s="39">
        <f t="shared" si="3"/>
        <v>10</v>
      </c>
      <c r="O58" s="79">
        <f t="shared" si="22"/>
        <v>30</v>
      </c>
    </row>
    <row r="59" spans="1:16" s="65" customFormat="1" ht="15.75" customHeight="1">
      <c r="A59" s="56" t="s">
        <v>65</v>
      </c>
      <c r="B59" s="37">
        <f>SUM(B60:B61)</f>
        <v>11</v>
      </c>
      <c r="C59" s="37">
        <f>SUM(C60:C61)</f>
        <v>10</v>
      </c>
      <c r="D59" s="38">
        <f>SUM(D60:D61)</f>
        <v>10</v>
      </c>
      <c r="E59" s="37">
        <f>SUM(E60:E61)</f>
        <v>1</v>
      </c>
      <c r="F59" s="37">
        <f aca="true" t="shared" si="27" ref="F59:M59">SUM(F60:F61)</f>
        <v>0</v>
      </c>
      <c r="G59" s="37">
        <f t="shared" si="27"/>
        <v>0</v>
      </c>
      <c r="H59" s="37">
        <f t="shared" si="27"/>
        <v>0</v>
      </c>
      <c r="I59" s="37">
        <f t="shared" si="27"/>
        <v>0</v>
      </c>
      <c r="J59" s="37">
        <f t="shared" si="27"/>
        <v>0</v>
      </c>
      <c r="K59" s="37">
        <f t="shared" si="27"/>
        <v>0</v>
      </c>
      <c r="L59" s="37">
        <f t="shared" si="27"/>
        <v>0</v>
      </c>
      <c r="M59" s="37">
        <f t="shared" si="27"/>
        <v>0</v>
      </c>
      <c r="N59" s="39">
        <f>C59/B59*100</f>
        <v>90.9090909090909</v>
      </c>
      <c r="O59" s="79">
        <f t="shared" si="22"/>
        <v>0</v>
      </c>
      <c r="P59" s="69"/>
    </row>
    <row r="60" spans="1:15" s="65" customFormat="1" ht="15.75" customHeight="1">
      <c r="A60" s="76" t="s">
        <v>9</v>
      </c>
      <c r="B60" s="37">
        <f>C60+E60+F60+G60+H60+I60+J60</f>
        <v>11</v>
      </c>
      <c r="C60" s="37">
        <v>10</v>
      </c>
      <c r="D60" s="38">
        <v>10</v>
      </c>
      <c r="E60" s="37">
        <v>1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9">
        <f>C60/B60*100</f>
        <v>90.9090909090909</v>
      </c>
      <c r="O60" s="79">
        <f t="shared" si="22"/>
        <v>0</v>
      </c>
    </row>
    <row r="61" spans="1:15" s="65" customFormat="1" ht="15.75" customHeight="1">
      <c r="A61" s="76" t="s">
        <v>10</v>
      </c>
      <c r="B61" s="37">
        <f>C61+E61+F61+G61+H61+I61+J61</f>
        <v>0</v>
      </c>
      <c r="C61" s="37">
        <v>0</v>
      </c>
      <c r="D61" s="38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9">
        <v>0</v>
      </c>
      <c r="O61" s="79">
        <v>0</v>
      </c>
    </row>
    <row r="62" spans="1:15" s="65" customFormat="1" ht="15.75" customHeight="1">
      <c r="A62" s="56" t="s">
        <v>64</v>
      </c>
      <c r="B62" s="37">
        <f>SUM(B63:B64)</f>
        <v>36</v>
      </c>
      <c r="C62" s="37">
        <f>SUM(C63:C64)</f>
        <v>10</v>
      </c>
      <c r="D62" s="38">
        <f>SUM(D63:D64)</f>
        <v>10</v>
      </c>
      <c r="E62" s="37">
        <f>SUM(E63:E64)</f>
        <v>6</v>
      </c>
      <c r="F62" s="37">
        <f aca="true" t="shared" si="28" ref="F62:M62">SUM(F63:F64)</f>
        <v>0</v>
      </c>
      <c r="G62" s="37">
        <f t="shared" si="28"/>
        <v>15</v>
      </c>
      <c r="H62" s="37">
        <f t="shared" si="28"/>
        <v>4</v>
      </c>
      <c r="I62" s="37">
        <f t="shared" si="28"/>
        <v>1</v>
      </c>
      <c r="J62" s="37">
        <f t="shared" si="28"/>
        <v>0</v>
      </c>
      <c r="K62" s="37">
        <f t="shared" si="28"/>
        <v>0</v>
      </c>
      <c r="L62" s="37">
        <f t="shared" si="28"/>
        <v>0</v>
      </c>
      <c r="M62" s="37">
        <f t="shared" si="28"/>
        <v>0</v>
      </c>
      <c r="N62" s="39">
        <f>C62/B62*100</f>
        <v>27.77777777777778</v>
      </c>
      <c r="O62" s="79">
        <f>(G62+K62+L62+M62)/B62*100</f>
        <v>41.66666666666667</v>
      </c>
    </row>
    <row r="63" spans="1:15" s="65" customFormat="1" ht="15.75" customHeight="1">
      <c r="A63" s="76" t="s">
        <v>34</v>
      </c>
      <c r="B63" s="37">
        <f>C63+E63+F63+G63+H63+I63+J63</f>
        <v>2</v>
      </c>
      <c r="C63" s="37">
        <v>0</v>
      </c>
      <c r="D63" s="38">
        <v>0</v>
      </c>
      <c r="E63" s="37">
        <v>0</v>
      </c>
      <c r="F63" s="37">
        <v>0</v>
      </c>
      <c r="G63" s="37">
        <v>1</v>
      </c>
      <c r="H63" s="37">
        <v>0</v>
      </c>
      <c r="I63" s="37">
        <v>1</v>
      </c>
      <c r="J63" s="37">
        <v>0</v>
      </c>
      <c r="K63" s="37">
        <v>0</v>
      </c>
      <c r="L63" s="37">
        <v>0</v>
      </c>
      <c r="M63" s="37">
        <v>0</v>
      </c>
      <c r="N63" s="39">
        <f>C63/B63*100</f>
        <v>0</v>
      </c>
      <c r="O63" s="79">
        <f>(G63+K63+L63+M63)/B63*100</f>
        <v>50</v>
      </c>
    </row>
    <row r="64" spans="1:15" s="65" customFormat="1" ht="15.75" customHeight="1">
      <c r="A64" s="76" t="s">
        <v>10</v>
      </c>
      <c r="B64" s="37">
        <f>C64+E64+F64+G64+H64+I64+J64</f>
        <v>34</v>
      </c>
      <c r="C64" s="37">
        <v>10</v>
      </c>
      <c r="D64" s="38">
        <v>10</v>
      </c>
      <c r="E64" s="37">
        <v>6</v>
      </c>
      <c r="F64" s="37">
        <v>0</v>
      </c>
      <c r="G64" s="37">
        <v>14</v>
      </c>
      <c r="H64" s="37">
        <v>4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9">
        <f>C64/B64*100</f>
        <v>29.411764705882355</v>
      </c>
      <c r="O64" s="79">
        <f>(G64+K64+L64+M64)/B64*100</f>
        <v>41.17647058823529</v>
      </c>
    </row>
    <row r="65" spans="1:15" s="65" customFormat="1" ht="15.75" customHeight="1">
      <c r="A65" s="56" t="s">
        <v>36</v>
      </c>
      <c r="B65" s="37">
        <f>SUM(B66:B67)</f>
        <v>3369</v>
      </c>
      <c r="C65" s="37">
        <f>SUM(C66:C67)</f>
        <v>2324</v>
      </c>
      <c r="D65" s="38">
        <f>SUM(D66:D67)</f>
        <v>2323</v>
      </c>
      <c r="E65" s="37">
        <f>SUM(E66:E67)</f>
        <v>688</v>
      </c>
      <c r="F65" s="37">
        <f aca="true" t="shared" si="29" ref="F65:M65">SUM(F66:F67)</f>
        <v>1</v>
      </c>
      <c r="G65" s="37">
        <f t="shared" si="29"/>
        <v>109</v>
      </c>
      <c r="H65" s="37">
        <f t="shared" si="29"/>
        <v>16</v>
      </c>
      <c r="I65" s="37">
        <f t="shared" si="29"/>
        <v>231</v>
      </c>
      <c r="J65" s="37">
        <f t="shared" si="29"/>
        <v>0</v>
      </c>
      <c r="K65" s="37">
        <f t="shared" si="29"/>
        <v>0</v>
      </c>
      <c r="L65" s="37">
        <f t="shared" si="29"/>
        <v>0</v>
      </c>
      <c r="M65" s="37">
        <f t="shared" si="29"/>
        <v>0</v>
      </c>
      <c r="N65" s="39">
        <f t="shared" si="3"/>
        <v>68.98189373701396</v>
      </c>
      <c r="O65" s="79">
        <f aca="true" t="shared" si="30" ref="O65:O70">(G65+K65+L65+M65)/B65*100</f>
        <v>3.2353814188186405</v>
      </c>
    </row>
    <row r="66" spans="1:15" s="65" customFormat="1" ht="15.75" customHeight="1">
      <c r="A66" s="76" t="s">
        <v>9</v>
      </c>
      <c r="B66" s="37">
        <f t="shared" si="7"/>
        <v>1365</v>
      </c>
      <c r="C66" s="37">
        <v>840</v>
      </c>
      <c r="D66" s="38">
        <v>840</v>
      </c>
      <c r="E66" s="37">
        <v>387</v>
      </c>
      <c r="F66" s="37">
        <v>1</v>
      </c>
      <c r="G66" s="37">
        <v>41</v>
      </c>
      <c r="H66" s="37">
        <v>4</v>
      </c>
      <c r="I66" s="37">
        <v>92</v>
      </c>
      <c r="J66" s="37">
        <v>0</v>
      </c>
      <c r="K66" s="37">
        <v>0</v>
      </c>
      <c r="L66" s="37">
        <v>0</v>
      </c>
      <c r="M66" s="37">
        <v>0</v>
      </c>
      <c r="N66" s="39">
        <f t="shared" si="3"/>
        <v>61.53846153846154</v>
      </c>
      <c r="O66" s="79">
        <f t="shared" si="30"/>
        <v>3.0036630036630036</v>
      </c>
    </row>
    <row r="67" spans="1:15" s="65" customFormat="1" ht="15.75" customHeight="1">
      <c r="A67" s="76" t="s">
        <v>10</v>
      </c>
      <c r="B67" s="37">
        <f t="shared" si="7"/>
        <v>2004</v>
      </c>
      <c r="C67" s="37">
        <v>1484</v>
      </c>
      <c r="D67" s="38">
        <v>1483</v>
      </c>
      <c r="E67" s="37">
        <v>301</v>
      </c>
      <c r="F67" s="37">
        <v>0</v>
      </c>
      <c r="G67" s="37">
        <v>68</v>
      </c>
      <c r="H67" s="37">
        <v>12</v>
      </c>
      <c r="I67" s="37">
        <v>139</v>
      </c>
      <c r="J67" s="37">
        <v>0</v>
      </c>
      <c r="K67" s="37">
        <v>0</v>
      </c>
      <c r="L67" s="37">
        <v>0</v>
      </c>
      <c r="M67" s="37">
        <v>0</v>
      </c>
      <c r="N67" s="39">
        <f t="shared" si="3"/>
        <v>74.05189620758483</v>
      </c>
      <c r="O67" s="79">
        <f t="shared" si="30"/>
        <v>3.3932135728542914</v>
      </c>
    </row>
    <row r="68" spans="1:15" s="65" customFormat="1" ht="15.75" customHeight="1">
      <c r="A68" s="56" t="s">
        <v>37</v>
      </c>
      <c r="B68" s="37">
        <f>SUM(B69:B70)</f>
        <v>2092</v>
      </c>
      <c r="C68" s="37">
        <f>SUM(C69:C70)</f>
        <v>875</v>
      </c>
      <c r="D68" s="38">
        <f>SUM(D69:D70)</f>
        <v>875</v>
      </c>
      <c r="E68" s="37">
        <f>SUM(E69:E70)</f>
        <v>595</v>
      </c>
      <c r="F68" s="37">
        <f aca="true" t="shared" si="31" ref="F68:M68">SUM(F69:F70)</f>
        <v>2</v>
      </c>
      <c r="G68" s="37">
        <f t="shared" si="31"/>
        <v>351</v>
      </c>
      <c r="H68" s="37">
        <f t="shared" si="31"/>
        <v>94</v>
      </c>
      <c r="I68" s="37">
        <f t="shared" si="31"/>
        <v>175</v>
      </c>
      <c r="J68" s="37">
        <f t="shared" si="31"/>
        <v>0</v>
      </c>
      <c r="K68" s="37">
        <f t="shared" si="31"/>
        <v>0</v>
      </c>
      <c r="L68" s="37">
        <f t="shared" si="31"/>
        <v>0</v>
      </c>
      <c r="M68" s="37">
        <f t="shared" si="31"/>
        <v>0</v>
      </c>
      <c r="N68" s="39">
        <f t="shared" si="3"/>
        <v>41.82600382409178</v>
      </c>
      <c r="O68" s="79">
        <f t="shared" si="30"/>
        <v>16.778202676864247</v>
      </c>
    </row>
    <row r="69" spans="1:15" s="65" customFormat="1" ht="15.75" customHeight="1">
      <c r="A69" s="56" t="s">
        <v>9</v>
      </c>
      <c r="B69" s="37">
        <f t="shared" si="7"/>
        <v>615</v>
      </c>
      <c r="C69" s="37">
        <v>270</v>
      </c>
      <c r="D69" s="38">
        <v>270</v>
      </c>
      <c r="E69" s="37">
        <v>161</v>
      </c>
      <c r="F69" s="37">
        <v>2</v>
      </c>
      <c r="G69" s="37">
        <v>104</v>
      </c>
      <c r="H69" s="37">
        <v>19</v>
      </c>
      <c r="I69" s="37">
        <v>59</v>
      </c>
      <c r="J69" s="37">
        <v>0</v>
      </c>
      <c r="K69" s="37">
        <v>0</v>
      </c>
      <c r="L69" s="37">
        <v>0</v>
      </c>
      <c r="M69" s="37">
        <v>0</v>
      </c>
      <c r="N69" s="39">
        <f t="shared" si="3"/>
        <v>43.90243902439025</v>
      </c>
      <c r="O69" s="79">
        <f t="shared" si="30"/>
        <v>16.910569105691057</v>
      </c>
    </row>
    <row r="70" spans="1:15" s="65" customFormat="1" ht="15.75" customHeight="1">
      <c r="A70" s="56" t="s">
        <v>10</v>
      </c>
      <c r="B70" s="37">
        <f t="shared" si="7"/>
        <v>1477</v>
      </c>
      <c r="C70" s="37">
        <v>605</v>
      </c>
      <c r="D70" s="38">
        <v>605</v>
      </c>
      <c r="E70" s="37">
        <v>434</v>
      </c>
      <c r="F70" s="37">
        <v>0</v>
      </c>
      <c r="G70" s="37">
        <v>247</v>
      </c>
      <c r="H70" s="37">
        <v>75</v>
      </c>
      <c r="I70" s="37">
        <v>116</v>
      </c>
      <c r="J70" s="37">
        <v>0</v>
      </c>
      <c r="K70" s="37">
        <v>0</v>
      </c>
      <c r="L70" s="37">
        <v>0</v>
      </c>
      <c r="M70" s="37">
        <v>0</v>
      </c>
      <c r="N70" s="39">
        <f t="shared" si="3"/>
        <v>40.961408259986456</v>
      </c>
      <c r="O70" s="79">
        <f t="shared" si="30"/>
        <v>16.723087339201083</v>
      </c>
    </row>
    <row r="71" spans="1:15" s="65" customFormat="1" ht="12.75" customHeight="1">
      <c r="A71" s="72"/>
      <c r="B71" s="37"/>
      <c r="C71" s="37"/>
      <c r="D71" s="38"/>
      <c r="E71" s="37"/>
      <c r="F71" s="37"/>
      <c r="G71" s="37"/>
      <c r="H71" s="37"/>
      <c r="I71" s="37"/>
      <c r="J71" s="37"/>
      <c r="K71" s="37"/>
      <c r="L71" s="37"/>
      <c r="M71" s="37"/>
      <c r="N71" s="39"/>
      <c r="O71" s="79"/>
    </row>
    <row r="72" spans="1:15" s="70" customFormat="1" ht="15.75" customHeight="1">
      <c r="A72" s="51" t="s">
        <v>18</v>
      </c>
      <c r="B72" s="47"/>
      <c r="C72" s="41"/>
      <c r="D72" s="43"/>
      <c r="E72" s="41"/>
      <c r="F72" s="41"/>
      <c r="G72" s="41"/>
      <c r="H72" s="41"/>
      <c r="I72" s="41"/>
      <c r="J72" s="41"/>
      <c r="K72" s="41"/>
      <c r="L72" s="41"/>
      <c r="M72" s="41"/>
      <c r="N72" s="39"/>
      <c r="O72" s="79"/>
    </row>
    <row r="73" spans="1:15" s="65" customFormat="1" ht="15.75" customHeight="1">
      <c r="A73" s="52" t="s">
        <v>59</v>
      </c>
      <c r="B73" s="37">
        <v>9112</v>
      </c>
      <c r="C73" s="37">
        <v>943</v>
      </c>
      <c r="D73" s="38">
        <v>911</v>
      </c>
      <c r="E73" s="37">
        <v>1649</v>
      </c>
      <c r="F73" s="37">
        <v>23</v>
      </c>
      <c r="G73" s="37">
        <v>1229</v>
      </c>
      <c r="H73" s="37" t="s">
        <v>53</v>
      </c>
      <c r="I73" s="37">
        <v>5265</v>
      </c>
      <c r="J73" s="37">
        <v>3</v>
      </c>
      <c r="K73" s="37">
        <v>0</v>
      </c>
      <c r="L73" s="37">
        <v>9</v>
      </c>
      <c r="M73" s="37">
        <v>0</v>
      </c>
      <c r="N73" s="39">
        <f>C73/B73*100</f>
        <v>10.348990342405619</v>
      </c>
      <c r="O73" s="79">
        <f>(G73+K73+L73+M73)/B73*100</f>
        <v>13.58647936786655</v>
      </c>
    </row>
    <row r="74" spans="1:15" s="65" customFormat="1" ht="15.75" customHeight="1">
      <c r="A74" s="53" t="s">
        <v>60</v>
      </c>
      <c r="B74" s="37">
        <v>9196</v>
      </c>
      <c r="C74" s="37">
        <v>1062</v>
      </c>
      <c r="D74" s="38">
        <v>996</v>
      </c>
      <c r="E74" s="37">
        <v>1653</v>
      </c>
      <c r="F74" s="37">
        <v>20</v>
      </c>
      <c r="G74" s="37">
        <v>1130</v>
      </c>
      <c r="H74" s="37" t="s">
        <v>53</v>
      </c>
      <c r="I74" s="37">
        <v>2821</v>
      </c>
      <c r="J74" s="37">
        <v>2510</v>
      </c>
      <c r="K74" s="37">
        <v>1</v>
      </c>
      <c r="L74" s="37">
        <v>6</v>
      </c>
      <c r="M74" s="37">
        <v>1</v>
      </c>
      <c r="N74" s="39">
        <v>11.54849934754241</v>
      </c>
      <c r="O74" s="79">
        <f>(G74+K74+L74+M74)/B74*100</f>
        <v>12.374945628534146</v>
      </c>
    </row>
    <row r="75" spans="1:15" s="65" customFormat="1" ht="15.75" customHeight="1">
      <c r="A75" s="53" t="s">
        <v>61</v>
      </c>
      <c r="B75" s="37">
        <v>9121</v>
      </c>
      <c r="C75" s="37">
        <v>1077</v>
      </c>
      <c r="D75" s="38">
        <v>1052</v>
      </c>
      <c r="E75" s="37">
        <v>1827</v>
      </c>
      <c r="F75" s="37">
        <v>27</v>
      </c>
      <c r="G75" s="37">
        <v>958</v>
      </c>
      <c r="H75" s="37" t="s">
        <v>52</v>
      </c>
      <c r="I75" s="37">
        <v>2777</v>
      </c>
      <c r="J75" s="37">
        <v>2455</v>
      </c>
      <c r="K75" s="37">
        <v>1</v>
      </c>
      <c r="L75" s="37">
        <v>1</v>
      </c>
      <c r="M75" s="37">
        <v>0</v>
      </c>
      <c r="N75" s="39">
        <v>11.807915798706283</v>
      </c>
      <c r="O75" s="79">
        <f>(G75+K75+L75+M75)/B75*100</f>
        <v>10.525161714724263</v>
      </c>
    </row>
    <row r="76" spans="1:15" s="65" customFormat="1" ht="15.75" customHeight="1">
      <c r="A76" s="53" t="s">
        <v>62</v>
      </c>
      <c r="B76" s="37">
        <v>8165</v>
      </c>
      <c r="C76" s="37">
        <v>1095</v>
      </c>
      <c r="D76" s="38">
        <v>1070</v>
      </c>
      <c r="E76" s="37">
        <v>1695</v>
      </c>
      <c r="F76" s="37">
        <v>24</v>
      </c>
      <c r="G76" s="37">
        <v>1146</v>
      </c>
      <c r="H76" s="37" t="s">
        <v>52</v>
      </c>
      <c r="I76" s="37">
        <v>2386</v>
      </c>
      <c r="J76" s="37">
        <v>1819</v>
      </c>
      <c r="K76" s="37">
        <v>1</v>
      </c>
      <c r="L76" s="37">
        <v>1</v>
      </c>
      <c r="M76" s="37">
        <v>1</v>
      </c>
      <c r="N76" s="39">
        <v>13.4</v>
      </c>
      <c r="O76" s="79">
        <f>(G76+K76+L76+M76)/B76*100</f>
        <v>14.072259644825474</v>
      </c>
    </row>
    <row r="77" spans="1:15" s="65" customFormat="1" ht="12.75" customHeight="1">
      <c r="A77" s="54"/>
      <c r="B77" s="37"/>
      <c r="C77" s="37"/>
      <c r="D77" s="38"/>
      <c r="E77" s="37"/>
      <c r="F77" s="37"/>
      <c r="G77" s="37"/>
      <c r="H77" s="37"/>
      <c r="I77" s="37"/>
      <c r="J77" s="37"/>
      <c r="K77" s="37"/>
      <c r="L77" s="37"/>
      <c r="M77" s="37"/>
      <c r="N77" s="39"/>
      <c r="O77" s="69"/>
    </row>
    <row r="78" spans="1:15" s="70" customFormat="1" ht="15.75" customHeight="1">
      <c r="A78" s="55" t="s">
        <v>66</v>
      </c>
      <c r="B78" s="41">
        <f aca="true" t="shared" si="32" ref="B78:M78">SUM(B79:B80)</f>
        <v>6742</v>
      </c>
      <c r="C78" s="41">
        <f t="shared" si="32"/>
        <v>887</v>
      </c>
      <c r="D78" s="43">
        <f t="shared" si="32"/>
        <v>862</v>
      </c>
      <c r="E78" s="41">
        <f t="shared" si="32"/>
        <v>1303</v>
      </c>
      <c r="F78" s="41">
        <f t="shared" si="32"/>
        <v>43</v>
      </c>
      <c r="G78" s="41">
        <f t="shared" si="32"/>
        <v>1093</v>
      </c>
      <c r="H78" s="41" t="s">
        <v>52</v>
      </c>
      <c r="I78" s="41">
        <f t="shared" si="32"/>
        <v>1940</v>
      </c>
      <c r="J78" s="41">
        <f t="shared" si="32"/>
        <v>1476</v>
      </c>
      <c r="K78" s="41">
        <f t="shared" si="32"/>
        <v>2</v>
      </c>
      <c r="L78" s="41">
        <f t="shared" si="32"/>
        <v>3</v>
      </c>
      <c r="M78" s="41">
        <f t="shared" si="32"/>
        <v>0</v>
      </c>
      <c r="N78" s="58">
        <f>C78/B78*100</f>
        <v>13.15633343221596</v>
      </c>
      <c r="O78" s="69">
        <f>(G78+K78+L78+M78)/B78*100</f>
        <v>16.28596855532483</v>
      </c>
    </row>
    <row r="79" spans="1:15" s="65" customFormat="1" ht="15.75" customHeight="1">
      <c r="A79" s="56" t="s">
        <v>9</v>
      </c>
      <c r="B79" s="37">
        <v>3394</v>
      </c>
      <c r="C79" s="37">
        <v>433</v>
      </c>
      <c r="D79" s="38">
        <v>420</v>
      </c>
      <c r="E79" s="37">
        <v>671</v>
      </c>
      <c r="F79" s="37">
        <v>32</v>
      </c>
      <c r="G79" s="37">
        <v>656</v>
      </c>
      <c r="H79" s="37" t="s">
        <v>52</v>
      </c>
      <c r="I79" s="37">
        <v>923</v>
      </c>
      <c r="J79" s="37">
        <v>679</v>
      </c>
      <c r="K79" s="37">
        <v>1</v>
      </c>
      <c r="L79" s="37">
        <v>0</v>
      </c>
      <c r="M79" s="37">
        <v>0</v>
      </c>
      <c r="N79" s="80">
        <f>C79/B79*100</f>
        <v>12.757807896287565</v>
      </c>
      <c r="O79" s="79">
        <f>(G79+K79+L79+M79)/B79*100</f>
        <v>19.357690041249263</v>
      </c>
    </row>
    <row r="80" spans="1:15" s="65" customFormat="1" ht="15.75" customHeight="1">
      <c r="A80" s="57" t="s">
        <v>10</v>
      </c>
      <c r="B80" s="77">
        <v>3348</v>
      </c>
      <c r="C80" s="48">
        <v>454</v>
      </c>
      <c r="D80" s="49">
        <v>442</v>
      </c>
      <c r="E80" s="48">
        <v>632</v>
      </c>
      <c r="F80" s="48">
        <v>11</v>
      </c>
      <c r="G80" s="48">
        <v>437</v>
      </c>
      <c r="H80" s="37" t="s">
        <v>52</v>
      </c>
      <c r="I80" s="48">
        <v>1017</v>
      </c>
      <c r="J80" s="48">
        <v>797</v>
      </c>
      <c r="K80" s="48">
        <v>1</v>
      </c>
      <c r="L80" s="48">
        <v>3</v>
      </c>
      <c r="M80" s="48">
        <v>0</v>
      </c>
      <c r="N80" s="81">
        <f>C80/B80*100</f>
        <v>13.560334528076465</v>
      </c>
      <c r="O80" s="82">
        <f>(G80+K80+L80+M80)/B80*100</f>
        <v>13.172043010752688</v>
      </c>
    </row>
    <row r="81" spans="1:8" ht="18.75" customHeight="1">
      <c r="A81" s="31" t="s">
        <v>63</v>
      </c>
      <c r="H81" s="78"/>
    </row>
  </sheetData>
  <mergeCells count="6">
    <mergeCell ref="O7:O8"/>
    <mergeCell ref="N7:N8"/>
    <mergeCell ref="A7:A8"/>
    <mergeCell ref="B7:B8"/>
    <mergeCell ref="C7:D8"/>
    <mergeCell ref="G7:G8"/>
  </mergeCells>
  <printOptions/>
  <pageMargins left="0.5905511811023623" right="0.5511811023622047" top="0.5905511811023623" bottom="0.5905511811023623" header="0" footer="0"/>
  <pageSetup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2007-03-02T00:57:52Z</cp:lastPrinted>
  <dcterms:created xsi:type="dcterms:W3CDTF">2002-03-27T15:00:00Z</dcterms:created>
  <dcterms:modified xsi:type="dcterms:W3CDTF">2007-03-19T06:56:36Z</dcterms:modified>
  <cp:category/>
  <cp:version/>
  <cp:contentType/>
  <cp:contentStatus/>
</cp:coreProperties>
</file>