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870" windowWidth="14040" windowHeight="7140" tabRatio="320" activeTab="0"/>
  </bookViews>
  <sheets>
    <sheet name="n-17-26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<sst xmlns="http://schemas.openxmlformats.org/spreadsheetml/2006/main" count="105" uniqueCount="67">
  <si>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ア）</t>
  </si>
  <si>
    <t>区分</t>
  </si>
  <si>
    <t>卒業者総数</t>
  </si>
  <si>
    <t>イ）進  学  者</t>
  </si>
  <si>
    <t>就職者</t>
  </si>
  <si>
    <t>就職率</t>
  </si>
  <si>
    <t>等入学者</t>
  </si>
  <si>
    <t>人</t>
  </si>
  <si>
    <t>％</t>
  </si>
  <si>
    <t>男   子</t>
  </si>
  <si>
    <t>女   子</t>
  </si>
  <si>
    <t>全    日    制</t>
  </si>
  <si>
    <t>国          立</t>
  </si>
  <si>
    <t>公          立</t>
  </si>
  <si>
    <t>私          立</t>
  </si>
  <si>
    <t>定    時    制</t>
  </si>
  <si>
    <t>（再掲）</t>
  </si>
  <si>
    <t>普    通    科</t>
  </si>
  <si>
    <t>通信制高等学校</t>
  </si>
  <si>
    <t>専修学校</t>
  </si>
  <si>
    <t>公共職業能</t>
  </si>
  <si>
    <t>左記以外</t>
  </si>
  <si>
    <t>死亡・</t>
  </si>
  <si>
    <t>就職している者（再掲）</t>
  </si>
  <si>
    <t>進学率</t>
  </si>
  <si>
    <t>力開発施設</t>
  </si>
  <si>
    <t>の者</t>
  </si>
  <si>
    <t>等入学者</t>
  </si>
  <si>
    <r>
      <t>Ａ</t>
    </r>
    <r>
      <rPr>
        <sz val="8"/>
        <rFont val="ＭＳ 明朝"/>
        <family val="1"/>
      </rPr>
      <t>のうち</t>
    </r>
  </si>
  <si>
    <r>
      <t>Ｂ</t>
    </r>
    <r>
      <rPr>
        <sz val="8"/>
        <rFont val="ＭＳ 明朝"/>
        <family val="1"/>
      </rPr>
      <t>のうち</t>
    </r>
  </si>
  <si>
    <r>
      <t>Ｃ</t>
    </r>
    <r>
      <rPr>
        <sz val="8"/>
        <rFont val="ＭＳ 明朝"/>
        <family val="1"/>
      </rPr>
      <t>のうち</t>
    </r>
  </si>
  <si>
    <t>農  業  科</t>
  </si>
  <si>
    <t>工  業  科</t>
  </si>
  <si>
    <t>商  業  科</t>
  </si>
  <si>
    <t>男   子</t>
  </si>
  <si>
    <t>家  庭  科</t>
  </si>
  <si>
    <t>そ  の  他</t>
  </si>
  <si>
    <t>総　合　学　科</t>
  </si>
  <si>
    <t xml:space="preserve">          第２６表</t>
  </si>
  <si>
    <t xml:space="preserve">        ア）通信制の卒業者総数は前年度間の数値である。</t>
  </si>
  <si>
    <t>課程、設置者、学科、進路別高等学校の卒業者数</t>
  </si>
  <si>
    <t>Ｂ</t>
  </si>
  <si>
    <t>Ｃ</t>
  </si>
  <si>
    <t>Ａ</t>
  </si>
  <si>
    <t>(現役進学率)</t>
  </si>
  <si>
    <t>不詳の者</t>
  </si>
  <si>
    <t xml:space="preserve">        イ）（  ）内は大学・短期大学通信教育部への進学者を除く。</t>
  </si>
  <si>
    <t>左記 Ａ，Ｂ，Ｃのうち</t>
  </si>
  <si>
    <t>一時的な</t>
  </si>
  <si>
    <t>仕事に</t>
  </si>
  <si>
    <t>就いた者</t>
  </si>
  <si>
    <t>…</t>
  </si>
  <si>
    <t>…</t>
  </si>
  <si>
    <t xml:space="preserve">  資  料    大阪府総務部統計課「大阪の学校統計」</t>
  </si>
  <si>
    <t>福　祉  科</t>
  </si>
  <si>
    <t>情　報  科</t>
  </si>
  <si>
    <t>平成１４年度間</t>
  </si>
  <si>
    <r>
      <t xml:space="preserve">    １</t>
    </r>
    <r>
      <rPr>
        <sz val="11"/>
        <rFont val="ＭＳ 明朝"/>
        <family val="1"/>
      </rPr>
      <t xml:space="preserve"> ５</t>
    </r>
  </si>
  <si>
    <r>
      <t xml:space="preserve">    １</t>
    </r>
    <r>
      <rPr>
        <sz val="11"/>
        <rFont val="ＭＳ 明朝"/>
        <family val="1"/>
      </rPr>
      <t xml:space="preserve"> ６</t>
    </r>
  </si>
  <si>
    <t xml:space="preserve">    １ ７</t>
  </si>
  <si>
    <t>平成１８年度間</t>
  </si>
  <si>
    <t>平成１５年３月</t>
  </si>
  <si>
    <t>　　１６</t>
  </si>
  <si>
    <t>　　１７</t>
  </si>
  <si>
    <t>　　１８</t>
  </si>
  <si>
    <t>平成１９年３月</t>
  </si>
  <si>
    <t>(各年5月1日現在)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</si>
</sst>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.0;&quot;△&quot;#\ ##0.0;\-"/>
    <numFmt numFmtId="178" formatCode="\(##0\);\(&quot;△&quot;##0\);"/>
    <numFmt numFmtId="179" formatCode="\(#\ ##0\);\(&quot;△&quot;#\ ##0\);\(\-\)"/>
    <numFmt numFmtId="180" formatCode="##\ ##0.0;&quot;△&quot;##\ ##0.0;\-"/>
    <numFmt numFmtId="181" formatCode="###\ ##0.0;&quot;△&quot;###\ ##0.0;\-"/>
    <numFmt numFmtId="182" formatCode="####\ ##0.0;&quot;△&quot;####\ ##0.0;\-"/>
    <numFmt numFmtId="183" formatCode="#####\ ##0.0;&quot;△&quot;#####\ ##0.0;\-"/>
    <numFmt numFmtId="184" formatCode="0_);[Red]\(0\)"/>
    <numFmt numFmtId="185" formatCode="0.0_);[Red]\(0.0\)"/>
    <numFmt numFmtId="186" formatCode="#,###;[Red]&quot;△&quot;#,###;\-"/>
    <numFmt numFmtId="187" formatCode="_ * ###\ ##0;_ * &quot;△&quot;###\ ##0;_ * &quot;-&quot;;________@&quot;･･･&quot;"/>
    <numFmt numFmtId="188" formatCode="_ * \(###\ ##0\);_ * &quot;△&quot;\(###\ ##0\);_ * &quot;-&quot;;________@&quot;･･･&quot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1" xfId="0" applyFont="1" applyBorder="1" applyAlignment="1" applyProtection="1" quotePrefix="1">
      <alignment horizontal="distributed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distributed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0" fontId="0" fillId="0" borderId="8" xfId="0" applyFont="1" applyBorder="1" applyAlignment="1" applyProtection="1">
      <alignment horizontal="distributed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49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9" fontId="0" fillId="0" borderId="0" xfId="0" applyNumberFormat="1" applyFont="1" applyFill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 quotePrefix="1">
      <alignment horizontal="right" vertical="center"/>
      <protection/>
    </xf>
    <xf numFmtId="177" fontId="0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9" fontId="0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left" vertical="center"/>
      <protection/>
    </xf>
    <xf numFmtId="0" fontId="0" fillId="0" borderId="7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 quotePrefix="1">
      <alignment horizontal="right" vertical="center"/>
      <protection/>
    </xf>
    <xf numFmtId="177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top"/>
      <protection/>
    </xf>
    <xf numFmtId="0" fontId="0" fillId="0" borderId="1" xfId="0" applyFont="1" applyFill="1" applyBorder="1" applyAlignment="1" applyProtection="1" quotePrefix="1">
      <alignment horizontal="distributed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2" xfId="0" applyFont="1" applyFill="1" applyBorder="1" applyAlignment="1" applyProtection="1">
      <alignment horizontal="distributed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 quotePrefix="1">
      <alignment horizontal="right" vertical="center"/>
      <protection/>
    </xf>
    <xf numFmtId="0" fontId="9" fillId="0" borderId="7" xfId="0" applyFont="1" applyFill="1" applyBorder="1" applyAlignment="1" applyProtection="1" quotePrefix="1">
      <alignment horizontal="right" vertical="center"/>
      <protection/>
    </xf>
    <xf numFmtId="176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177" fontId="0" fillId="0" borderId="8" xfId="0" applyNumberFormat="1" applyFont="1" applyFill="1" applyBorder="1" applyAlignment="1" applyProtection="1" quotePrefix="1">
      <alignment horizontal="right" vertical="center"/>
      <protection/>
    </xf>
    <xf numFmtId="177" fontId="0" fillId="0" borderId="8" xfId="0" applyNumberFormat="1" applyFont="1" applyFill="1" applyBorder="1" applyAlignment="1" applyProtection="1">
      <alignment horizontal="right" vertical="center"/>
      <protection/>
    </xf>
    <xf numFmtId="186" fontId="0" fillId="0" borderId="0" xfId="17" applyNumberFormat="1" applyFont="1" applyFill="1" applyAlignment="1" applyProtection="1">
      <alignment horizontal="right" vertical="center"/>
      <protection locked="0"/>
    </xf>
    <xf numFmtId="187" fontId="0" fillId="0" borderId="0" xfId="0" applyNumberFormat="1" applyFont="1" applyFill="1" applyAlignment="1" applyProtection="1">
      <alignment horizontal="right"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28575</xdr:rowOff>
    </xdr:from>
    <xdr:to>
      <xdr:col>0</xdr:col>
      <xdr:colOff>333375</xdr:colOff>
      <xdr:row>63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" y="9829800"/>
          <a:ext cx="285750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専門学科</a:t>
          </a:r>
        </a:p>
      </xdr:txBody>
    </xdr:sp>
    <xdr:clientData/>
  </xdr:twoCellAnchor>
  <xdr:twoCellAnchor>
    <xdr:from>
      <xdr:col>0</xdr:col>
      <xdr:colOff>371475</xdr:colOff>
      <xdr:row>45</xdr:row>
      <xdr:rowOff>19050</xdr:rowOff>
    </xdr:from>
    <xdr:to>
      <xdr:col>0</xdr:col>
      <xdr:colOff>438150</xdr:colOff>
      <xdr:row>65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71475" y="9220200"/>
          <a:ext cx="76200" cy="41243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15" customWidth="1"/>
    <col min="2" max="2" width="11" style="15" customWidth="1"/>
    <col min="3" max="3" width="10.5" style="15" customWidth="1"/>
    <col min="4" max="4" width="11.5" style="15" customWidth="1"/>
    <col min="5" max="6" width="10.3984375" style="15" customWidth="1"/>
    <col min="7" max="9" width="10.09765625" style="15" customWidth="1"/>
    <col min="10" max="10" width="8.5" style="15" customWidth="1"/>
    <col min="11" max="13" width="6.8984375" style="15" customWidth="1"/>
    <col min="14" max="14" width="10.09765625" style="58" customWidth="1"/>
    <col min="15" max="15" width="8.3984375" style="58" customWidth="1"/>
    <col min="16" max="16384" width="9" style="58" customWidth="1"/>
  </cols>
  <sheetData>
    <row r="1" spans="1:14" s="64" customFormat="1" ht="21.75" customHeight="1">
      <c r="A1" s="1" t="s">
        <v>38</v>
      </c>
      <c r="B1" s="2"/>
      <c r="C1" s="3" t="s">
        <v>40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59"/>
    </row>
    <row r="2" ht="24" customHeight="1"/>
    <row r="3" spans="1:13" s="60" customFormat="1" ht="12" customHeight="1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s="60" customFormat="1" ht="15" customHeight="1" thickBot="1">
      <c r="A4" s="34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O4" s="65" t="s">
        <v>66</v>
      </c>
    </row>
    <row r="5" spans="1:15" ht="18.75" customHeight="1">
      <c r="A5" s="16"/>
      <c r="B5" s="17" t="s">
        <v>0</v>
      </c>
      <c r="C5" s="18" t="s">
        <v>43</v>
      </c>
      <c r="D5" s="19"/>
      <c r="E5" s="20" t="s">
        <v>41</v>
      </c>
      <c r="F5" s="20" t="s">
        <v>42</v>
      </c>
      <c r="G5" s="21"/>
      <c r="H5" s="21"/>
      <c r="I5" s="21"/>
      <c r="J5" s="4"/>
      <c r="K5" s="9" t="s">
        <v>47</v>
      </c>
      <c r="L5" s="10"/>
      <c r="M5" s="10"/>
      <c r="N5" s="61"/>
      <c r="O5" s="66"/>
    </row>
    <row r="6" spans="1:15" ht="18.75" customHeight="1">
      <c r="A6" s="87" t="s">
        <v>1</v>
      </c>
      <c r="B6" s="88" t="s">
        <v>2</v>
      </c>
      <c r="C6" s="89" t="s">
        <v>3</v>
      </c>
      <c r="D6" s="90"/>
      <c r="E6" s="5" t="s">
        <v>19</v>
      </c>
      <c r="F6" s="7" t="s">
        <v>20</v>
      </c>
      <c r="G6" s="91" t="s">
        <v>4</v>
      </c>
      <c r="H6" s="49" t="s">
        <v>48</v>
      </c>
      <c r="I6" s="23" t="s">
        <v>21</v>
      </c>
      <c r="J6" s="5" t="s">
        <v>22</v>
      </c>
      <c r="K6" s="11" t="s">
        <v>23</v>
      </c>
      <c r="L6" s="12"/>
      <c r="M6" s="12"/>
      <c r="N6" s="86" t="s">
        <v>24</v>
      </c>
      <c r="O6" s="85" t="s">
        <v>5</v>
      </c>
    </row>
    <row r="7" spans="1:15" ht="18.75" customHeight="1">
      <c r="A7" s="87"/>
      <c r="B7" s="88"/>
      <c r="C7" s="89"/>
      <c r="D7" s="90"/>
      <c r="E7" s="5" t="s">
        <v>6</v>
      </c>
      <c r="F7" s="7" t="s">
        <v>25</v>
      </c>
      <c r="G7" s="91"/>
      <c r="H7" s="49" t="s">
        <v>49</v>
      </c>
      <c r="I7" s="26" t="s">
        <v>26</v>
      </c>
      <c r="J7" s="5" t="s">
        <v>45</v>
      </c>
      <c r="K7" s="6"/>
      <c r="L7" s="32"/>
      <c r="M7" s="33"/>
      <c r="N7" s="86"/>
      <c r="O7" s="85"/>
    </row>
    <row r="8" spans="1:15" ht="18.75" customHeight="1">
      <c r="A8" s="24"/>
      <c r="B8" s="24"/>
      <c r="C8" s="25"/>
      <c r="D8" s="27"/>
      <c r="E8" s="26"/>
      <c r="F8" s="7" t="s">
        <v>27</v>
      </c>
      <c r="G8" s="26"/>
      <c r="H8" s="49" t="s">
        <v>50</v>
      </c>
      <c r="I8" s="26"/>
      <c r="J8" s="5"/>
      <c r="K8" s="8" t="s">
        <v>28</v>
      </c>
      <c r="L8" s="8" t="s">
        <v>29</v>
      </c>
      <c r="M8" s="8" t="s">
        <v>30</v>
      </c>
      <c r="N8" s="62" t="s">
        <v>44</v>
      </c>
      <c r="O8" s="67"/>
    </row>
    <row r="9" spans="1:15" s="64" customFormat="1" ht="15.75" customHeight="1">
      <c r="A9" s="28"/>
      <c r="B9" s="29" t="s">
        <v>7</v>
      </c>
      <c r="C9" s="29"/>
      <c r="D9" s="13"/>
      <c r="E9" s="29"/>
      <c r="F9" s="29"/>
      <c r="G9" s="29"/>
      <c r="H9" s="29"/>
      <c r="I9" s="29"/>
      <c r="J9" s="29"/>
      <c r="K9" s="29"/>
      <c r="L9" s="29"/>
      <c r="M9" s="29"/>
      <c r="N9" s="63" t="s">
        <v>8</v>
      </c>
      <c r="O9" s="63"/>
    </row>
    <row r="10" spans="1:15" s="64" customFormat="1" ht="15.75" customHeight="1">
      <c r="A10" s="30" t="s">
        <v>61</v>
      </c>
      <c r="B10" s="37">
        <v>79017</v>
      </c>
      <c r="C10" s="37">
        <v>37971</v>
      </c>
      <c r="D10" s="38">
        <v>37942</v>
      </c>
      <c r="E10" s="37">
        <v>21579</v>
      </c>
      <c r="F10" s="37">
        <v>186</v>
      </c>
      <c r="G10" s="37">
        <v>8892</v>
      </c>
      <c r="H10" s="37" t="s">
        <v>52</v>
      </c>
      <c r="I10" s="37">
        <v>10357</v>
      </c>
      <c r="J10" s="37">
        <v>32</v>
      </c>
      <c r="K10" s="37">
        <v>26</v>
      </c>
      <c r="L10" s="37">
        <v>61</v>
      </c>
      <c r="M10" s="37">
        <v>0</v>
      </c>
      <c r="N10" s="39">
        <v>48.054216181328066</v>
      </c>
      <c r="O10" s="40">
        <v>11.363377501044079</v>
      </c>
    </row>
    <row r="11" spans="1:15" s="64" customFormat="1" ht="15.75" customHeight="1">
      <c r="A11" s="36" t="s">
        <v>62</v>
      </c>
      <c r="B11" s="37">
        <v>76192</v>
      </c>
      <c r="C11" s="37">
        <v>37336</v>
      </c>
      <c r="D11" s="38">
        <v>37299</v>
      </c>
      <c r="E11" s="37">
        <v>20019</v>
      </c>
      <c r="F11" s="37">
        <v>174</v>
      </c>
      <c r="G11" s="37">
        <v>8551</v>
      </c>
      <c r="H11" s="37">
        <v>2975</v>
      </c>
      <c r="I11" s="37">
        <v>7111</v>
      </c>
      <c r="J11" s="37">
        <v>26</v>
      </c>
      <c r="K11" s="37">
        <v>22</v>
      </c>
      <c r="L11" s="37">
        <v>35</v>
      </c>
      <c r="M11" s="37">
        <v>0</v>
      </c>
      <c r="N11" s="39">
        <v>49.00251994960101</v>
      </c>
      <c r="O11" s="40">
        <v>11.29777404451911</v>
      </c>
    </row>
    <row r="12" spans="1:15" s="64" customFormat="1" ht="15.75" customHeight="1">
      <c r="A12" s="36" t="s">
        <v>63</v>
      </c>
      <c r="B12" s="37">
        <v>74626</v>
      </c>
      <c r="C12" s="37">
        <v>38100</v>
      </c>
      <c r="D12" s="38">
        <v>37910</v>
      </c>
      <c r="E12" s="37">
        <v>18959</v>
      </c>
      <c r="F12" s="37">
        <v>146</v>
      </c>
      <c r="G12" s="37">
        <v>8672</v>
      </c>
      <c r="H12" s="37">
        <v>2935</v>
      </c>
      <c r="I12" s="37">
        <v>5791</v>
      </c>
      <c r="J12" s="37">
        <v>23</v>
      </c>
      <c r="K12" s="37">
        <v>19</v>
      </c>
      <c r="L12" s="37">
        <v>25</v>
      </c>
      <c r="M12" s="37">
        <v>17</v>
      </c>
      <c r="N12" s="39">
        <v>51.054</v>
      </c>
      <c r="O12" s="40">
        <v>11.702</v>
      </c>
    </row>
    <row r="13" spans="1:15" s="64" customFormat="1" ht="15.75" customHeight="1">
      <c r="A13" s="36" t="s">
        <v>64</v>
      </c>
      <c r="B13" s="37">
        <v>72060</v>
      </c>
      <c r="C13" s="37">
        <v>38950</v>
      </c>
      <c r="D13" s="38">
        <v>38914</v>
      </c>
      <c r="E13" s="37">
        <v>16945</v>
      </c>
      <c r="F13" s="37">
        <v>161</v>
      </c>
      <c r="G13" s="37">
        <v>8778</v>
      </c>
      <c r="H13" s="37">
        <v>2441</v>
      </c>
      <c r="I13" s="37">
        <v>4770</v>
      </c>
      <c r="J13" s="37">
        <v>15</v>
      </c>
      <c r="K13" s="37">
        <v>1</v>
      </c>
      <c r="L13" s="37">
        <v>30</v>
      </c>
      <c r="M13" s="37">
        <v>1</v>
      </c>
      <c r="N13" s="39">
        <v>54.05217873993894</v>
      </c>
      <c r="O13" s="40">
        <v>12.225922842076049</v>
      </c>
    </row>
    <row r="14" spans="1:15" s="64" customFormat="1" ht="12.75" customHeight="1">
      <c r="A14" s="22"/>
      <c r="B14" s="37"/>
      <c r="C14" s="3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40"/>
      <c r="O14" s="40"/>
    </row>
    <row r="15" spans="1:15" s="69" customFormat="1" ht="15.75" customHeight="1">
      <c r="A15" s="70" t="s">
        <v>65</v>
      </c>
      <c r="B15" s="41">
        <f>SUM(B16:B17)</f>
        <v>71188</v>
      </c>
      <c r="C15" s="41">
        <f>SUM(C16:C17)</f>
        <v>39572</v>
      </c>
      <c r="D15" s="43">
        <f>SUM(D16:D17)</f>
        <v>39544</v>
      </c>
      <c r="E15" s="41">
        <f>SUM(E16:E17)</f>
        <v>15455</v>
      </c>
      <c r="F15" s="41">
        <f aca="true" t="shared" si="0" ref="F15:M15">SUM(F16:F17)</f>
        <v>211</v>
      </c>
      <c r="G15" s="41">
        <f t="shared" si="0"/>
        <v>8893</v>
      </c>
      <c r="H15" s="41">
        <f t="shared" si="0"/>
        <v>2093</v>
      </c>
      <c r="I15" s="41">
        <f t="shared" si="0"/>
        <v>4797</v>
      </c>
      <c r="J15" s="41">
        <f t="shared" si="0"/>
        <v>167</v>
      </c>
      <c r="K15" s="41">
        <f t="shared" si="0"/>
        <v>5</v>
      </c>
      <c r="L15" s="41">
        <f t="shared" si="0"/>
        <v>22</v>
      </c>
      <c r="M15" s="41">
        <f t="shared" si="0"/>
        <v>0</v>
      </c>
      <c r="N15" s="44">
        <f>C15/B15*100</f>
        <v>55.588020452885324</v>
      </c>
      <c r="O15" s="68">
        <f>(G15+K15+L15+M15)/B15*100</f>
        <v>12.53020171939091</v>
      </c>
    </row>
    <row r="16" spans="1:16" s="64" customFormat="1" ht="15.75" customHeight="1">
      <c r="A16" s="55" t="s">
        <v>9</v>
      </c>
      <c r="B16" s="37">
        <f>C16+E16+F16+G16+H16+I16+J16</f>
        <v>36333</v>
      </c>
      <c r="C16" s="37">
        <f aca="true" t="shared" si="1" ref="C16:E17">C20+C33</f>
        <v>19697</v>
      </c>
      <c r="D16" s="38">
        <f t="shared" si="1"/>
        <v>19682</v>
      </c>
      <c r="E16" s="37">
        <f t="shared" si="1"/>
        <v>7781</v>
      </c>
      <c r="F16" s="37">
        <f aca="true" t="shared" si="2" ref="F16:M16">F20+F33</f>
        <v>184</v>
      </c>
      <c r="G16" s="37">
        <f t="shared" si="2"/>
        <v>5239</v>
      </c>
      <c r="H16" s="37">
        <f t="shared" si="2"/>
        <v>805</v>
      </c>
      <c r="I16" s="37">
        <f t="shared" si="2"/>
        <v>2544</v>
      </c>
      <c r="J16" s="37">
        <f t="shared" si="2"/>
        <v>83</v>
      </c>
      <c r="K16" s="37">
        <f t="shared" si="2"/>
        <v>3</v>
      </c>
      <c r="L16" s="37">
        <f t="shared" si="2"/>
        <v>2</v>
      </c>
      <c r="M16" s="37">
        <f t="shared" si="2"/>
        <v>0</v>
      </c>
      <c r="N16" s="39">
        <f aca="true" t="shared" si="3" ref="N16:N69">C16/B16*100</f>
        <v>54.21242396719236</v>
      </c>
      <c r="O16" s="77">
        <f>(G16+K16+L16+M16)/B16*100</f>
        <v>14.433159937247131</v>
      </c>
      <c r="P16" s="69"/>
    </row>
    <row r="17" spans="1:16" s="64" customFormat="1" ht="15.75" customHeight="1">
      <c r="A17" s="55" t="s">
        <v>10</v>
      </c>
      <c r="B17" s="37">
        <f>C17+E17+F17+G17+H17+I17+J17</f>
        <v>34855</v>
      </c>
      <c r="C17" s="37">
        <f t="shared" si="1"/>
        <v>19875</v>
      </c>
      <c r="D17" s="38">
        <f t="shared" si="1"/>
        <v>19862</v>
      </c>
      <c r="E17" s="37">
        <f t="shared" si="1"/>
        <v>7674</v>
      </c>
      <c r="F17" s="37">
        <f aca="true" t="shared" si="4" ref="F17:M17">F21+F34</f>
        <v>27</v>
      </c>
      <c r="G17" s="37">
        <f t="shared" si="4"/>
        <v>3654</v>
      </c>
      <c r="H17" s="37">
        <f t="shared" si="4"/>
        <v>1288</v>
      </c>
      <c r="I17" s="37">
        <f t="shared" si="4"/>
        <v>2253</v>
      </c>
      <c r="J17" s="37">
        <f t="shared" si="4"/>
        <v>84</v>
      </c>
      <c r="K17" s="37">
        <f t="shared" si="4"/>
        <v>2</v>
      </c>
      <c r="L17" s="37">
        <f t="shared" si="4"/>
        <v>20</v>
      </c>
      <c r="M17" s="37">
        <f t="shared" si="4"/>
        <v>0</v>
      </c>
      <c r="N17" s="39">
        <f t="shared" si="3"/>
        <v>57.02194807057811</v>
      </c>
      <c r="O17" s="77">
        <f>(G17+K17+L17+M17)/B17*100</f>
        <v>10.546549992827428</v>
      </c>
      <c r="P17" s="69"/>
    </row>
    <row r="18" spans="1:15" s="64" customFormat="1" ht="15.75" customHeight="1">
      <c r="A18" s="71"/>
      <c r="B18" s="37"/>
      <c r="C18" s="37"/>
      <c r="D18" s="38"/>
      <c r="E18" s="37"/>
      <c r="F18" s="37"/>
      <c r="G18" s="37"/>
      <c r="H18" s="37"/>
      <c r="I18" s="37"/>
      <c r="J18" s="37"/>
      <c r="K18" s="37"/>
      <c r="L18" s="37"/>
      <c r="M18" s="37"/>
      <c r="N18" s="39"/>
      <c r="O18" s="77"/>
    </row>
    <row r="19" spans="1:15" s="69" customFormat="1" ht="15.75" customHeight="1">
      <c r="A19" s="72" t="s">
        <v>11</v>
      </c>
      <c r="B19" s="41">
        <f>SUM(B20:B21)</f>
        <v>69366</v>
      </c>
      <c r="C19" s="41">
        <f>SUM(C20:C21)</f>
        <v>39403</v>
      </c>
      <c r="D19" s="43">
        <f>SUM(D20:D21)</f>
        <v>39386</v>
      </c>
      <c r="E19" s="41">
        <f>SUM(E20:E21)</f>
        <v>15293</v>
      </c>
      <c r="F19" s="41">
        <f aca="true" t="shared" si="5" ref="F19:M19">SUM(F20:F21)</f>
        <v>197</v>
      </c>
      <c r="G19" s="41">
        <f t="shared" si="5"/>
        <v>8459</v>
      </c>
      <c r="H19" s="41">
        <f t="shared" si="5"/>
        <v>1573</v>
      </c>
      <c r="I19" s="41">
        <f t="shared" si="5"/>
        <v>4432</v>
      </c>
      <c r="J19" s="41">
        <f t="shared" si="5"/>
        <v>9</v>
      </c>
      <c r="K19" s="41">
        <f t="shared" si="5"/>
        <v>2</v>
      </c>
      <c r="L19" s="41">
        <f t="shared" si="5"/>
        <v>19</v>
      </c>
      <c r="M19" s="41">
        <f t="shared" si="5"/>
        <v>0</v>
      </c>
      <c r="N19" s="44">
        <f t="shared" si="3"/>
        <v>56.80448634777845</v>
      </c>
      <c r="O19" s="68">
        <f aca="true" t="shared" si="6" ref="O19:O30">(G19+K19+L19+M19)/B19*100</f>
        <v>12.225009370585013</v>
      </c>
    </row>
    <row r="20" spans="1:15" s="64" customFormat="1" ht="15.75" customHeight="1">
      <c r="A20" s="55" t="s">
        <v>9</v>
      </c>
      <c r="B20" s="37">
        <f aca="true" t="shared" si="7" ref="B20:B69">C20+E20+F20+G20+H20+I20+J20</f>
        <v>35240</v>
      </c>
      <c r="C20" s="37">
        <f aca="true" t="shared" si="8" ref="C20:E21">C23+C26+C29</f>
        <v>19608</v>
      </c>
      <c r="D20" s="38">
        <f t="shared" si="8"/>
        <v>19597</v>
      </c>
      <c r="E20" s="37">
        <f t="shared" si="8"/>
        <v>7680</v>
      </c>
      <c r="F20" s="37">
        <f aca="true" t="shared" si="9" ref="F20:M20">F23+F26+F29</f>
        <v>173</v>
      </c>
      <c r="G20" s="37">
        <f t="shared" si="9"/>
        <v>4917</v>
      </c>
      <c r="H20" s="37">
        <f t="shared" si="9"/>
        <v>519</v>
      </c>
      <c r="I20" s="37">
        <f t="shared" si="9"/>
        <v>2338</v>
      </c>
      <c r="J20" s="37">
        <f t="shared" si="9"/>
        <v>5</v>
      </c>
      <c r="K20" s="37">
        <f t="shared" si="9"/>
        <v>2</v>
      </c>
      <c r="L20" s="37">
        <f t="shared" si="9"/>
        <v>1</v>
      </c>
      <c r="M20" s="37">
        <f t="shared" si="9"/>
        <v>0</v>
      </c>
      <c r="N20" s="39">
        <f t="shared" si="3"/>
        <v>55.64131668558456</v>
      </c>
      <c r="O20" s="77">
        <f t="shared" si="6"/>
        <v>13.961407491486947</v>
      </c>
    </row>
    <row r="21" spans="1:15" s="64" customFormat="1" ht="15.75" customHeight="1">
      <c r="A21" s="55" t="s">
        <v>10</v>
      </c>
      <c r="B21" s="37">
        <f t="shared" si="7"/>
        <v>34126</v>
      </c>
      <c r="C21" s="37">
        <f t="shared" si="8"/>
        <v>19795</v>
      </c>
      <c r="D21" s="38">
        <f t="shared" si="8"/>
        <v>19789</v>
      </c>
      <c r="E21" s="37">
        <f t="shared" si="8"/>
        <v>7613</v>
      </c>
      <c r="F21" s="37">
        <f aca="true" t="shared" si="10" ref="F21:M21">F24+F27+F30</f>
        <v>24</v>
      </c>
      <c r="G21" s="37">
        <f t="shared" si="10"/>
        <v>3542</v>
      </c>
      <c r="H21" s="37">
        <f t="shared" si="10"/>
        <v>1054</v>
      </c>
      <c r="I21" s="37">
        <f t="shared" si="10"/>
        <v>2094</v>
      </c>
      <c r="J21" s="37">
        <f t="shared" si="10"/>
        <v>4</v>
      </c>
      <c r="K21" s="37">
        <f t="shared" si="10"/>
        <v>0</v>
      </c>
      <c r="L21" s="37">
        <f t="shared" si="10"/>
        <v>18</v>
      </c>
      <c r="M21" s="37">
        <f t="shared" si="10"/>
        <v>0</v>
      </c>
      <c r="N21" s="39">
        <f t="shared" si="3"/>
        <v>58.00562620875579</v>
      </c>
      <c r="O21" s="77">
        <f t="shared" si="6"/>
        <v>10.431928734689093</v>
      </c>
    </row>
    <row r="22" spans="1:15" s="64" customFormat="1" ht="15.75" customHeight="1">
      <c r="A22" s="55" t="s">
        <v>12</v>
      </c>
      <c r="B22" s="37">
        <f>SUM(B23:B24)</f>
        <v>452</v>
      </c>
      <c r="C22" s="37">
        <f>SUM(C23:C24)</f>
        <v>285</v>
      </c>
      <c r="D22" s="38">
        <f>SUM(D23:D24)</f>
        <v>285</v>
      </c>
      <c r="E22" s="37">
        <f>SUM(E23:E24)</f>
        <v>125</v>
      </c>
      <c r="F22" s="37">
        <f aca="true" t="shared" si="11" ref="F22:M22">SUM(F23:F24)</f>
        <v>0</v>
      </c>
      <c r="G22" s="37">
        <f t="shared" si="11"/>
        <v>0</v>
      </c>
      <c r="H22" s="37">
        <f t="shared" si="11"/>
        <v>0</v>
      </c>
      <c r="I22" s="37">
        <f t="shared" si="11"/>
        <v>42</v>
      </c>
      <c r="J22" s="37">
        <f t="shared" si="11"/>
        <v>0</v>
      </c>
      <c r="K22" s="37">
        <f t="shared" si="11"/>
        <v>0</v>
      </c>
      <c r="L22" s="37">
        <f t="shared" si="11"/>
        <v>0</v>
      </c>
      <c r="M22" s="37">
        <f t="shared" si="11"/>
        <v>0</v>
      </c>
      <c r="N22" s="39">
        <f t="shared" si="3"/>
        <v>63.05309734513275</v>
      </c>
      <c r="O22" s="77">
        <f t="shared" si="6"/>
        <v>0</v>
      </c>
    </row>
    <row r="23" spans="1:15" s="64" customFormat="1" ht="15.75" customHeight="1">
      <c r="A23" s="55" t="s">
        <v>9</v>
      </c>
      <c r="B23" s="37">
        <f t="shared" si="7"/>
        <v>202</v>
      </c>
      <c r="C23" s="37">
        <v>98</v>
      </c>
      <c r="D23" s="38">
        <v>98</v>
      </c>
      <c r="E23" s="37">
        <v>79</v>
      </c>
      <c r="F23" s="37">
        <v>0</v>
      </c>
      <c r="G23" s="37">
        <v>0</v>
      </c>
      <c r="H23" s="37">
        <v>0</v>
      </c>
      <c r="I23" s="37">
        <v>25</v>
      </c>
      <c r="J23" s="37">
        <v>0</v>
      </c>
      <c r="K23" s="37">
        <v>0</v>
      </c>
      <c r="L23" s="37">
        <v>0</v>
      </c>
      <c r="M23" s="37">
        <v>0</v>
      </c>
      <c r="N23" s="39">
        <f t="shared" si="3"/>
        <v>48.51485148514851</v>
      </c>
      <c r="O23" s="77">
        <f t="shared" si="6"/>
        <v>0</v>
      </c>
    </row>
    <row r="24" spans="1:15" s="64" customFormat="1" ht="15.75" customHeight="1">
      <c r="A24" s="55" t="s">
        <v>10</v>
      </c>
      <c r="B24" s="37">
        <f t="shared" si="7"/>
        <v>250</v>
      </c>
      <c r="C24" s="37">
        <v>187</v>
      </c>
      <c r="D24" s="38">
        <v>187</v>
      </c>
      <c r="E24" s="37">
        <v>46</v>
      </c>
      <c r="F24" s="37">
        <v>0</v>
      </c>
      <c r="G24" s="37">
        <v>0</v>
      </c>
      <c r="H24" s="37">
        <v>0</v>
      </c>
      <c r="I24" s="37">
        <v>17</v>
      </c>
      <c r="J24" s="37">
        <v>0</v>
      </c>
      <c r="K24" s="37">
        <v>0</v>
      </c>
      <c r="L24" s="37">
        <v>0</v>
      </c>
      <c r="M24" s="37">
        <v>0</v>
      </c>
      <c r="N24" s="39">
        <f t="shared" si="3"/>
        <v>74.8</v>
      </c>
      <c r="O24" s="77">
        <f t="shared" si="6"/>
        <v>0</v>
      </c>
    </row>
    <row r="25" spans="1:15" s="64" customFormat="1" ht="15.75" customHeight="1">
      <c r="A25" s="55" t="s">
        <v>13</v>
      </c>
      <c r="B25" s="37">
        <f>SUM(B26:B27)</f>
        <v>41975</v>
      </c>
      <c r="C25" s="37">
        <f>SUM(C26:C27)</f>
        <v>20146</v>
      </c>
      <c r="D25" s="38">
        <f>SUM(D26:D27)</f>
        <v>20131</v>
      </c>
      <c r="E25" s="37">
        <f>SUM(E26:E27)</f>
        <v>10450</v>
      </c>
      <c r="F25" s="37">
        <f aca="true" t="shared" si="12" ref="F25:M25">SUM(F26:F27)</f>
        <v>164</v>
      </c>
      <c r="G25" s="37">
        <f t="shared" si="12"/>
        <v>7056</v>
      </c>
      <c r="H25" s="37">
        <f t="shared" si="12"/>
        <v>1456</v>
      </c>
      <c r="I25" s="37">
        <f t="shared" si="12"/>
        <v>2696</v>
      </c>
      <c r="J25" s="37">
        <f t="shared" si="12"/>
        <v>7</v>
      </c>
      <c r="K25" s="37">
        <f t="shared" si="12"/>
        <v>2</v>
      </c>
      <c r="L25" s="37">
        <f t="shared" si="12"/>
        <v>14</v>
      </c>
      <c r="M25" s="37">
        <f t="shared" si="12"/>
        <v>0</v>
      </c>
      <c r="N25" s="39">
        <f t="shared" si="3"/>
        <v>47.99523525908278</v>
      </c>
      <c r="O25" s="77">
        <f t="shared" si="6"/>
        <v>16.848123883263845</v>
      </c>
    </row>
    <row r="26" spans="1:15" s="64" customFormat="1" ht="15.75" customHeight="1">
      <c r="A26" s="55" t="s">
        <v>9</v>
      </c>
      <c r="B26" s="37">
        <f t="shared" si="7"/>
        <v>19990</v>
      </c>
      <c r="C26" s="37">
        <v>9119</v>
      </c>
      <c r="D26" s="38">
        <v>9110</v>
      </c>
      <c r="E26" s="37">
        <v>4776</v>
      </c>
      <c r="F26" s="37">
        <v>143</v>
      </c>
      <c r="G26" s="37">
        <v>4111</v>
      </c>
      <c r="H26" s="37">
        <v>470</v>
      </c>
      <c r="I26" s="37">
        <v>1368</v>
      </c>
      <c r="J26" s="37">
        <v>3</v>
      </c>
      <c r="K26" s="37">
        <v>2</v>
      </c>
      <c r="L26" s="42">
        <v>1</v>
      </c>
      <c r="M26" s="42">
        <v>0</v>
      </c>
      <c r="N26" s="39">
        <f t="shared" si="3"/>
        <v>45.617808904452225</v>
      </c>
      <c r="O26" s="77">
        <f t="shared" si="6"/>
        <v>20.580290145072535</v>
      </c>
    </row>
    <row r="27" spans="1:15" s="64" customFormat="1" ht="15.75" customHeight="1">
      <c r="A27" s="55" t="s">
        <v>10</v>
      </c>
      <c r="B27" s="37">
        <f t="shared" si="7"/>
        <v>21985</v>
      </c>
      <c r="C27" s="37">
        <v>11027</v>
      </c>
      <c r="D27" s="38">
        <v>11021</v>
      </c>
      <c r="E27" s="37">
        <v>5674</v>
      </c>
      <c r="F27" s="37">
        <v>21</v>
      </c>
      <c r="G27" s="37">
        <v>2945</v>
      </c>
      <c r="H27" s="37">
        <v>986</v>
      </c>
      <c r="I27" s="37">
        <v>1328</v>
      </c>
      <c r="J27" s="37">
        <v>4</v>
      </c>
      <c r="K27" s="37">
        <v>0</v>
      </c>
      <c r="L27" s="42">
        <v>13</v>
      </c>
      <c r="M27" s="42">
        <v>0</v>
      </c>
      <c r="N27" s="39">
        <f t="shared" si="3"/>
        <v>50.156925176256536</v>
      </c>
      <c r="O27" s="77">
        <f t="shared" si="6"/>
        <v>13.454628155560611</v>
      </c>
    </row>
    <row r="28" spans="1:15" s="64" customFormat="1" ht="15.75" customHeight="1">
      <c r="A28" s="55" t="s">
        <v>14</v>
      </c>
      <c r="B28" s="37">
        <f>SUM(B29:B30)</f>
        <v>26939</v>
      </c>
      <c r="C28" s="37">
        <f>SUM(C29:C30)</f>
        <v>18972</v>
      </c>
      <c r="D28" s="38">
        <f>SUM(D29:D30)</f>
        <v>18970</v>
      </c>
      <c r="E28" s="37">
        <f>SUM(E29:E30)</f>
        <v>4718</v>
      </c>
      <c r="F28" s="37">
        <f aca="true" t="shared" si="13" ref="F28:M28">SUM(F29:F30)</f>
        <v>33</v>
      </c>
      <c r="G28" s="37">
        <f t="shared" si="13"/>
        <v>1403</v>
      </c>
      <c r="H28" s="37">
        <f t="shared" si="13"/>
        <v>117</v>
      </c>
      <c r="I28" s="37">
        <f t="shared" si="13"/>
        <v>1694</v>
      </c>
      <c r="J28" s="37">
        <f t="shared" si="13"/>
        <v>2</v>
      </c>
      <c r="K28" s="37">
        <f t="shared" si="13"/>
        <v>0</v>
      </c>
      <c r="L28" s="37">
        <f t="shared" si="13"/>
        <v>5</v>
      </c>
      <c r="M28" s="37">
        <f t="shared" si="13"/>
        <v>0</v>
      </c>
      <c r="N28" s="39">
        <f t="shared" si="3"/>
        <v>70.42577675489068</v>
      </c>
      <c r="O28" s="77">
        <f t="shared" si="6"/>
        <v>5.226623111474071</v>
      </c>
    </row>
    <row r="29" spans="1:15" s="64" customFormat="1" ht="15.75" customHeight="1">
      <c r="A29" s="55" t="s">
        <v>9</v>
      </c>
      <c r="B29" s="37">
        <f t="shared" si="7"/>
        <v>15048</v>
      </c>
      <c r="C29" s="37">
        <v>10391</v>
      </c>
      <c r="D29" s="38">
        <v>10389</v>
      </c>
      <c r="E29" s="37">
        <v>2825</v>
      </c>
      <c r="F29" s="37">
        <v>30</v>
      </c>
      <c r="G29" s="37">
        <v>806</v>
      </c>
      <c r="H29" s="37">
        <v>49</v>
      </c>
      <c r="I29" s="37">
        <v>945</v>
      </c>
      <c r="J29" s="81">
        <v>2</v>
      </c>
      <c r="K29" s="37">
        <v>0</v>
      </c>
      <c r="L29" s="37">
        <v>0</v>
      </c>
      <c r="M29" s="37">
        <v>0</v>
      </c>
      <c r="N29" s="39">
        <f t="shared" si="3"/>
        <v>69.05236576289208</v>
      </c>
      <c r="O29" s="77">
        <f t="shared" si="6"/>
        <v>5.356193514088251</v>
      </c>
    </row>
    <row r="30" spans="1:15" s="64" customFormat="1" ht="15.75" customHeight="1">
      <c r="A30" s="55" t="s">
        <v>10</v>
      </c>
      <c r="B30" s="37">
        <f t="shared" si="7"/>
        <v>11891</v>
      </c>
      <c r="C30" s="37">
        <v>8581</v>
      </c>
      <c r="D30" s="38">
        <v>8581</v>
      </c>
      <c r="E30" s="37">
        <v>1893</v>
      </c>
      <c r="F30" s="37">
        <v>3</v>
      </c>
      <c r="G30" s="37">
        <v>597</v>
      </c>
      <c r="H30" s="37">
        <v>68</v>
      </c>
      <c r="I30" s="37">
        <v>749</v>
      </c>
      <c r="J30" s="37">
        <v>0</v>
      </c>
      <c r="K30" s="37">
        <v>0</v>
      </c>
      <c r="L30" s="37">
        <v>5</v>
      </c>
      <c r="M30" s="37">
        <v>0</v>
      </c>
      <c r="N30" s="39">
        <f t="shared" si="3"/>
        <v>72.1638213775124</v>
      </c>
      <c r="O30" s="77">
        <f t="shared" si="6"/>
        <v>5.062652426204693</v>
      </c>
    </row>
    <row r="31" spans="1:15" s="64" customFormat="1" ht="15.75" customHeight="1">
      <c r="A31" s="71"/>
      <c r="B31" s="37"/>
      <c r="C31" s="37"/>
      <c r="D31" s="38"/>
      <c r="E31" s="37"/>
      <c r="F31" s="37"/>
      <c r="G31" s="37"/>
      <c r="H31" s="37"/>
      <c r="I31" s="37"/>
      <c r="J31" s="37"/>
      <c r="K31" s="37"/>
      <c r="L31" s="37"/>
      <c r="M31" s="37"/>
      <c r="N31" s="39"/>
      <c r="O31" s="77"/>
    </row>
    <row r="32" spans="1:15" s="69" customFormat="1" ht="15.75" customHeight="1">
      <c r="A32" s="73" t="s">
        <v>15</v>
      </c>
      <c r="B32" s="41">
        <f>SUM(B33:B34)</f>
        <v>1822</v>
      </c>
      <c r="C32" s="41">
        <f>SUM(C33:C34)</f>
        <v>169</v>
      </c>
      <c r="D32" s="43">
        <f>SUM(D33:D34)</f>
        <v>158</v>
      </c>
      <c r="E32" s="41">
        <f>SUM(E33:E34)</f>
        <v>162</v>
      </c>
      <c r="F32" s="41">
        <f aca="true" t="shared" si="14" ref="F32:M32">SUM(F33:F34)</f>
        <v>14</v>
      </c>
      <c r="G32" s="41">
        <f t="shared" si="14"/>
        <v>434</v>
      </c>
      <c r="H32" s="41">
        <f t="shared" si="14"/>
        <v>520</v>
      </c>
      <c r="I32" s="41">
        <f t="shared" si="14"/>
        <v>365</v>
      </c>
      <c r="J32" s="41">
        <f t="shared" si="14"/>
        <v>158</v>
      </c>
      <c r="K32" s="41">
        <f t="shared" si="14"/>
        <v>3</v>
      </c>
      <c r="L32" s="41">
        <f t="shared" si="14"/>
        <v>3</v>
      </c>
      <c r="M32" s="41">
        <f t="shared" si="14"/>
        <v>0</v>
      </c>
      <c r="N32" s="44">
        <f t="shared" si="3"/>
        <v>9.275521405049396</v>
      </c>
      <c r="O32" s="68">
        <f aca="true" t="shared" si="15" ref="O32:O37">(G32+K32+L32+M32)/B32*100</f>
        <v>24.149286498353458</v>
      </c>
    </row>
    <row r="33" spans="1:15" s="64" customFormat="1" ht="15.75" customHeight="1">
      <c r="A33" s="55" t="s">
        <v>9</v>
      </c>
      <c r="B33" s="37">
        <f t="shared" si="7"/>
        <v>1093</v>
      </c>
      <c r="C33" s="37">
        <f aca="true" t="shared" si="16" ref="C33:E34">C36+C39</f>
        <v>89</v>
      </c>
      <c r="D33" s="38">
        <f t="shared" si="16"/>
        <v>85</v>
      </c>
      <c r="E33" s="37">
        <f t="shared" si="16"/>
        <v>101</v>
      </c>
      <c r="F33" s="37">
        <f aca="true" t="shared" si="17" ref="F33:M33">F36+F39</f>
        <v>11</v>
      </c>
      <c r="G33" s="37">
        <f t="shared" si="17"/>
        <v>322</v>
      </c>
      <c r="H33" s="37">
        <f t="shared" si="17"/>
        <v>286</v>
      </c>
      <c r="I33" s="37">
        <f t="shared" si="17"/>
        <v>206</v>
      </c>
      <c r="J33" s="37">
        <f t="shared" si="17"/>
        <v>78</v>
      </c>
      <c r="K33" s="37">
        <f t="shared" si="17"/>
        <v>1</v>
      </c>
      <c r="L33" s="37">
        <f t="shared" si="17"/>
        <v>1</v>
      </c>
      <c r="M33" s="37">
        <f t="shared" si="17"/>
        <v>0</v>
      </c>
      <c r="N33" s="39">
        <f t="shared" si="3"/>
        <v>8.142726440988106</v>
      </c>
      <c r="O33" s="77">
        <f t="shared" si="15"/>
        <v>29.643183897529735</v>
      </c>
    </row>
    <row r="34" spans="1:15" s="64" customFormat="1" ht="15.75" customHeight="1">
      <c r="A34" s="55" t="s">
        <v>10</v>
      </c>
      <c r="B34" s="37">
        <f t="shared" si="7"/>
        <v>729</v>
      </c>
      <c r="C34" s="37">
        <f t="shared" si="16"/>
        <v>80</v>
      </c>
      <c r="D34" s="38">
        <f t="shared" si="16"/>
        <v>73</v>
      </c>
      <c r="E34" s="37">
        <f t="shared" si="16"/>
        <v>61</v>
      </c>
      <c r="F34" s="37">
        <f aca="true" t="shared" si="18" ref="F34:M34">F37+F40</f>
        <v>3</v>
      </c>
      <c r="G34" s="37">
        <f t="shared" si="18"/>
        <v>112</v>
      </c>
      <c r="H34" s="37">
        <f t="shared" si="18"/>
        <v>234</v>
      </c>
      <c r="I34" s="37">
        <f t="shared" si="18"/>
        <v>159</v>
      </c>
      <c r="J34" s="37">
        <f t="shared" si="18"/>
        <v>80</v>
      </c>
      <c r="K34" s="37">
        <f t="shared" si="18"/>
        <v>2</v>
      </c>
      <c r="L34" s="37">
        <f t="shared" si="18"/>
        <v>2</v>
      </c>
      <c r="M34" s="37">
        <f t="shared" si="18"/>
        <v>0</v>
      </c>
      <c r="N34" s="39">
        <f t="shared" si="3"/>
        <v>10.973936899862826</v>
      </c>
      <c r="O34" s="77">
        <f t="shared" si="15"/>
        <v>15.912208504801098</v>
      </c>
    </row>
    <row r="35" spans="1:15" s="64" customFormat="1" ht="15.75" customHeight="1">
      <c r="A35" s="55" t="s">
        <v>13</v>
      </c>
      <c r="B35" s="37">
        <f>SUM(B36:B37)</f>
        <v>1822</v>
      </c>
      <c r="C35" s="37">
        <f>SUM(C36:C37)</f>
        <v>169</v>
      </c>
      <c r="D35" s="38">
        <f>SUM(D36:D37)</f>
        <v>158</v>
      </c>
      <c r="E35" s="37">
        <f>SUM(E36:E37)</f>
        <v>162</v>
      </c>
      <c r="F35" s="37">
        <f aca="true" t="shared" si="19" ref="F35:M35">SUM(F36:F37)</f>
        <v>14</v>
      </c>
      <c r="G35" s="37">
        <f t="shared" si="19"/>
        <v>434</v>
      </c>
      <c r="H35" s="37">
        <f t="shared" si="19"/>
        <v>520</v>
      </c>
      <c r="I35" s="37">
        <f t="shared" si="19"/>
        <v>365</v>
      </c>
      <c r="J35" s="37">
        <f t="shared" si="19"/>
        <v>158</v>
      </c>
      <c r="K35" s="37">
        <f t="shared" si="19"/>
        <v>3</v>
      </c>
      <c r="L35" s="37">
        <f t="shared" si="19"/>
        <v>3</v>
      </c>
      <c r="M35" s="37">
        <f t="shared" si="19"/>
        <v>0</v>
      </c>
      <c r="N35" s="39">
        <f t="shared" si="3"/>
        <v>9.275521405049396</v>
      </c>
      <c r="O35" s="77">
        <f t="shared" si="15"/>
        <v>24.149286498353458</v>
      </c>
    </row>
    <row r="36" spans="1:15" s="64" customFormat="1" ht="15.75" customHeight="1">
      <c r="A36" s="55" t="s">
        <v>9</v>
      </c>
      <c r="B36" s="37">
        <f t="shared" si="7"/>
        <v>1093</v>
      </c>
      <c r="C36" s="82">
        <v>89</v>
      </c>
      <c r="D36" s="83">
        <v>85</v>
      </c>
      <c r="E36" s="82">
        <v>101</v>
      </c>
      <c r="F36" s="82">
        <v>11</v>
      </c>
      <c r="G36" s="82">
        <v>322</v>
      </c>
      <c r="H36" s="82">
        <v>286</v>
      </c>
      <c r="I36" s="82">
        <v>206</v>
      </c>
      <c r="J36" s="82">
        <v>78</v>
      </c>
      <c r="K36" s="82">
        <v>1</v>
      </c>
      <c r="L36" s="82">
        <v>1</v>
      </c>
      <c r="M36" s="82">
        <v>0</v>
      </c>
      <c r="N36" s="39">
        <f t="shared" si="3"/>
        <v>8.142726440988106</v>
      </c>
      <c r="O36" s="77">
        <f t="shared" si="15"/>
        <v>29.643183897529735</v>
      </c>
    </row>
    <row r="37" spans="1:15" s="64" customFormat="1" ht="15.75" customHeight="1">
      <c r="A37" s="55" t="s">
        <v>10</v>
      </c>
      <c r="B37" s="37">
        <f t="shared" si="7"/>
        <v>729</v>
      </c>
      <c r="C37" s="82">
        <v>80</v>
      </c>
      <c r="D37" s="83">
        <v>73</v>
      </c>
      <c r="E37" s="82">
        <v>61</v>
      </c>
      <c r="F37" s="82">
        <v>3</v>
      </c>
      <c r="G37" s="82">
        <v>112</v>
      </c>
      <c r="H37" s="82">
        <v>234</v>
      </c>
      <c r="I37" s="82">
        <v>159</v>
      </c>
      <c r="J37" s="82">
        <v>80</v>
      </c>
      <c r="K37" s="82">
        <v>2</v>
      </c>
      <c r="L37" s="82">
        <v>2</v>
      </c>
      <c r="M37" s="82">
        <v>0</v>
      </c>
      <c r="N37" s="39">
        <f t="shared" si="3"/>
        <v>10.973936899862826</v>
      </c>
      <c r="O37" s="77">
        <f t="shared" si="15"/>
        <v>15.912208504801098</v>
      </c>
    </row>
    <row r="38" spans="1:15" s="64" customFormat="1" ht="15.75" customHeight="1">
      <c r="A38" s="55" t="s">
        <v>14</v>
      </c>
      <c r="B38" s="37">
        <f>SUM(B39:B40)</f>
        <v>0</v>
      </c>
      <c r="C38" s="37">
        <f>SUM(C39:C40)</f>
        <v>0</v>
      </c>
      <c r="D38" s="38">
        <f>SUM(D39:D40)</f>
        <v>0</v>
      </c>
      <c r="E38" s="37">
        <f>SUM(E39:E40)</f>
        <v>0</v>
      </c>
      <c r="F38" s="37">
        <f aca="true" t="shared" si="20" ref="F38:M38">SUM(F39:F40)</f>
        <v>0</v>
      </c>
      <c r="G38" s="37">
        <f t="shared" si="20"/>
        <v>0</v>
      </c>
      <c r="H38" s="37">
        <f t="shared" si="20"/>
        <v>0</v>
      </c>
      <c r="I38" s="37">
        <f t="shared" si="20"/>
        <v>0</v>
      </c>
      <c r="J38" s="37">
        <f t="shared" si="20"/>
        <v>0</v>
      </c>
      <c r="K38" s="37">
        <f t="shared" si="20"/>
        <v>0</v>
      </c>
      <c r="L38" s="37">
        <f t="shared" si="20"/>
        <v>0</v>
      </c>
      <c r="M38" s="37">
        <f t="shared" si="20"/>
        <v>0</v>
      </c>
      <c r="N38" s="39"/>
      <c r="O38" s="77"/>
    </row>
    <row r="39" spans="1:15" s="64" customFormat="1" ht="15.75" customHeight="1">
      <c r="A39" s="55" t="s">
        <v>9</v>
      </c>
      <c r="B39" s="37">
        <f t="shared" si="7"/>
        <v>0</v>
      </c>
      <c r="C39" s="37">
        <v>0</v>
      </c>
      <c r="D39" s="38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9"/>
      <c r="O39" s="77"/>
    </row>
    <row r="40" spans="1:15" s="64" customFormat="1" ht="15.75" customHeight="1">
      <c r="A40" s="55" t="s">
        <v>10</v>
      </c>
      <c r="B40" s="37">
        <f t="shared" si="7"/>
        <v>0</v>
      </c>
      <c r="C40" s="37">
        <v>0</v>
      </c>
      <c r="D40" s="38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9"/>
      <c r="O40" s="77"/>
    </row>
    <row r="41" spans="1:15" s="64" customFormat="1" ht="12.75" customHeight="1">
      <c r="A41" s="55"/>
      <c r="B41" s="37"/>
      <c r="C41" s="37"/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9"/>
      <c r="O41" s="77"/>
    </row>
    <row r="42" spans="1:15" s="69" customFormat="1" ht="15.75" customHeight="1">
      <c r="A42" s="54" t="s">
        <v>16</v>
      </c>
      <c r="B42" s="37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77"/>
    </row>
    <row r="43" spans="1:15" s="64" customFormat="1" ht="15.75" customHeight="1">
      <c r="A43" s="55" t="s">
        <v>17</v>
      </c>
      <c r="B43" s="37">
        <f>SUM(B44:B45)</f>
        <v>57706</v>
      </c>
      <c r="C43" s="37">
        <f>SUM(C44:C45)</f>
        <v>34483</v>
      </c>
      <c r="D43" s="38">
        <f>SUM(D44:D45)</f>
        <v>34460</v>
      </c>
      <c r="E43" s="37">
        <f>SUM(E44:E45)</f>
        <v>12962</v>
      </c>
      <c r="F43" s="37">
        <f aca="true" t="shared" si="21" ref="F43:M43">SUM(F44:F45)</f>
        <v>144</v>
      </c>
      <c r="G43" s="37">
        <f t="shared" si="21"/>
        <v>4357</v>
      </c>
      <c r="H43" s="37">
        <f t="shared" si="21"/>
        <v>1600</v>
      </c>
      <c r="I43" s="37">
        <f t="shared" si="21"/>
        <v>3994</v>
      </c>
      <c r="J43" s="37">
        <f t="shared" si="21"/>
        <v>166</v>
      </c>
      <c r="K43" s="37">
        <f t="shared" si="21"/>
        <v>3</v>
      </c>
      <c r="L43" s="37">
        <f t="shared" si="21"/>
        <v>15</v>
      </c>
      <c r="M43" s="37">
        <f t="shared" si="21"/>
        <v>0</v>
      </c>
      <c r="N43" s="39">
        <f t="shared" si="3"/>
        <v>59.75635115932485</v>
      </c>
      <c r="O43" s="77">
        <f aca="true" t="shared" si="22" ref="O43:O59">(G43+K43+L43+M43)/B43*100</f>
        <v>7.581533982601463</v>
      </c>
    </row>
    <row r="44" spans="1:15" s="64" customFormat="1" ht="15.75" customHeight="1">
      <c r="A44" s="55" t="s">
        <v>9</v>
      </c>
      <c r="B44" s="37">
        <f t="shared" si="7"/>
        <v>29223</v>
      </c>
      <c r="C44" s="37">
        <v>17451</v>
      </c>
      <c r="D44" s="38">
        <v>17438</v>
      </c>
      <c r="E44" s="37">
        <v>6636</v>
      </c>
      <c r="F44" s="37">
        <v>130</v>
      </c>
      <c r="G44" s="37">
        <v>2179</v>
      </c>
      <c r="H44" s="37">
        <v>573</v>
      </c>
      <c r="I44" s="37">
        <v>2172</v>
      </c>
      <c r="J44" s="37">
        <v>82</v>
      </c>
      <c r="K44" s="37">
        <v>2</v>
      </c>
      <c r="L44" s="42">
        <v>0</v>
      </c>
      <c r="M44" s="37">
        <v>0</v>
      </c>
      <c r="N44" s="39">
        <f t="shared" si="3"/>
        <v>59.71666153372344</v>
      </c>
      <c r="O44" s="77">
        <f t="shared" si="22"/>
        <v>7.463299455908018</v>
      </c>
    </row>
    <row r="45" spans="1:15" s="64" customFormat="1" ht="15.75" customHeight="1">
      <c r="A45" s="55" t="s">
        <v>10</v>
      </c>
      <c r="B45" s="37">
        <f t="shared" si="7"/>
        <v>28483</v>
      </c>
      <c r="C45" s="37">
        <v>17032</v>
      </c>
      <c r="D45" s="38">
        <v>17022</v>
      </c>
      <c r="E45" s="37">
        <v>6326</v>
      </c>
      <c r="F45" s="37">
        <v>14</v>
      </c>
      <c r="G45" s="37">
        <v>2178</v>
      </c>
      <c r="H45" s="37">
        <v>1027</v>
      </c>
      <c r="I45" s="37">
        <v>1822</v>
      </c>
      <c r="J45" s="37">
        <v>84</v>
      </c>
      <c r="K45" s="37">
        <v>1</v>
      </c>
      <c r="L45" s="42">
        <v>15</v>
      </c>
      <c r="M45" s="42">
        <v>0</v>
      </c>
      <c r="N45" s="39">
        <f t="shared" si="3"/>
        <v>59.79707193764702</v>
      </c>
      <c r="O45" s="77">
        <f t="shared" si="22"/>
        <v>7.702840290699715</v>
      </c>
    </row>
    <row r="46" spans="1:15" s="64" customFormat="1" ht="15.75" customHeight="1">
      <c r="A46" s="55" t="s">
        <v>31</v>
      </c>
      <c r="B46" s="37">
        <f>SUM(B47:B48)</f>
        <v>403</v>
      </c>
      <c r="C46" s="37">
        <f>SUM(C47:C48)</f>
        <v>81</v>
      </c>
      <c r="D46" s="38">
        <f>SUM(D47:D48)</f>
        <v>81</v>
      </c>
      <c r="E46" s="37">
        <f>SUM(E47:E48)</f>
        <v>93</v>
      </c>
      <c r="F46" s="37">
        <f aca="true" t="shared" si="23" ref="F46:M46">SUM(F47:F48)</f>
        <v>10</v>
      </c>
      <c r="G46" s="37">
        <f t="shared" si="23"/>
        <v>153</v>
      </c>
      <c r="H46" s="37">
        <f t="shared" si="23"/>
        <v>47</v>
      </c>
      <c r="I46" s="37">
        <f t="shared" si="23"/>
        <v>19</v>
      </c>
      <c r="J46" s="37">
        <f t="shared" si="23"/>
        <v>0</v>
      </c>
      <c r="K46" s="37">
        <f t="shared" si="23"/>
        <v>0</v>
      </c>
      <c r="L46" s="37">
        <f t="shared" si="23"/>
        <v>0</v>
      </c>
      <c r="M46" s="37">
        <f t="shared" si="23"/>
        <v>0</v>
      </c>
      <c r="N46" s="39">
        <f t="shared" si="3"/>
        <v>20.099255583126553</v>
      </c>
      <c r="O46" s="77">
        <f t="shared" si="22"/>
        <v>37.96526054590571</v>
      </c>
    </row>
    <row r="47" spans="1:15" s="64" customFormat="1" ht="15.75" customHeight="1">
      <c r="A47" s="74" t="s">
        <v>9</v>
      </c>
      <c r="B47" s="37">
        <f t="shared" si="7"/>
        <v>209</v>
      </c>
      <c r="C47" s="37">
        <v>42</v>
      </c>
      <c r="D47" s="38">
        <v>42</v>
      </c>
      <c r="E47" s="37">
        <v>50</v>
      </c>
      <c r="F47" s="37">
        <v>7</v>
      </c>
      <c r="G47" s="37">
        <v>85</v>
      </c>
      <c r="H47" s="37">
        <v>18</v>
      </c>
      <c r="I47" s="37">
        <v>7</v>
      </c>
      <c r="J47" s="37">
        <v>0</v>
      </c>
      <c r="K47" s="37">
        <v>0</v>
      </c>
      <c r="L47" s="37">
        <v>0</v>
      </c>
      <c r="M47" s="37">
        <v>0</v>
      </c>
      <c r="N47" s="39">
        <f t="shared" si="3"/>
        <v>20.095693779904305</v>
      </c>
      <c r="O47" s="77">
        <f t="shared" si="22"/>
        <v>40.66985645933015</v>
      </c>
    </row>
    <row r="48" spans="1:15" s="64" customFormat="1" ht="15.75" customHeight="1">
      <c r="A48" s="74" t="s">
        <v>10</v>
      </c>
      <c r="B48" s="37">
        <f t="shared" si="7"/>
        <v>194</v>
      </c>
      <c r="C48" s="45">
        <v>39</v>
      </c>
      <c r="D48" s="46">
        <v>39</v>
      </c>
      <c r="E48" s="45">
        <v>43</v>
      </c>
      <c r="F48" s="45">
        <v>3</v>
      </c>
      <c r="G48" s="45">
        <v>68</v>
      </c>
      <c r="H48" s="45">
        <v>29</v>
      </c>
      <c r="I48" s="45">
        <v>12</v>
      </c>
      <c r="J48" s="45">
        <v>0</v>
      </c>
      <c r="K48" s="45">
        <v>0</v>
      </c>
      <c r="L48" s="45">
        <v>0</v>
      </c>
      <c r="M48" s="45">
        <v>0</v>
      </c>
      <c r="N48" s="39">
        <f t="shared" si="3"/>
        <v>20.103092783505154</v>
      </c>
      <c r="O48" s="77">
        <f t="shared" si="22"/>
        <v>35.051546391752574</v>
      </c>
    </row>
    <row r="49" spans="1:15" s="64" customFormat="1" ht="15.75" customHeight="1">
      <c r="A49" s="55" t="s">
        <v>32</v>
      </c>
      <c r="B49" s="37">
        <f>SUM(B50:B51)</f>
        <v>5079</v>
      </c>
      <c r="C49" s="37">
        <f>SUM(C50:C51)</f>
        <v>997</v>
      </c>
      <c r="D49" s="38">
        <f>SUM(D50:D51)</f>
        <v>997</v>
      </c>
      <c r="E49" s="37">
        <f>SUM(E50:E51)</f>
        <v>721</v>
      </c>
      <c r="F49" s="37">
        <f aca="true" t="shared" si="24" ref="F49:M49">SUM(F50:F51)</f>
        <v>44</v>
      </c>
      <c r="G49" s="37">
        <f t="shared" si="24"/>
        <v>2849</v>
      </c>
      <c r="H49" s="37">
        <f t="shared" si="24"/>
        <v>215</v>
      </c>
      <c r="I49" s="37">
        <f t="shared" si="24"/>
        <v>252</v>
      </c>
      <c r="J49" s="37">
        <f t="shared" si="24"/>
        <v>1</v>
      </c>
      <c r="K49" s="37">
        <f t="shared" si="24"/>
        <v>1</v>
      </c>
      <c r="L49" s="37">
        <f t="shared" si="24"/>
        <v>4</v>
      </c>
      <c r="M49" s="37">
        <f t="shared" si="24"/>
        <v>0</v>
      </c>
      <c r="N49" s="39">
        <f t="shared" si="3"/>
        <v>19.629848395353417</v>
      </c>
      <c r="O49" s="77">
        <f t="shared" si="22"/>
        <v>56.19216381177397</v>
      </c>
    </row>
    <row r="50" spans="1:15" s="64" customFormat="1" ht="15.75" customHeight="1">
      <c r="A50" s="74" t="s">
        <v>9</v>
      </c>
      <c r="B50" s="37">
        <f t="shared" si="7"/>
        <v>4315</v>
      </c>
      <c r="C50" s="37">
        <v>765</v>
      </c>
      <c r="D50" s="38">
        <v>765</v>
      </c>
      <c r="E50" s="37">
        <v>520</v>
      </c>
      <c r="F50" s="37">
        <v>37</v>
      </c>
      <c r="G50" s="37">
        <v>2632</v>
      </c>
      <c r="H50" s="37">
        <v>160</v>
      </c>
      <c r="I50" s="37">
        <v>200</v>
      </c>
      <c r="J50" s="37">
        <v>1</v>
      </c>
      <c r="K50" s="37">
        <v>1</v>
      </c>
      <c r="L50" s="37">
        <v>2</v>
      </c>
      <c r="M50" s="45">
        <v>0</v>
      </c>
      <c r="N50" s="39">
        <f t="shared" si="3"/>
        <v>17.72885283893395</v>
      </c>
      <c r="O50" s="77">
        <f t="shared" si="22"/>
        <v>61.06604866743916</v>
      </c>
    </row>
    <row r="51" spans="1:15" s="64" customFormat="1" ht="15.75" customHeight="1">
      <c r="A51" s="74" t="s">
        <v>10</v>
      </c>
      <c r="B51" s="37">
        <f t="shared" si="7"/>
        <v>764</v>
      </c>
      <c r="C51" s="37">
        <v>232</v>
      </c>
      <c r="D51" s="38">
        <v>232</v>
      </c>
      <c r="E51" s="37">
        <v>201</v>
      </c>
      <c r="F51" s="37">
        <v>7</v>
      </c>
      <c r="G51" s="37">
        <v>217</v>
      </c>
      <c r="H51" s="37">
        <v>55</v>
      </c>
      <c r="I51" s="37">
        <v>52</v>
      </c>
      <c r="J51" s="37">
        <v>0</v>
      </c>
      <c r="K51" s="37">
        <v>0</v>
      </c>
      <c r="L51" s="45">
        <v>2</v>
      </c>
      <c r="M51" s="37">
        <v>0</v>
      </c>
      <c r="N51" s="39">
        <f t="shared" si="3"/>
        <v>30.36649214659686</v>
      </c>
      <c r="O51" s="77">
        <f t="shared" si="22"/>
        <v>28.664921465968586</v>
      </c>
    </row>
    <row r="52" spans="1:15" s="64" customFormat="1" ht="15.75" customHeight="1">
      <c r="A52" s="55" t="s">
        <v>33</v>
      </c>
      <c r="B52" s="37">
        <f>SUM(B53:B54)</f>
        <v>2080</v>
      </c>
      <c r="C52" s="37">
        <f>SUM(C53:C54)</f>
        <v>501</v>
      </c>
      <c r="D52" s="38">
        <f>SUM(D53:D54)</f>
        <v>500</v>
      </c>
      <c r="E52" s="37">
        <f>SUM(E53:E54)</f>
        <v>387</v>
      </c>
      <c r="F52" s="37">
        <f aca="true" t="shared" si="25" ref="F52:M52">SUM(F53:F54)</f>
        <v>2</v>
      </c>
      <c r="G52" s="37">
        <f t="shared" si="25"/>
        <v>946</v>
      </c>
      <c r="H52" s="37">
        <f t="shared" si="25"/>
        <v>118</v>
      </c>
      <c r="I52" s="37">
        <f t="shared" si="25"/>
        <v>126</v>
      </c>
      <c r="J52" s="37">
        <f t="shared" si="25"/>
        <v>0</v>
      </c>
      <c r="K52" s="37">
        <f t="shared" si="25"/>
        <v>1</v>
      </c>
      <c r="L52" s="37">
        <f t="shared" si="25"/>
        <v>2</v>
      </c>
      <c r="M52" s="37">
        <f t="shared" si="25"/>
        <v>0</v>
      </c>
      <c r="N52" s="39">
        <f t="shared" si="3"/>
        <v>24.086538461538463</v>
      </c>
      <c r="O52" s="77">
        <f t="shared" si="22"/>
        <v>45.625</v>
      </c>
    </row>
    <row r="53" spans="1:15" s="64" customFormat="1" ht="15.75" customHeight="1">
      <c r="A53" s="74" t="s">
        <v>34</v>
      </c>
      <c r="B53" s="37">
        <f t="shared" si="7"/>
        <v>423</v>
      </c>
      <c r="C53" s="37">
        <v>144</v>
      </c>
      <c r="D53" s="38">
        <v>144</v>
      </c>
      <c r="E53" s="37">
        <v>87</v>
      </c>
      <c r="F53" s="37">
        <v>1</v>
      </c>
      <c r="G53" s="37">
        <v>140</v>
      </c>
      <c r="H53" s="37">
        <v>29</v>
      </c>
      <c r="I53" s="37">
        <v>22</v>
      </c>
      <c r="J53" s="37">
        <v>0</v>
      </c>
      <c r="K53" s="37">
        <v>0</v>
      </c>
      <c r="L53" s="37">
        <v>0</v>
      </c>
      <c r="M53" s="37">
        <v>0</v>
      </c>
      <c r="N53" s="39">
        <f t="shared" si="3"/>
        <v>34.04255319148936</v>
      </c>
      <c r="O53" s="77">
        <f t="shared" si="22"/>
        <v>33.09692671394799</v>
      </c>
    </row>
    <row r="54" spans="1:15" s="64" customFormat="1" ht="15.75" customHeight="1">
      <c r="A54" s="74" t="s">
        <v>10</v>
      </c>
      <c r="B54" s="37">
        <f t="shared" si="7"/>
        <v>1657</v>
      </c>
      <c r="C54" s="37">
        <v>357</v>
      </c>
      <c r="D54" s="38">
        <v>356</v>
      </c>
      <c r="E54" s="37">
        <v>300</v>
      </c>
      <c r="F54" s="37">
        <v>1</v>
      </c>
      <c r="G54" s="37">
        <v>806</v>
      </c>
      <c r="H54" s="37">
        <v>89</v>
      </c>
      <c r="I54" s="37">
        <v>104</v>
      </c>
      <c r="J54" s="37">
        <v>0</v>
      </c>
      <c r="K54" s="37">
        <v>1</v>
      </c>
      <c r="L54" s="37">
        <v>2</v>
      </c>
      <c r="M54" s="37">
        <v>0</v>
      </c>
      <c r="N54" s="39">
        <f t="shared" si="3"/>
        <v>21.544960772480387</v>
      </c>
      <c r="O54" s="77">
        <f t="shared" si="22"/>
        <v>48.8231744115872</v>
      </c>
    </row>
    <row r="55" spans="1:15" s="64" customFormat="1" ht="15.75" customHeight="1">
      <c r="A55" s="55" t="s">
        <v>35</v>
      </c>
      <c r="B55" s="37">
        <f>SUM(B56:B57)</f>
        <v>32</v>
      </c>
      <c r="C55" s="37">
        <f>SUM(C56:C57)</f>
        <v>9</v>
      </c>
      <c r="D55" s="38">
        <f>SUM(D56:D57)</f>
        <v>9</v>
      </c>
      <c r="E55" s="37">
        <f>SUM(E56:E57)</f>
        <v>5</v>
      </c>
      <c r="F55" s="37">
        <f aca="true" t="shared" si="26" ref="F55:M55">SUM(F56:F57)</f>
        <v>1</v>
      </c>
      <c r="G55" s="37">
        <f t="shared" si="26"/>
        <v>11</v>
      </c>
      <c r="H55" s="37">
        <f t="shared" si="26"/>
        <v>6</v>
      </c>
      <c r="I55" s="37">
        <f t="shared" si="26"/>
        <v>0</v>
      </c>
      <c r="J55" s="37">
        <f t="shared" si="26"/>
        <v>0</v>
      </c>
      <c r="K55" s="37">
        <f t="shared" si="26"/>
        <v>0</v>
      </c>
      <c r="L55" s="37">
        <f t="shared" si="26"/>
        <v>0</v>
      </c>
      <c r="M55" s="37">
        <f t="shared" si="26"/>
        <v>0</v>
      </c>
      <c r="N55" s="39">
        <f t="shared" si="3"/>
        <v>28.125</v>
      </c>
      <c r="O55" s="77">
        <f t="shared" si="22"/>
        <v>34.375</v>
      </c>
    </row>
    <row r="56" spans="1:15" s="64" customFormat="1" ht="15.75" customHeight="1">
      <c r="A56" s="74" t="s">
        <v>34</v>
      </c>
      <c r="B56" s="37">
        <f t="shared" si="7"/>
        <v>1</v>
      </c>
      <c r="C56" s="37">
        <v>1</v>
      </c>
      <c r="D56" s="37">
        <v>1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9">
        <f>C56/B56*100</f>
        <v>100</v>
      </c>
      <c r="O56" s="77">
        <f t="shared" si="22"/>
        <v>0</v>
      </c>
    </row>
    <row r="57" spans="1:15" s="64" customFormat="1" ht="15.75" customHeight="1">
      <c r="A57" s="74" t="s">
        <v>10</v>
      </c>
      <c r="B57" s="37">
        <f t="shared" si="7"/>
        <v>31</v>
      </c>
      <c r="C57" s="37">
        <v>8</v>
      </c>
      <c r="D57" s="38">
        <v>8</v>
      </c>
      <c r="E57" s="37">
        <v>5</v>
      </c>
      <c r="F57" s="37">
        <v>1</v>
      </c>
      <c r="G57" s="37">
        <v>11</v>
      </c>
      <c r="H57" s="37">
        <v>6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9">
        <f t="shared" si="3"/>
        <v>25.806451612903224</v>
      </c>
      <c r="O57" s="77">
        <f t="shared" si="22"/>
        <v>35.483870967741936</v>
      </c>
    </row>
    <row r="58" spans="1:16" s="64" customFormat="1" ht="15.75" customHeight="1">
      <c r="A58" s="55" t="s">
        <v>55</v>
      </c>
      <c r="B58" s="37">
        <f>SUM(B59:B60)</f>
        <v>18</v>
      </c>
      <c r="C58" s="37">
        <f>SUM(C59:C60)</f>
        <v>13</v>
      </c>
      <c r="D58" s="38">
        <f>SUM(D59:D60)</f>
        <v>13</v>
      </c>
      <c r="E58" s="37">
        <f>SUM(E59:E60)</f>
        <v>2</v>
      </c>
      <c r="F58" s="37">
        <f aca="true" t="shared" si="27" ref="F58:M58">SUM(F59:F60)</f>
        <v>0</v>
      </c>
      <c r="G58" s="37">
        <f t="shared" si="27"/>
        <v>0</v>
      </c>
      <c r="H58" s="37">
        <f t="shared" si="27"/>
        <v>1</v>
      </c>
      <c r="I58" s="37">
        <f t="shared" si="27"/>
        <v>2</v>
      </c>
      <c r="J58" s="37">
        <f t="shared" si="27"/>
        <v>0</v>
      </c>
      <c r="K58" s="37">
        <f t="shared" si="27"/>
        <v>0</v>
      </c>
      <c r="L58" s="37">
        <f t="shared" si="27"/>
        <v>0</v>
      </c>
      <c r="M58" s="37">
        <f t="shared" si="27"/>
        <v>0</v>
      </c>
      <c r="N58" s="39">
        <f>C58/B58*100</f>
        <v>72.22222222222221</v>
      </c>
      <c r="O58" s="77">
        <f t="shared" si="22"/>
        <v>0</v>
      </c>
      <c r="P58" s="68"/>
    </row>
    <row r="59" spans="1:15" s="64" customFormat="1" ht="15.75" customHeight="1">
      <c r="A59" s="74" t="s">
        <v>9</v>
      </c>
      <c r="B59" s="37">
        <f>C59+E59+F59+G59+H59+I59+J59</f>
        <v>18</v>
      </c>
      <c r="C59" s="37">
        <v>13</v>
      </c>
      <c r="D59" s="38">
        <v>13</v>
      </c>
      <c r="E59" s="37">
        <v>2</v>
      </c>
      <c r="F59" s="37">
        <v>0</v>
      </c>
      <c r="G59" s="37">
        <v>0</v>
      </c>
      <c r="H59" s="37">
        <v>1</v>
      </c>
      <c r="I59" s="37">
        <v>2</v>
      </c>
      <c r="J59" s="37">
        <v>0</v>
      </c>
      <c r="K59" s="37">
        <v>0</v>
      </c>
      <c r="L59" s="37">
        <v>0</v>
      </c>
      <c r="M59" s="37">
        <v>0</v>
      </c>
      <c r="N59" s="39">
        <f>C59/B59*100</f>
        <v>72.22222222222221</v>
      </c>
      <c r="O59" s="77">
        <f t="shared" si="22"/>
        <v>0</v>
      </c>
    </row>
    <row r="60" spans="1:15" s="64" customFormat="1" ht="15.75" customHeight="1">
      <c r="A60" s="74" t="s">
        <v>10</v>
      </c>
      <c r="B60" s="37">
        <f>C60+E60+F60+G60+H60+I60+J60</f>
        <v>0</v>
      </c>
      <c r="C60" s="37">
        <v>0</v>
      </c>
      <c r="D60" s="38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</row>
    <row r="61" spans="1:15" s="64" customFormat="1" ht="15.75" customHeight="1">
      <c r="A61" s="55" t="s">
        <v>54</v>
      </c>
      <c r="B61" s="37">
        <f>SUM(B62:B63)</f>
        <v>137</v>
      </c>
      <c r="C61" s="37">
        <f>SUM(C62:C63)</f>
        <v>28</v>
      </c>
      <c r="D61" s="38">
        <f>SUM(D62:D63)</f>
        <v>28</v>
      </c>
      <c r="E61" s="37">
        <f>SUM(E62:E63)</f>
        <v>38</v>
      </c>
      <c r="F61" s="37">
        <f aca="true" t="shared" si="28" ref="F61:M61">SUM(F62:F63)</f>
        <v>0</v>
      </c>
      <c r="G61" s="37">
        <f t="shared" si="28"/>
        <v>57</v>
      </c>
      <c r="H61" s="37">
        <f t="shared" si="28"/>
        <v>2</v>
      </c>
      <c r="I61" s="37">
        <f t="shared" si="28"/>
        <v>12</v>
      </c>
      <c r="J61" s="37">
        <f t="shared" si="28"/>
        <v>0</v>
      </c>
      <c r="K61" s="37">
        <f t="shared" si="28"/>
        <v>0</v>
      </c>
      <c r="L61" s="37">
        <f t="shared" si="28"/>
        <v>1</v>
      </c>
      <c r="M61" s="37">
        <f t="shared" si="28"/>
        <v>0</v>
      </c>
      <c r="N61" s="39">
        <f>C61/B61*100</f>
        <v>20.437956204379564</v>
      </c>
      <c r="O61" s="77">
        <f>(G61+K61+L61+M61)/B61*100</f>
        <v>42.33576642335766</v>
      </c>
    </row>
    <row r="62" spans="1:15" s="64" customFormat="1" ht="15.75" customHeight="1">
      <c r="A62" s="74" t="s">
        <v>34</v>
      </c>
      <c r="B62" s="37">
        <f>C62+E62+F62+G62+H62+I62+J62</f>
        <v>2</v>
      </c>
      <c r="C62" s="37">
        <v>0</v>
      </c>
      <c r="D62" s="38">
        <v>0</v>
      </c>
      <c r="E62" s="37">
        <v>0</v>
      </c>
      <c r="F62" s="37">
        <v>0</v>
      </c>
      <c r="G62" s="37">
        <v>2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9">
        <f>C62/B62*100</f>
        <v>0</v>
      </c>
      <c r="O62" s="77">
        <f>(G62+K62+L62+M62)/B62*100</f>
        <v>100</v>
      </c>
    </row>
    <row r="63" spans="1:15" s="64" customFormat="1" ht="15.75" customHeight="1">
      <c r="A63" s="74" t="s">
        <v>10</v>
      </c>
      <c r="B63" s="37">
        <f>C63+E63+F63+G63+H63+I63+J63</f>
        <v>135</v>
      </c>
      <c r="C63" s="37">
        <v>28</v>
      </c>
      <c r="D63" s="38">
        <v>28</v>
      </c>
      <c r="E63" s="37">
        <v>38</v>
      </c>
      <c r="F63" s="37">
        <v>0</v>
      </c>
      <c r="G63" s="37">
        <v>55</v>
      </c>
      <c r="H63" s="37">
        <v>2</v>
      </c>
      <c r="I63" s="37">
        <v>12</v>
      </c>
      <c r="J63" s="37">
        <v>0</v>
      </c>
      <c r="K63" s="37">
        <v>0</v>
      </c>
      <c r="L63" s="37">
        <v>1</v>
      </c>
      <c r="M63" s="37">
        <v>0</v>
      </c>
      <c r="N63" s="39">
        <f>C63/B63*100</f>
        <v>20.74074074074074</v>
      </c>
      <c r="O63" s="77">
        <f>(G63+K63+L63+M63)/B63*100</f>
        <v>41.48148148148148</v>
      </c>
    </row>
    <row r="64" spans="1:15" s="64" customFormat="1" ht="15.75" customHeight="1">
      <c r="A64" s="55" t="s">
        <v>36</v>
      </c>
      <c r="B64" s="37">
        <f>SUM(B65:B66)</f>
        <v>3323</v>
      </c>
      <c r="C64" s="37">
        <f>SUM(C65:C66)</f>
        <v>2412</v>
      </c>
      <c r="D64" s="38">
        <f>SUM(D65:D66)</f>
        <v>2409</v>
      </c>
      <c r="E64" s="37">
        <f>SUM(E65:E66)</f>
        <v>575</v>
      </c>
      <c r="F64" s="37">
        <f aca="true" t="shared" si="29" ref="F64:M64">SUM(F65:F66)</f>
        <v>1</v>
      </c>
      <c r="G64" s="37">
        <f t="shared" si="29"/>
        <v>128</v>
      </c>
      <c r="H64" s="37">
        <f t="shared" si="29"/>
        <v>34</v>
      </c>
      <c r="I64" s="37">
        <f t="shared" si="29"/>
        <v>173</v>
      </c>
      <c r="J64" s="37">
        <f t="shared" si="29"/>
        <v>0</v>
      </c>
      <c r="K64" s="37">
        <f t="shared" si="29"/>
        <v>0</v>
      </c>
      <c r="L64" s="37">
        <f t="shared" si="29"/>
        <v>0</v>
      </c>
      <c r="M64" s="37">
        <f t="shared" si="29"/>
        <v>0</v>
      </c>
      <c r="N64" s="39">
        <f t="shared" si="3"/>
        <v>72.58501354198013</v>
      </c>
      <c r="O64" s="77">
        <f aca="true" t="shared" si="30" ref="O64:O69">(G64+K64+L64+M64)/B64*100</f>
        <v>3.851941017153175</v>
      </c>
    </row>
    <row r="65" spans="1:15" s="64" customFormat="1" ht="15.75" customHeight="1">
      <c r="A65" s="74" t="s">
        <v>9</v>
      </c>
      <c r="B65" s="37">
        <f t="shared" si="7"/>
        <v>1376</v>
      </c>
      <c r="C65" s="37">
        <v>940</v>
      </c>
      <c r="D65" s="38">
        <v>939</v>
      </c>
      <c r="E65" s="37">
        <v>301</v>
      </c>
      <c r="F65" s="37">
        <v>1</v>
      </c>
      <c r="G65" s="37">
        <v>55</v>
      </c>
      <c r="H65" s="37">
        <v>10</v>
      </c>
      <c r="I65" s="37">
        <v>69</v>
      </c>
      <c r="J65" s="37">
        <v>0</v>
      </c>
      <c r="K65" s="37">
        <v>0</v>
      </c>
      <c r="L65" s="37">
        <v>0</v>
      </c>
      <c r="M65" s="37">
        <v>0</v>
      </c>
      <c r="N65" s="39">
        <f t="shared" si="3"/>
        <v>68.31395348837209</v>
      </c>
      <c r="O65" s="77">
        <f t="shared" si="30"/>
        <v>3.997093023255814</v>
      </c>
    </row>
    <row r="66" spans="1:15" s="64" customFormat="1" ht="15.75" customHeight="1">
      <c r="A66" s="74" t="s">
        <v>10</v>
      </c>
      <c r="B66" s="37">
        <f t="shared" si="7"/>
        <v>1947</v>
      </c>
      <c r="C66" s="37">
        <v>1472</v>
      </c>
      <c r="D66" s="38">
        <v>1470</v>
      </c>
      <c r="E66" s="37">
        <v>274</v>
      </c>
      <c r="F66" s="37">
        <v>0</v>
      </c>
      <c r="G66" s="37">
        <v>73</v>
      </c>
      <c r="H66" s="37">
        <v>24</v>
      </c>
      <c r="I66" s="37">
        <v>104</v>
      </c>
      <c r="J66" s="37">
        <v>0</v>
      </c>
      <c r="K66" s="37">
        <v>0</v>
      </c>
      <c r="L66" s="37">
        <v>0</v>
      </c>
      <c r="M66" s="37">
        <v>0</v>
      </c>
      <c r="N66" s="39">
        <f t="shared" si="3"/>
        <v>75.6034925526451</v>
      </c>
      <c r="O66" s="77">
        <f t="shared" si="30"/>
        <v>3.749357986646122</v>
      </c>
    </row>
    <row r="67" spans="1:15" s="64" customFormat="1" ht="15.75" customHeight="1">
      <c r="A67" s="55" t="s">
        <v>37</v>
      </c>
      <c r="B67" s="37">
        <f>SUM(B68:B69)</f>
        <v>2410</v>
      </c>
      <c r="C67" s="37">
        <f>SUM(C68:C69)</f>
        <v>1048</v>
      </c>
      <c r="D67" s="38">
        <f>SUM(D68:D69)</f>
        <v>1047</v>
      </c>
      <c r="E67" s="37">
        <f>SUM(E68:E69)</f>
        <v>672</v>
      </c>
      <c r="F67" s="37">
        <f aca="true" t="shared" si="31" ref="F67:M67">SUM(F68:F69)</f>
        <v>9</v>
      </c>
      <c r="G67" s="37">
        <f t="shared" si="31"/>
        <v>392</v>
      </c>
      <c r="H67" s="37">
        <f t="shared" si="31"/>
        <v>70</v>
      </c>
      <c r="I67" s="37">
        <f t="shared" si="31"/>
        <v>219</v>
      </c>
      <c r="J67" s="37">
        <f t="shared" si="31"/>
        <v>0</v>
      </c>
      <c r="K67" s="37">
        <f t="shared" si="31"/>
        <v>0</v>
      </c>
      <c r="L67" s="37">
        <f t="shared" si="31"/>
        <v>0</v>
      </c>
      <c r="M67" s="37">
        <f t="shared" si="31"/>
        <v>0</v>
      </c>
      <c r="N67" s="39">
        <f t="shared" si="3"/>
        <v>43.48547717842324</v>
      </c>
      <c r="O67" s="77">
        <f t="shared" si="30"/>
        <v>16.265560165975103</v>
      </c>
    </row>
    <row r="68" spans="1:15" s="64" customFormat="1" ht="15.75" customHeight="1">
      <c r="A68" s="55" t="s">
        <v>9</v>
      </c>
      <c r="B68" s="37">
        <f t="shared" si="7"/>
        <v>766</v>
      </c>
      <c r="C68" s="37">
        <v>341</v>
      </c>
      <c r="D68" s="38">
        <v>340</v>
      </c>
      <c r="E68" s="37">
        <v>185</v>
      </c>
      <c r="F68" s="37">
        <v>8</v>
      </c>
      <c r="G68" s="37">
        <v>146</v>
      </c>
      <c r="H68" s="37">
        <v>14</v>
      </c>
      <c r="I68" s="37">
        <v>72</v>
      </c>
      <c r="J68" s="37">
        <v>0</v>
      </c>
      <c r="K68" s="37">
        <v>0</v>
      </c>
      <c r="L68" s="37">
        <v>0</v>
      </c>
      <c r="M68" s="37">
        <v>0</v>
      </c>
      <c r="N68" s="39">
        <f t="shared" si="3"/>
        <v>44.516971279373365</v>
      </c>
      <c r="O68" s="77">
        <f t="shared" si="30"/>
        <v>19.06005221932115</v>
      </c>
    </row>
    <row r="69" spans="1:15" s="64" customFormat="1" ht="15.75" customHeight="1">
      <c r="A69" s="55" t="s">
        <v>10</v>
      </c>
      <c r="B69" s="37">
        <f t="shared" si="7"/>
        <v>1644</v>
      </c>
      <c r="C69" s="37">
        <v>707</v>
      </c>
      <c r="D69" s="38">
        <v>707</v>
      </c>
      <c r="E69" s="37">
        <v>487</v>
      </c>
      <c r="F69" s="37">
        <v>1</v>
      </c>
      <c r="G69" s="37">
        <v>246</v>
      </c>
      <c r="H69" s="37">
        <v>56</v>
      </c>
      <c r="I69" s="37">
        <v>147</v>
      </c>
      <c r="J69" s="37">
        <v>0</v>
      </c>
      <c r="K69" s="37">
        <v>0</v>
      </c>
      <c r="L69" s="37">
        <v>0</v>
      </c>
      <c r="M69" s="37">
        <v>0</v>
      </c>
      <c r="N69" s="39">
        <f t="shared" si="3"/>
        <v>43.004866180048666</v>
      </c>
      <c r="O69" s="77">
        <f t="shared" si="30"/>
        <v>14.963503649635038</v>
      </c>
    </row>
    <row r="70" spans="1:15" s="64" customFormat="1" ht="12.75" customHeight="1">
      <c r="A70" s="71"/>
      <c r="B70" s="37"/>
      <c r="C70" s="37"/>
      <c r="D70" s="38"/>
      <c r="E70" s="37"/>
      <c r="F70" s="37"/>
      <c r="G70" s="37"/>
      <c r="H70" s="37"/>
      <c r="I70" s="37"/>
      <c r="J70" s="37"/>
      <c r="K70" s="37"/>
      <c r="L70" s="37"/>
      <c r="M70" s="37"/>
      <c r="N70" s="39"/>
      <c r="O70" s="77"/>
    </row>
    <row r="71" spans="1:15" s="69" customFormat="1" ht="15.75" customHeight="1">
      <c r="A71" s="50" t="s">
        <v>18</v>
      </c>
      <c r="B71" s="84"/>
      <c r="C71" s="37"/>
      <c r="D71" s="38"/>
      <c r="E71" s="37"/>
      <c r="F71" s="37"/>
      <c r="G71" s="37"/>
      <c r="H71" s="37"/>
      <c r="I71" s="37"/>
      <c r="J71" s="37"/>
      <c r="K71" s="37"/>
      <c r="L71" s="37"/>
      <c r="M71" s="37"/>
      <c r="N71" s="39"/>
      <c r="O71" s="77"/>
    </row>
    <row r="72" spans="1:15" s="64" customFormat="1" ht="15.75" customHeight="1">
      <c r="A72" s="51" t="s">
        <v>56</v>
      </c>
      <c r="B72" s="37">
        <v>9196</v>
      </c>
      <c r="C72" s="37">
        <v>1062</v>
      </c>
      <c r="D72" s="38">
        <v>996</v>
      </c>
      <c r="E72" s="37">
        <v>1653</v>
      </c>
      <c r="F72" s="37">
        <v>20</v>
      </c>
      <c r="G72" s="37">
        <v>1130</v>
      </c>
      <c r="H72" s="37" t="s">
        <v>52</v>
      </c>
      <c r="I72" s="37">
        <v>2821</v>
      </c>
      <c r="J72" s="37">
        <v>2510</v>
      </c>
      <c r="K72" s="37">
        <v>1</v>
      </c>
      <c r="L72" s="37">
        <v>6</v>
      </c>
      <c r="M72" s="37">
        <v>1</v>
      </c>
      <c r="N72" s="39">
        <f>C72/B72*100</f>
        <v>11.54849934754241</v>
      </c>
      <c r="O72" s="77">
        <f>(G72+K72+L72+M72)/B72*100</f>
        <v>12.374945628534146</v>
      </c>
    </row>
    <row r="73" spans="1:15" s="64" customFormat="1" ht="15.75" customHeight="1">
      <c r="A73" s="52" t="s">
        <v>57</v>
      </c>
      <c r="B73" s="37">
        <v>9121</v>
      </c>
      <c r="C73" s="37">
        <v>1077</v>
      </c>
      <c r="D73" s="38">
        <v>1052</v>
      </c>
      <c r="E73" s="37">
        <v>1827</v>
      </c>
      <c r="F73" s="37">
        <v>27</v>
      </c>
      <c r="G73" s="37">
        <v>958</v>
      </c>
      <c r="H73" s="37" t="s">
        <v>52</v>
      </c>
      <c r="I73" s="37">
        <v>2777</v>
      </c>
      <c r="J73" s="37">
        <v>2455</v>
      </c>
      <c r="K73" s="37">
        <v>1</v>
      </c>
      <c r="L73" s="37">
        <v>1</v>
      </c>
      <c r="M73" s="37">
        <v>0</v>
      </c>
      <c r="N73" s="39">
        <v>11.8</v>
      </c>
      <c r="O73" s="77">
        <f>(G73+K73+L73+M73)/B73*100</f>
        <v>10.525161714724263</v>
      </c>
    </row>
    <row r="74" spans="1:15" s="64" customFormat="1" ht="15.75" customHeight="1">
      <c r="A74" s="52" t="s">
        <v>58</v>
      </c>
      <c r="B74" s="37">
        <v>8165</v>
      </c>
      <c r="C74" s="37">
        <v>1095</v>
      </c>
      <c r="D74" s="38">
        <v>1070</v>
      </c>
      <c r="E74" s="37">
        <v>1695</v>
      </c>
      <c r="F74" s="37">
        <v>24</v>
      </c>
      <c r="G74" s="37">
        <v>1146</v>
      </c>
      <c r="H74" s="37" t="s">
        <v>51</v>
      </c>
      <c r="I74" s="37">
        <v>2386</v>
      </c>
      <c r="J74" s="37">
        <v>1819</v>
      </c>
      <c r="K74" s="37">
        <v>1</v>
      </c>
      <c r="L74" s="37">
        <v>1</v>
      </c>
      <c r="M74" s="37">
        <v>1</v>
      </c>
      <c r="N74" s="39">
        <v>13.4</v>
      </c>
      <c r="O74" s="77">
        <f>(G74+K74+L74+M74)/B74*100</f>
        <v>14.072259644825474</v>
      </c>
    </row>
    <row r="75" spans="1:15" s="64" customFormat="1" ht="15.75" customHeight="1">
      <c r="A75" s="52" t="s">
        <v>59</v>
      </c>
      <c r="B75" s="37">
        <v>6742</v>
      </c>
      <c r="C75" s="37">
        <v>887</v>
      </c>
      <c r="D75" s="38">
        <v>862</v>
      </c>
      <c r="E75" s="37">
        <v>1303</v>
      </c>
      <c r="F75" s="37">
        <v>43</v>
      </c>
      <c r="G75" s="37">
        <v>1093</v>
      </c>
      <c r="H75" s="37" t="s">
        <v>51</v>
      </c>
      <c r="I75" s="37">
        <v>1940</v>
      </c>
      <c r="J75" s="37">
        <v>1476</v>
      </c>
      <c r="K75" s="37">
        <v>2</v>
      </c>
      <c r="L75" s="37">
        <v>3</v>
      </c>
      <c r="M75" s="37">
        <v>0</v>
      </c>
      <c r="N75" s="39">
        <v>13.2</v>
      </c>
      <c r="O75" s="77">
        <f>(G75+K75+L75+M75)/B75*100</f>
        <v>16.28596855532483</v>
      </c>
    </row>
    <row r="76" spans="1:15" s="64" customFormat="1" ht="12.75" customHeight="1">
      <c r="A76" s="53"/>
      <c r="B76" s="37"/>
      <c r="C76" s="37"/>
      <c r="D76" s="38"/>
      <c r="E76" s="37"/>
      <c r="F76" s="37"/>
      <c r="G76" s="37"/>
      <c r="H76" s="37"/>
      <c r="I76" s="37"/>
      <c r="J76" s="37"/>
      <c r="K76" s="37"/>
      <c r="L76" s="37"/>
      <c r="M76" s="37"/>
      <c r="N76" s="39"/>
      <c r="O76" s="68"/>
    </row>
    <row r="77" spans="1:15" s="69" customFormat="1" ht="15.75" customHeight="1">
      <c r="A77" s="54" t="s">
        <v>60</v>
      </c>
      <c r="B77" s="41">
        <f aca="true" t="shared" si="32" ref="B77:M77">SUM(B78:B79)</f>
        <v>6160</v>
      </c>
      <c r="C77" s="41">
        <f t="shared" si="32"/>
        <v>938</v>
      </c>
      <c r="D77" s="43">
        <f t="shared" si="32"/>
        <v>905</v>
      </c>
      <c r="E77" s="41">
        <f t="shared" si="32"/>
        <v>1237</v>
      </c>
      <c r="F77" s="41">
        <f t="shared" si="32"/>
        <v>26</v>
      </c>
      <c r="G77" s="41">
        <f t="shared" si="32"/>
        <v>939</v>
      </c>
      <c r="H77" s="41">
        <f t="shared" si="32"/>
        <v>0</v>
      </c>
      <c r="I77" s="41">
        <f t="shared" si="32"/>
        <v>1653</v>
      </c>
      <c r="J77" s="41">
        <f t="shared" si="32"/>
        <v>1367</v>
      </c>
      <c r="K77" s="41">
        <f t="shared" si="32"/>
        <v>0</v>
      </c>
      <c r="L77" s="41">
        <f t="shared" si="32"/>
        <v>3</v>
      </c>
      <c r="M77" s="41">
        <f t="shared" si="32"/>
        <v>0</v>
      </c>
      <c r="N77" s="57">
        <f>C77/B77*100</f>
        <v>15.227272727272728</v>
      </c>
      <c r="O77" s="68">
        <f>(G77+K77+L77+M77)/B77*100</f>
        <v>15.292207792207794</v>
      </c>
    </row>
    <row r="78" spans="1:15" s="64" customFormat="1" ht="15.75" customHeight="1">
      <c r="A78" s="55" t="s">
        <v>9</v>
      </c>
      <c r="B78" s="37">
        <f>C78+E78+F78+G78+H78+I78+J78</f>
        <v>3131</v>
      </c>
      <c r="C78" s="37">
        <v>458</v>
      </c>
      <c r="D78" s="38">
        <v>444</v>
      </c>
      <c r="E78" s="37">
        <v>618</v>
      </c>
      <c r="F78" s="37">
        <v>19</v>
      </c>
      <c r="G78" s="37">
        <v>574</v>
      </c>
      <c r="H78" s="37">
        <v>0</v>
      </c>
      <c r="I78" s="37">
        <v>793</v>
      </c>
      <c r="J78" s="37">
        <v>669</v>
      </c>
      <c r="K78" s="37">
        <v>0</v>
      </c>
      <c r="L78" s="37">
        <v>1</v>
      </c>
      <c r="M78" s="37">
        <v>0</v>
      </c>
      <c r="N78" s="78">
        <f>C78/B78*100</f>
        <v>14.627914404343661</v>
      </c>
      <c r="O78" s="77">
        <f>(G78+K78+L78+M78)/B78*100</f>
        <v>18.36473969977643</v>
      </c>
    </row>
    <row r="79" spans="1:15" s="64" customFormat="1" ht="15.75" customHeight="1">
      <c r="A79" s="56" t="s">
        <v>10</v>
      </c>
      <c r="B79" s="75">
        <f>C79+E79+F79+G79+H79+I79+J79</f>
        <v>3029</v>
      </c>
      <c r="C79" s="47">
        <v>480</v>
      </c>
      <c r="D79" s="48">
        <v>461</v>
      </c>
      <c r="E79" s="47">
        <v>619</v>
      </c>
      <c r="F79" s="47">
        <v>7</v>
      </c>
      <c r="G79" s="47">
        <v>365</v>
      </c>
      <c r="H79" s="37">
        <v>0</v>
      </c>
      <c r="I79" s="47">
        <v>860</v>
      </c>
      <c r="J79" s="47">
        <v>698</v>
      </c>
      <c r="K79" s="47">
        <v>0</v>
      </c>
      <c r="L79" s="47">
        <v>2</v>
      </c>
      <c r="M79" s="47">
        <v>0</v>
      </c>
      <c r="N79" s="79">
        <f>C79/B79*100</f>
        <v>15.84681413007593</v>
      </c>
      <c r="O79" s="80">
        <f>(G79+K79+L79+M79)/B79*100</f>
        <v>12.116209970287224</v>
      </c>
    </row>
    <row r="80" spans="1:8" ht="18.75" customHeight="1">
      <c r="A80" s="31" t="s">
        <v>53</v>
      </c>
      <c r="H80" s="76"/>
    </row>
  </sheetData>
  <mergeCells count="6">
    <mergeCell ref="O6:O7"/>
    <mergeCell ref="N6:N7"/>
    <mergeCell ref="A6:A7"/>
    <mergeCell ref="B6:B7"/>
    <mergeCell ref="C6:D7"/>
    <mergeCell ref="G6:G7"/>
  </mergeCells>
  <printOptions/>
  <pageMargins left="0.5905511811023623" right="0.5511811023622047" top="0.5905511811023623" bottom="0.5905511811023623" header="0" footer="0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2007-09-26T06:44:08Z</cp:lastPrinted>
  <dcterms:created xsi:type="dcterms:W3CDTF">2002-03-27T15:00:00Z</dcterms:created>
  <dcterms:modified xsi:type="dcterms:W3CDTF">2008-03-28T04:55:53Z</dcterms:modified>
  <cp:category/>
  <cp:version/>
  <cp:contentType/>
  <cp:contentStatus/>
</cp:coreProperties>
</file>