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N-09-12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<sst xmlns="http://schemas.openxmlformats.org/spreadsheetml/2006/main" count="100" uniqueCount="75">
  <si>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 xml:space="preserve">駅   周   辺   自   転   車 </t>
  </si>
  <si>
    <t>収容能力台数</t>
  </si>
  <si>
    <t>箇所数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</si>
  <si>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</si>
  <si>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</si>
  <si>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</si>
  <si>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</si>
  <si>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</si>
  <si>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</si>
  <si>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</si>
  <si>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</si>
  <si>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</si>
  <si>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</si>
  <si>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</si>
  <si>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</si>
  <si>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</si>
  <si>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</si>
  <si>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</si>
  <si>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</si>
  <si>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</si>
  <si>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</si>
  <si>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</si>
  <si>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</si>
  <si>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</si>
  <si>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</si>
  <si>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</si>
  <si>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</si>
  <si>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</si>
  <si>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</si>
  <si>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</si>
  <si>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</si>
  <si>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</si>
  <si>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</si>
  <si>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</si>
  <si>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</si>
  <si>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</si>
  <si>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</si>
  <si>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</si>
  <si>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</si>
  <si>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</si>
  <si>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</si>
  <si>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</si>
  <si>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</si>
  <si>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</si>
  <si>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</si>
  <si>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</si>
  <si>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</si>
  <si>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</si>
  <si>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</si>
  <si>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</si>
  <si>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</si>
  <si>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</si>
  <si>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</si>
  <si>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</si>
  <si>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</si>
  <si>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　　　　　　　　数</t>
  </si>
  <si>
    <t>ア）　市　町　村　等　設　置</t>
  </si>
  <si>
    <t>イ）(財)自転車整備ｾﾝﾀｰ等による設置</t>
  </si>
  <si>
    <t>ウ） 鉄道事業者による設置</t>
  </si>
  <si>
    <t>エ） 民 間 事 業 者 に よ る 設 置</t>
  </si>
  <si>
    <t xml:space="preserve"> そ　の　他</t>
  </si>
  <si>
    <t>市  町  村</t>
  </si>
  <si>
    <t>箇所数</t>
  </si>
  <si>
    <t>収容実台数</t>
  </si>
  <si>
    <t>ヵ所</t>
  </si>
  <si>
    <r>
      <t>自転車</t>
    </r>
    <r>
      <rPr>
        <sz val="11"/>
        <rFont val="ＭＳ 明朝"/>
        <family val="1"/>
      </rPr>
      <t>(原付等含む)</t>
    </r>
  </si>
  <si>
    <t>台</t>
  </si>
  <si>
    <t xml:space="preserve">  資  料    大阪府都市整備部交通道路室「駅周辺自転車駐車場等実態報告書」</t>
  </si>
  <si>
    <t xml:space="preserve">        ア）国、地方公共団体、第3セクターが設置したものを含む。　</t>
  </si>
  <si>
    <t xml:space="preserve">        ウ）ＪＲ、民鉄及び各関連会社が設置したものを含む。</t>
  </si>
  <si>
    <t xml:space="preserve">        エ）民間自動車駐車場業者、大型店舗が設置したものを含む。</t>
  </si>
  <si>
    <t xml:space="preserve">        イ)(財）自動車普及協会が設置したものを含む。</t>
  </si>
  <si>
    <t xml:space="preserve">          第１２表</t>
  </si>
  <si>
    <t xml:space="preserve"> 駐   輪   場   実   態   調   査</t>
  </si>
  <si>
    <t>(平成17年11月末現在)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</si>
</sst>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_ ###\ ##0;_ \-###\ ##0;_ * &quot;-&quot;_ ;_ @_ "/>
    <numFmt numFmtId="179" formatCode="_ ###\ ##0;_ \-###\ ##0;_ * &quot;-&quot;_ \ "/>
    <numFmt numFmtId="180" formatCode="_ ###\ ##0;_ \-###\ ##0;_ * &quot;-&quot;_ ;_ \ "/>
    <numFmt numFmtId="181" formatCode="_ ###\ ##0;_ \-###\ ##0;_ * &quot;-&quot;;_ @_ "/>
    <numFmt numFmtId="182" formatCode="_ ###\ ##0;_ \-###\ ##0;"/>
    <numFmt numFmtId="183" formatCode="_ ###\ ##0;_ \-###\ ##0;\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 horizontal="right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 quotePrefix="1">
      <alignment horizontal="centerContinuous" vertical="center"/>
    </xf>
    <xf numFmtId="0" fontId="0" fillId="0" borderId="8" xfId="0" applyNumberFormat="1" applyFont="1" applyBorder="1" applyAlignment="1" quotePrefix="1">
      <alignment horizontal="centerContinuous" vertical="center"/>
    </xf>
    <xf numFmtId="0" fontId="0" fillId="0" borderId="9" xfId="0" applyNumberFormat="1" applyFont="1" applyBorder="1" applyAlignment="1" quotePrefix="1">
      <alignment horizontal="centerContinuous" vertical="center"/>
    </xf>
    <xf numFmtId="0" fontId="0" fillId="0" borderId="7" xfId="0" applyNumberFormat="1" applyFont="1" applyBorder="1" applyAlignment="1">
      <alignment horizontal="distributed"/>
    </xf>
    <xf numFmtId="0" fontId="0" fillId="0" borderId="8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quotePrefix="1">
      <alignment horizontal="centerContinuous" vertical="center"/>
    </xf>
    <xf numFmtId="0" fontId="8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NumberFormat="1" applyFont="1" applyAlignment="1" quotePrefix="1">
      <alignment horizontal="right" vertical="top"/>
    </xf>
    <xf numFmtId="0" fontId="8" fillId="0" borderId="0" xfId="0" applyNumberFormat="1" applyFont="1" applyAlignment="1" quotePrefix="1">
      <alignment horizontal="left" vertical="top"/>
    </xf>
    <xf numFmtId="3" fontId="5" fillId="0" borderId="0" xfId="0" applyNumberFormat="1" applyFont="1" applyAlignment="1">
      <alignment vertical="center"/>
    </xf>
    <xf numFmtId="178" fontId="0" fillId="0" borderId="7" xfId="0" applyNumberFormat="1" applyFont="1" applyBorder="1" applyAlignment="1">
      <alignment vertical="center"/>
    </xf>
    <xf numFmtId="0" fontId="0" fillId="0" borderId="0" xfId="0" applyNumberFormat="1" applyFont="1" applyAlignment="1">
      <alignment vertical="top"/>
    </xf>
    <xf numFmtId="0" fontId="4" fillId="0" borderId="0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182" fontId="4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178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7" xfId="0" applyNumberFormat="1" applyFont="1" applyBorder="1" applyAlignment="1">
      <alignment horizontal="distributed" vertical="center"/>
    </xf>
    <xf numFmtId="0" fontId="0" fillId="0" borderId="8" xfId="0" applyNumberFormat="1" applyFont="1" applyBorder="1" applyAlignment="1">
      <alignment horizontal="distributed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vertical="top"/>
    </xf>
    <xf numFmtId="182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horizontal="right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 quotePrefix="1">
      <alignment horizontal="center" vertical="center" shrinkToFit="1"/>
    </xf>
    <xf numFmtId="0" fontId="0" fillId="0" borderId="10" xfId="0" applyNumberFormat="1" applyFont="1" applyBorder="1" applyAlignment="1" quotePrefix="1">
      <alignment horizontal="center" vertical="center" shrinkToFit="1"/>
    </xf>
    <xf numFmtId="0" fontId="0" fillId="0" borderId="9" xfId="0" applyNumberFormat="1" applyFont="1" applyBorder="1" applyAlignment="1" quotePrefix="1">
      <alignment horizontal="center" vertical="center" shrinkToFit="1"/>
    </xf>
    <xf numFmtId="0" fontId="0" fillId="0" borderId="16" xfId="0" applyNumberFormat="1" applyFont="1" applyBorder="1" applyAlignment="1">
      <alignment horizontal="right"/>
    </xf>
    <xf numFmtId="183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7" xfId="0" applyNumberFormat="1" applyFont="1" applyFill="1" applyBorder="1" applyAlignment="1">
      <alignment horizontal="center" vertical="center"/>
    </xf>
    <xf numFmtId="178" fontId="0" fillId="0" borderId="7" xfId="0" applyNumberFormat="1" applyFont="1" applyBorder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0" fontId="0" fillId="0" borderId="1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1.69921875" style="1" customWidth="1"/>
    <col min="2" max="2" width="0.4921875" style="1" customWidth="1"/>
    <col min="3" max="3" width="7.09765625" style="1" customWidth="1"/>
    <col min="4" max="4" width="9" style="1" customWidth="1"/>
    <col min="5" max="5" width="7.8984375" style="1" customWidth="1"/>
    <col min="6" max="6" width="8.8984375" style="1" customWidth="1"/>
    <col min="7" max="7" width="8.69921875" style="1" customWidth="1"/>
    <col min="8" max="8" width="6.59765625" style="1" customWidth="1"/>
    <col min="9" max="9" width="9" style="1" customWidth="1"/>
    <col min="10" max="10" width="8.69921875" style="1" customWidth="1"/>
    <col min="11" max="11" width="9" style="1" customWidth="1"/>
    <col min="12" max="12" width="8.69921875" style="1" customWidth="1"/>
    <col min="13" max="13" width="6.59765625" style="1" customWidth="1"/>
    <col min="14" max="17" width="8.69921875" style="1" customWidth="1"/>
    <col min="18" max="32" width="9.09765625" style="1" customWidth="1"/>
    <col min="33" max="16384" width="10.69921875" style="1" customWidth="1"/>
  </cols>
  <sheetData>
    <row r="1" spans="1:18" ht="21.75" customHeight="1">
      <c r="A1" s="32" t="s">
        <v>72</v>
      </c>
      <c r="D1" s="25"/>
      <c r="E1"/>
      <c r="Q1" s="5" t="s">
        <v>0</v>
      </c>
      <c r="R1" s="2" t="s">
        <v>73</v>
      </c>
    </row>
    <row r="2" spans="3:18" ht="24" customHeight="1">
      <c r="C2" s="25"/>
      <c r="D2" s="25"/>
      <c r="E2"/>
      <c r="Q2" s="53"/>
      <c r="R2" s="24"/>
    </row>
    <row r="3" spans="1:18" s="28" customFormat="1" ht="12" customHeight="1">
      <c r="A3" s="27" t="s">
        <v>68</v>
      </c>
      <c r="E3" s="29"/>
      <c r="Q3" s="30"/>
      <c r="R3" s="31"/>
    </row>
    <row r="4" spans="1:18" s="28" customFormat="1" ht="12" customHeight="1">
      <c r="A4" s="27" t="s">
        <v>71</v>
      </c>
      <c r="E4" s="29"/>
      <c r="Q4" s="30"/>
      <c r="R4" s="31"/>
    </row>
    <row r="5" spans="1:18" s="28" customFormat="1" ht="12" customHeight="1">
      <c r="A5" s="27" t="s">
        <v>69</v>
      </c>
      <c r="E5" s="29"/>
      <c r="Q5" s="30"/>
      <c r="R5" s="31"/>
    </row>
    <row r="6" spans="1:32" s="28" customFormat="1" ht="15" customHeight="1" thickBot="1">
      <c r="A6" s="27" t="s">
        <v>70</v>
      </c>
      <c r="E6" s="29"/>
      <c r="Q6" s="30"/>
      <c r="R6" s="31"/>
      <c r="AA6" s="30"/>
      <c r="AF6" s="30" t="s">
        <v>74</v>
      </c>
    </row>
    <row r="7" spans="1:32" ht="22.5" customHeight="1">
      <c r="A7" s="6"/>
      <c r="B7" s="7"/>
      <c r="C7" s="8" t="s">
        <v>55</v>
      </c>
      <c r="D7" s="8"/>
      <c r="E7" s="8"/>
      <c r="F7" s="8"/>
      <c r="G7" s="9"/>
      <c r="H7" s="54" t="s">
        <v>56</v>
      </c>
      <c r="I7" s="55"/>
      <c r="J7" s="55"/>
      <c r="K7" s="55"/>
      <c r="L7" s="56"/>
      <c r="M7" s="57" t="s">
        <v>57</v>
      </c>
      <c r="N7" s="55"/>
      <c r="O7" s="55"/>
      <c r="P7" s="55"/>
      <c r="Q7" s="56"/>
      <c r="R7" s="8" t="s">
        <v>58</v>
      </c>
      <c r="S7" s="10"/>
      <c r="T7" s="10"/>
      <c r="U7" s="10"/>
      <c r="V7" s="11"/>
      <c r="W7" s="8" t="s">
        <v>59</v>
      </c>
      <c r="X7" s="10"/>
      <c r="Y7" s="10"/>
      <c r="Z7" s="10"/>
      <c r="AA7" s="10"/>
      <c r="AB7" s="12" t="s">
        <v>60</v>
      </c>
      <c r="AC7" s="10"/>
      <c r="AD7" s="10"/>
      <c r="AE7" s="10"/>
      <c r="AF7" s="10"/>
    </row>
    <row r="8" spans="1:32" ht="22.5" customHeight="1">
      <c r="A8" s="13" t="s">
        <v>61</v>
      </c>
      <c r="B8" s="14"/>
      <c r="C8" s="60" t="s">
        <v>62</v>
      </c>
      <c r="D8" s="15" t="s">
        <v>1</v>
      </c>
      <c r="E8" s="16"/>
      <c r="F8" s="15" t="s">
        <v>63</v>
      </c>
      <c r="G8" s="16"/>
      <c r="H8" s="64" t="s">
        <v>62</v>
      </c>
      <c r="I8" s="15" t="s">
        <v>1</v>
      </c>
      <c r="J8" s="16"/>
      <c r="K8" s="15" t="s">
        <v>63</v>
      </c>
      <c r="L8" s="16"/>
      <c r="M8" s="58" t="s">
        <v>2</v>
      </c>
      <c r="N8" s="15" t="s">
        <v>1</v>
      </c>
      <c r="O8" s="16"/>
      <c r="P8" s="15" t="s">
        <v>63</v>
      </c>
      <c r="Q8" s="26"/>
      <c r="R8" s="62" t="s">
        <v>2</v>
      </c>
      <c r="S8" s="17" t="s">
        <v>1</v>
      </c>
      <c r="T8" s="16"/>
      <c r="U8" s="15" t="s">
        <v>63</v>
      </c>
      <c r="V8" s="16"/>
      <c r="W8" s="58" t="s">
        <v>2</v>
      </c>
      <c r="X8" s="15" t="s">
        <v>1</v>
      </c>
      <c r="Y8" s="16"/>
      <c r="Z8" s="15" t="s">
        <v>63</v>
      </c>
      <c r="AA8" s="15"/>
      <c r="AB8" s="58" t="s">
        <v>2</v>
      </c>
      <c r="AC8" s="15" t="s">
        <v>1</v>
      </c>
      <c r="AD8" s="16"/>
      <c r="AE8" s="15" t="s">
        <v>63</v>
      </c>
      <c r="AF8" s="15"/>
    </row>
    <row r="9" spans="1:32" ht="22.5" customHeight="1">
      <c r="A9" s="18"/>
      <c r="B9" s="19"/>
      <c r="C9" s="61"/>
      <c r="D9" s="65" t="s">
        <v>65</v>
      </c>
      <c r="E9" s="66"/>
      <c r="F9" s="65" t="s">
        <v>65</v>
      </c>
      <c r="G9" s="66"/>
      <c r="H9" s="61"/>
      <c r="I9" s="65" t="s">
        <v>65</v>
      </c>
      <c r="J9" s="66"/>
      <c r="K9" s="65" t="s">
        <v>65</v>
      </c>
      <c r="L9" s="66"/>
      <c r="M9" s="59"/>
      <c r="N9" s="65" t="s">
        <v>65</v>
      </c>
      <c r="O9" s="66"/>
      <c r="P9" s="65" t="s">
        <v>65</v>
      </c>
      <c r="Q9" s="66"/>
      <c r="R9" s="63"/>
      <c r="S9" s="65" t="s">
        <v>65</v>
      </c>
      <c r="T9" s="66"/>
      <c r="U9" s="65" t="s">
        <v>65</v>
      </c>
      <c r="V9" s="66"/>
      <c r="W9" s="59"/>
      <c r="X9" s="65" t="s">
        <v>65</v>
      </c>
      <c r="Y9" s="66"/>
      <c r="Z9" s="65" t="s">
        <v>65</v>
      </c>
      <c r="AA9" s="66"/>
      <c r="AB9" s="59"/>
      <c r="AC9" s="65" t="s">
        <v>65</v>
      </c>
      <c r="AD9" s="66"/>
      <c r="AE9" s="65" t="s">
        <v>65</v>
      </c>
      <c r="AF9" s="67"/>
    </row>
    <row r="10" spans="1:32" s="4" customFormat="1" ht="15.75" customHeight="1">
      <c r="A10" s="20"/>
      <c r="B10" s="21"/>
      <c r="C10" s="22" t="s">
        <v>64</v>
      </c>
      <c r="D10" s="68" t="s">
        <v>66</v>
      </c>
      <c r="E10" s="68"/>
      <c r="F10" s="77"/>
      <c r="G10" s="77"/>
      <c r="H10" s="23"/>
      <c r="I10" s="77"/>
      <c r="J10" s="77"/>
      <c r="K10" s="77"/>
      <c r="L10" s="77"/>
      <c r="M10" s="23"/>
      <c r="N10" s="77"/>
      <c r="O10" s="77"/>
      <c r="P10" s="77"/>
      <c r="Q10" s="77"/>
      <c r="R10" s="23"/>
      <c r="S10" s="77"/>
      <c r="T10" s="77"/>
      <c r="U10" s="77"/>
      <c r="V10" s="77"/>
      <c r="W10" s="23"/>
      <c r="X10" s="77"/>
      <c r="Y10" s="77"/>
      <c r="Z10" s="77"/>
      <c r="AA10" s="77"/>
      <c r="AB10" s="23"/>
      <c r="AC10" s="77"/>
      <c r="AD10" s="77"/>
      <c r="AE10" s="77"/>
      <c r="AF10" s="77"/>
    </row>
    <row r="11" spans="1:32" s="3" customFormat="1" ht="15.75" customHeight="1">
      <c r="A11" s="35" t="s">
        <v>3</v>
      </c>
      <c r="B11" s="36"/>
      <c r="C11" s="37">
        <f>SUM(C13:C20)</f>
        <v>956</v>
      </c>
      <c r="D11" s="69">
        <f>SUM(D12:D20)</f>
        <v>581810</v>
      </c>
      <c r="E11" s="69"/>
      <c r="F11" s="69">
        <f>SUM(F12:F20)</f>
        <v>431704</v>
      </c>
      <c r="G11" s="69"/>
      <c r="H11" s="37">
        <f>SUM(H13:H20)</f>
        <v>495</v>
      </c>
      <c r="I11" s="69">
        <f>SUM(I13:I20)</f>
        <v>348850</v>
      </c>
      <c r="J11" s="69">
        <f>SUM(J21:J72)</f>
        <v>0</v>
      </c>
      <c r="K11" s="69">
        <f>SUM(K13:K20)</f>
        <v>262534</v>
      </c>
      <c r="L11" s="69">
        <f>SUM(L21:L72)</f>
        <v>0</v>
      </c>
      <c r="M11" s="37">
        <f>SUM(M13:M20)</f>
        <v>180</v>
      </c>
      <c r="N11" s="69">
        <f>SUM(N13:N20)</f>
        <v>115259</v>
      </c>
      <c r="O11" s="69">
        <f>SUM(O21:O72)</f>
        <v>0</v>
      </c>
      <c r="P11" s="69">
        <f>SUM(P13:P20)</f>
        <v>82693</v>
      </c>
      <c r="Q11" s="69">
        <f>SUM(Q21:Q72)</f>
        <v>0</v>
      </c>
      <c r="R11" s="37">
        <f>SUM(R13:R20)</f>
        <v>59</v>
      </c>
      <c r="S11" s="69">
        <f>SUM(S13:S20)</f>
        <v>43836</v>
      </c>
      <c r="T11" s="69">
        <f>SUM(T21:T72)</f>
        <v>0</v>
      </c>
      <c r="U11" s="69">
        <f>SUM(U13:U20)</f>
        <v>30623</v>
      </c>
      <c r="V11" s="69">
        <f>SUM(V21:V72)</f>
        <v>0</v>
      </c>
      <c r="W11" s="37">
        <f>SUM(W13:W20)</f>
        <v>69</v>
      </c>
      <c r="X11" s="69">
        <f>SUM(X13:X20)</f>
        <v>30218</v>
      </c>
      <c r="Y11" s="69">
        <f>SUM(Y21:Y72)</f>
        <v>0</v>
      </c>
      <c r="Z11" s="69">
        <f>SUM(Z13:Z20)</f>
        <v>24389</v>
      </c>
      <c r="AA11" s="69">
        <f>SUM(AA21:AA72)</f>
        <v>0</v>
      </c>
      <c r="AB11" s="37">
        <f>SUM(AB13:AB20)</f>
        <v>153</v>
      </c>
      <c r="AC11" s="69">
        <f>SUM(AC13:AC20)</f>
        <v>43647</v>
      </c>
      <c r="AD11" s="69">
        <f>SUM(AD21:AD72)</f>
        <v>0</v>
      </c>
      <c r="AE11" s="69">
        <f>SUM(AE13:AE20)</f>
        <v>31465</v>
      </c>
      <c r="AF11" s="69">
        <f>SUM(AF21:AF72)</f>
        <v>0</v>
      </c>
    </row>
    <row r="12" spans="1:32" s="34" customFormat="1" ht="15.75" customHeight="1">
      <c r="A12" s="38"/>
      <c r="B12" s="14"/>
      <c r="C12" s="39"/>
      <c r="D12" s="70"/>
      <c r="E12" s="70"/>
      <c r="F12" s="70"/>
      <c r="G12" s="70"/>
      <c r="H12" s="39"/>
      <c r="I12" s="70"/>
      <c r="J12" s="70"/>
      <c r="K12" s="70"/>
      <c r="L12" s="70"/>
      <c r="M12" s="39"/>
      <c r="N12" s="70"/>
      <c r="O12" s="70"/>
      <c r="P12" s="70"/>
      <c r="Q12" s="70"/>
      <c r="R12" s="39"/>
      <c r="S12" s="70"/>
      <c r="T12" s="70"/>
      <c r="U12" s="70"/>
      <c r="V12" s="70"/>
      <c r="W12" s="39"/>
      <c r="X12" s="70"/>
      <c r="Y12" s="70"/>
      <c r="Z12" s="70"/>
      <c r="AA12" s="70"/>
      <c r="AB12" s="39"/>
      <c r="AC12" s="70"/>
      <c r="AD12" s="70"/>
      <c r="AE12" s="70"/>
      <c r="AF12" s="70"/>
    </row>
    <row r="13" spans="1:32" s="51" customFormat="1" ht="15.75" customHeight="1">
      <c r="A13" s="35" t="s">
        <v>4</v>
      </c>
      <c r="B13" s="36"/>
      <c r="C13" s="37">
        <f aca="true" t="shared" si="0" ref="C13:AF13">C22</f>
        <v>137</v>
      </c>
      <c r="D13" s="69">
        <f t="shared" si="0"/>
        <v>129676</v>
      </c>
      <c r="E13" s="69">
        <f t="shared" si="0"/>
        <v>0</v>
      </c>
      <c r="F13" s="69">
        <f t="shared" si="0"/>
        <v>86994</v>
      </c>
      <c r="G13" s="69">
        <f t="shared" si="0"/>
        <v>0</v>
      </c>
      <c r="H13" s="37">
        <f t="shared" si="0"/>
        <v>129</v>
      </c>
      <c r="I13" s="69">
        <f t="shared" si="0"/>
        <v>123364</v>
      </c>
      <c r="J13" s="69">
        <f t="shared" si="0"/>
        <v>0</v>
      </c>
      <c r="K13" s="69">
        <f t="shared" si="0"/>
        <v>84661</v>
      </c>
      <c r="L13" s="69">
        <f t="shared" si="0"/>
        <v>0</v>
      </c>
      <c r="M13" s="50">
        <f t="shared" si="0"/>
        <v>0</v>
      </c>
      <c r="N13" s="76">
        <f t="shared" si="0"/>
        <v>0</v>
      </c>
      <c r="O13" s="76"/>
      <c r="P13" s="76">
        <f t="shared" si="0"/>
        <v>0</v>
      </c>
      <c r="Q13" s="76">
        <f t="shared" si="0"/>
        <v>0</v>
      </c>
      <c r="R13" s="37">
        <f t="shared" si="0"/>
        <v>8</v>
      </c>
      <c r="S13" s="69">
        <f t="shared" si="0"/>
        <v>6312</v>
      </c>
      <c r="T13" s="69">
        <f t="shared" si="0"/>
        <v>0</v>
      </c>
      <c r="U13" s="69">
        <f t="shared" si="0"/>
        <v>2333</v>
      </c>
      <c r="V13" s="69">
        <f t="shared" si="0"/>
        <v>0</v>
      </c>
      <c r="W13" s="50">
        <f t="shared" si="0"/>
        <v>0</v>
      </c>
      <c r="X13" s="76">
        <f t="shared" si="0"/>
        <v>0</v>
      </c>
      <c r="Y13" s="76">
        <f t="shared" si="0"/>
        <v>0</v>
      </c>
      <c r="Z13" s="76">
        <f t="shared" si="0"/>
        <v>0</v>
      </c>
      <c r="AA13" s="76">
        <f t="shared" si="0"/>
        <v>0</v>
      </c>
      <c r="AB13" s="50">
        <f t="shared" si="0"/>
        <v>0</v>
      </c>
      <c r="AC13" s="76">
        <f t="shared" si="0"/>
        <v>0</v>
      </c>
      <c r="AD13" s="76">
        <f t="shared" si="0"/>
        <v>0</v>
      </c>
      <c r="AE13" s="76">
        <f t="shared" si="0"/>
        <v>0</v>
      </c>
      <c r="AF13" s="76">
        <f t="shared" si="0"/>
        <v>0</v>
      </c>
    </row>
    <row r="14" spans="1:32" s="51" customFormat="1" ht="15.75" customHeight="1">
      <c r="A14" s="35" t="s">
        <v>5</v>
      </c>
      <c r="B14" s="36"/>
      <c r="C14" s="37">
        <f aca="true" t="shared" si="1" ref="C14:AF14">C28+C30+C35+C50+C62</f>
        <v>189</v>
      </c>
      <c r="D14" s="69">
        <f t="shared" si="1"/>
        <v>108246</v>
      </c>
      <c r="E14" s="69">
        <f t="shared" si="1"/>
        <v>0</v>
      </c>
      <c r="F14" s="69">
        <f t="shared" si="1"/>
        <v>81347</v>
      </c>
      <c r="G14" s="69">
        <f t="shared" si="1"/>
        <v>0</v>
      </c>
      <c r="H14" s="37">
        <f t="shared" si="1"/>
        <v>66</v>
      </c>
      <c r="I14" s="69">
        <f t="shared" si="1"/>
        <v>57516</v>
      </c>
      <c r="J14" s="69">
        <f t="shared" si="1"/>
        <v>0</v>
      </c>
      <c r="K14" s="69">
        <f t="shared" si="1"/>
        <v>46851</v>
      </c>
      <c r="L14" s="69">
        <f t="shared" si="1"/>
        <v>0</v>
      </c>
      <c r="M14" s="37">
        <f t="shared" si="1"/>
        <v>17</v>
      </c>
      <c r="N14" s="69">
        <f t="shared" si="1"/>
        <v>9464</v>
      </c>
      <c r="O14" s="69">
        <f t="shared" si="1"/>
        <v>0</v>
      </c>
      <c r="P14" s="69">
        <f t="shared" si="1"/>
        <v>7072</v>
      </c>
      <c r="Q14" s="69">
        <f t="shared" si="1"/>
        <v>0</v>
      </c>
      <c r="R14" s="37">
        <f t="shared" si="1"/>
        <v>20</v>
      </c>
      <c r="S14" s="69">
        <f t="shared" si="1"/>
        <v>11731</v>
      </c>
      <c r="T14" s="69">
        <f t="shared" si="1"/>
        <v>0</v>
      </c>
      <c r="U14" s="69">
        <f t="shared" si="1"/>
        <v>7767</v>
      </c>
      <c r="V14" s="69">
        <f t="shared" si="1"/>
        <v>0</v>
      </c>
      <c r="W14" s="37">
        <f t="shared" si="1"/>
        <v>12</v>
      </c>
      <c r="X14" s="69">
        <f t="shared" si="1"/>
        <v>6178</v>
      </c>
      <c r="Y14" s="69">
        <f t="shared" si="1"/>
        <v>0</v>
      </c>
      <c r="Z14" s="69">
        <f t="shared" si="1"/>
        <v>4758</v>
      </c>
      <c r="AA14" s="69">
        <f t="shared" si="1"/>
        <v>0</v>
      </c>
      <c r="AB14" s="37">
        <f t="shared" si="1"/>
        <v>74</v>
      </c>
      <c r="AC14" s="69">
        <f t="shared" si="1"/>
        <v>23357</v>
      </c>
      <c r="AD14" s="69">
        <f t="shared" si="1"/>
        <v>0</v>
      </c>
      <c r="AE14" s="69">
        <f t="shared" si="1"/>
        <v>14899</v>
      </c>
      <c r="AF14" s="69">
        <f t="shared" si="1"/>
        <v>0</v>
      </c>
    </row>
    <row r="15" spans="1:32" s="51" customFormat="1" ht="15.75" customHeight="1">
      <c r="A15" s="35" t="s">
        <v>6</v>
      </c>
      <c r="B15" s="36"/>
      <c r="C15" s="37">
        <f aca="true" t="shared" si="2" ref="C15:AF15">C25+C26+C46+C63+C64</f>
        <v>54</v>
      </c>
      <c r="D15" s="69">
        <f t="shared" si="2"/>
        <v>34080</v>
      </c>
      <c r="E15" s="69">
        <f t="shared" si="2"/>
        <v>0</v>
      </c>
      <c r="F15" s="69">
        <f t="shared" si="2"/>
        <v>24229</v>
      </c>
      <c r="G15" s="69">
        <f t="shared" si="2"/>
        <v>0</v>
      </c>
      <c r="H15" s="37">
        <f t="shared" si="2"/>
        <v>7</v>
      </c>
      <c r="I15" s="69">
        <f t="shared" si="2"/>
        <v>2541</v>
      </c>
      <c r="J15" s="69">
        <f t="shared" si="2"/>
        <v>0</v>
      </c>
      <c r="K15" s="69">
        <f t="shared" si="2"/>
        <v>2054</v>
      </c>
      <c r="L15" s="69">
        <f t="shared" si="2"/>
        <v>0</v>
      </c>
      <c r="M15" s="37">
        <f t="shared" si="2"/>
        <v>37</v>
      </c>
      <c r="N15" s="69">
        <f t="shared" si="2"/>
        <v>22965</v>
      </c>
      <c r="O15" s="69">
        <f t="shared" si="2"/>
        <v>0</v>
      </c>
      <c r="P15" s="69">
        <f t="shared" si="2"/>
        <v>16603</v>
      </c>
      <c r="Q15" s="69">
        <f t="shared" si="2"/>
        <v>0</v>
      </c>
      <c r="R15" s="37">
        <f t="shared" si="2"/>
        <v>8</v>
      </c>
      <c r="S15" s="69">
        <f t="shared" si="2"/>
        <v>7762</v>
      </c>
      <c r="T15" s="69">
        <f t="shared" si="2"/>
        <v>0</v>
      </c>
      <c r="U15" s="69">
        <f t="shared" si="2"/>
        <v>4760</v>
      </c>
      <c r="V15" s="69">
        <f t="shared" si="2"/>
        <v>0</v>
      </c>
      <c r="W15" s="50">
        <f t="shared" si="2"/>
        <v>0</v>
      </c>
      <c r="X15" s="76">
        <f t="shared" si="2"/>
        <v>0</v>
      </c>
      <c r="Y15" s="76">
        <f t="shared" si="2"/>
        <v>0</v>
      </c>
      <c r="Z15" s="76">
        <f t="shared" si="2"/>
        <v>0</v>
      </c>
      <c r="AA15" s="76">
        <f t="shared" si="2"/>
        <v>0</v>
      </c>
      <c r="AB15" s="37">
        <f t="shared" si="2"/>
        <v>2</v>
      </c>
      <c r="AC15" s="69">
        <f t="shared" si="2"/>
        <v>812</v>
      </c>
      <c r="AD15" s="69">
        <f t="shared" si="2"/>
        <v>0</v>
      </c>
      <c r="AE15" s="69">
        <f t="shared" si="2"/>
        <v>812</v>
      </c>
      <c r="AF15" s="69">
        <f t="shared" si="2"/>
        <v>0</v>
      </c>
    </row>
    <row r="16" spans="1:32" s="51" customFormat="1" ht="15.75" customHeight="1">
      <c r="A16" s="35" t="s">
        <v>7</v>
      </c>
      <c r="B16" s="36"/>
      <c r="C16" s="37">
        <f aca="true" t="shared" si="3" ref="C16:AF16">C32+C34+C40+C43+C49+C56+C58</f>
        <v>128</v>
      </c>
      <c r="D16" s="69">
        <f t="shared" si="3"/>
        <v>91166</v>
      </c>
      <c r="E16" s="69">
        <f t="shared" si="3"/>
        <v>0</v>
      </c>
      <c r="F16" s="69">
        <f t="shared" si="3"/>
        <v>75306</v>
      </c>
      <c r="G16" s="69">
        <f t="shared" si="3"/>
        <v>0</v>
      </c>
      <c r="H16" s="37">
        <f t="shared" si="3"/>
        <v>50</v>
      </c>
      <c r="I16" s="69">
        <f t="shared" si="3"/>
        <v>32952</v>
      </c>
      <c r="J16" s="69">
        <f t="shared" si="3"/>
        <v>0</v>
      </c>
      <c r="K16" s="69">
        <f t="shared" si="3"/>
        <v>27537</v>
      </c>
      <c r="L16" s="69">
        <f t="shared" si="3"/>
        <v>0</v>
      </c>
      <c r="M16" s="37">
        <f t="shared" si="3"/>
        <v>43</v>
      </c>
      <c r="N16" s="69">
        <f t="shared" si="3"/>
        <v>34826</v>
      </c>
      <c r="O16" s="69">
        <f t="shared" si="3"/>
        <v>0</v>
      </c>
      <c r="P16" s="69">
        <f t="shared" si="3"/>
        <v>26580</v>
      </c>
      <c r="Q16" s="69">
        <f t="shared" si="3"/>
        <v>0</v>
      </c>
      <c r="R16" s="37">
        <f t="shared" si="3"/>
        <v>13</v>
      </c>
      <c r="S16" s="69">
        <f t="shared" si="3"/>
        <v>12171</v>
      </c>
      <c r="T16" s="69">
        <f t="shared" si="3"/>
        <v>0</v>
      </c>
      <c r="U16" s="69">
        <f t="shared" si="3"/>
        <v>10703</v>
      </c>
      <c r="V16" s="69">
        <f t="shared" si="3"/>
        <v>0</v>
      </c>
      <c r="W16" s="37">
        <f t="shared" si="3"/>
        <v>19</v>
      </c>
      <c r="X16" s="69">
        <f t="shared" si="3"/>
        <v>10293</v>
      </c>
      <c r="Y16" s="69">
        <f t="shared" si="3"/>
        <v>0</v>
      </c>
      <c r="Z16" s="69">
        <f t="shared" si="3"/>
        <v>9811</v>
      </c>
      <c r="AA16" s="69">
        <f t="shared" si="3"/>
        <v>0</v>
      </c>
      <c r="AB16" s="37">
        <f t="shared" si="3"/>
        <v>3</v>
      </c>
      <c r="AC16" s="69">
        <f t="shared" si="3"/>
        <v>924</v>
      </c>
      <c r="AD16" s="69">
        <f t="shared" si="3"/>
        <v>0</v>
      </c>
      <c r="AE16" s="69">
        <f t="shared" si="3"/>
        <v>675</v>
      </c>
      <c r="AF16" s="69">
        <f t="shared" si="3"/>
        <v>0</v>
      </c>
    </row>
    <row r="17" spans="1:32" s="51" customFormat="1" ht="15.75" customHeight="1">
      <c r="A17" s="35" t="s">
        <v>8</v>
      </c>
      <c r="B17" s="36"/>
      <c r="C17" s="37">
        <f aca="true" t="shared" si="4" ref="C17:AF17">C36+C47+C54</f>
        <v>109</v>
      </c>
      <c r="D17" s="69">
        <f t="shared" si="4"/>
        <v>60432</v>
      </c>
      <c r="E17" s="69">
        <f t="shared" si="4"/>
        <v>0</v>
      </c>
      <c r="F17" s="69">
        <f t="shared" si="4"/>
        <v>51072</v>
      </c>
      <c r="G17" s="69">
        <f t="shared" si="4"/>
        <v>0</v>
      </c>
      <c r="H17" s="37">
        <f t="shared" si="4"/>
        <v>71</v>
      </c>
      <c r="I17" s="69">
        <f t="shared" si="4"/>
        <v>38578</v>
      </c>
      <c r="J17" s="69">
        <f t="shared" si="4"/>
        <v>0</v>
      </c>
      <c r="K17" s="69">
        <f t="shared" si="4"/>
        <v>33108</v>
      </c>
      <c r="L17" s="69">
        <f t="shared" si="4"/>
        <v>0</v>
      </c>
      <c r="M17" s="37">
        <f t="shared" si="4"/>
        <v>24</v>
      </c>
      <c r="N17" s="69">
        <f t="shared" si="4"/>
        <v>13373</v>
      </c>
      <c r="O17" s="69">
        <f t="shared" si="4"/>
        <v>0</v>
      </c>
      <c r="P17" s="69">
        <f t="shared" si="4"/>
        <v>10380</v>
      </c>
      <c r="Q17" s="69">
        <f t="shared" si="4"/>
        <v>0</v>
      </c>
      <c r="R17" s="50">
        <f t="shared" si="4"/>
        <v>0</v>
      </c>
      <c r="S17" s="76">
        <f t="shared" si="4"/>
        <v>0</v>
      </c>
      <c r="T17" s="76">
        <f t="shared" si="4"/>
        <v>0</v>
      </c>
      <c r="U17" s="76">
        <f t="shared" si="4"/>
        <v>0</v>
      </c>
      <c r="V17" s="76">
        <f t="shared" si="4"/>
        <v>0</v>
      </c>
      <c r="W17" s="50">
        <f t="shared" si="4"/>
        <v>0</v>
      </c>
      <c r="X17" s="76">
        <f t="shared" si="4"/>
        <v>0</v>
      </c>
      <c r="Y17" s="76">
        <f t="shared" si="4"/>
        <v>0</v>
      </c>
      <c r="Z17" s="76">
        <f t="shared" si="4"/>
        <v>0</v>
      </c>
      <c r="AA17" s="76">
        <f t="shared" si="4"/>
        <v>0</v>
      </c>
      <c r="AB17" s="37">
        <f t="shared" si="4"/>
        <v>14</v>
      </c>
      <c r="AC17" s="69">
        <f t="shared" si="4"/>
        <v>8481</v>
      </c>
      <c r="AD17" s="69">
        <f t="shared" si="4"/>
        <v>0</v>
      </c>
      <c r="AE17" s="69">
        <f t="shared" si="4"/>
        <v>7584</v>
      </c>
      <c r="AF17" s="69">
        <f t="shared" si="4"/>
        <v>0</v>
      </c>
    </row>
    <row r="18" spans="1:32" s="51" customFormat="1" ht="15.75" customHeight="1">
      <c r="A18" s="35" t="s">
        <v>9</v>
      </c>
      <c r="B18" s="36"/>
      <c r="C18" s="37">
        <f>C38+C41+C42+C48+C53+C59+C70+C71+C72</f>
        <v>105</v>
      </c>
      <c r="D18" s="69">
        <f>D38+D41+D42+D48+D53+D59+D70+D71+D72</f>
        <v>38368</v>
      </c>
      <c r="E18" s="69" t="e">
        <f>E38+E41+E42+E48+E53+E59+E70+E71+E72+#REF!</f>
        <v>#REF!</v>
      </c>
      <c r="F18" s="69">
        <f>F38+F41+F42+F48+F53+F59+F70+F71+F72</f>
        <v>27797</v>
      </c>
      <c r="G18" s="69" t="e">
        <f>G38+G41+G42+G48+G53+G59+G70+G71+G72+#REF!</f>
        <v>#REF!</v>
      </c>
      <c r="H18" s="37">
        <f>H38+H41+H42+H48+H53+H59+H70+H71+H72</f>
        <v>23</v>
      </c>
      <c r="I18" s="69">
        <f>I38+I41+I42+I48+I53+I59+I70+I71+I72</f>
        <v>12973</v>
      </c>
      <c r="J18" s="69" t="e">
        <f>J38+J41+J42+J48+J53+J59+J70+J71+J72+#REF!</f>
        <v>#REF!</v>
      </c>
      <c r="K18" s="69">
        <f>K38+K41+K42+K48+K53+K59+K70+K71+K72</f>
        <v>9775</v>
      </c>
      <c r="L18" s="69" t="e">
        <f>L38+L41+L42+L48+L53+L59+L70+L71+L72+#REF!</f>
        <v>#REF!</v>
      </c>
      <c r="M18" s="37">
        <f>M38+M41+M42+M48+M53+M59+M70+M71+M72</f>
        <v>18</v>
      </c>
      <c r="N18" s="69">
        <f>N38+N41+N42+N48+N53+N59+N70+N71+N72</f>
        <v>10774</v>
      </c>
      <c r="O18" s="69" t="e">
        <f>O38+O41+O42+O48+O53+O59+O70+O71+O72+#REF!</f>
        <v>#REF!</v>
      </c>
      <c r="P18" s="69">
        <f>P38+P41+P42+P48+P53+P59+P70+P71+P72</f>
        <v>6686</v>
      </c>
      <c r="Q18" s="69" t="e">
        <f>Q38+Q41+Q42+Q48+Q53+Q59+Q70+Q71+Q72+#REF!</f>
        <v>#REF!</v>
      </c>
      <c r="R18" s="37">
        <f>R38+R41+R42+R48+R53+R59+R70+R71+R72</f>
        <v>9</v>
      </c>
      <c r="S18" s="69">
        <f>S38+S41+S42+S48+S53+S59+S70+S71+S72</f>
        <v>5360</v>
      </c>
      <c r="T18" s="69" t="e">
        <f>T38+T41+T42+T48+T53+T59+T70+T71+T72+#REF!</f>
        <v>#REF!</v>
      </c>
      <c r="U18" s="69">
        <f>U38+U41+U42+U48+U53+U59+U70+U71+U72</f>
        <v>4873</v>
      </c>
      <c r="V18" s="69" t="e">
        <f>V38+V41+V42+V48+V53+V59+V70+V71+V72+#REF!</f>
        <v>#REF!</v>
      </c>
      <c r="W18" s="37">
        <f>W38+W41+W42+W48+W53+W59+W70+W71+W72</f>
        <v>13</v>
      </c>
      <c r="X18" s="69">
        <f>X38+X41+X42+X48+X53+X59+X70+X71+X72</f>
        <v>3429</v>
      </c>
      <c r="Y18" s="69" t="e">
        <f>Y38+Y41+Y42+Y48+Y53+Y59+Y70+Y71+Y72+#REF!</f>
        <v>#REF!</v>
      </c>
      <c r="Z18" s="69">
        <f>Z38+Z41+Z42+Z48+Z53+Z59+Z70+Z71+Z72</f>
        <v>2145</v>
      </c>
      <c r="AA18" s="69" t="e">
        <f>AA38+AA41+AA42+AA48+AA53+AA59+AA70+AA71+AA72+#REF!</f>
        <v>#REF!</v>
      </c>
      <c r="AB18" s="37">
        <f>AB38+AB41+AB42+AB48+AB53+AB59+AB70+AB71+AB72</f>
        <v>42</v>
      </c>
      <c r="AC18" s="69">
        <f>AC38+AC41+AC42+AC48+AC53+AC59+AC70+AC71+AC72</f>
        <v>5832</v>
      </c>
      <c r="AD18" s="69" t="e">
        <f>AD38+AD41+AD42+AD48+AD53+AD59+AD70+AD71+AD72+#REF!</f>
        <v>#REF!</v>
      </c>
      <c r="AE18" s="69">
        <f>AE38+AE41+AE42+AE48+AE53+AE59+AE70+AE71+AE72</f>
        <v>4318</v>
      </c>
      <c r="AF18" s="69" t="e">
        <f>AF38+AF41+AF42+AF48+AF53+AF59+AF70+AF71+AF72+#REF!</f>
        <v>#REF!</v>
      </c>
    </row>
    <row r="19" spans="1:32" s="51" customFormat="1" ht="15.75" customHeight="1">
      <c r="A19" s="35" t="s">
        <v>10</v>
      </c>
      <c r="B19" s="36"/>
      <c r="C19" s="37">
        <f aca="true" t="shared" si="5" ref="C19:AF19">C23+C29+C44+C52+C65</f>
        <v>151</v>
      </c>
      <c r="D19" s="69">
        <f t="shared" si="5"/>
        <v>83719</v>
      </c>
      <c r="E19" s="69">
        <f t="shared" si="5"/>
        <v>0</v>
      </c>
      <c r="F19" s="69">
        <f t="shared" si="5"/>
        <v>57716</v>
      </c>
      <c r="G19" s="69">
        <f t="shared" si="5"/>
        <v>0</v>
      </c>
      <c r="H19" s="37">
        <f t="shared" si="5"/>
        <v>98</v>
      </c>
      <c r="I19" s="69">
        <f t="shared" si="5"/>
        <v>55536</v>
      </c>
      <c r="J19" s="69">
        <f t="shared" si="5"/>
        <v>0</v>
      </c>
      <c r="K19" s="69">
        <f t="shared" si="5"/>
        <v>38829</v>
      </c>
      <c r="L19" s="69">
        <f t="shared" si="5"/>
        <v>0</v>
      </c>
      <c r="M19" s="37">
        <f t="shared" si="5"/>
        <v>29</v>
      </c>
      <c r="N19" s="69">
        <f t="shared" si="5"/>
        <v>15204</v>
      </c>
      <c r="O19" s="69">
        <f t="shared" si="5"/>
        <v>0</v>
      </c>
      <c r="P19" s="69">
        <f t="shared" si="5"/>
        <v>10772</v>
      </c>
      <c r="Q19" s="69">
        <f t="shared" si="5"/>
        <v>0</v>
      </c>
      <c r="R19" s="37">
        <f t="shared" si="5"/>
        <v>1</v>
      </c>
      <c r="S19" s="69">
        <f t="shared" si="5"/>
        <v>500</v>
      </c>
      <c r="T19" s="69">
        <f t="shared" si="5"/>
        <v>0</v>
      </c>
      <c r="U19" s="69">
        <f t="shared" si="5"/>
        <v>187</v>
      </c>
      <c r="V19" s="69">
        <f t="shared" si="5"/>
        <v>0</v>
      </c>
      <c r="W19" s="37">
        <f t="shared" si="5"/>
        <v>16</v>
      </c>
      <c r="X19" s="69">
        <f t="shared" si="5"/>
        <v>8408</v>
      </c>
      <c r="Y19" s="69">
        <f t="shared" si="5"/>
        <v>0</v>
      </c>
      <c r="Z19" s="69">
        <f t="shared" si="5"/>
        <v>5765</v>
      </c>
      <c r="AA19" s="69">
        <f t="shared" si="5"/>
        <v>0</v>
      </c>
      <c r="AB19" s="37">
        <f t="shared" si="5"/>
        <v>7</v>
      </c>
      <c r="AC19" s="69">
        <f t="shared" si="5"/>
        <v>4071</v>
      </c>
      <c r="AD19" s="69">
        <f t="shared" si="5"/>
        <v>0</v>
      </c>
      <c r="AE19" s="69">
        <f t="shared" si="5"/>
        <v>2163</v>
      </c>
      <c r="AF19" s="69">
        <f t="shared" si="5"/>
        <v>0</v>
      </c>
    </row>
    <row r="20" spans="1:32" s="51" customFormat="1" ht="15.75" customHeight="1">
      <c r="A20" s="35" t="s">
        <v>11</v>
      </c>
      <c r="B20" s="36"/>
      <c r="C20" s="37">
        <f aca="true" t="shared" si="6" ref="C20:AF20">C24+C31+C37+C55+C60+C66+C68+C69</f>
        <v>83</v>
      </c>
      <c r="D20" s="69">
        <f t="shared" si="6"/>
        <v>36123</v>
      </c>
      <c r="E20" s="69">
        <f t="shared" si="6"/>
        <v>0</v>
      </c>
      <c r="F20" s="69">
        <f t="shared" si="6"/>
        <v>27243</v>
      </c>
      <c r="G20" s="69">
        <f t="shared" si="6"/>
        <v>0</v>
      </c>
      <c r="H20" s="37">
        <f t="shared" si="6"/>
        <v>51</v>
      </c>
      <c r="I20" s="69">
        <f t="shared" si="6"/>
        <v>25390</v>
      </c>
      <c r="J20" s="69">
        <f t="shared" si="6"/>
        <v>0</v>
      </c>
      <c r="K20" s="69">
        <f t="shared" si="6"/>
        <v>19719</v>
      </c>
      <c r="L20" s="69">
        <f t="shared" si="6"/>
        <v>0</v>
      </c>
      <c r="M20" s="37">
        <f t="shared" si="6"/>
        <v>12</v>
      </c>
      <c r="N20" s="69">
        <f t="shared" si="6"/>
        <v>8653</v>
      </c>
      <c r="O20" s="69">
        <f t="shared" si="6"/>
        <v>0</v>
      </c>
      <c r="P20" s="69">
        <f t="shared" si="6"/>
        <v>4600</v>
      </c>
      <c r="Q20" s="69">
        <f t="shared" si="6"/>
        <v>0</v>
      </c>
      <c r="R20" s="50">
        <f t="shared" si="6"/>
        <v>0</v>
      </c>
      <c r="S20" s="76">
        <f t="shared" si="6"/>
        <v>0</v>
      </c>
      <c r="T20" s="76">
        <f t="shared" si="6"/>
        <v>0</v>
      </c>
      <c r="U20" s="76">
        <f t="shared" si="6"/>
        <v>0</v>
      </c>
      <c r="V20" s="76">
        <f t="shared" si="6"/>
        <v>0</v>
      </c>
      <c r="W20" s="37">
        <f t="shared" si="6"/>
        <v>9</v>
      </c>
      <c r="X20" s="69">
        <f t="shared" si="6"/>
        <v>1910</v>
      </c>
      <c r="Y20" s="69">
        <f t="shared" si="6"/>
        <v>0</v>
      </c>
      <c r="Z20" s="69">
        <f t="shared" si="6"/>
        <v>1910</v>
      </c>
      <c r="AA20" s="69">
        <f t="shared" si="6"/>
        <v>0</v>
      </c>
      <c r="AB20" s="37">
        <f t="shared" si="6"/>
        <v>11</v>
      </c>
      <c r="AC20" s="69">
        <f t="shared" si="6"/>
        <v>170</v>
      </c>
      <c r="AD20" s="69">
        <f t="shared" si="6"/>
        <v>0</v>
      </c>
      <c r="AE20" s="69">
        <f t="shared" si="6"/>
        <v>1014</v>
      </c>
      <c r="AF20" s="69">
        <f t="shared" si="6"/>
        <v>0</v>
      </c>
    </row>
    <row r="21" spans="1:32" s="34" customFormat="1" ht="15.75" customHeight="1">
      <c r="A21" s="38"/>
      <c r="B21" s="14"/>
      <c r="C21" s="41"/>
      <c r="D21" s="71"/>
      <c r="E21" s="71"/>
      <c r="F21" s="71"/>
      <c r="G21" s="71"/>
      <c r="H21" s="41"/>
      <c r="I21" s="71"/>
      <c r="J21" s="71"/>
      <c r="K21" s="71"/>
      <c r="L21" s="71"/>
      <c r="M21" s="41"/>
      <c r="N21" s="71"/>
      <c r="O21" s="71"/>
      <c r="P21" s="71"/>
      <c r="Q21" s="71"/>
      <c r="R21" s="41"/>
      <c r="S21" s="71"/>
      <c r="T21" s="71"/>
      <c r="U21" s="71"/>
      <c r="V21" s="71"/>
      <c r="W21" s="41"/>
      <c r="X21" s="71"/>
      <c r="Y21" s="71"/>
      <c r="Z21" s="71"/>
      <c r="AA21" s="71"/>
      <c r="AB21" s="41"/>
      <c r="AC21" s="71"/>
      <c r="AD21" s="71"/>
      <c r="AE21" s="71"/>
      <c r="AF21" s="71"/>
    </row>
    <row r="22" spans="1:32" s="3" customFormat="1" ht="15.75" customHeight="1">
      <c r="A22" s="38" t="s">
        <v>12</v>
      </c>
      <c r="B22" s="14"/>
      <c r="C22" s="52">
        <f>H22+M22+R22+W22+AB22</f>
        <v>137</v>
      </c>
      <c r="D22" s="72">
        <f>I22+N22+S22+X22+AC22</f>
        <v>129676</v>
      </c>
      <c r="E22" s="72"/>
      <c r="F22" s="72">
        <f>K22+P22+U22+Z22+AE22</f>
        <v>86994</v>
      </c>
      <c r="G22" s="72"/>
      <c r="H22" s="41">
        <v>129</v>
      </c>
      <c r="I22" s="71">
        <v>123364</v>
      </c>
      <c r="J22" s="71"/>
      <c r="K22" s="71">
        <v>84661</v>
      </c>
      <c r="L22" s="71"/>
      <c r="M22" s="42">
        <v>0</v>
      </c>
      <c r="N22" s="71">
        <v>0</v>
      </c>
      <c r="O22" s="71"/>
      <c r="P22" s="71">
        <v>0</v>
      </c>
      <c r="Q22" s="71"/>
      <c r="R22" s="41">
        <v>8</v>
      </c>
      <c r="S22" s="71">
        <v>6312</v>
      </c>
      <c r="T22" s="71"/>
      <c r="U22" s="71">
        <v>2333</v>
      </c>
      <c r="V22" s="71"/>
      <c r="W22" s="41">
        <v>0</v>
      </c>
      <c r="X22" s="71">
        <v>0</v>
      </c>
      <c r="Y22" s="71"/>
      <c r="Z22" s="71">
        <v>0</v>
      </c>
      <c r="AA22" s="71"/>
      <c r="AB22" s="41">
        <v>0</v>
      </c>
      <c r="AC22" s="71">
        <v>0</v>
      </c>
      <c r="AD22" s="71"/>
      <c r="AE22" s="71">
        <v>0</v>
      </c>
      <c r="AF22" s="71"/>
    </row>
    <row r="23" spans="1:32" s="3" customFormat="1" ht="15.75" customHeight="1">
      <c r="A23" s="38" t="s">
        <v>13</v>
      </c>
      <c r="B23" s="14"/>
      <c r="C23" s="52">
        <f aca="true" t="shared" si="7" ref="C23:D72">H23+M23+R23+W23+AB23</f>
        <v>121</v>
      </c>
      <c r="D23" s="72">
        <f t="shared" si="7"/>
        <v>68563</v>
      </c>
      <c r="E23" s="72"/>
      <c r="F23" s="72">
        <f aca="true" t="shared" si="8" ref="F23:F72">K23+P23+U23+Z23+AE23</f>
        <v>46999</v>
      </c>
      <c r="G23" s="72"/>
      <c r="H23" s="41">
        <v>86</v>
      </c>
      <c r="I23" s="71">
        <v>48821</v>
      </c>
      <c r="J23" s="71"/>
      <c r="K23" s="71">
        <v>33286</v>
      </c>
      <c r="L23" s="71"/>
      <c r="M23" s="41">
        <v>28</v>
      </c>
      <c r="N23" s="71">
        <v>14704</v>
      </c>
      <c r="O23" s="71"/>
      <c r="P23" s="71">
        <v>10537</v>
      </c>
      <c r="Q23" s="71"/>
      <c r="R23" s="41">
        <v>1</v>
      </c>
      <c r="S23" s="71">
        <v>500</v>
      </c>
      <c r="T23" s="71"/>
      <c r="U23" s="71">
        <v>187</v>
      </c>
      <c r="V23" s="71"/>
      <c r="W23" s="41">
        <v>2</v>
      </c>
      <c r="X23" s="71">
        <v>1460</v>
      </c>
      <c r="Y23" s="71"/>
      <c r="Z23" s="71">
        <v>1310</v>
      </c>
      <c r="AA23" s="71"/>
      <c r="AB23" s="41">
        <v>4</v>
      </c>
      <c r="AC23" s="71">
        <v>3078</v>
      </c>
      <c r="AD23" s="71"/>
      <c r="AE23" s="71">
        <v>1679</v>
      </c>
      <c r="AF23" s="71"/>
    </row>
    <row r="24" spans="1:32" s="3" customFormat="1" ht="15.75" customHeight="1">
      <c r="A24" s="38" t="s">
        <v>14</v>
      </c>
      <c r="B24" s="14"/>
      <c r="C24" s="52">
        <f t="shared" si="7"/>
        <v>12</v>
      </c>
      <c r="D24" s="72">
        <f t="shared" si="7"/>
        <v>9955</v>
      </c>
      <c r="E24" s="72"/>
      <c r="F24" s="72">
        <f t="shared" si="8"/>
        <v>7491</v>
      </c>
      <c r="G24" s="72"/>
      <c r="H24" s="41">
        <v>9</v>
      </c>
      <c r="I24" s="71">
        <v>7437</v>
      </c>
      <c r="J24" s="71"/>
      <c r="K24" s="71">
        <v>5974</v>
      </c>
      <c r="L24" s="71"/>
      <c r="M24" s="41">
        <v>3</v>
      </c>
      <c r="N24" s="71">
        <v>2518</v>
      </c>
      <c r="O24" s="71"/>
      <c r="P24" s="71">
        <v>1517</v>
      </c>
      <c r="Q24" s="71"/>
      <c r="R24" s="41">
        <v>0</v>
      </c>
      <c r="S24" s="71">
        <v>0</v>
      </c>
      <c r="T24" s="71"/>
      <c r="U24" s="71">
        <v>0</v>
      </c>
      <c r="V24" s="71"/>
      <c r="W24" s="41">
        <v>0</v>
      </c>
      <c r="X24" s="71">
        <v>0</v>
      </c>
      <c r="Y24" s="71"/>
      <c r="Z24" s="71">
        <v>0</v>
      </c>
      <c r="AA24" s="71"/>
      <c r="AB24" s="41">
        <v>0</v>
      </c>
      <c r="AC24" s="71">
        <v>0</v>
      </c>
      <c r="AD24" s="71"/>
      <c r="AE24" s="71">
        <v>0</v>
      </c>
      <c r="AF24" s="71"/>
    </row>
    <row r="25" spans="1:32" s="3" customFormat="1" ht="15.75" customHeight="1">
      <c r="A25" s="38" t="s">
        <v>15</v>
      </c>
      <c r="B25" s="14"/>
      <c r="C25" s="52">
        <f t="shared" si="7"/>
        <v>37</v>
      </c>
      <c r="D25" s="72">
        <f t="shared" si="7"/>
        <v>24238</v>
      </c>
      <c r="E25" s="72"/>
      <c r="F25" s="72">
        <f t="shared" si="8"/>
        <v>16426</v>
      </c>
      <c r="G25" s="72"/>
      <c r="H25" s="41">
        <v>1</v>
      </c>
      <c r="I25" s="71">
        <v>50</v>
      </c>
      <c r="J25" s="71"/>
      <c r="K25" s="71">
        <v>50</v>
      </c>
      <c r="L25" s="71"/>
      <c r="M25" s="41">
        <v>30</v>
      </c>
      <c r="N25" s="71">
        <v>17982</v>
      </c>
      <c r="O25" s="71"/>
      <c r="P25" s="71">
        <v>12790</v>
      </c>
      <c r="Q25" s="71"/>
      <c r="R25" s="41">
        <v>6</v>
      </c>
      <c r="S25" s="71">
        <v>6206</v>
      </c>
      <c r="T25" s="71"/>
      <c r="U25" s="71">
        <v>3586</v>
      </c>
      <c r="V25" s="71"/>
      <c r="W25" s="41">
        <v>0</v>
      </c>
      <c r="X25" s="71">
        <v>0</v>
      </c>
      <c r="Y25" s="71"/>
      <c r="Z25" s="71">
        <v>0</v>
      </c>
      <c r="AA25" s="71"/>
      <c r="AB25" s="41">
        <v>0</v>
      </c>
      <c r="AC25" s="71">
        <v>0</v>
      </c>
      <c r="AD25" s="71"/>
      <c r="AE25" s="71">
        <v>0</v>
      </c>
      <c r="AF25" s="71"/>
    </row>
    <row r="26" spans="1:32" s="3" customFormat="1" ht="15.75" customHeight="1">
      <c r="A26" s="38" t="s">
        <v>16</v>
      </c>
      <c r="B26" s="14"/>
      <c r="C26" s="52">
        <f t="shared" si="7"/>
        <v>10</v>
      </c>
      <c r="D26" s="72">
        <f t="shared" si="7"/>
        <v>7194</v>
      </c>
      <c r="E26" s="72"/>
      <c r="F26" s="72">
        <f t="shared" si="8"/>
        <v>5642</v>
      </c>
      <c r="G26" s="72"/>
      <c r="H26" s="42">
        <v>0</v>
      </c>
      <c r="I26" s="71">
        <v>0</v>
      </c>
      <c r="J26" s="71"/>
      <c r="K26" s="71">
        <v>0</v>
      </c>
      <c r="L26" s="71"/>
      <c r="M26" s="41">
        <v>7</v>
      </c>
      <c r="N26" s="71">
        <v>4983</v>
      </c>
      <c r="O26" s="71"/>
      <c r="P26" s="71">
        <v>3813</v>
      </c>
      <c r="Q26" s="71"/>
      <c r="R26" s="41">
        <v>1</v>
      </c>
      <c r="S26" s="71">
        <v>1399</v>
      </c>
      <c r="T26" s="71"/>
      <c r="U26" s="71">
        <v>1017</v>
      </c>
      <c r="V26" s="71"/>
      <c r="W26" s="41">
        <v>0</v>
      </c>
      <c r="X26" s="71">
        <v>0</v>
      </c>
      <c r="Y26" s="71"/>
      <c r="Z26" s="71">
        <v>0</v>
      </c>
      <c r="AA26" s="71"/>
      <c r="AB26" s="41">
        <v>2</v>
      </c>
      <c r="AC26" s="71">
        <v>812</v>
      </c>
      <c r="AD26" s="71"/>
      <c r="AE26" s="71">
        <v>812</v>
      </c>
      <c r="AF26" s="71"/>
    </row>
    <row r="27" spans="1:32" s="34" customFormat="1" ht="15.75" customHeight="1">
      <c r="A27" s="38"/>
      <c r="B27" s="14"/>
      <c r="C27" s="52"/>
      <c r="D27" s="72"/>
      <c r="E27" s="72"/>
      <c r="F27" s="72"/>
      <c r="G27" s="72"/>
      <c r="H27" s="41"/>
      <c r="I27" s="71"/>
      <c r="J27" s="71"/>
      <c r="K27" s="71"/>
      <c r="L27" s="71"/>
      <c r="M27" s="41"/>
      <c r="N27" s="71"/>
      <c r="O27" s="71"/>
      <c r="P27" s="71"/>
      <c r="Q27" s="71"/>
      <c r="R27" s="41"/>
      <c r="S27" s="71"/>
      <c r="T27" s="71"/>
      <c r="U27" s="71"/>
      <c r="V27" s="71"/>
      <c r="W27" s="41"/>
      <c r="X27" s="71"/>
      <c r="Y27" s="71"/>
      <c r="Z27" s="71"/>
      <c r="AA27" s="71"/>
      <c r="AB27" s="41"/>
      <c r="AC27" s="71"/>
      <c r="AD27" s="71"/>
      <c r="AE27" s="71"/>
      <c r="AF27" s="71"/>
    </row>
    <row r="28" spans="1:32" s="3" customFormat="1" ht="15.75" customHeight="1">
      <c r="A28" s="38" t="s">
        <v>17</v>
      </c>
      <c r="B28" s="14"/>
      <c r="C28" s="52">
        <f t="shared" si="7"/>
        <v>59</v>
      </c>
      <c r="D28" s="72">
        <f t="shared" si="7"/>
        <v>27755</v>
      </c>
      <c r="E28" s="72"/>
      <c r="F28" s="72">
        <f t="shared" si="8"/>
        <v>19907</v>
      </c>
      <c r="G28" s="72"/>
      <c r="H28" s="41">
        <v>30</v>
      </c>
      <c r="I28" s="71">
        <v>18290</v>
      </c>
      <c r="J28" s="71"/>
      <c r="K28" s="71">
        <v>14509</v>
      </c>
      <c r="L28" s="71"/>
      <c r="M28" s="43">
        <v>11</v>
      </c>
      <c r="N28" s="71">
        <v>5701</v>
      </c>
      <c r="O28" s="71"/>
      <c r="P28" s="71">
        <v>5398</v>
      </c>
      <c r="Q28" s="71"/>
      <c r="R28" s="41">
        <v>8</v>
      </c>
      <c r="S28" s="71">
        <v>1784</v>
      </c>
      <c r="T28" s="71"/>
      <c r="U28" s="71">
        <v>0</v>
      </c>
      <c r="V28" s="71"/>
      <c r="W28" s="41">
        <v>6</v>
      </c>
      <c r="X28" s="71">
        <v>1020</v>
      </c>
      <c r="Y28" s="71"/>
      <c r="Z28" s="71">
        <v>0</v>
      </c>
      <c r="AA28" s="71"/>
      <c r="AB28" s="41">
        <v>4</v>
      </c>
      <c r="AC28" s="71">
        <v>960</v>
      </c>
      <c r="AD28" s="71"/>
      <c r="AE28" s="71">
        <v>0</v>
      </c>
      <c r="AF28" s="71"/>
    </row>
    <row r="29" spans="1:32" s="3" customFormat="1" ht="15.75" customHeight="1">
      <c r="A29" s="38" t="s">
        <v>18</v>
      </c>
      <c r="B29" s="14"/>
      <c r="C29" s="52">
        <f t="shared" si="7"/>
        <v>3</v>
      </c>
      <c r="D29" s="72">
        <f t="shared" si="7"/>
        <v>3200</v>
      </c>
      <c r="E29" s="72"/>
      <c r="F29" s="72">
        <f t="shared" si="8"/>
        <v>1335</v>
      </c>
      <c r="G29" s="72"/>
      <c r="H29" s="42">
        <v>0</v>
      </c>
      <c r="I29" s="71">
        <v>0</v>
      </c>
      <c r="J29" s="71"/>
      <c r="K29" s="71">
        <v>0</v>
      </c>
      <c r="L29" s="71"/>
      <c r="M29" s="41">
        <v>1</v>
      </c>
      <c r="N29" s="71">
        <v>500</v>
      </c>
      <c r="O29" s="71"/>
      <c r="P29" s="71">
        <v>235</v>
      </c>
      <c r="Q29" s="71"/>
      <c r="R29" s="41">
        <v>0</v>
      </c>
      <c r="S29" s="71">
        <v>0</v>
      </c>
      <c r="T29" s="71"/>
      <c r="U29" s="71">
        <v>0</v>
      </c>
      <c r="V29" s="71"/>
      <c r="W29" s="41">
        <v>1</v>
      </c>
      <c r="X29" s="71">
        <v>2400</v>
      </c>
      <c r="Y29" s="71"/>
      <c r="Z29" s="71">
        <v>1000</v>
      </c>
      <c r="AA29" s="71"/>
      <c r="AB29" s="41">
        <v>1</v>
      </c>
      <c r="AC29" s="71">
        <v>300</v>
      </c>
      <c r="AD29" s="71"/>
      <c r="AE29" s="71">
        <v>100</v>
      </c>
      <c r="AF29" s="71"/>
    </row>
    <row r="30" spans="1:32" s="3" customFormat="1" ht="15.75" customHeight="1">
      <c r="A30" s="38" t="s">
        <v>19</v>
      </c>
      <c r="B30" s="14"/>
      <c r="C30" s="52">
        <f t="shared" si="7"/>
        <v>83</v>
      </c>
      <c r="D30" s="72">
        <f t="shared" si="7"/>
        <v>37572</v>
      </c>
      <c r="E30" s="72"/>
      <c r="F30" s="72">
        <f t="shared" si="8"/>
        <v>24518</v>
      </c>
      <c r="G30" s="72"/>
      <c r="H30" s="41">
        <v>9</v>
      </c>
      <c r="I30" s="71">
        <v>9511</v>
      </c>
      <c r="J30" s="71"/>
      <c r="K30" s="71">
        <v>6498</v>
      </c>
      <c r="L30" s="71"/>
      <c r="M30" s="42">
        <v>1</v>
      </c>
      <c r="N30" s="71">
        <v>1525</v>
      </c>
      <c r="O30" s="71"/>
      <c r="P30" s="71">
        <v>334</v>
      </c>
      <c r="Q30" s="71"/>
      <c r="R30" s="41">
        <v>7</v>
      </c>
      <c r="S30" s="71">
        <v>4999</v>
      </c>
      <c r="T30" s="71"/>
      <c r="U30" s="71">
        <v>3337</v>
      </c>
      <c r="V30" s="71"/>
      <c r="W30" s="41">
        <v>0</v>
      </c>
      <c r="X30" s="71">
        <v>0</v>
      </c>
      <c r="Y30" s="71"/>
      <c r="Z30" s="71">
        <v>0</v>
      </c>
      <c r="AA30" s="71"/>
      <c r="AB30" s="41">
        <v>66</v>
      </c>
      <c r="AC30" s="71">
        <v>21537</v>
      </c>
      <c r="AD30" s="71"/>
      <c r="AE30" s="71">
        <v>14349</v>
      </c>
      <c r="AF30" s="71"/>
    </row>
    <row r="31" spans="1:32" s="3" customFormat="1" ht="15.75" customHeight="1">
      <c r="A31" s="38" t="s">
        <v>20</v>
      </c>
      <c r="B31" s="14"/>
      <c r="C31" s="52">
        <f t="shared" si="7"/>
        <v>6</v>
      </c>
      <c r="D31" s="72">
        <f t="shared" si="7"/>
        <v>3558</v>
      </c>
      <c r="E31" s="72"/>
      <c r="F31" s="72">
        <f t="shared" si="8"/>
        <v>2582</v>
      </c>
      <c r="G31" s="72"/>
      <c r="H31" s="41">
        <v>6</v>
      </c>
      <c r="I31" s="71">
        <v>3558</v>
      </c>
      <c r="J31" s="71"/>
      <c r="K31" s="71">
        <v>2582</v>
      </c>
      <c r="L31" s="71"/>
      <c r="M31" s="42">
        <v>0</v>
      </c>
      <c r="N31" s="71">
        <v>0</v>
      </c>
      <c r="O31" s="71"/>
      <c r="P31" s="71">
        <v>0</v>
      </c>
      <c r="Q31" s="71"/>
      <c r="R31" s="41">
        <v>0</v>
      </c>
      <c r="S31" s="71">
        <v>0</v>
      </c>
      <c r="T31" s="71"/>
      <c r="U31" s="71">
        <v>0</v>
      </c>
      <c r="V31" s="71"/>
      <c r="W31" s="41">
        <v>0</v>
      </c>
      <c r="X31" s="71">
        <v>0</v>
      </c>
      <c r="Y31" s="71"/>
      <c r="Z31" s="71">
        <v>0</v>
      </c>
      <c r="AA31" s="71"/>
      <c r="AB31" s="41">
        <v>0</v>
      </c>
      <c r="AC31" s="71">
        <v>0</v>
      </c>
      <c r="AD31" s="71"/>
      <c r="AE31" s="71">
        <v>0</v>
      </c>
      <c r="AF31" s="71"/>
    </row>
    <row r="32" spans="1:32" s="3" customFormat="1" ht="15.75" customHeight="1">
      <c r="A32" s="38" t="s">
        <v>21</v>
      </c>
      <c r="B32" s="14"/>
      <c r="C32" s="52">
        <f t="shared" si="7"/>
        <v>29</v>
      </c>
      <c r="D32" s="72">
        <f t="shared" si="7"/>
        <v>14448</v>
      </c>
      <c r="E32" s="72"/>
      <c r="F32" s="72">
        <f t="shared" si="8"/>
        <v>13220</v>
      </c>
      <c r="G32" s="72"/>
      <c r="H32" s="41">
        <v>14</v>
      </c>
      <c r="I32" s="71">
        <v>6538</v>
      </c>
      <c r="J32" s="71"/>
      <c r="K32" s="71">
        <v>6853</v>
      </c>
      <c r="L32" s="71"/>
      <c r="M32" s="41">
        <v>9</v>
      </c>
      <c r="N32" s="71">
        <v>5236</v>
      </c>
      <c r="O32" s="71"/>
      <c r="P32" s="71">
        <v>4264</v>
      </c>
      <c r="Q32" s="71"/>
      <c r="R32" s="41">
        <v>3</v>
      </c>
      <c r="S32" s="71">
        <v>2055</v>
      </c>
      <c r="T32" s="71"/>
      <c r="U32" s="71">
        <v>1501</v>
      </c>
      <c r="V32" s="71"/>
      <c r="W32" s="41">
        <v>2</v>
      </c>
      <c r="X32" s="71">
        <v>510</v>
      </c>
      <c r="Y32" s="71"/>
      <c r="Z32" s="71">
        <v>502</v>
      </c>
      <c r="AA32" s="71"/>
      <c r="AB32" s="41">
        <v>1</v>
      </c>
      <c r="AC32" s="71">
        <v>109</v>
      </c>
      <c r="AD32" s="71"/>
      <c r="AE32" s="71">
        <v>100</v>
      </c>
      <c r="AF32" s="71"/>
    </row>
    <row r="33" spans="1:32" s="34" customFormat="1" ht="15.75" customHeight="1">
      <c r="A33" s="38"/>
      <c r="B33" s="14"/>
      <c r="C33" s="52"/>
      <c r="D33" s="72"/>
      <c r="E33" s="72"/>
      <c r="F33" s="72"/>
      <c r="G33" s="72"/>
      <c r="H33" s="41"/>
      <c r="I33" s="71"/>
      <c r="J33" s="71"/>
      <c r="K33" s="71"/>
      <c r="L33" s="71"/>
      <c r="M33" s="41"/>
      <c r="N33" s="71"/>
      <c r="O33" s="71"/>
      <c r="P33" s="71"/>
      <c r="Q33" s="71"/>
      <c r="R33" s="41"/>
      <c r="S33" s="71"/>
      <c r="T33" s="71"/>
      <c r="U33" s="71"/>
      <c r="V33" s="71"/>
      <c r="W33" s="41"/>
      <c r="X33" s="71"/>
      <c r="Y33" s="71"/>
      <c r="Z33" s="71"/>
      <c r="AA33" s="71"/>
      <c r="AB33" s="41"/>
      <c r="AC33" s="71"/>
      <c r="AD33" s="71"/>
      <c r="AE33" s="71"/>
      <c r="AF33" s="71"/>
    </row>
    <row r="34" spans="1:32" s="3" customFormat="1" ht="15.75" customHeight="1">
      <c r="A34" s="38" t="s">
        <v>22</v>
      </c>
      <c r="B34" s="14"/>
      <c r="C34" s="52">
        <f t="shared" si="7"/>
        <v>17</v>
      </c>
      <c r="D34" s="72">
        <f t="shared" si="7"/>
        <v>16583</v>
      </c>
      <c r="E34" s="72"/>
      <c r="F34" s="72">
        <f t="shared" si="8"/>
        <v>13017</v>
      </c>
      <c r="G34" s="72"/>
      <c r="H34" s="41">
        <v>17</v>
      </c>
      <c r="I34" s="71">
        <v>16583</v>
      </c>
      <c r="J34" s="71"/>
      <c r="K34" s="71">
        <v>13017</v>
      </c>
      <c r="L34" s="71"/>
      <c r="M34" s="42">
        <v>0</v>
      </c>
      <c r="N34" s="71">
        <v>0</v>
      </c>
      <c r="O34" s="71"/>
      <c r="P34" s="71">
        <v>0</v>
      </c>
      <c r="Q34" s="71"/>
      <c r="R34" s="41">
        <v>0</v>
      </c>
      <c r="S34" s="71">
        <v>0</v>
      </c>
      <c r="T34" s="71"/>
      <c r="U34" s="71">
        <v>0</v>
      </c>
      <c r="V34" s="71"/>
      <c r="W34" s="41">
        <v>0</v>
      </c>
      <c r="X34" s="71">
        <v>0</v>
      </c>
      <c r="Y34" s="71"/>
      <c r="Z34" s="71">
        <v>0</v>
      </c>
      <c r="AA34" s="71"/>
      <c r="AB34" s="41">
        <v>0</v>
      </c>
      <c r="AC34" s="71">
        <v>0</v>
      </c>
      <c r="AD34" s="71"/>
      <c r="AE34" s="71">
        <v>0</v>
      </c>
      <c r="AF34" s="71"/>
    </row>
    <row r="35" spans="1:32" s="3" customFormat="1" ht="15.75" customHeight="1">
      <c r="A35" s="38" t="s">
        <v>23</v>
      </c>
      <c r="B35" s="14"/>
      <c r="C35" s="52">
        <f t="shared" si="7"/>
        <v>30</v>
      </c>
      <c r="D35" s="72">
        <f t="shared" si="7"/>
        <v>33800</v>
      </c>
      <c r="E35" s="72"/>
      <c r="F35" s="72">
        <f t="shared" si="8"/>
        <v>29363</v>
      </c>
      <c r="G35" s="72"/>
      <c r="H35" s="41">
        <v>16</v>
      </c>
      <c r="I35" s="71">
        <v>23104</v>
      </c>
      <c r="J35" s="71"/>
      <c r="K35" s="71">
        <v>20007</v>
      </c>
      <c r="L35" s="71"/>
      <c r="M35" s="43">
        <v>0</v>
      </c>
      <c r="N35" s="71">
        <v>0</v>
      </c>
      <c r="O35" s="71"/>
      <c r="P35" s="71">
        <v>0</v>
      </c>
      <c r="Q35" s="71"/>
      <c r="R35" s="41">
        <v>4</v>
      </c>
      <c r="S35" s="71">
        <v>4678</v>
      </c>
      <c r="T35" s="71"/>
      <c r="U35" s="71">
        <v>4048</v>
      </c>
      <c r="V35" s="71"/>
      <c r="W35" s="41">
        <v>6</v>
      </c>
      <c r="X35" s="71">
        <v>5158</v>
      </c>
      <c r="Y35" s="71"/>
      <c r="Z35" s="71">
        <v>4758</v>
      </c>
      <c r="AA35" s="71"/>
      <c r="AB35" s="41">
        <v>4</v>
      </c>
      <c r="AC35" s="71">
        <v>860</v>
      </c>
      <c r="AD35" s="71"/>
      <c r="AE35" s="71">
        <v>550</v>
      </c>
      <c r="AF35" s="71"/>
    </row>
    <row r="36" spans="1:32" s="3" customFormat="1" ht="15.75" customHeight="1">
      <c r="A36" s="38" t="s">
        <v>24</v>
      </c>
      <c r="B36" s="14"/>
      <c r="C36" s="52">
        <f t="shared" si="7"/>
        <v>33</v>
      </c>
      <c r="D36" s="72">
        <f t="shared" si="7"/>
        <v>24155</v>
      </c>
      <c r="E36" s="72"/>
      <c r="F36" s="72">
        <f t="shared" si="8"/>
        <v>20538</v>
      </c>
      <c r="G36" s="72"/>
      <c r="H36" s="41">
        <v>18</v>
      </c>
      <c r="I36" s="71">
        <v>14531</v>
      </c>
      <c r="J36" s="71"/>
      <c r="K36" s="71">
        <v>12410</v>
      </c>
      <c r="L36" s="71"/>
      <c r="M36" s="43">
        <v>1</v>
      </c>
      <c r="N36" s="71">
        <v>1143</v>
      </c>
      <c r="O36" s="71"/>
      <c r="P36" s="71">
        <v>544</v>
      </c>
      <c r="Q36" s="71"/>
      <c r="R36" s="41">
        <v>0</v>
      </c>
      <c r="S36" s="71">
        <v>0</v>
      </c>
      <c r="T36" s="71"/>
      <c r="U36" s="71">
        <v>0</v>
      </c>
      <c r="V36" s="71"/>
      <c r="W36" s="41">
        <v>0</v>
      </c>
      <c r="X36" s="71">
        <v>0</v>
      </c>
      <c r="Y36" s="71"/>
      <c r="Z36" s="71">
        <v>0</v>
      </c>
      <c r="AA36" s="71"/>
      <c r="AB36" s="41">
        <v>14</v>
      </c>
      <c r="AC36" s="71">
        <v>8481</v>
      </c>
      <c r="AD36" s="71"/>
      <c r="AE36" s="71">
        <v>7584</v>
      </c>
      <c r="AF36" s="71"/>
    </row>
    <row r="37" spans="1:32" s="3" customFormat="1" ht="15.75" customHeight="1">
      <c r="A37" s="38" t="s">
        <v>25</v>
      </c>
      <c r="B37" s="14"/>
      <c r="C37" s="52">
        <f t="shared" si="7"/>
        <v>25</v>
      </c>
      <c r="D37" s="72">
        <f t="shared" si="7"/>
        <v>5573</v>
      </c>
      <c r="E37" s="72"/>
      <c r="F37" s="72">
        <f t="shared" si="8"/>
        <v>5362</v>
      </c>
      <c r="G37" s="72"/>
      <c r="H37" s="41">
        <v>9</v>
      </c>
      <c r="I37" s="71">
        <v>3505</v>
      </c>
      <c r="J37" s="71"/>
      <c r="K37" s="71">
        <v>2566</v>
      </c>
      <c r="L37" s="71"/>
      <c r="M37" s="41">
        <v>5</v>
      </c>
      <c r="N37" s="71">
        <v>1898</v>
      </c>
      <c r="O37" s="71"/>
      <c r="P37" s="71">
        <v>1782</v>
      </c>
      <c r="Q37" s="71"/>
      <c r="R37" s="41">
        <v>0</v>
      </c>
      <c r="S37" s="71">
        <v>0</v>
      </c>
      <c r="T37" s="71"/>
      <c r="U37" s="71">
        <v>0</v>
      </c>
      <c r="V37" s="71"/>
      <c r="W37" s="41">
        <v>0</v>
      </c>
      <c r="X37" s="71">
        <v>0</v>
      </c>
      <c r="Y37" s="71"/>
      <c r="Z37" s="71">
        <v>0</v>
      </c>
      <c r="AA37" s="71"/>
      <c r="AB37" s="41">
        <v>11</v>
      </c>
      <c r="AC37" s="71">
        <v>170</v>
      </c>
      <c r="AD37" s="71"/>
      <c r="AE37" s="71">
        <v>1014</v>
      </c>
      <c r="AF37" s="71"/>
    </row>
    <row r="38" spans="1:32" s="3" customFormat="1" ht="15.75" customHeight="1">
      <c r="A38" s="38" t="s">
        <v>26</v>
      </c>
      <c r="B38" s="14"/>
      <c r="C38" s="52">
        <f t="shared" si="7"/>
        <v>24</v>
      </c>
      <c r="D38" s="72">
        <f t="shared" si="7"/>
        <v>7460</v>
      </c>
      <c r="E38" s="72"/>
      <c r="F38" s="72">
        <f t="shared" si="8"/>
        <v>4735</v>
      </c>
      <c r="G38" s="72"/>
      <c r="H38" s="41">
        <v>1</v>
      </c>
      <c r="I38" s="71">
        <v>884</v>
      </c>
      <c r="J38" s="71"/>
      <c r="K38" s="71">
        <v>308</v>
      </c>
      <c r="L38" s="71"/>
      <c r="M38" s="41">
        <v>7</v>
      </c>
      <c r="N38" s="71">
        <v>3648</v>
      </c>
      <c r="O38" s="71"/>
      <c r="P38" s="71">
        <v>2399</v>
      </c>
      <c r="Q38" s="71"/>
      <c r="R38" s="41">
        <v>4</v>
      </c>
      <c r="S38" s="71">
        <v>1150</v>
      </c>
      <c r="T38" s="71"/>
      <c r="U38" s="71">
        <v>853</v>
      </c>
      <c r="V38" s="71"/>
      <c r="W38" s="41">
        <v>0</v>
      </c>
      <c r="X38" s="71">
        <v>0</v>
      </c>
      <c r="Y38" s="71"/>
      <c r="Z38" s="71">
        <v>0</v>
      </c>
      <c r="AA38" s="71"/>
      <c r="AB38" s="41">
        <v>12</v>
      </c>
      <c r="AC38" s="71">
        <v>1778</v>
      </c>
      <c r="AD38" s="71"/>
      <c r="AE38" s="71">
        <v>1175</v>
      </c>
      <c r="AF38" s="71"/>
    </row>
    <row r="39" spans="1:32" s="34" customFormat="1" ht="15.75" customHeight="1">
      <c r="A39" s="38"/>
      <c r="B39" s="14"/>
      <c r="C39" s="52"/>
      <c r="D39" s="72"/>
      <c r="E39" s="72"/>
      <c r="F39" s="72"/>
      <c r="G39" s="72"/>
      <c r="H39" s="41"/>
      <c r="I39" s="71"/>
      <c r="J39" s="71"/>
      <c r="K39" s="71"/>
      <c r="L39" s="71"/>
      <c r="M39" s="41"/>
      <c r="N39" s="71"/>
      <c r="O39" s="71"/>
      <c r="P39" s="71"/>
      <c r="Q39" s="71"/>
      <c r="R39" s="41"/>
      <c r="S39" s="71"/>
      <c r="T39" s="71"/>
      <c r="U39" s="71"/>
      <c r="V39" s="71"/>
      <c r="W39" s="41"/>
      <c r="X39" s="71"/>
      <c r="Y39" s="71"/>
      <c r="Z39" s="71"/>
      <c r="AA39" s="71"/>
      <c r="AB39" s="41"/>
      <c r="AC39" s="71"/>
      <c r="AD39" s="71"/>
      <c r="AE39" s="71"/>
      <c r="AF39" s="71"/>
    </row>
    <row r="40" spans="1:32" s="3" customFormat="1" ht="15.75" customHeight="1">
      <c r="A40" s="38" t="s">
        <v>27</v>
      </c>
      <c r="B40" s="14"/>
      <c r="C40" s="52">
        <f t="shared" si="7"/>
        <v>37</v>
      </c>
      <c r="D40" s="72">
        <f t="shared" si="7"/>
        <v>25013</v>
      </c>
      <c r="E40" s="72"/>
      <c r="F40" s="72">
        <f t="shared" si="8"/>
        <v>19382</v>
      </c>
      <c r="G40" s="72"/>
      <c r="H40" s="41">
        <v>1</v>
      </c>
      <c r="I40" s="71">
        <v>130</v>
      </c>
      <c r="J40" s="71"/>
      <c r="K40" s="71">
        <v>130</v>
      </c>
      <c r="L40" s="71"/>
      <c r="M40" s="41">
        <v>15</v>
      </c>
      <c r="N40" s="71">
        <v>11660</v>
      </c>
      <c r="O40" s="71"/>
      <c r="P40" s="71">
        <v>6634</v>
      </c>
      <c r="Q40" s="71"/>
      <c r="R40" s="41">
        <v>4</v>
      </c>
      <c r="S40" s="71">
        <v>3440</v>
      </c>
      <c r="T40" s="71"/>
      <c r="U40" s="71">
        <v>3309</v>
      </c>
      <c r="V40" s="71"/>
      <c r="W40" s="41">
        <v>17</v>
      </c>
      <c r="X40" s="71">
        <v>9783</v>
      </c>
      <c r="Y40" s="71"/>
      <c r="Z40" s="71">
        <v>9309</v>
      </c>
      <c r="AA40" s="71"/>
      <c r="AB40" s="41">
        <v>0</v>
      </c>
      <c r="AC40" s="71">
        <v>0</v>
      </c>
      <c r="AD40" s="71"/>
      <c r="AE40" s="71">
        <v>0</v>
      </c>
      <c r="AF40" s="71"/>
    </row>
    <row r="41" spans="1:32" s="3" customFormat="1" ht="15.75" customHeight="1">
      <c r="A41" s="38" t="s">
        <v>28</v>
      </c>
      <c r="B41" s="14"/>
      <c r="C41" s="52">
        <f t="shared" si="7"/>
        <v>10</v>
      </c>
      <c r="D41" s="72">
        <f t="shared" si="7"/>
        <v>4543</v>
      </c>
      <c r="E41" s="72"/>
      <c r="F41" s="72">
        <f t="shared" si="8"/>
        <v>2556</v>
      </c>
      <c r="G41" s="72"/>
      <c r="H41" s="41">
        <v>3</v>
      </c>
      <c r="I41" s="71">
        <v>525</v>
      </c>
      <c r="J41" s="71"/>
      <c r="K41" s="71">
        <v>210</v>
      </c>
      <c r="L41" s="71"/>
      <c r="M41" s="41">
        <v>6</v>
      </c>
      <c r="N41" s="71">
        <v>3778</v>
      </c>
      <c r="O41" s="71"/>
      <c r="P41" s="71">
        <v>2106</v>
      </c>
      <c r="Q41" s="71"/>
      <c r="R41" s="41">
        <v>1</v>
      </c>
      <c r="S41" s="71">
        <v>240</v>
      </c>
      <c r="T41" s="71"/>
      <c r="U41" s="71">
        <v>240</v>
      </c>
      <c r="V41" s="71"/>
      <c r="W41" s="41">
        <v>0</v>
      </c>
      <c r="X41" s="71">
        <v>0</v>
      </c>
      <c r="Y41" s="71"/>
      <c r="Z41" s="71">
        <v>0</v>
      </c>
      <c r="AA41" s="71"/>
      <c r="AB41" s="41">
        <v>0</v>
      </c>
      <c r="AC41" s="71">
        <v>0</v>
      </c>
      <c r="AD41" s="71"/>
      <c r="AE41" s="71">
        <v>0</v>
      </c>
      <c r="AF41" s="71"/>
    </row>
    <row r="42" spans="1:32" s="3" customFormat="1" ht="15.75" customHeight="1">
      <c r="A42" s="38" t="s">
        <v>29</v>
      </c>
      <c r="B42" s="14"/>
      <c r="C42" s="52">
        <f t="shared" si="7"/>
        <v>41</v>
      </c>
      <c r="D42" s="72">
        <f t="shared" si="7"/>
        <v>11718</v>
      </c>
      <c r="E42" s="72"/>
      <c r="F42" s="72">
        <f t="shared" si="8"/>
        <v>7348</v>
      </c>
      <c r="G42" s="72"/>
      <c r="H42" s="41">
        <v>3</v>
      </c>
      <c r="I42" s="71">
        <v>3080</v>
      </c>
      <c r="J42" s="71"/>
      <c r="K42" s="71">
        <v>1825</v>
      </c>
      <c r="L42" s="71"/>
      <c r="M42" s="41">
        <v>3</v>
      </c>
      <c r="N42" s="71">
        <v>2000</v>
      </c>
      <c r="O42" s="71"/>
      <c r="P42" s="71">
        <v>1060</v>
      </c>
      <c r="Q42" s="71"/>
      <c r="R42" s="41">
        <v>1</v>
      </c>
      <c r="S42" s="71">
        <v>370</v>
      </c>
      <c r="T42" s="71"/>
      <c r="U42" s="71">
        <v>350</v>
      </c>
      <c r="V42" s="71"/>
      <c r="W42" s="41">
        <v>9</v>
      </c>
      <c r="X42" s="71">
        <v>2919</v>
      </c>
      <c r="Y42" s="71"/>
      <c r="Z42" s="71">
        <v>1635</v>
      </c>
      <c r="AA42" s="71"/>
      <c r="AB42" s="41">
        <v>25</v>
      </c>
      <c r="AC42" s="71">
        <v>3349</v>
      </c>
      <c r="AD42" s="71"/>
      <c r="AE42" s="71">
        <v>2478</v>
      </c>
      <c r="AF42" s="71"/>
    </row>
    <row r="43" spans="1:32" s="3" customFormat="1" ht="15.75" customHeight="1">
      <c r="A43" s="38" t="s">
        <v>30</v>
      </c>
      <c r="B43" s="14"/>
      <c r="C43" s="52">
        <f t="shared" si="7"/>
        <v>10</v>
      </c>
      <c r="D43" s="72">
        <f t="shared" si="7"/>
        <v>11206</v>
      </c>
      <c r="E43" s="72"/>
      <c r="F43" s="72">
        <f t="shared" si="8"/>
        <v>11206</v>
      </c>
      <c r="G43" s="72"/>
      <c r="H43" s="42">
        <v>0</v>
      </c>
      <c r="I43" s="71">
        <v>0</v>
      </c>
      <c r="J43" s="71"/>
      <c r="K43" s="71">
        <v>0</v>
      </c>
      <c r="L43" s="71"/>
      <c r="M43" s="42">
        <v>10</v>
      </c>
      <c r="N43" s="71">
        <v>11206</v>
      </c>
      <c r="O43" s="71"/>
      <c r="P43" s="71">
        <v>11206</v>
      </c>
      <c r="Q43" s="71"/>
      <c r="R43" s="41">
        <v>0</v>
      </c>
      <c r="S43" s="71">
        <v>0</v>
      </c>
      <c r="T43" s="71"/>
      <c r="U43" s="71">
        <v>0</v>
      </c>
      <c r="V43" s="71"/>
      <c r="W43" s="41">
        <v>0</v>
      </c>
      <c r="X43" s="71">
        <v>0</v>
      </c>
      <c r="Y43" s="71"/>
      <c r="Z43" s="71">
        <v>0</v>
      </c>
      <c r="AA43" s="71"/>
      <c r="AB43" s="41">
        <v>0</v>
      </c>
      <c r="AC43" s="71">
        <v>0</v>
      </c>
      <c r="AD43" s="71"/>
      <c r="AE43" s="71">
        <v>0</v>
      </c>
      <c r="AF43" s="71"/>
    </row>
    <row r="44" spans="1:32" s="3" customFormat="1" ht="15.75" customHeight="1">
      <c r="A44" s="38" t="s">
        <v>31</v>
      </c>
      <c r="B44" s="14"/>
      <c r="C44" s="52">
        <f t="shared" si="7"/>
        <v>6</v>
      </c>
      <c r="D44" s="72">
        <f t="shared" si="7"/>
        <v>4130</v>
      </c>
      <c r="E44" s="72"/>
      <c r="F44" s="72">
        <f t="shared" si="8"/>
        <v>3640</v>
      </c>
      <c r="G44" s="72"/>
      <c r="H44" s="41">
        <v>6</v>
      </c>
      <c r="I44" s="71">
        <v>4130</v>
      </c>
      <c r="J44" s="71"/>
      <c r="K44" s="71">
        <v>3640</v>
      </c>
      <c r="L44" s="71"/>
      <c r="M44" s="43">
        <v>0</v>
      </c>
      <c r="N44" s="71">
        <v>0</v>
      </c>
      <c r="O44" s="71"/>
      <c r="P44" s="71">
        <v>0</v>
      </c>
      <c r="Q44" s="71"/>
      <c r="R44" s="41">
        <v>0</v>
      </c>
      <c r="S44" s="71">
        <v>0</v>
      </c>
      <c r="T44" s="71"/>
      <c r="U44" s="71">
        <v>0</v>
      </c>
      <c r="V44" s="71"/>
      <c r="W44" s="41">
        <v>0</v>
      </c>
      <c r="X44" s="71">
        <v>0</v>
      </c>
      <c r="Y44" s="71"/>
      <c r="Z44" s="71">
        <v>0</v>
      </c>
      <c r="AA44" s="71"/>
      <c r="AB44" s="41">
        <v>0</v>
      </c>
      <c r="AC44" s="71">
        <v>0</v>
      </c>
      <c r="AD44" s="71"/>
      <c r="AE44" s="71">
        <v>0</v>
      </c>
      <c r="AF44" s="71"/>
    </row>
    <row r="45" spans="1:32" s="34" customFormat="1" ht="15.75" customHeight="1">
      <c r="A45" s="38"/>
      <c r="B45" s="14"/>
      <c r="C45" s="52"/>
      <c r="D45" s="72"/>
      <c r="E45" s="72"/>
      <c r="F45" s="72"/>
      <c r="G45" s="72"/>
      <c r="H45" s="41"/>
      <c r="I45" s="71"/>
      <c r="J45" s="71"/>
      <c r="K45" s="71"/>
      <c r="L45" s="71"/>
      <c r="M45" s="44"/>
      <c r="N45" s="71"/>
      <c r="O45" s="71"/>
      <c r="P45" s="71"/>
      <c r="Q45" s="71"/>
      <c r="R45" s="41"/>
      <c r="S45" s="71"/>
      <c r="T45" s="71"/>
      <c r="U45" s="71"/>
      <c r="V45" s="71"/>
      <c r="W45" s="41"/>
      <c r="X45" s="71"/>
      <c r="Y45" s="71"/>
      <c r="Z45" s="71"/>
      <c r="AA45" s="71"/>
      <c r="AB45" s="41"/>
      <c r="AC45" s="71"/>
      <c r="AD45" s="71"/>
      <c r="AE45" s="71"/>
      <c r="AF45" s="71"/>
    </row>
    <row r="46" spans="1:32" s="3" customFormat="1" ht="15.75" customHeight="1">
      <c r="A46" s="38" t="s">
        <v>32</v>
      </c>
      <c r="B46" s="14"/>
      <c r="C46" s="52">
        <f t="shared" si="7"/>
        <v>4</v>
      </c>
      <c r="D46" s="72">
        <f t="shared" si="7"/>
        <v>1992</v>
      </c>
      <c r="E46" s="72"/>
      <c r="F46" s="72">
        <f t="shared" si="8"/>
        <v>1992</v>
      </c>
      <c r="G46" s="72"/>
      <c r="H46" s="41">
        <v>3</v>
      </c>
      <c r="I46" s="71">
        <v>1835</v>
      </c>
      <c r="J46" s="71"/>
      <c r="K46" s="71">
        <v>1835</v>
      </c>
      <c r="L46" s="71"/>
      <c r="M46" s="43">
        <v>0</v>
      </c>
      <c r="N46" s="71">
        <v>0</v>
      </c>
      <c r="O46" s="71"/>
      <c r="P46" s="71">
        <v>0</v>
      </c>
      <c r="Q46" s="71"/>
      <c r="R46" s="41">
        <v>1</v>
      </c>
      <c r="S46" s="71">
        <v>157</v>
      </c>
      <c r="T46" s="71"/>
      <c r="U46" s="71">
        <v>157</v>
      </c>
      <c r="V46" s="71"/>
      <c r="W46" s="41">
        <v>0</v>
      </c>
      <c r="X46" s="71">
        <v>0</v>
      </c>
      <c r="Y46" s="71"/>
      <c r="Z46" s="71">
        <v>0</v>
      </c>
      <c r="AA46" s="71"/>
      <c r="AB46" s="41">
        <v>0</v>
      </c>
      <c r="AC46" s="71">
        <v>0</v>
      </c>
      <c r="AD46" s="71"/>
      <c r="AE46" s="71">
        <v>0</v>
      </c>
      <c r="AF46" s="71"/>
    </row>
    <row r="47" spans="1:32" s="3" customFormat="1" ht="15.75" customHeight="1">
      <c r="A47" s="38" t="s">
        <v>33</v>
      </c>
      <c r="B47" s="14"/>
      <c r="C47" s="52">
        <f t="shared" si="7"/>
        <v>19</v>
      </c>
      <c r="D47" s="72">
        <f t="shared" si="7"/>
        <v>7047</v>
      </c>
      <c r="E47" s="72"/>
      <c r="F47" s="72">
        <f t="shared" si="8"/>
        <v>6376</v>
      </c>
      <c r="G47" s="72"/>
      <c r="H47" s="41">
        <v>19</v>
      </c>
      <c r="I47" s="71">
        <v>7047</v>
      </c>
      <c r="J47" s="71"/>
      <c r="K47" s="71">
        <v>6376</v>
      </c>
      <c r="L47" s="71"/>
      <c r="M47" s="42">
        <v>0</v>
      </c>
      <c r="N47" s="71">
        <v>0</v>
      </c>
      <c r="O47" s="71"/>
      <c r="P47" s="71">
        <v>0</v>
      </c>
      <c r="Q47" s="71"/>
      <c r="R47" s="41">
        <v>0</v>
      </c>
      <c r="S47" s="71">
        <v>0</v>
      </c>
      <c r="T47" s="71"/>
      <c r="U47" s="71">
        <v>0</v>
      </c>
      <c r="V47" s="71"/>
      <c r="W47" s="41">
        <v>0</v>
      </c>
      <c r="X47" s="71">
        <v>0</v>
      </c>
      <c r="Y47" s="71"/>
      <c r="Z47" s="71">
        <v>0</v>
      </c>
      <c r="AA47" s="71"/>
      <c r="AB47" s="41">
        <v>0</v>
      </c>
      <c r="AC47" s="71">
        <v>0</v>
      </c>
      <c r="AD47" s="71"/>
      <c r="AE47" s="71">
        <v>0</v>
      </c>
      <c r="AF47" s="71"/>
    </row>
    <row r="48" spans="1:32" s="3" customFormat="1" ht="15.75" customHeight="1">
      <c r="A48" s="38" t="s">
        <v>34</v>
      </c>
      <c r="B48" s="14"/>
      <c r="C48" s="52">
        <f t="shared" si="7"/>
        <v>2</v>
      </c>
      <c r="D48" s="72">
        <f t="shared" si="7"/>
        <v>2500</v>
      </c>
      <c r="E48" s="72"/>
      <c r="F48" s="72">
        <f t="shared" si="8"/>
        <v>2200</v>
      </c>
      <c r="G48" s="72"/>
      <c r="H48" s="41">
        <v>2</v>
      </c>
      <c r="I48" s="71">
        <v>2500</v>
      </c>
      <c r="J48" s="71"/>
      <c r="K48" s="71">
        <v>2200</v>
      </c>
      <c r="L48" s="71"/>
      <c r="M48" s="42">
        <v>0</v>
      </c>
      <c r="N48" s="71">
        <v>0</v>
      </c>
      <c r="O48" s="71"/>
      <c r="P48" s="71">
        <v>0</v>
      </c>
      <c r="Q48" s="71"/>
      <c r="R48" s="41">
        <v>0</v>
      </c>
      <c r="S48" s="71">
        <v>0</v>
      </c>
      <c r="T48" s="71"/>
      <c r="U48" s="71">
        <v>0</v>
      </c>
      <c r="V48" s="71"/>
      <c r="W48" s="41">
        <v>0</v>
      </c>
      <c r="X48" s="71">
        <v>0</v>
      </c>
      <c r="Y48" s="71"/>
      <c r="Z48" s="71">
        <v>0</v>
      </c>
      <c r="AA48" s="71"/>
      <c r="AB48" s="41">
        <v>0</v>
      </c>
      <c r="AC48" s="71">
        <v>0</v>
      </c>
      <c r="AD48" s="71"/>
      <c r="AE48" s="71">
        <v>0</v>
      </c>
      <c r="AF48" s="71"/>
    </row>
    <row r="49" spans="1:32" s="3" customFormat="1" ht="15.75" customHeight="1">
      <c r="A49" s="38" t="s">
        <v>35</v>
      </c>
      <c r="B49" s="14"/>
      <c r="C49" s="52">
        <f t="shared" si="7"/>
        <v>16</v>
      </c>
      <c r="D49" s="72">
        <f t="shared" si="7"/>
        <v>14147</v>
      </c>
      <c r="E49" s="72"/>
      <c r="F49" s="72">
        <f t="shared" si="8"/>
        <v>10918</v>
      </c>
      <c r="G49" s="72"/>
      <c r="H49" s="41">
        <v>3</v>
      </c>
      <c r="I49" s="71">
        <v>1777</v>
      </c>
      <c r="J49" s="71"/>
      <c r="K49" s="71">
        <v>1608</v>
      </c>
      <c r="L49" s="71"/>
      <c r="M49" s="45">
        <v>7</v>
      </c>
      <c r="N49" s="71">
        <v>5694</v>
      </c>
      <c r="O49" s="71"/>
      <c r="P49" s="71">
        <v>3417</v>
      </c>
      <c r="Q49" s="71"/>
      <c r="R49" s="41">
        <v>6</v>
      </c>
      <c r="S49" s="71">
        <v>6676</v>
      </c>
      <c r="T49" s="71"/>
      <c r="U49" s="71">
        <v>5893</v>
      </c>
      <c r="V49" s="71"/>
      <c r="W49" s="41">
        <v>0</v>
      </c>
      <c r="X49" s="71">
        <v>0</v>
      </c>
      <c r="Y49" s="71"/>
      <c r="Z49" s="71">
        <v>0</v>
      </c>
      <c r="AA49" s="71"/>
      <c r="AB49" s="41">
        <v>0</v>
      </c>
      <c r="AC49" s="71">
        <v>0</v>
      </c>
      <c r="AD49" s="71"/>
      <c r="AE49" s="71">
        <v>0</v>
      </c>
      <c r="AF49" s="71"/>
    </row>
    <row r="50" spans="1:32" s="3" customFormat="1" ht="15.75" customHeight="1">
      <c r="A50" s="38" t="s">
        <v>36</v>
      </c>
      <c r="B50" s="14"/>
      <c r="C50" s="52">
        <f t="shared" si="7"/>
        <v>12</v>
      </c>
      <c r="D50" s="72">
        <f t="shared" si="7"/>
        <v>6996</v>
      </c>
      <c r="E50" s="72"/>
      <c r="F50" s="72">
        <f t="shared" si="8"/>
        <v>5434</v>
      </c>
      <c r="G50" s="72"/>
      <c r="H50" s="41">
        <v>7</v>
      </c>
      <c r="I50" s="71">
        <v>4758</v>
      </c>
      <c r="J50" s="71"/>
      <c r="K50" s="71">
        <v>4094</v>
      </c>
      <c r="L50" s="71"/>
      <c r="M50" s="41">
        <v>5</v>
      </c>
      <c r="N50" s="71">
        <v>2238</v>
      </c>
      <c r="O50" s="71"/>
      <c r="P50" s="71">
        <v>1340</v>
      </c>
      <c r="Q50" s="71"/>
      <c r="R50" s="41">
        <v>0</v>
      </c>
      <c r="S50" s="71">
        <v>0</v>
      </c>
      <c r="T50" s="71"/>
      <c r="U50" s="71">
        <v>0</v>
      </c>
      <c r="V50" s="71"/>
      <c r="W50" s="41">
        <v>0</v>
      </c>
      <c r="X50" s="71">
        <v>0</v>
      </c>
      <c r="Y50" s="71"/>
      <c r="Z50" s="71">
        <v>0</v>
      </c>
      <c r="AA50" s="71"/>
      <c r="AB50" s="41">
        <v>0</v>
      </c>
      <c r="AC50" s="71">
        <v>0</v>
      </c>
      <c r="AD50" s="71"/>
      <c r="AE50" s="71">
        <v>0</v>
      </c>
      <c r="AF50" s="71"/>
    </row>
    <row r="51" spans="1:32" s="34" customFormat="1" ht="15.75" customHeight="1">
      <c r="A51" s="38"/>
      <c r="B51" s="14"/>
      <c r="C51" s="52"/>
      <c r="D51" s="72"/>
      <c r="E51" s="72"/>
      <c r="F51" s="72"/>
      <c r="G51" s="72"/>
      <c r="H51" s="41"/>
      <c r="I51" s="71"/>
      <c r="J51" s="71"/>
      <c r="K51" s="71"/>
      <c r="L51" s="71"/>
      <c r="M51" s="41"/>
      <c r="N51" s="71"/>
      <c r="O51" s="71"/>
      <c r="P51" s="71"/>
      <c r="Q51" s="71"/>
      <c r="R51" s="41"/>
      <c r="S51" s="71"/>
      <c r="T51" s="71"/>
      <c r="U51" s="71"/>
      <c r="V51" s="71"/>
      <c r="W51" s="41"/>
      <c r="X51" s="71"/>
      <c r="Y51" s="71"/>
      <c r="Z51" s="71"/>
      <c r="AA51" s="71"/>
      <c r="AB51" s="41"/>
      <c r="AC51" s="71"/>
      <c r="AD51" s="71"/>
      <c r="AE51" s="71"/>
      <c r="AF51" s="71"/>
    </row>
    <row r="52" spans="1:32" s="3" customFormat="1" ht="15.75" customHeight="1">
      <c r="A52" s="38" t="s">
        <v>37</v>
      </c>
      <c r="B52" s="14"/>
      <c r="C52" s="52">
        <f t="shared" si="7"/>
        <v>17</v>
      </c>
      <c r="D52" s="72">
        <f t="shared" si="7"/>
        <v>6576</v>
      </c>
      <c r="E52" s="72"/>
      <c r="F52" s="72">
        <f t="shared" si="8"/>
        <v>4955</v>
      </c>
      <c r="G52" s="72"/>
      <c r="H52" s="41">
        <v>2</v>
      </c>
      <c r="I52" s="71">
        <v>1335</v>
      </c>
      <c r="J52" s="71"/>
      <c r="K52" s="71">
        <v>1116</v>
      </c>
      <c r="L52" s="71"/>
      <c r="M52" s="41">
        <v>0</v>
      </c>
      <c r="N52" s="71">
        <v>0</v>
      </c>
      <c r="O52" s="71"/>
      <c r="P52" s="71">
        <v>0</v>
      </c>
      <c r="Q52" s="71"/>
      <c r="R52" s="41">
        <v>0</v>
      </c>
      <c r="S52" s="71">
        <v>0</v>
      </c>
      <c r="T52" s="71"/>
      <c r="U52" s="71">
        <v>0</v>
      </c>
      <c r="V52" s="71"/>
      <c r="W52" s="41">
        <v>13</v>
      </c>
      <c r="X52" s="71">
        <v>4548</v>
      </c>
      <c r="Y52" s="71"/>
      <c r="Z52" s="71">
        <v>3455</v>
      </c>
      <c r="AA52" s="71"/>
      <c r="AB52" s="41">
        <v>2</v>
      </c>
      <c r="AC52" s="71">
        <v>693</v>
      </c>
      <c r="AD52" s="71"/>
      <c r="AE52" s="71">
        <v>384</v>
      </c>
      <c r="AF52" s="71"/>
    </row>
    <row r="53" spans="1:32" s="3" customFormat="1" ht="15.75" customHeight="1">
      <c r="A53" s="38" t="s">
        <v>38</v>
      </c>
      <c r="B53" s="14"/>
      <c r="C53" s="52">
        <f t="shared" si="7"/>
        <v>14</v>
      </c>
      <c r="D53" s="72">
        <f t="shared" si="7"/>
        <v>7015</v>
      </c>
      <c r="E53" s="72"/>
      <c r="F53" s="72">
        <f t="shared" si="8"/>
        <v>5975</v>
      </c>
      <c r="G53" s="72"/>
      <c r="H53" s="41">
        <v>2</v>
      </c>
      <c r="I53" s="71">
        <v>2200</v>
      </c>
      <c r="J53" s="71"/>
      <c r="K53" s="71">
        <v>1370</v>
      </c>
      <c r="L53" s="71"/>
      <c r="M53" s="42">
        <v>0</v>
      </c>
      <c r="N53" s="71">
        <v>0</v>
      </c>
      <c r="O53" s="71"/>
      <c r="P53" s="71">
        <v>0</v>
      </c>
      <c r="Q53" s="71"/>
      <c r="R53" s="41">
        <v>3</v>
      </c>
      <c r="S53" s="71">
        <v>3600</v>
      </c>
      <c r="T53" s="71"/>
      <c r="U53" s="71">
        <v>3430</v>
      </c>
      <c r="V53" s="71"/>
      <c r="W53" s="41">
        <v>4</v>
      </c>
      <c r="X53" s="71">
        <v>510</v>
      </c>
      <c r="Y53" s="71"/>
      <c r="Z53" s="71">
        <v>510</v>
      </c>
      <c r="AA53" s="71"/>
      <c r="AB53" s="41">
        <v>5</v>
      </c>
      <c r="AC53" s="71">
        <v>705</v>
      </c>
      <c r="AD53" s="71"/>
      <c r="AE53" s="71">
        <v>665</v>
      </c>
      <c r="AF53" s="71"/>
    </row>
    <row r="54" spans="1:32" s="3" customFormat="1" ht="15.75" customHeight="1">
      <c r="A54" s="38" t="s">
        <v>39</v>
      </c>
      <c r="B54" s="14"/>
      <c r="C54" s="52">
        <f t="shared" si="7"/>
        <v>57</v>
      </c>
      <c r="D54" s="72">
        <f t="shared" si="7"/>
        <v>29230</v>
      </c>
      <c r="E54" s="72"/>
      <c r="F54" s="72">
        <f t="shared" si="8"/>
        <v>24158</v>
      </c>
      <c r="G54" s="72"/>
      <c r="H54" s="41">
        <v>34</v>
      </c>
      <c r="I54" s="71">
        <v>17000</v>
      </c>
      <c r="J54" s="71"/>
      <c r="K54" s="71">
        <v>14322</v>
      </c>
      <c r="L54" s="71"/>
      <c r="M54" s="41">
        <v>23</v>
      </c>
      <c r="N54" s="71">
        <v>12230</v>
      </c>
      <c r="O54" s="71"/>
      <c r="P54" s="71">
        <v>9836</v>
      </c>
      <c r="Q54" s="71"/>
      <c r="R54" s="41">
        <v>0</v>
      </c>
      <c r="S54" s="71">
        <v>0</v>
      </c>
      <c r="T54" s="71"/>
      <c r="U54" s="71">
        <v>0</v>
      </c>
      <c r="V54" s="71"/>
      <c r="W54" s="41">
        <v>0</v>
      </c>
      <c r="X54" s="71">
        <v>0</v>
      </c>
      <c r="Y54" s="71"/>
      <c r="Z54" s="71">
        <v>0</v>
      </c>
      <c r="AA54" s="71"/>
      <c r="AB54" s="41">
        <v>0</v>
      </c>
      <c r="AC54" s="71">
        <v>0</v>
      </c>
      <c r="AD54" s="71"/>
      <c r="AE54" s="71">
        <v>0</v>
      </c>
      <c r="AF54" s="71"/>
    </row>
    <row r="55" spans="1:32" s="3" customFormat="1" ht="15.75" customHeight="1">
      <c r="A55" s="38" t="s">
        <v>40</v>
      </c>
      <c r="B55" s="14"/>
      <c r="C55" s="52">
        <f t="shared" si="7"/>
        <v>10</v>
      </c>
      <c r="D55" s="72">
        <f t="shared" si="7"/>
        <v>3630</v>
      </c>
      <c r="E55" s="72"/>
      <c r="F55" s="72">
        <f t="shared" si="8"/>
        <v>3034</v>
      </c>
      <c r="G55" s="72"/>
      <c r="H55" s="41">
        <v>10</v>
      </c>
      <c r="I55" s="71">
        <v>3630</v>
      </c>
      <c r="J55" s="71"/>
      <c r="K55" s="71">
        <v>3034</v>
      </c>
      <c r="L55" s="71"/>
      <c r="M55" s="42">
        <v>0</v>
      </c>
      <c r="N55" s="71">
        <v>0</v>
      </c>
      <c r="O55" s="71"/>
      <c r="P55" s="71">
        <v>0</v>
      </c>
      <c r="Q55" s="71"/>
      <c r="R55" s="41">
        <v>0</v>
      </c>
      <c r="S55" s="71">
        <v>0</v>
      </c>
      <c r="T55" s="71"/>
      <c r="U55" s="71">
        <v>0</v>
      </c>
      <c r="V55" s="71"/>
      <c r="W55" s="41">
        <v>0</v>
      </c>
      <c r="X55" s="71">
        <v>0</v>
      </c>
      <c r="Y55" s="71"/>
      <c r="Z55" s="71">
        <v>0</v>
      </c>
      <c r="AA55" s="71"/>
      <c r="AB55" s="41">
        <v>0</v>
      </c>
      <c r="AC55" s="71">
        <v>0</v>
      </c>
      <c r="AD55" s="71"/>
      <c r="AE55" s="71">
        <v>0</v>
      </c>
      <c r="AF55" s="71"/>
    </row>
    <row r="56" spans="1:32" s="3" customFormat="1" ht="15.75" customHeight="1">
      <c r="A56" s="38" t="s">
        <v>41</v>
      </c>
      <c r="B56" s="14"/>
      <c r="C56" s="52">
        <f t="shared" si="7"/>
        <v>2</v>
      </c>
      <c r="D56" s="72">
        <f t="shared" si="7"/>
        <v>1030</v>
      </c>
      <c r="E56" s="72"/>
      <c r="F56" s="72">
        <f t="shared" si="8"/>
        <v>1059</v>
      </c>
      <c r="G56" s="72"/>
      <c r="H56" s="42">
        <v>0</v>
      </c>
      <c r="I56" s="71">
        <v>0</v>
      </c>
      <c r="J56" s="71"/>
      <c r="K56" s="71">
        <v>0</v>
      </c>
      <c r="L56" s="71"/>
      <c r="M56" s="41">
        <v>2</v>
      </c>
      <c r="N56" s="71">
        <v>1030</v>
      </c>
      <c r="O56" s="71"/>
      <c r="P56" s="71">
        <v>1059</v>
      </c>
      <c r="Q56" s="71"/>
      <c r="R56" s="41">
        <v>0</v>
      </c>
      <c r="S56" s="71">
        <v>0</v>
      </c>
      <c r="T56" s="71"/>
      <c r="U56" s="71">
        <v>0</v>
      </c>
      <c r="V56" s="71"/>
      <c r="W56" s="41">
        <v>0</v>
      </c>
      <c r="X56" s="71">
        <v>0</v>
      </c>
      <c r="Y56" s="71"/>
      <c r="Z56" s="71">
        <v>0</v>
      </c>
      <c r="AA56" s="71"/>
      <c r="AB56" s="41">
        <v>0</v>
      </c>
      <c r="AC56" s="71">
        <v>0</v>
      </c>
      <c r="AD56" s="71"/>
      <c r="AE56" s="71">
        <v>0</v>
      </c>
      <c r="AF56" s="71"/>
    </row>
    <row r="57" spans="1:32" s="34" customFormat="1" ht="15.75" customHeight="1">
      <c r="A57" s="38"/>
      <c r="B57" s="14"/>
      <c r="C57" s="52"/>
      <c r="D57" s="72"/>
      <c r="E57" s="72"/>
      <c r="F57" s="72"/>
      <c r="G57" s="72"/>
      <c r="H57" s="41"/>
      <c r="I57" s="71"/>
      <c r="J57" s="71"/>
      <c r="K57" s="71"/>
      <c r="L57" s="71"/>
      <c r="M57" s="41"/>
      <c r="N57" s="71"/>
      <c r="O57" s="71"/>
      <c r="P57" s="71"/>
      <c r="Q57" s="71"/>
      <c r="R57" s="41"/>
      <c r="S57" s="71"/>
      <c r="T57" s="71"/>
      <c r="U57" s="71"/>
      <c r="V57" s="71"/>
      <c r="W57" s="41"/>
      <c r="X57" s="71"/>
      <c r="Y57" s="71"/>
      <c r="Z57" s="71"/>
      <c r="AA57" s="71"/>
      <c r="AB57" s="41"/>
      <c r="AC57" s="71"/>
      <c r="AD57" s="71"/>
      <c r="AE57" s="71"/>
      <c r="AF57" s="71"/>
    </row>
    <row r="58" spans="1:32" s="3" customFormat="1" ht="15.75" customHeight="1">
      <c r="A58" s="38" t="s">
        <v>42</v>
      </c>
      <c r="B58" s="14"/>
      <c r="C58" s="52">
        <f t="shared" si="7"/>
        <v>17</v>
      </c>
      <c r="D58" s="72">
        <f t="shared" si="7"/>
        <v>8739</v>
      </c>
      <c r="E58" s="72"/>
      <c r="F58" s="72">
        <f t="shared" si="8"/>
        <v>6504</v>
      </c>
      <c r="G58" s="72"/>
      <c r="H58" s="41">
        <v>15</v>
      </c>
      <c r="I58" s="71">
        <v>7924</v>
      </c>
      <c r="J58" s="71"/>
      <c r="K58" s="71">
        <v>5929</v>
      </c>
      <c r="L58" s="71"/>
      <c r="M58" s="42">
        <v>0</v>
      </c>
      <c r="N58" s="71">
        <v>0</v>
      </c>
      <c r="O58" s="71"/>
      <c r="P58" s="71">
        <v>0</v>
      </c>
      <c r="Q58" s="71"/>
      <c r="R58" s="41">
        <v>0</v>
      </c>
      <c r="S58" s="71">
        <v>0</v>
      </c>
      <c r="T58" s="71"/>
      <c r="U58" s="71">
        <v>0</v>
      </c>
      <c r="V58" s="71"/>
      <c r="W58" s="41">
        <v>0</v>
      </c>
      <c r="X58" s="71">
        <v>0</v>
      </c>
      <c r="Y58" s="71"/>
      <c r="Z58" s="71">
        <v>0</v>
      </c>
      <c r="AA58" s="71"/>
      <c r="AB58" s="41">
        <v>2</v>
      </c>
      <c r="AC58" s="71">
        <v>815</v>
      </c>
      <c r="AD58" s="71"/>
      <c r="AE58" s="71">
        <v>575</v>
      </c>
      <c r="AF58" s="71"/>
    </row>
    <row r="59" spans="1:32" s="3" customFormat="1" ht="15.75" customHeight="1">
      <c r="A59" s="38" t="s">
        <v>43</v>
      </c>
      <c r="B59" s="14"/>
      <c r="C59" s="52">
        <f t="shared" si="7"/>
        <v>14</v>
      </c>
      <c r="D59" s="72">
        <f t="shared" si="7"/>
        <v>5132</v>
      </c>
      <c r="E59" s="72"/>
      <c r="F59" s="72">
        <f t="shared" si="8"/>
        <v>4983</v>
      </c>
      <c r="G59" s="72"/>
      <c r="H59" s="41">
        <v>12</v>
      </c>
      <c r="I59" s="71">
        <v>3784</v>
      </c>
      <c r="J59" s="71"/>
      <c r="K59" s="71">
        <v>3862</v>
      </c>
      <c r="L59" s="71"/>
      <c r="M59" s="42">
        <v>2</v>
      </c>
      <c r="N59" s="71">
        <v>1348</v>
      </c>
      <c r="O59" s="71"/>
      <c r="P59" s="71">
        <v>1121</v>
      </c>
      <c r="Q59" s="71"/>
      <c r="R59" s="41">
        <v>0</v>
      </c>
      <c r="S59" s="71">
        <v>0</v>
      </c>
      <c r="T59" s="71"/>
      <c r="U59" s="71">
        <v>0</v>
      </c>
      <c r="V59" s="71"/>
      <c r="W59" s="41">
        <v>0</v>
      </c>
      <c r="X59" s="71">
        <v>0</v>
      </c>
      <c r="Y59" s="71"/>
      <c r="Z59" s="71">
        <v>0</v>
      </c>
      <c r="AA59" s="71"/>
      <c r="AB59" s="41">
        <v>0</v>
      </c>
      <c r="AC59" s="71">
        <v>0</v>
      </c>
      <c r="AD59" s="71"/>
      <c r="AE59" s="71">
        <v>0</v>
      </c>
      <c r="AF59" s="71"/>
    </row>
    <row r="60" spans="1:32" s="3" customFormat="1" ht="15.75" customHeight="1">
      <c r="A60" s="38" t="s">
        <v>44</v>
      </c>
      <c r="B60" s="14"/>
      <c r="C60" s="52">
        <f t="shared" si="7"/>
        <v>9</v>
      </c>
      <c r="D60" s="72">
        <f t="shared" si="7"/>
        <v>4763</v>
      </c>
      <c r="E60" s="72"/>
      <c r="F60" s="72">
        <f t="shared" si="8"/>
        <v>3129</v>
      </c>
      <c r="G60" s="72"/>
      <c r="H60" s="41">
        <v>8</v>
      </c>
      <c r="I60" s="71">
        <v>3870</v>
      </c>
      <c r="J60" s="71"/>
      <c r="K60" s="71">
        <v>2997</v>
      </c>
      <c r="L60" s="71"/>
      <c r="M60" s="43">
        <v>1</v>
      </c>
      <c r="N60" s="71">
        <v>893</v>
      </c>
      <c r="O60" s="71"/>
      <c r="P60" s="71">
        <v>132</v>
      </c>
      <c r="Q60" s="71"/>
      <c r="R60" s="41">
        <v>0</v>
      </c>
      <c r="S60" s="71">
        <v>0</v>
      </c>
      <c r="T60" s="71"/>
      <c r="U60" s="71">
        <v>0</v>
      </c>
      <c r="V60" s="71"/>
      <c r="W60" s="41">
        <v>0</v>
      </c>
      <c r="X60" s="71">
        <v>0</v>
      </c>
      <c r="Y60" s="71"/>
      <c r="Z60" s="71">
        <v>0</v>
      </c>
      <c r="AA60" s="71"/>
      <c r="AB60" s="41">
        <v>0</v>
      </c>
      <c r="AC60" s="71">
        <v>0</v>
      </c>
      <c r="AD60" s="71"/>
      <c r="AE60" s="71">
        <v>0</v>
      </c>
      <c r="AF60" s="71"/>
    </row>
    <row r="61" spans="1:32" s="34" customFormat="1" ht="15.75" customHeight="1">
      <c r="A61" s="38"/>
      <c r="B61" s="14"/>
      <c r="C61" s="52"/>
      <c r="D61" s="72"/>
      <c r="E61" s="72"/>
      <c r="F61" s="72"/>
      <c r="G61" s="72"/>
      <c r="H61" s="41"/>
      <c r="I61" s="71"/>
      <c r="J61" s="71"/>
      <c r="K61" s="71"/>
      <c r="L61" s="71"/>
      <c r="M61" s="41"/>
      <c r="N61" s="71"/>
      <c r="O61" s="71"/>
      <c r="P61" s="71"/>
      <c r="Q61" s="71"/>
      <c r="R61" s="41"/>
      <c r="S61" s="71"/>
      <c r="T61" s="71"/>
      <c r="U61" s="71"/>
      <c r="V61" s="71"/>
      <c r="W61" s="41"/>
      <c r="X61" s="71"/>
      <c r="Y61" s="71"/>
      <c r="Z61" s="71"/>
      <c r="AA61" s="71"/>
      <c r="AB61" s="41"/>
      <c r="AC61" s="71"/>
      <c r="AD61" s="71"/>
      <c r="AE61" s="71"/>
      <c r="AF61" s="71"/>
    </row>
    <row r="62" spans="1:32" s="3" customFormat="1" ht="15.75" customHeight="1">
      <c r="A62" s="38" t="s">
        <v>45</v>
      </c>
      <c r="B62" s="14"/>
      <c r="C62" s="52">
        <f t="shared" si="7"/>
        <v>5</v>
      </c>
      <c r="D62" s="72">
        <f t="shared" si="7"/>
        <v>2123</v>
      </c>
      <c r="E62" s="72"/>
      <c r="F62" s="72">
        <f t="shared" si="8"/>
        <v>2125</v>
      </c>
      <c r="G62" s="72"/>
      <c r="H62" s="41">
        <v>4</v>
      </c>
      <c r="I62" s="71">
        <v>1853</v>
      </c>
      <c r="J62" s="71"/>
      <c r="K62" s="71">
        <v>1743</v>
      </c>
      <c r="L62" s="71"/>
      <c r="M62" s="42">
        <v>0</v>
      </c>
      <c r="N62" s="71">
        <v>0</v>
      </c>
      <c r="O62" s="71"/>
      <c r="P62" s="71">
        <v>0</v>
      </c>
      <c r="Q62" s="71"/>
      <c r="R62" s="41">
        <v>1</v>
      </c>
      <c r="S62" s="71">
        <v>270</v>
      </c>
      <c r="T62" s="71"/>
      <c r="U62" s="71">
        <v>382</v>
      </c>
      <c r="V62" s="71"/>
      <c r="W62" s="41">
        <v>0</v>
      </c>
      <c r="X62" s="71">
        <v>0</v>
      </c>
      <c r="Y62" s="71"/>
      <c r="Z62" s="71">
        <v>0</v>
      </c>
      <c r="AA62" s="71"/>
      <c r="AB62" s="41">
        <v>0</v>
      </c>
      <c r="AC62" s="71">
        <v>0</v>
      </c>
      <c r="AD62" s="71"/>
      <c r="AE62" s="71">
        <v>0</v>
      </c>
      <c r="AF62" s="71"/>
    </row>
    <row r="63" spans="1:32" s="3" customFormat="1" ht="15.75" customHeight="1">
      <c r="A63" s="38" t="s">
        <v>46</v>
      </c>
      <c r="B63" s="14"/>
      <c r="C63" s="52">
        <f t="shared" si="7"/>
        <v>3</v>
      </c>
      <c r="D63" s="72">
        <f t="shared" si="7"/>
        <v>656</v>
      </c>
      <c r="E63" s="72"/>
      <c r="F63" s="72">
        <f t="shared" si="8"/>
        <v>169</v>
      </c>
      <c r="G63" s="72"/>
      <c r="H63" s="41">
        <v>3</v>
      </c>
      <c r="I63" s="71">
        <v>656</v>
      </c>
      <c r="J63" s="71"/>
      <c r="K63" s="71">
        <v>169</v>
      </c>
      <c r="L63" s="71"/>
      <c r="M63" s="42">
        <v>0</v>
      </c>
      <c r="N63" s="71">
        <v>0</v>
      </c>
      <c r="O63" s="71"/>
      <c r="P63" s="71">
        <v>0</v>
      </c>
      <c r="Q63" s="71"/>
      <c r="R63" s="41">
        <v>0</v>
      </c>
      <c r="S63" s="71">
        <v>0</v>
      </c>
      <c r="T63" s="71"/>
      <c r="U63" s="71">
        <v>0</v>
      </c>
      <c r="V63" s="71"/>
      <c r="W63" s="41">
        <v>0</v>
      </c>
      <c r="X63" s="71">
        <v>0</v>
      </c>
      <c r="Y63" s="71"/>
      <c r="Z63" s="71">
        <v>0</v>
      </c>
      <c r="AA63" s="71"/>
      <c r="AB63" s="41">
        <v>0</v>
      </c>
      <c r="AC63" s="71">
        <v>0</v>
      </c>
      <c r="AD63" s="71"/>
      <c r="AE63" s="71">
        <v>0</v>
      </c>
      <c r="AF63" s="71"/>
    </row>
    <row r="64" spans="1:32" s="3" customFormat="1" ht="15.75" customHeight="1">
      <c r="A64" s="38" t="s">
        <v>47</v>
      </c>
      <c r="B64" s="14"/>
      <c r="C64" s="40">
        <f t="shared" si="7"/>
        <v>0</v>
      </c>
      <c r="D64" s="73">
        <f t="shared" si="7"/>
        <v>0</v>
      </c>
      <c r="E64" s="73"/>
      <c r="F64" s="73">
        <f t="shared" si="8"/>
        <v>0</v>
      </c>
      <c r="G64" s="73"/>
      <c r="H64" s="42">
        <v>0</v>
      </c>
      <c r="I64" s="71">
        <v>0</v>
      </c>
      <c r="J64" s="71"/>
      <c r="K64" s="71">
        <v>0</v>
      </c>
      <c r="L64" s="71"/>
      <c r="M64" s="42">
        <v>0</v>
      </c>
      <c r="N64" s="71">
        <v>0</v>
      </c>
      <c r="O64" s="71"/>
      <c r="P64" s="71">
        <v>0</v>
      </c>
      <c r="Q64" s="71"/>
      <c r="R64" s="41">
        <v>0</v>
      </c>
      <c r="S64" s="71">
        <v>0</v>
      </c>
      <c r="T64" s="71"/>
      <c r="U64" s="71">
        <v>0</v>
      </c>
      <c r="V64" s="71"/>
      <c r="W64" s="41">
        <v>0</v>
      </c>
      <c r="X64" s="71">
        <v>0</v>
      </c>
      <c r="Y64" s="71"/>
      <c r="Z64" s="71">
        <v>0</v>
      </c>
      <c r="AA64" s="71"/>
      <c r="AB64" s="41">
        <v>0</v>
      </c>
      <c r="AC64" s="71">
        <v>0</v>
      </c>
      <c r="AD64" s="71"/>
      <c r="AE64" s="71">
        <v>0</v>
      </c>
      <c r="AF64" s="71"/>
    </row>
    <row r="65" spans="1:32" s="3" customFormat="1" ht="15.75" customHeight="1">
      <c r="A65" s="38" t="s">
        <v>48</v>
      </c>
      <c r="B65" s="14"/>
      <c r="C65" s="52">
        <f t="shared" si="7"/>
        <v>4</v>
      </c>
      <c r="D65" s="72">
        <f t="shared" si="7"/>
        <v>1250</v>
      </c>
      <c r="E65" s="72"/>
      <c r="F65" s="72">
        <f t="shared" si="8"/>
        <v>787</v>
      </c>
      <c r="G65" s="72"/>
      <c r="H65" s="41">
        <v>4</v>
      </c>
      <c r="I65" s="71">
        <v>1250</v>
      </c>
      <c r="J65" s="71"/>
      <c r="K65" s="71">
        <v>787</v>
      </c>
      <c r="L65" s="71"/>
      <c r="M65" s="42">
        <v>0</v>
      </c>
      <c r="N65" s="71">
        <v>0</v>
      </c>
      <c r="O65" s="71"/>
      <c r="P65" s="71">
        <v>0</v>
      </c>
      <c r="Q65" s="71"/>
      <c r="R65" s="41">
        <v>0</v>
      </c>
      <c r="S65" s="71">
        <v>0</v>
      </c>
      <c r="T65" s="71"/>
      <c r="U65" s="71">
        <v>0</v>
      </c>
      <c r="V65" s="71"/>
      <c r="W65" s="41">
        <v>0</v>
      </c>
      <c r="X65" s="71">
        <v>0</v>
      </c>
      <c r="Y65" s="71"/>
      <c r="Z65" s="71">
        <v>0</v>
      </c>
      <c r="AA65" s="71"/>
      <c r="AB65" s="41">
        <v>0</v>
      </c>
      <c r="AC65" s="71">
        <v>0</v>
      </c>
      <c r="AD65" s="71"/>
      <c r="AE65" s="71">
        <v>0</v>
      </c>
      <c r="AF65" s="71"/>
    </row>
    <row r="66" spans="1:32" s="3" customFormat="1" ht="15.75" customHeight="1">
      <c r="A66" s="38" t="s">
        <v>49</v>
      </c>
      <c r="B66" s="14"/>
      <c r="C66" s="52">
        <f t="shared" si="7"/>
        <v>12</v>
      </c>
      <c r="D66" s="72">
        <f t="shared" si="7"/>
        <v>5254</v>
      </c>
      <c r="E66" s="72"/>
      <c r="F66" s="72">
        <f t="shared" si="8"/>
        <v>3079</v>
      </c>
      <c r="G66" s="72"/>
      <c r="H66" s="43">
        <v>0</v>
      </c>
      <c r="I66" s="71">
        <v>0</v>
      </c>
      <c r="J66" s="71"/>
      <c r="K66" s="71">
        <v>0</v>
      </c>
      <c r="L66" s="71"/>
      <c r="M66" s="45">
        <v>3</v>
      </c>
      <c r="N66" s="71">
        <v>3344</v>
      </c>
      <c r="O66" s="71"/>
      <c r="P66" s="71">
        <v>1169</v>
      </c>
      <c r="Q66" s="71"/>
      <c r="R66" s="41">
        <v>0</v>
      </c>
      <c r="S66" s="71">
        <v>0</v>
      </c>
      <c r="T66" s="71"/>
      <c r="U66" s="71">
        <v>0</v>
      </c>
      <c r="V66" s="71"/>
      <c r="W66" s="41">
        <v>9</v>
      </c>
      <c r="X66" s="71">
        <v>1910</v>
      </c>
      <c r="Y66" s="71"/>
      <c r="Z66" s="71">
        <v>1910</v>
      </c>
      <c r="AA66" s="71"/>
      <c r="AB66" s="41">
        <v>0</v>
      </c>
      <c r="AC66" s="71">
        <v>0</v>
      </c>
      <c r="AD66" s="71"/>
      <c r="AE66" s="71">
        <v>0</v>
      </c>
      <c r="AF66" s="71"/>
    </row>
    <row r="67" spans="1:32" s="34" customFormat="1" ht="15.75" customHeight="1">
      <c r="A67" s="38"/>
      <c r="B67" s="14"/>
      <c r="C67" s="52"/>
      <c r="D67" s="72"/>
      <c r="E67" s="72"/>
      <c r="F67" s="72"/>
      <c r="G67" s="72"/>
      <c r="H67" s="41"/>
      <c r="I67" s="71"/>
      <c r="J67" s="71"/>
      <c r="K67" s="71"/>
      <c r="L67" s="71"/>
      <c r="M67" s="41"/>
      <c r="N67" s="71"/>
      <c r="O67" s="71"/>
      <c r="P67" s="71"/>
      <c r="Q67" s="71"/>
      <c r="R67" s="41"/>
      <c r="S67" s="71"/>
      <c r="T67" s="71"/>
      <c r="U67" s="71"/>
      <c r="V67" s="71"/>
      <c r="W67" s="41"/>
      <c r="X67" s="71"/>
      <c r="Y67" s="71"/>
      <c r="Z67" s="71"/>
      <c r="AA67" s="71"/>
      <c r="AB67" s="41"/>
      <c r="AC67" s="71"/>
      <c r="AD67" s="71"/>
      <c r="AE67" s="71"/>
      <c r="AF67" s="71"/>
    </row>
    <row r="68" spans="1:32" s="3" customFormat="1" ht="15.75" customHeight="1">
      <c r="A68" s="38" t="s">
        <v>50</v>
      </c>
      <c r="B68" s="14"/>
      <c r="C68" s="52">
        <f t="shared" si="7"/>
        <v>2</v>
      </c>
      <c r="D68" s="72">
        <f t="shared" si="7"/>
        <v>830</v>
      </c>
      <c r="E68" s="72"/>
      <c r="F68" s="72">
        <f t="shared" si="8"/>
        <v>609</v>
      </c>
      <c r="G68" s="72"/>
      <c r="H68" s="41">
        <v>2</v>
      </c>
      <c r="I68" s="71">
        <v>830</v>
      </c>
      <c r="J68" s="71"/>
      <c r="K68" s="71">
        <v>609</v>
      </c>
      <c r="L68" s="71"/>
      <c r="M68" s="42">
        <v>0</v>
      </c>
      <c r="N68" s="71">
        <v>0</v>
      </c>
      <c r="O68" s="71"/>
      <c r="P68" s="71">
        <v>0</v>
      </c>
      <c r="Q68" s="71"/>
      <c r="R68" s="41">
        <v>0</v>
      </c>
      <c r="S68" s="71">
        <v>0</v>
      </c>
      <c r="T68" s="71"/>
      <c r="U68" s="71">
        <v>0</v>
      </c>
      <c r="V68" s="71"/>
      <c r="W68" s="41">
        <v>0</v>
      </c>
      <c r="X68" s="71">
        <v>0</v>
      </c>
      <c r="Y68" s="71"/>
      <c r="Z68" s="71">
        <v>0</v>
      </c>
      <c r="AA68" s="71"/>
      <c r="AB68" s="41">
        <v>0</v>
      </c>
      <c r="AC68" s="71">
        <v>0</v>
      </c>
      <c r="AD68" s="71"/>
      <c r="AE68" s="71">
        <v>0</v>
      </c>
      <c r="AF68" s="71"/>
    </row>
    <row r="69" spans="1:32" s="3" customFormat="1" ht="15.75" customHeight="1">
      <c r="A69" s="38" t="s">
        <v>51</v>
      </c>
      <c r="B69" s="14"/>
      <c r="C69" s="52">
        <f t="shared" si="7"/>
        <v>7</v>
      </c>
      <c r="D69" s="72">
        <f t="shared" si="7"/>
        <v>2560</v>
      </c>
      <c r="E69" s="72"/>
      <c r="F69" s="72">
        <f t="shared" si="8"/>
        <v>1957</v>
      </c>
      <c r="G69" s="72"/>
      <c r="H69" s="41">
        <v>7</v>
      </c>
      <c r="I69" s="71">
        <v>2560</v>
      </c>
      <c r="J69" s="71"/>
      <c r="K69" s="71">
        <v>1957</v>
      </c>
      <c r="L69" s="71"/>
      <c r="M69" s="42">
        <v>0</v>
      </c>
      <c r="N69" s="71">
        <v>0</v>
      </c>
      <c r="O69" s="71"/>
      <c r="P69" s="71">
        <v>0</v>
      </c>
      <c r="Q69" s="71"/>
      <c r="R69" s="41">
        <v>0</v>
      </c>
      <c r="S69" s="71">
        <v>0</v>
      </c>
      <c r="T69" s="71"/>
      <c r="U69" s="71">
        <v>0</v>
      </c>
      <c r="V69" s="71"/>
      <c r="W69" s="41">
        <v>0</v>
      </c>
      <c r="X69" s="71">
        <v>0</v>
      </c>
      <c r="Y69" s="71"/>
      <c r="Z69" s="71">
        <v>0</v>
      </c>
      <c r="AA69" s="71"/>
      <c r="AB69" s="41">
        <v>0</v>
      </c>
      <c r="AC69" s="71">
        <v>0</v>
      </c>
      <c r="AD69" s="71"/>
      <c r="AE69" s="71">
        <v>0</v>
      </c>
      <c r="AF69" s="71"/>
    </row>
    <row r="70" spans="1:32" s="3" customFormat="1" ht="15.75" customHeight="1">
      <c r="A70" s="38" t="s">
        <v>52</v>
      </c>
      <c r="B70" s="14"/>
      <c r="C70" s="40">
        <f t="shared" si="7"/>
        <v>0</v>
      </c>
      <c r="D70" s="73">
        <f t="shared" si="7"/>
        <v>0</v>
      </c>
      <c r="E70" s="73"/>
      <c r="F70" s="73">
        <f t="shared" si="8"/>
        <v>0</v>
      </c>
      <c r="G70" s="73"/>
      <c r="H70" s="42">
        <v>0</v>
      </c>
      <c r="I70" s="71">
        <v>0</v>
      </c>
      <c r="J70" s="71"/>
      <c r="K70" s="71">
        <v>0</v>
      </c>
      <c r="L70" s="71"/>
      <c r="M70" s="42">
        <v>0</v>
      </c>
      <c r="N70" s="71">
        <v>0</v>
      </c>
      <c r="O70" s="71"/>
      <c r="P70" s="71">
        <v>0</v>
      </c>
      <c r="Q70" s="71"/>
      <c r="R70" s="41">
        <v>0</v>
      </c>
      <c r="S70" s="71">
        <v>0</v>
      </c>
      <c r="T70" s="71"/>
      <c r="U70" s="71">
        <v>0</v>
      </c>
      <c r="V70" s="71"/>
      <c r="W70" s="41">
        <v>0</v>
      </c>
      <c r="X70" s="71">
        <v>0</v>
      </c>
      <c r="Y70" s="71"/>
      <c r="Z70" s="71">
        <v>0</v>
      </c>
      <c r="AA70" s="71"/>
      <c r="AB70" s="41">
        <v>0</v>
      </c>
      <c r="AC70" s="71">
        <v>0</v>
      </c>
      <c r="AD70" s="71"/>
      <c r="AE70" s="71">
        <v>0</v>
      </c>
      <c r="AF70" s="71"/>
    </row>
    <row r="71" spans="1:32" s="3" customFormat="1" ht="15.75" customHeight="1">
      <c r="A71" s="38" t="s">
        <v>53</v>
      </c>
      <c r="B71" s="14"/>
      <c r="C71" s="40">
        <f t="shared" si="7"/>
        <v>0</v>
      </c>
      <c r="D71" s="73">
        <f t="shared" si="7"/>
        <v>0</v>
      </c>
      <c r="E71" s="73"/>
      <c r="F71" s="73">
        <f t="shared" si="8"/>
        <v>0</v>
      </c>
      <c r="G71" s="73"/>
      <c r="H71" s="42">
        <v>0</v>
      </c>
      <c r="I71" s="71">
        <v>0</v>
      </c>
      <c r="J71" s="71"/>
      <c r="K71" s="71">
        <v>0</v>
      </c>
      <c r="L71" s="71"/>
      <c r="M71" s="42">
        <v>0</v>
      </c>
      <c r="N71" s="71">
        <v>0</v>
      </c>
      <c r="O71" s="71"/>
      <c r="P71" s="71">
        <v>0</v>
      </c>
      <c r="Q71" s="71"/>
      <c r="R71" s="41">
        <v>0</v>
      </c>
      <c r="S71" s="71">
        <v>0</v>
      </c>
      <c r="T71" s="71"/>
      <c r="U71" s="71">
        <v>0</v>
      </c>
      <c r="V71" s="71"/>
      <c r="W71" s="41">
        <v>0</v>
      </c>
      <c r="X71" s="71">
        <v>0</v>
      </c>
      <c r="Y71" s="71"/>
      <c r="Z71" s="71">
        <v>0</v>
      </c>
      <c r="AA71" s="71"/>
      <c r="AB71" s="41">
        <v>0</v>
      </c>
      <c r="AC71" s="71">
        <v>0</v>
      </c>
      <c r="AD71" s="71"/>
      <c r="AE71" s="71">
        <v>0</v>
      </c>
      <c r="AF71" s="71"/>
    </row>
    <row r="72" spans="1:32" s="3" customFormat="1" ht="15.75" customHeight="1">
      <c r="A72" s="46" t="s">
        <v>54</v>
      </c>
      <c r="B72" s="47"/>
      <c r="C72" s="48">
        <f t="shared" si="7"/>
        <v>0</v>
      </c>
      <c r="D72" s="74">
        <f t="shared" si="7"/>
        <v>0</v>
      </c>
      <c r="E72" s="74"/>
      <c r="F72" s="74">
        <f t="shared" si="8"/>
        <v>0</v>
      </c>
      <c r="G72" s="74"/>
      <c r="H72" s="49">
        <v>0</v>
      </c>
      <c r="I72" s="75">
        <v>0</v>
      </c>
      <c r="J72" s="75"/>
      <c r="K72" s="75">
        <v>0</v>
      </c>
      <c r="L72" s="75"/>
      <c r="M72" s="49">
        <v>0</v>
      </c>
      <c r="N72" s="75">
        <v>0</v>
      </c>
      <c r="O72" s="75"/>
      <c r="P72" s="75">
        <v>0</v>
      </c>
      <c r="Q72" s="75"/>
      <c r="R72" s="33">
        <v>0</v>
      </c>
      <c r="S72" s="75">
        <v>0</v>
      </c>
      <c r="T72" s="75"/>
      <c r="U72" s="75">
        <v>0</v>
      </c>
      <c r="V72" s="75"/>
      <c r="W72" s="33">
        <v>0</v>
      </c>
      <c r="X72" s="75">
        <v>0</v>
      </c>
      <c r="Y72" s="75"/>
      <c r="Z72" s="75">
        <v>0</v>
      </c>
      <c r="AA72" s="75"/>
      <c r="AB72" s="33">
        <v>0</v>
      </c>
      <c r="AC72" s="75">
        <v>0</v>
      </c>
      <c r="AD72" s="75"/>
      <c r="AE72" s="75">
        <v>0</v>
      </c>
      <c r="AF72" s="75"/>
    </row>
    <row r="73" spans="1:27" ht="18" customHeight="1">
      <c r="A73" s="24" t="s">
        <v>67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</sheetData>
  <mergeCells count="776">
    <mergeCell ref="Z10:AA10"/>
    <mergeCell ref="AC10:AD10"/>
    <mergeCell ref="AE10:AF10"/>
    <mergeCell ref="AC71:AD71"/>
    <mergeCell ref="AE71:AF71"/>
    <mergeCell ref="AE69:AF69"/>
    <mergeCell ref="Z70:AA70"/>
    <mergeCell ref="AC70:AD70"/>
    <mergeCell ref="AE70:AF70"/>
    <mergeCell ref="Z69:AA69"/>
    <mergeCell ref="AC72:AD72"/>
    <mergeCell ref="AE72:AF72"/>
    <mergeCell ref="AC69:AD69"/>
    <mergeCell ref="F10:G10"/>
    <mergeCell ref="I10:J10"/>
    <mergeCell ref="K10:L10"/>
    <mergeCell ref="N10:O10"/>
    <mergeCell ref="P10:Q10"/>
    <mergeCell ref="S10:T10"/>
    <mergeCell ref="U10:V10"/>
    <mergeCell ref="X10:Y10"/>
    <mergeCell ref="S72:T72"/>
    <mergeCell ref="U72:V72"/>
    <mergeCell ref="X72:Y72"/>
    <mergeCell ref="S70:T70"/>
    <mergeCell ref="U70:V70"/>
    <mergeCell ref="X70:Y70"/>
    <mergeCell ref="S69:T69"/>
    <mergeCell ref="U69:V69"/>
    <mergeCell ref="X69:Y69"/>
    <mergeCell ref="Z72:AA72"/>
    <mergeCell ref="S71:T71"/>
    <mergeCell ref="U71:V71"/>
    <mergeCell ref="X71:Y71"/>
    <mergeCell ref="Z71:AA71"/>
    <mergeCell ref="AE67:AF67"/>
    <mergeCell ref="S68:T68"/>
    <mergeCell ref="U68:V68"/>
    <mergeCell ref="X68:Y68"/>
    <mergeCell ref="Z68:AA68"/>
    <mergeCell ref="AC68:AD68"/>
    <mergeCell ref="AE68:AF68"/>
    <mergeCell ref="S67:T67"/>
    <mergeCell ref="U67:V67"/>
    <mergeCell ref="X67:Y67"/>
    <mergeCell ref="Z67:AA67"/>
    <mergeCell ref="AC65:AD65"/>
    <mergeCell ref="Z65:AA65"/>
    <mergeCell ref="AC67:AD67"/>
    <mergeCell ref="AE65:AF65"/>
    <mergeCell ref="S66:T66"/>
    <mergeCell ref="U66:V66"/>
    <mergeCell ref="X66:Y66"/>
    <mergeCell ref="Z66:AA66"/>
    <mergeCell ref="AC66:AD66"/>
    <mergeCell ref="AE66:AF66"/>
    <mergeCell ref="S65:T65"/>
    <mergeCell ref="U65:V65"/>
    <mergeCell ref="X65:Y65"/>
    <mergeCell ref="AC64:AD64"/>
    <mergeCell ref="AE64:AF64"/>
    <mergeCell ref="S63:T63"/>
    <mergeCell ref="U63:V63"/>
    <mergeCell ref="S64:T64"/>
    <mergeCell ref="U64:V64"/>
    <mergeCell ref="X64:Y64"/>
    <mergeCell ref="Z64:AA64"/>
    <mergeCell ref="X63:Y63"/>
    <mergeCell ref="Z63:AA63"/>
    <mergeCell ref="AC61:AD61"/>
    <mergeCell ref="AE61:AF61"/>
    <mergeCell ref="AC62:AD62"/>
    <mergeCell ref="AE62:AF62"/>
    <mergeCell ref="AC63:AD63"/>
    <mergeCell ref="AE63:AF63"/>
    <mergeCell ref="S62:T62"/>
    <mergeCell ref="U62:V62"/>
    <mergeCell ref="X62:Y62"/>
    <mergeCell ref="Z62:AA62"/>
    <mergeCell ref="S61:T61"/>
    <mergeCell ref="U61:V61"/>
    <mergeCell ref="X61:Y61"/>
    <mergeCell ref="Z61:AA61"/>
    <mergeCell ref="AC60:AD60"/>
    <mergeCell ref="AE60:AF60"/>
    <mergeCell ref="S59:T59"/>
    <mergeCell ref="U59:V59"/>
    <mergeCell ref="S60:T60"/>
    <mergeCell ref="U60:V60"/>
    <mergeCell ref="X60:Y60"/>
    <mergeCell ref="Z60:AA60"/>
    <mergeCell ref="X59:Y59"/>
    <mergeCell ref="Z59:AA59"/>
    <mergeCell ref="AC57:AD57"/>
    <mergeCell ref="AE57:AF57"/>
    <mergeCell ref="AC58:AD58"/>
    <mergeCell ref="AE58:AF58"/>
    <mergeCell ref="AC59:AD59"/>
    <mergeCell ref="AE59:AF59"/>
    <mergeCell ref="S58:T58"/>
    <mergeCell ref="U58:V58"/>
    <mergeCell ref="X58:Y58"/>
    <mergeCell ref="Z58:AA58"/>
    <mergeCell ref="S57:T57"/>
    <mergeCell ref="U57:V57"/>
    <mergeCell ref="X57:Y57"/>
    <mergeCell ref="Z57:AA57"/>
    <mergeCell ref="AC56:AD56"/>
    <mergeCell ref="AE56:AF56"/>
    <mergeCell ref="S55:T55"/>
    <mergeCell ref="U55:V55"/>
    <mergeCell ref="S56:T56"/>
    <mergeCell ref="U56:V56"/>
    <mergeCell ref="X56:Y56"/>
    <mergeCell ref="Z56:AA56"/>
    <mergeCell ref="X55:Y55"/>
    <mergeCell ref="Z55:AA55"/>
    <mergeCell ref="AC53:AD53"/>
    <mergeCell ref="AE53:AF53"/>
    <mergeCell ref="AC54:AD54"/>
    <mergeCell ref="AE54:AF54"/>
    <mergeCell ref="AC55:AD55"/>
    <mergeCell ref="AE55:AF55"/>
    <mergeCell ref="S54:T54"/>
    <mergeCell ref="U54:V54"/>
    <mergeCell ref="X54:Y54"/>
    <mergeCell ref="Z54:AA54"/>
    <mergeCell ref="S53:T53"/>
    <mergeCell ref="U53:V53"/>
    <mergeCell ref="X53:Y53"/>
    <mergeCell ref="Z53:AA53"/>
    <mergeCell ref="AC52:AD52"/>
    <mergeCell ref="AE52:AF52"/>
    <mergeCell ref="S51:T51"/>
    <mergeCell ref="U51:V51"/>
    <mergeCell ref="S52:T52"/>
    <mergeCell ref="U52:V52"/>
    <mergeCell ref="X52:Y52"/>
    <mergeCell ref="Z52:AA52"/>
    <mergeCell ref="X51:Y51"/>
    <mergeCell ref="Z51:AA51"/>
    <mergeCell ref="AC49:AD49"/>
    <mergeCell ref="AE49:AF49"/>
    <mergeCell ref="AC50:AD50"/>
    <mergeCell ref="AE50:AF50"/>
    <mergeCell ref="AC51:AD51"/>
    <mergeCell ref="AE51:AF51"/>
    <mergeCell ref="S50:T50"/>
    <mergeCell ref="U50:V50"/>
    <mergeCell ref="X50:Y50"/>
    <mergeCell ref="Z50:AA50"/>
    <mergeCell ref="S49:T49"/>
    <mergeCell ref="U49:V49"/>
    <mergeCell ref="X49:Y49"/>
    <mergeCell ref="Z49:AA49"/>
    <mergeCell ref="AC48:AD48"/>
    <mergeCell ref="AE48:AF48"/>
    <mergeCell ref="S47:T47"/>
    <mergeCell ref="U47:V47"/>
    <mergeCell ref="S48:T48"/>
    <mergeCell ref="U48:V48"/>
    <mergeCell ref="X48:Y48"/>
    <mergeCell ref="Z48:AA48"/>
    <mergeCell ref="X47:Y47"/>
    <mergeCell ref="Z47:AA47"/>
    <mergeCell ref="AC45:AD45"/>
    <mergeCell ref="AE45:AF45"/>
    <mergeCell ref="AC46:AD46"/>
    <mergeCell ref="AE46:AF46"/>
    <mergeCell ref="AC47:AD47"/>
    <mergeCell ref="AE47:AF47"/>
    <mergeCell ref="S46:T46"/>
    <mergeCell ref="U46:V46"/>
    <mergeCell ref="X46:Y46"/>
    <mergeCell ref="Z46:AA46"/>
    <mergeCell ref="S45:T45"/>
    <mergeCell ref="U45:V45"/>
    <mergeCell ref="X45:Y45"/>
    <mergeCell ref="Z45:AA45"/>
    <mergeCell ref="AC44:AD44"/>
    <mergeCell ref="AE44:AF44"/>
    <mergeCell ref="S43:T43"/>
    <mergeCell ref="U43:V43"/>
    <mergeCell ref="S44:T44"/>
    <mergeCell ref="U44:V44"/>
    <mergeCell ref="X44:Y44"/>
    <mergeCell ref="Z44:AA44"/>
    <mergeCell ref="X43:Y43"/>
    <mergeCell ref="Z43:AA43"/>
    <mergeCell ref="AC41:AD41"/>
    <mergeCell ref="AE41:AF41"/>
    <mergeCell ref="AC42:AD42"/>
    <mergeCell ref="AE42:AF42"/>
    <mergeCell ref="AC43:AD43"/>
    <mergeCell ref="AE43:AF43"/>
    <mergeCell ref="S42:T42"/>
    <mergeCell ref="U42:V42"/>
    <mergeCell ref="X42:Y42"/>
    <mergeCell ref="Z42:AA42"/>
    <mergeCell ref="S41:T41"/>
    <mergeCell ref="U41:V41"/>
    <mergeCell ref="X41:Y41"/>
    <mergeCell ref="Z41:AA41"/>
    <mergeCell ref="AC40:AD40"/>
    <mergeCell ref="AE40:AF40"/>
    <mergeCell ref="S39:T39"/>
    <mergeCell ref="U39:V39"/>
    <mergeCell ref="S40:T40"/>
    <mergeCell ref="U40:V40"/>
    <mergeCell ref="X40:Y40"/>
    <mergeCell ref="Z40:AA40"/>
    <mergeCell ref="X39:Y39"/>
    <mergeCell ref="Z39:AA39"/>
    <mergeCell ref="AC37:AD37"/>
    <mergeCell ref="AE37:AF37"/>
    <mergeCell ref="AC38:AD38"/>
    <mergeCell ref="AE38:AF38"/>
    <mergeCell ref="AC39:AD39"/>
    <mergeCell ref="AE39:AF39"/>
    <mergeCell ref="S38:T38"/>
    <mergeCell ref="U38:V38"/>
    <mergeCell ref="X38:Y38"/>
    <mergeCell ref="Z38:AA38"/>
    <mergeCell ref="S37:T37"/>
    <mergeCell ref="U37:V37"/>
    <mergeCell ref="X37:Y37"/>
    <mergeCell ref="Z37:AA37"/>
    <mergeCell ref="AC36:AD36"/>
    <mergeCell ref="AE36:AF36"/>
    <mergeCell ref="S35:T35"/>
    <mergeCell ref="U35:V35"/>
    <mergeCell ref="S36:T36"/>
    <mergeCell ref="U36:V36"/>
    <mergeCell ref="X36:Y36"/>
    <mergeCell ref="Z36:AA36"/>
    <mergeCell ref="X35:Y35"/>
    <mergeCell ref="Z35:AA35"/>
    <mergeCell ref="AC33:AD33"/>
    <mergeCell ref="AE33:AF33"/>
    <mergeCell ref="AC34:AD34"/>
    <mergeCell ref="AE34:AF34"/>
    <mergeCell ref="AC35:AD35"/>
    <mergeCell ref="AE35:AF35"/>
    <mergeCell ref="S34:T34"/>
    <mergeCell ref="U34:V34"/>
    <mergeCell ref="X34:Y34"/>
    <mergeCell ref="Z34:AA34"/>
    <mergeCell ref="S33:T33"/>
    <mergeCell ref="U33:V33"/>
    <mergeCell ref="X33:Y33"/>
    <mergeCell ref="Z33:AA33"/>
    <mergeCell ref="AC32:AD32"/>
    <mergeCell ref="AE32:AF32"/>
    <mergeCell ref="S31:T31"/>
    <mergeCell ref="U31:V31"/>
    <mergeCell ref="S32:T32"/>
    <mergeCell ref="U32:V32"/>
    <mergeCell ref="X32:Y32"/>
    <mergeCell ref="Z32:AA32"/>
    <mergeCell ref="X31:Y31"/>
    <mergeCell ref="Z31:AA31"/>
    <mergeCell ref="AC29:AD29"/>
    <mergeCell ref="AE29:AF29"/>
    <mergeCell ref="AC30:AD30"/>
    <mergeCell ref="AE30:AF30"/>
    <mergeCell ref="AC31:AD31"/>
    <mergeCell ref="AE31:AF31"/>
    <mergeCell ref="S30:T30"/>
    <mergeCell ref="U30:V30"/>
    <mergeCell ref="X30:Y30"/>
    <mergeCell ref="Z30:AA30"/>
    <mergeCell ref="S29:T29"/>
    <mergeCell ref="U29:V29"/>
    <mergeCell ref="X29:Y29"/>
    <mergeCell ref="Z29:AA29"/>
    <mergeCell ref="AC28:AD28"/>
    <mergeCell ref="AE28:AF28"/>
    <mergeCell ref="S27:T27"/>
    <mergeCell ref="U27:V27"/>
    <mergeCell ref="S28:T28"/>
    <mergeCell ref="U28:V28"/>
    <mergeCell ref="X28:Y28"/>
    <mergeCell ref="Z28:AA28"/>
    <mergeCell ref="X27:Y27"/>
    <mergeCell ref="Z27:AA27"/>
    <mergeCell ref="AC25:AD25"/>
    <mergeCell ref="AE25:AF25"/>
    <mergeCell ref="AC26:AD26"/>
    <mergeCell ref="AE26:AF26"/>
    <mergeCell ref="AC27:AD27"/>
    <mergeCell ref="AE27:AF27"/>
    <mergeCell ref="S26:T26"/>
    <mergeCell ref="U26:V26"/>
    <mergeCell ref="X26:Y26"/>
    <mergeCell ref="Z26:AA26"/>
    <mergeCell ref="S25:T25"/>
    <mergeCell ref="U25:V25"/>
    <mergeCell ref="X25:Y25"/>
    <mergeCell ref="Z25:AA25"/>
    <mergeCell ref="AC24:AD24"/>
    <mergeCell ref="AE24:AF24"/>
    <mergeCell ref="S23:T23"/>
    <mergeCell ref="U23:V23"/>
    <mergeCell ref="S24:T24"/>
    <mergeCell ref="U24:V24"/>
    <mergeCell ref="X24:Y24"/>
    <mergeCell ref="Z24:AA24"/>
    <mergeCell ref="X23:Y23"/>
    <mergeCell ref="Z23:AA23"/>
    <mergeCell ref="AC21:AD21"/>
    <mergeCell ref="AE21:AF21"/>
    <mergeCell ref="AC22:AD22"/>
    <mergeCell ref="AE22:AF22"/>
    <mergeCell ref="AC23:AD23"/>
    <mergeCell ref="AE23:AF23"/>
    <mergeCell ref="S22:T22"/>
    <mergeCell ref="U22:V22"/>
    <mergeCell ref="X22:Y22"/>
    <mergeCell ref="Z22:AA22"/>
    <mergeCell ref="S21:T21"/>
    <mergeCell ref="U21:V21"/>
    <mergeCell ref="X21:Y21"/>
    <mergeCell ref="Z21:AA21"/>
    <mergeCell ref="AC20:AD20"/>
    <mergeCell ref="AE20:AF20"/>
    <mergeCell ref="S19:T19"/>
    <mergeCell ref="U19:V19"/>
    <mergeCell ref="S20:T20"/>
    <mergeCell ref="U20:V20"/>
    <mergeCell ref="X20:Y20"/>
    <mergeCell ref="Z20:AA20"/>
    <mergeCell ref="X19:Y19"/>
    <mergeCell ref="Z19:AA19"/>
    <mergeCell ref="AC17:AD17"/>
    <mergeCell ref="AE17:AF17"/>
    <mergeCell ref="AC18:AD18"/>
    <mergeCell ref="AE18:AF18"/>
    <mergeCell ref="AC19:AD19"/>
    <mergeCell ref="AE19:AF19"/>
    <mergeCell ref="S18:T18"/>
    <mergeCell ref="U18:V18"/>
    <mergeCell ref="X18:Y18"/>
    <mergeCell ref="Z18:AA18"/>
    <mergeCell ref="S17:T17"/>
    <mergeCell ref="U17:V17"/>
    <mergeCell ref="X17:Y17"/>
    <mergeCell ref="Z17:AA17"/>
    <mergeCell ref="AC16:AD16"/>
    <mergeCell ref="AE16:AF16"/>
    <mergeCell ref="S15:T15"/>
    <mergeCell ref="U15:V15"/>
    <mergeCell ref="S16:T16"/>
    <mergeCell ref="U16:V16"/>
    <mergeCell ref="X16:Y16"/>
    <mergeCell ref="Z16:AA16"/>
    <mergeCell ref="X15:Y15"/>
    <mergeCell ref="Z15:AA15"/>
    <mergeCell ref="AC13:AD13"/>
    <mergeCell ref="AE13:AF13"/>
    <mergeCell ref="AC14:AD14"/>
    <mergeCell ref="AE14:AF14"/>
    <mergeCell ref="AC15:AD15"/>
    <mergeCell ref="AE15:AF15"/>
    <mergeCell ref="S14:T14"/>
    <mergeCell ref="U14:V14"/>
    <mergeCell ref="X14:Y14"/>
    <mergeCell ref="Z14:AA14"/>
    <mergeCell ref="S13:T13"/>
    <mergeCell ref="U13:V13"/>
    <mergeCell ref="X13:Y13"/>
    <mergeCell ref="Z13:AA13"/>
    <mergeCell ref="Z11:AA11"/>
    <mergeCell ref="AC11:AD11"/>
    <mergeCell ref="AE11:AF11"/>
    <mergeCell ref="S12:T12"/>
    <mergeCell ref="U12:V12"/>
    <mergeCell ref="X12:Y12"/>
    <mergeCell ref="Z12:AA12"/>
    <mergeCell ref="AC12:AD12"/>
    <mergeCell ref="AE12:AF12"/>
    <mergeCell ref="N72:O72"/>
    <mergeCell ref="P72:Q72"/>
    <mergeCell ref="N70:O70"/>
    <mergeCell ref="P70:Q70"/>
    <mergeCell ref="N71:O71"/>
    <mergeCell ref="P71:Q71"/>
    <mergeCell ref="N68:O68"/>
    <mergeCell ref="P68:Q68"/>
    <mergeCell ref="N69:O69"/>
    <mergeCell ref="P69:Q69"/>
    <mergeCell ref="N66:O66"/>
    <mergeCell ref="P66:Q66"/>
    <mergeCell ref="N67:O67"/>
    <mergeCell ref="P67:Q67"/>
    <mergeCell ref="N64:O64"/>
    <mergeCell ref="P64:Q64"/>
    <mergeCell ref="N65:O65"/>
    <mergeCell ref="P65:Q65"/>
    <mergeCell ref="N62:O62"/>
    <mergeCell ref="P62:Q62"/>
    <mergeCell ref="N63:O63"/>
    <mergeCell ref="P63:Q63"/>
    <mergeCell ref="N60:O60"/>
    <mergeCell ref="P60:Q60"/>
    <mergeCell ref="N61:O61"/>
    <mergeCell ref="P61:Q61"/>
    <mergeCell ref="N58:O58"/>
    <mergeCell ref="P58:Q58"/>
    <mergeCell ref="N59:O59"/>
    <mergeCell ref="P59:Q59"/>
    <mergeCell ref="N56:O56"/>
    <mergeCell ref="P56:Q56"/>
    <mergeCell ref="N57:O57"/>
    <mergeCell ref="P57:Q57"/>
    <mergeCell ref="N54:O54"/>
    <mergeCell ref="P54:Q54"/>
    <mergeCell ref="N55:O55"/>
    <mergeCell ref="P55:Q55"/>
    <mergeCell ref="N52:O52"/>
    <mergeCell ref="P52:Q52"/>
    <mergeCell ref="N53:O53"/>
    <mergeCell ref="P53:Q53"/>
    <mergeCell ref="N50:O50"/>
    <mergeCell ref="P50:Q50"/>
    <mergeCell ref="N51:O51"/>
    <mergeCell ref="P51:Q51"/>
    <mergeCell ref="N48:O48"/>
    <mergeCell ref="P48:Q48"/>
    <mergeCell ref="N49:O49"/>
    <mergeCell ref="P49:Q49"/>
    <mergeCell ref="N46:O46"/>
    <mergeCell ref="P46:Q46"/>
    <mergeCell ref="N47:O47"/>
    <mergeCell ref="P47:Q47"/>
    <mergeCell ref="N44:O44"/>
    <mergeCell ref="P44:Q44"/>
    <mergeCell ref="N45:O45"/>
    <mergeCell ref="P45:Q45"/>
    <mergeCell ref="N42:O42"/>
    <mergeCell ref="P42:Q42"/>
    <mergeCell ref="N43:O43"/>
    <mergeCell ref="P43:Q43"/>
    <mergeCell ref="N40:O40"/>
    <mergeCell ref="P40:Q40"/>
    <mergeCell ref="N41:O41"/>
    <mergeCell ref="P41:Q41"/>
    <mergeCell ref="N38:O38"/>
    <mergeCell ref="P38:Q38"/>
    <mergeCell ref="N39:O39"/>
    <mergeCell ref="P39:Q39"/>
    <mergeCell ref="N36:O36"/>
    <mergeCell ref="P36:Q36"/>
    <mergeCell ref="N37:O37"/>
    <mergeCell ref="P37:Q37"/>
    <mergeCell ref="N34:O34"/>
    <mergeCell ref="P34:Q34"/>
    <mergeCell ref="N35:O35"/>
    <mergeCell ref="P35:Q35"/>
    <mergeCell ref="N32:O32"/>
    <mergeCell ref="P32:Q32"/>
    <mergeCell ref="N33:O33"/>
    <mergeCell ref="P33:Q33"/>
    <mergeCell ref="N30:O30"/>
    <mergeCell ref="P30:Q30"/>
    <mergeCell ref="N31:O31"/>
    <mergeCell ref="P31:Q31"/>
    <mergeCell ref="N28:O28"/>
    <mergeCell ref="P28:Q28"/>
    <mergeCell ref="N29:O29"/>
    <mergeCell ref="P29:Q29"/>
    <mergeCell ref="N26:O26"/>
    <mergeCell ref="P26:Q26"/>
    <mergeCell ref="N27:O27"/>
    <mergeCell ref="P27:Q27"/>
    <mergeCell ref="N24:O24"/>
    <mergeCell ref="P24:Q24"/>
    <mergeCell ref="N25:O25"/>
    <mergeCell ref="P25:Q25"/>
    <mergeCell ref="N22:O22"/>
    <mergeCell ref="P22:Q22"/>
    <mergeCell ref="N23:O23"/>
    <mergeCell ref="P23:Q23"/>
    <mergeCell ref="N20:O20"/>
    <mergeCell ref="P20:Q20"/>
    <mergeCell ref="N21:O21"/>
    <mergeCell ref="P21:Q21"/>
    <mergeCell ref="N18:O18"/>
    <mergeCell ref="P18:Q18"/>
    <mergeCell ref="N19:O19"/>
    <mergeCell ref="P19:Q19"/>
    <mergeCell ref="N16:O16"/>
    <mergeCell ref="P16:Q16"/>
    <mergeCell ref="N17:O17"/>
    <mergeCell ref="P17:Q17"/>
    <mergeCell ref="N14:O14"/>
    <mergeCell ref="P14:Q14"/>
    <mergeCell ref="N15:O15"/>
    <mergeCell ref="P15:Q15"/>
    <mergeCell ref="N12:O12"/>
    <mergeCell ref="P12:Q12"/>
    <mergeCell ref="N13:O13"/>
    <mergeCell ref="P13:Q13"/>
    <mergeCell ref="I72:J72"/>
    <mergeCell ref="K72:L72"/>
    <mergeCell ref="I70:J70"/>
    <mergeCell ref="K70:L70"/>
    <mergeCell ref="I71:J71"/>
    <mergeCell ref="K71:L71"/>
    <mergeCell ref="I68:J68"/>
    <mergeCell ref="K68:L68"/>
    <mergeCell ref="I69:J69"/>
    <mergeCell ref="K69:L69"/>
    <mergeCell ref="I66:J66"/>
    <mergeCell ref="K66:L66"/>
    <mergeCell ref="I67:J67"/>
    <mergeCell ref="K67:L67"/>
    <mergeCell ref="I64:J64"/>
    <mergeCell ref="K64:L64"/>
    <mergeCell ref="I65:J65"/>
    <mergeCell ref="K65:L65"/>
    <mergeCell ref="I62:J62"/>
    <mergeCell ref="K62:L62"/>
    <mergeCell ref="I63:J63"/>
    <mergeCell ref="K63:L63"/>
    <mergeCell ref="I60:J60"/>
    <mergeCell ref="K60:L60"/>
    <mergeCell ref="I61:J61"/>
    <mergeCell ref="K61:L61"/>
    <mergeCell ref="I58:J58"/>
    <mergeCell ref="K58:L58"/>
    <mergeCell ref="I59:J59"/>
    <mergeCell ref="K59:L59"/>
    <mergeCell ref="I56:J56"/>
    <mergeCell ref="K56:L56"/>
    <mergeCell ref="I57:J57"/>
    <mergeCell ref="K57:L57"/>
    <mergeCell ref="I54:J54"/>
    <mergeCell ref="K54:L54"/>
    <mergeCell ref="I55:J55"/>
    <mergeCell ref="K55:L55"/>
    <mergeCell ref="I52:J52"/>
    <mergeCell ref="K52:L52"/>
    <mergeCell ref="I53:J53"/>
    <mergeCell ref="K53:L53"/>
    <mergeCell ref="I50:J50"/>
    <mergeCell ref="K50:L50"/>
    <mergeCell ref="I51:J51"/>
    <mergeCell ref="K51:L51"/>
    <mergeCell ref="I48:J48"/>
    <mergeCell ref="K48:L48"/>
    <mergeCell ref="I49:J49"/>
    <mergeCell ref="K49:L49"/>
    <mergeCell ref="I46:J46"/>
    <mergeCell ref="K46:L46"/>
    <mergeCell ref="I47:J47"/>
    <mergeCell ref="K47:L47"/>
    <mergeCell ref="I44:J44"/>
    <mergeCell ref="K44:L44"/>
    <mergeCell ref="I45:J45"/>
    <mergeCell ref="K45:L45"/>
    <mergeCell ref="I42:J42"/>
    <mergeCell ref="K42:L42"/>
    <mergeCell ref="I43:J43"/>
    <mergeCell ref="K43:L43"/>
    <mergeCell ref="I40:J40"/>
    <mergeCell ref="K40:L40"/>
    <mergeCell ref="I41:J41"/>
    <mergeCell ref="K41:L41"/>
    <mergeCell ref="I38:J38"/>
    <mergeCell ref="K38:L38"/>
    <mergeCell ref="I39:J39"/>
    <mergeCell ref="K39:L39"/>
    <mergeCell ref="I36:J36"/>
    <mergeCell ref="K36:L36"/>
    <mergeCell ref="I37:J37"/>
    <mergeCell ref="K37:L37"/>
    <mergeCell ref="I34:J34"/>
    <mergeCell ref="K34:L34"/>
    <mergeCell ref="I35:J35"/>
    <mergeCell ref="K35:L35"/>
    <mergeCell ref="I32:J32"/>
    <mergeCell ref="K32:L32"/>
    <mergeCell ref="I33:J33"/>
    <mergeCell ref="K33:L33"/>
    <mergeCell ref="I30:J30"/>
    <mergeCell ref="K30:L30"/>
    <mergeCell ref="I31:J31"/>
    <mergeCell ref="K31:L31"/>
    <mergeCell ref="K27:L27"/>
    <mergeCell ref="I28:J28"/>
    <mergeCell ref="K28:L28"/>
    <mergeCell ref="I29:J29"/>
    <mergeCell ref="K29:L29"/>
    <mergeCell ref="K24:L24"/>
    <mergeCell ref="I25:J25"/>
    <mergeCell ref="K25:L25"/>
    <mergeCell ref="I26:J26"/>
    <mergeCell ref="K26:L26"/>
    <mergeCell ref="K21:L21"/>
    <mergeCell ref="I22:J22"/>
    <mergeCell ref="K22:L22"/>
    <mergeCell ref="I23:J23"/>
    <mergeCell ref="K23:L23"/>
    <mergeCell ref="K18:L18"/>
    <mergeCell ref="I19:J19"/>
    <mergeCell ref="K19:L19"/>
    <mergeCell ref="I20:J20"/>
    <mergeCell ref="K20:L20"/>
    <mergeCell ref="K15:L15"/>
    <mergeCell ref="I16:J16"/>
    <mergeCell ref="K16:L16"/>
    <mergeCell ref="I17:J17"/>
    <mergeCell ref="K17:L17"/>
    <mergeCell ref="K12:L12"/>
    <mergeCell ref="I13:J13"/>
    <mergeCell ref="K13:L13"/>
    <mergeCell ref="I14:J14"/>
    <mergeCell ref="K14:L14"/>
    <mergeCell ref="F71:G71"/>
    <mergeCell ref="F72:G72"/>
    <mergeCell ref="I11:J11"/>
    <mergeCell ref="I12:J12"/>
    <mergeCell ref="I15:J15"/>
    <mergeCell ref="I18:J18"/>
    <mergeCell ref="I21:J21"/>
    <mergeCell ref="I24:J24"/>
    <mergeCell ref="I27:J27"/>
    <mergeCell ref="F67:G67"/>
    <mergeCell ref="F68:G68"/>
    <mergeCell ref="F69:G69"/>
    <mergeCell ref="F70:G70"/>
    <mergeCell ref="F63:G63"/>
    <mergeCell ref="F64:G64"/>
    <mergeCell ref="F65:G65"/>
    <mergeCell ref="F66:G66"/>
    <mergeCell ref="F59:G59"/>
    <mergeCell ref="F60:G60"/>
    <mergeCell ref="F61:G61"/>
    <mergeCell ref="F62:G62"/>
    <mergeCell ref="F55:G55"/>
    <mergeCell ref="F56:G56"/>
    <mergeCell ref="F57:G57"/>
    <mergeCell ref="F58:G58"/>
    <mergeCell ref="F51:G51"/>
    <mergeCell ref="F52:G52"/>
    <mergeCell ref="F53:G53"/>
    <mergeCell ref="F54:G54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D72:E72"/>
    <mergeCell ref="F11:G11"/>
    <mergeCell ref="F12:G12"/>
    <mergeCell ref="F13:G13"/>
    <mergeCell ref="F14:G14"/>
    <mergeCell ref="F15:G15"/>
    <mergeCell ref="F16:G16"/>
    <mergeCell ref="F17:G17"/>
    <mergeCell ref="F18:G18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AC9:AD9"/>
    <mergeCell ref="AE9:AF9"/>
    <mergeCell ref="D10:E10"/>
    <mergeCell ref="D11:E11"/>
    <mergeCell ref="K11:L11"/>
    <mergeCell ref="N11:O11"/>
    <mergeCell ref="P11:Q11"/>
    <mergeCell ref="S11:T11"/>
    <mergeCell ref="U11:V11"/>
    <mergeCell ref="X11:Y11"/>
    <mergeCell ref="S9:T9"/>
    <mergeCell ref="U9:V9"/>
    <mergeCell ref="X9:Y9"/>
    <mergeCell ref="Z9:AA9"/>
    <mergeCell ref="I9:J9"/>
    <mergeCell ref="K9:L9"/>
    <mergeCell ref="N9:O9"/>
    <mergeCell ref="P9:Q9"/>
    <mergeCell ref="H7:L7"/>
    <mergeCell ref="M7:Q7"/>
    <mergeCell ref="AB8:AB9"/>
    <mergeCell ref="C8:C9"/>
    <mergeCell ref="W8:W9"/>
    <mergeCell ref="R8:R9"/>
    <mergeCell ref="M8:M9"/>
    <mergeCell ref="H8:H9"/>
    <mergeCell ref="D9:E9"/>
    <mergeCell ref="F9:G9"/>
  </mergeCells>
  <printOptions/>
  <pageMargins left="0.5905511811023623" right="0.54" top="0.5905511811023623" bottom="0.5905511811023623" header="0" footer="0"/>
  <pageSetup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2007-10-02T05:00:00Z</cp:lastPrinted>
  <dcterms:created xsi:type="dcterms:W3CDTF">2002-03-27T15:00:00Z</dcterms:created>
  <dcterms:modified xsi:type="dcterms:W3CDTF">2008-03-28T02:59:46Z</dcterms:modified>
  <cp:category/>
  <cp:version/>
  <cp:contentType/>
  <cp:contentStatus/>
</cp:coreProperties>
</file>