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325" activeTab="0"/>
  </bookViews>
  <sheets>
    <sheet name="n-08-08" sheetId="1" r:id="rId1"/>
  </sheets>
  <definedNames/>
  <calcPr fullCalcOnLoad="1"/>
</workbook>
</file>

<file path=xl/sharedStrings.xml><?xml version="1.0" encoding="utf-8"?>
<sst xmlns="http://schemas.openxmlformats.org/spreadsheetml/2006/main" count="73" uniqueCount="71">
  <si>
    <t>人</t>
  </si>
  <si>
    <t>%</t>
  </si>
  <si>
    <t>大阪市地域</t>
  </si>
  <si>
    <t>北河内地域</t>
  </si>
  <si>
    <t>中河内地域</t>
  </si>
  <si>
    <t>南河内地域</t>
  </si>
  <si>
    <t xml:space="preserve"> </t>
  </si>
  <si>
    <t>大  阪  市</t>
  </si>
  <si>
    <t>堺      市</t>
  </si>
  <si>
    <t>岸 和 田市</t>
  </si>
  <si>
    <t>豊  中  市</t>
  </si>
  <si>
    <t>池  田  市</t>
  </si>
  <si>
    <t>吹  田  市</t>
  </si>
  <si>
    <t>泉 大 津市</t>
  </si>
  <si>
    <t>高  槻  市</t>
  </si>
  <si>
    <t>貝  塚  市</t>
  </si>
  <si>
    <t>守  口  市</t>
  </si>
  <si>
    <t>枚  方  市</t>
  </si>
  <si>
    <t>茨  木  市</t>
  </si>
  <si>
    <t>八  尾  市</t>
  </si>
  <si>
    <t>泉 佐 野市</t>
  </si>
  <si>
    <t>富 田 林市</t>
  </si>
  <si>
    <t>寝 屋 川市</t>
  </si>
  <si>
    <t>河内長野市</t>
  </si>
  <si>
    <t>松  原  市</t>
  </si>
  <si>
    <t>大  東  市</t>
  </si>
  <si>
    <t>和  泉  市</t>
  </si>
  <si>
    <t>箕  面  市</t>
  </si>
  <si>
    <t>柏  原  市</t>
  </si>
  <si>
    <t>羽 曳 野市</t>
  </si>
  <si>
    <t>門  真  市</t>
  </si>
  <si>
    <t>摂  津  市</t>
  </si>
  <si>
    <t>高  石  市</t>
  </si>
  <si>
    <t>藤 井 寺市</t>
  </si>
  <si>
    <t>東 大 阪市</t>
  </si>
  <si>
    <t>泉  南  市</t>
  </si>
  <si>
    <t>四 條 畷市</t>
  </si>
  <si>
    <t>交  野  市</t>
  </si>
  <si>
    <t>大阪狭山市</t>
  </si>
  <si>
    <t>阪  南  市</t>
  </si>
  <si>
    <t>島  本  町</t>
  </si>
  <si>
    <t>豊  能  町</t>
  </si>
  <si>
    <t>能  勢  町</t>
  </si>
  <si>
    <t>忠  岡  町</t>
  </si>
  <si>
    <t>熊  取  町</t>
  </si>
  <si>
    <t>田  尻  町</t>
  </si>
  <si>
    <t>岬      町</t>
  </si>
  <si>
    <t>太  子  町</t>
  </si>
  <si>
    <t>河  南  町</t>
  </si>
  <si>
    <t>千早赤阪村</t>
  </si>
  <si>
    <t>行 政 人 口</t>
  </si>
  <si>
    <t xml:space="preserve">三島地域  </t>
  </si>
  <si>
    <t>豊能地域</t>
  </si>
  <si>
    <t>泉北地域</t>
  </si>
  <si>
    <t>泉南地域</t>
  </si>
  <si>
    <t xml:space="preserve">  資  料    大阪府都市整備部下水道課</t>
  </si>
  <si>
    <r>
      <t>ｲ) 水洗化</t>
    </r>
    <r>
      <rPr>
        <sz val="11"/>
        <rFont val="ＭＳ 明朝"/>
        <family val="1"/>
      </rPr>
      <t>人口</t>
    </r>
  </si>
  <si>
    <r>
      <t>ｱ) 整備</t>
    </r>
    <r>
      <rPr>
        <sz val="11"/>
        <rFont val="ＭＳ 明朝"/>
        <family val="1"/>
      </rPr>
      <t>人口</t>
    </r>
  </si>
  <si>
    <t>人</t>
  </si>
  <si>
    <t xml:space="preserve">市  町  村  </t>
  </si>
  <si>
    <t xml:space="preserve">        1)各市町村からの報告をまとめたものである。　2)数値は、各年度末現在のものである。</t>
  </si>
  <si>
    <r>
      <t xml:space="preserve">普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及</t>
    </r>
    <r>
      <rPr>
        <sz val="11"/>
        <rFont val="ＭＳ 明朝"/>
        <family val="1"/>
      </rPr>
      <t xml:space="preserve">  </t>
    </r>
    <r>
      <rPr>
        <sz val="11"/>
        <rFont val="ＭＳ 明朝"/>
        <family val="1"/>
      </rPr>
      <t>率</t>
    </r>
  </si>
  <si>
    <r>
      <t>水 洗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化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率</t>
    </r>
  </si>
  <si>
    <t>平成１４年度</t>
  </si>
  <si>
    <t xml:space="preserve">     １５</t>
  </si>
  <si>
    <t xml:space="preserve">     １６</t>
  </si>
  <si>
    <t xml:space="preserve">     １７</t>
  </si>
  <si>
    <t>平成１８年度</t>
  </si>
  <si>
    <t xml:space="preserve">          第 ８ 表</t>
  </si>
  <si>
    <t xml:space="preserve">        ア)公共下水道により汚水を処理することができる区域の人口。　イ) 整備人口のうち公共下水道に接続している人口。</t>
  </si>
  <si>
    <t xml:space="preserve"> 市 町 村 別 下 水 道 整 備 状 況</t>
  </si>
</sst>
</file>

<file path=xl/styles.xml><?xml version="1.0" encoding="utf-8"?>
<styleSheet xmlns="http://schemas.openxmlformats.org/spreadsheetml/2006/main">
  <numFmts count="3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###.#"/>
    <numFmt numFmtId="178" formatCode="##.#"/>
    <numFmt numFmtId="179" formatCode="##.0"/>
    <numFmt numFmtId="180" formatCode="#0.0"/>
    <numFmt numFmtId="181" formatCode="\(#\ ##0\)"/>
    <numFmt numFmtId="182" formatCode="\(#\ ##0.#\)"/>
    <numFmt numFmtId="183" formatCode="##\ ###\ ##0"/>
    <numFmt numFmtId="184" formatCode="##0.0"/>
    <numFmt numFmtId="185" formatCode="##0"/>
    <numFmt numFmtId="186" formatCode="0.0"/>
    <numFmt numFmtId="187" formatCode="0.0_);[Red]\(0.0\)"/>
    <numFmt numFmtId="188" formatCode="#,##0_);\(#,##0\)"/>
    <numFmt numFmtId="189" formatCode="0.0%"/>
    <numFmt numFmtId="190" formatCode="\(#.0\ ##0\)"/>
    <numFmt numFmtId="191" formatCode="\(#.\ ##0\)"/>
    <numFmt numFmtId="192" formatCode="\(##.\ ##0\)"/>
    <numFmt numFmtId="193" formatCode="\(.\ ##0\ȩ;"/>
    <numFmt numFmtId="194" formatCode="0.000"/>
    <numFmt numFmtId="195" formatCode="0.0000"/>
    <numFmt numFmtId="196" formatCode="0.00000"/>
    <numFmt numFmtId="197" formatCode="#,##0_ ;[Red]\-#,##0\ "/>
    <numFmt numFmtId="198" formatCode="##.0\ ###\ ##0"/>
    <numFmt numFmtId="199" formatCode="##\ ###\ ###"/>
    <numFmt numFmtId="200" formatCode="#.#"/>
  </numFmts>
  <fonts count="13">
    <font>
      <sz val="11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20"/>
      <name val="ＭＳ 明朝"/>
      <family val="1"/>
    </font>
    <font>
      <sz val="11"/>
      <name val="ＭＳ ゴシック"/>
      <family val="3"/>
    </font>
    <font>
      <sz val="11"/>
      <color indexed="8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 quotePrefix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 quotePrefix="1">
      <alignment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 horizontal="right"/>
    </xf>
    <xf numFmtId="183" fontId="0" fillId="0" borderId="1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 quotePrefix="1">
      <alignment horizontal="distributed"/>
    </xf>
    <xf numFmtId="3" fontId="7" fillId="2" borderId="0" xfId="0" applyNumberFormat="1" applyFont="1" applyFill="1" applyBorder="1" applyAlignment="1" quotePrefix="1">
      <alignment horizontal="distributed"/>
    </xf>
    <xf numFmtId="3" fontId="7" fillId="2" borderId="0" xfId="0" applyNumberFormat="1" applyFont="1" applyFill="1" applyBorder="1" applyAlignment="1">
      <alignment horizontal="distributed"/>
    </xf>
    <xf numFmtId="9" fontId="0" fillId="0" borderId="0" xfId="15" applyAlignment="1">
      <alignment/>
    </xf>
    <xf numFmtId="183" fontId="0" fillId="0" borderId="0" xfId="0" applyNumberFormat="1" applyFont="1" applyBorder="1" applyAlignment="1">
      <alignment/>
    </xf>
    <xf numFmtId="180" fontId="0" fillId="0" borderId="0" xfId="0" applyNumberFormat="1" applyFont="1" applyBorder="1" applyAlignment="1">
      <alignment/>
    </xf>
    <xf numFmtId="183" fontId="0" fillId="0" borderId="0" xfId="0" applyNumberFormat="1" applyFont="1" applyBorder="1" applyAlignment="1">
      <alignment horizontal="right"/>
    </xf>
    <xf numFmtId="0" fontId="10" fillId="0" borderId="0" xfId="0" applyFont="1" applyAlignment="1">
      <alignment horizontal="left" vertical="top"/>
    </xf>
    <xf numFmtId="186" fontId="0" fillId="0" borderId="0" xfId="0" applyNumberFormat="1" applyFont="1" applyBorder="1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 quotePrefix="1">
      <alignment horizontal="left" vertical="center"/>
    </xf>
    <xf numFmtId="186" fontId="0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left" vertical="top"/>
    </xf>
    <xf numFmtId="199" fontId="6" fillId="0" borderId="1" xfId="0" applyNumberFormat="1" applyFont="1" applyFill="1" applyBorder="1" applyAlignment="1">
      <alignment/>
    </xf>
    <xf numFmtId="199" fontId="6" fillId="0" borderId="0" xfId="0" applyNumberFormat="1" applyFont="1" applyFill="1" applyBorder="1" applyAlignment="1">
      <alignment/>
    </xf>
    <xf numFmtId="199" fontId="6" fillId="0" borderId="0" xfId="0" applyNumberFormat="1" applyFont="1" applyFill="1" applyBorder="1" applyAlignment="1">
      <alignment horizontal="right"/>
    </xf>
    <xf numFmtId="183" fontId="0" fillId="0" borderId="1" xfId="0" applyNumberFormat="1" applyFont="1" applyFill="1" applyBorder="1" applyAlignment="1">
      <alignment/>
    </xf>
    <xf numFmtId="183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 horizontal="right"/>
    </xf>
    <xf numFmtId="177" fontId="0" fillId="0" borderId="0" xfId="0" applyNumberFormat="1" applyFont="1" applyBorder="1" applyAlignment="1">
      <alignment horizontal="right"/>
    </xf>
    <xf numFmtId="0" fontId="0" fillId="0" borderId="0" xfId="0" applyFont="1" applyBorder="1" applyAlignment="1" quotePrefix="1">
      <alignment horizontal="left"/>
    </xf>
    <xf numFmtId="0" fontId="0" fillId="0" borderId="0" xfId="0" applyFont="1" applyBorder="1" applyAlignment="1" quotePrefix="1">
      <alignment horizontal="distributed"/>
    </xf>
    <xf numFmtId="180" fontId="0" fillId="0" borderId="0" xfId="0" applyNumberFormat="1" applyFont="1" applyFill="1" applyBorder="1" applyAlignment="1">
      <alignment/>
    </xf>
    <xf numFmtId="0" fontId="8" fillId="0" borderId="0" xfId="0" applyFont="1" applyAlignment="1" quotePrefix="1">
      <alignment vertical="center"/>
    </xf>
    <xf numFmtId="178" fontId="0" fillId="0" borderId="0" xfId="0" applyNumberFormat="1" applyFont="1" applyBorder="1" applyAlignment="1">
      <alignment horizontal="right"/>
    </xf>
    <xf numFmtId="3" fontId="7" fillId="2" borderId="0" xfId="0" applyNumberFormat="1" applyFont="1" applyFill="1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Font="1" applyBorder="1" applyAlignment="1">
      <alignment horizontal="left"/>
    </xf>
    <xf numFmtId="0" fontId="0" fillId="0" borderId="2" xfId="0" applyBorder="1" applyAlignment="1">
      <alignment/>
    </xf>
    <xf numFmtId="177" fontId="0" fillId="0" borderId="2" xfId="0" applyNumberFormat="1" applyBorder="1" applyAlignment="1">
      <alignment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 shrinkToFit="1"/>
    </xf>
    <xf numFmtId="0" fontId="0" fillId="0" borderId="5" xfId="0" applyFont="1" applyBorder="1" applyAlignment="1">
      <alignment horizontal="center" vertical="center" shrinkToFit="1"/>
    </xf>
    <xf numFmtId="0" fontId="0" fillId="0" borderId="6" xfId="0" applyFont="1" applyBorder="1" applyAlignment="1">
      <alignment horizontal="center" vertical="center" shrinkToFit="1"/>
    </xf>
    <xf numFmtId="186" fontId="6" fillId="0" borderId="0" xfId="0" applyNumberFormat="1" applyFont="1" applyBorder="1" applyAlignment="1">
      <alignment/>
    </xf>
    <xf numFmtId="0" fontId="10" fillId="0" borderId="0" xfId="0" applyFont="1" applyAlignment="1">
      <alignment vertical="top"/>
    </xf>
    <xf numFmtId="9" fontId="10" fillId="0" borderId="0" xfId="15" applyFont="1" applyAlignment="1">
      <alignment vertical="top"/>
    </xf>
    <xf numFmtId="0" fontId="10" fillId="0" borderId="0" xfId="0" applyFont="1" applyAlignment="1" quotePrefix="1">
      <alignment vertical="top"/>
    </xf>
    <xf numFmtId="183" fontId="7" fillId="0" borderId="7" xfId="0" applyNumberFormat="1" applyFont="1" applyBorder="1" applyAlignment="1">
      <alignment/>
    </xf>
    <xf numFmtId="183" fontId="7" fillId="0" borderId="0" xfId="0" applyNumberFormat="1" applyFont="1" applyBorder="1" applyAlignment="1">
      <alignment/>
    </xf>
    <xf numFmtId="186" fontId="7" fillId="0" borderId="0" xfId="0" applyNumberFormat="1" applyFont="1" applyBorder="1" applyAlignment="1">
      <alignment/>
    </xf>
    <xf numFmtId="183" fontId="7" fillId="0" borderId="7" xfId="0" applyNumberFormat="1" applyFont="1" applyBorder="1" applyAlignment="1">
      <alignment/>
    </xf>
    <xf numFmtId="183" fontId="7" fillId="0" borderId="0" xfId="0" applyNumberFormat="1" applyFont="1" applyBorder="1" applyAlignment="1">
      <alignment/>
    </xf>
    <xf numFmtId="0" fontId="8" fillId="0" borderId="0" xfId="0" applyFont="1" applyAlignment="1">
      <alignment vertical="center"/>
    </xf>
    <xf numFmtId="198" fontId="0" fillId="0" borderId="0" xfId="0" applyNumberFormat="1" applyFont="1" applyFill="1" applyBorder="1" applyAlignment="1">
      <alignment/>
    </xf>
    <xf numFmtId="199" fontId="6" fillId="0" borderId="1" xfId="0" applyNumberFormat="1" applyFont="1" applyFill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G75"/>
  <sheetViews>
    <sheetView showGridLines="0"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14.59765625" style="0" customWidth="1"/>
    <col min="2" max="2" width="0.6953125" style="0" customWidth="1"/>
    <col min="3" max="7" width="20.59765625" style="0" customWidth="1"/>
  </cols>
  <sheetData>
    <row r="1" spans="1:4" s="17" customFormat="1" ht="21.75" customHeight="1">
      <c r="A1" s="54" t="s">
        <v>68</v>
      </c>
      <c r="B1" s="31"/>
      <c r="C1" s="31"/>
      <c r="D1" s="18" t="s">
        <v>70</v>
      </c>
    </row>
    <row r="2" spans="1:7" ht="24" customHeight="1">
      <c r="A2" s="1"/>
      <c r="B2" s="1"/>
      <c r="D2" s="11"/>
      <c r="G2" s="3"/>
    </row>
    <row r="3" spans="1:7" s="46" customFormat="1" ht="12" customHeight="1">
      <c r="A3" s="15" t="s">
        <v>60</v>
      </c>
      <c r="B3" s="15"/>
      <c r="D3" s="47"/>
      <c r="G3" s="48"/>
    </row>
    <row r="4" spans="1:7" s="46" customFormat="1" ht="15" customHeight="1" thickBot="1">
      <c r="A4" s="20" t="s">
        <v>69</v>
      </c>
      <c r="B4" s="15"/>
      <c r="D4" s="47"/>
      <c r="G4" s="48"/>
    </row>
    <row r="5" spans="1:7" ht="42.75" customHeight="1">
      <c r="A5" s="39" t="s">
        <v>59</v>
      </c>
      <c r="B5" s="40"/>
      <c r="C5" s="41" t="s">
        <v>50</v>
      </c>
      <c r="D5" s="42" t="s">
        <v>57</v>
      </c>
      <c r="E5" s="43" t="s">
        <v>61</v>
      </c>
      <c r="F5" s="42" t="s">
        <v>56</v>
      </c>
      <c r="G5" s="44" t="s">
        <v>62</v>
      </c>
    </row>
    <row r="6" spans="1:7" ht="19.5" customHeight="1">
      <c r="A6" s="4"/>
      <c r="B6" s="4"/>
      <c r="C6" s="5" t="s">
        <v>0</v>
      </c>
      <c r="D6" s="26" t="s">
        <v>58</v>
      </c>
      <c r="E6" s="27" t="s">
        <v>1</v>
      </c>
      <c r="F6" s="26" t="s">
        <v>0</v>
      </c>
      <c r="G6" s="32" t="s">
        <v>1</v>
      </c>
    </row>
    <row r="7" spans="1:7" ht="15" customHeight="1">
      <c r="A7" s="29" t="s">
        <v>63</v>
      </c>
      <c r="B7" s="28"/>
      <c r="C7" s="6">
        <v>8856119</v>
      </c>
      <c r="D7" s="12">
        <v>7797106</v>
      </c>
      <c r="E7" s="16">
        <v>88.0420193089095</v>
      </c>
      <c r="F7" s="14">
        <v>7175615</v>
      </c>
      <c r="G7" s="19">
        <f>ROUND(F7/D7*100,1)</f>
        <v>92</v>
      </c>
    </row>
    <row r="8" spans="1:7" ht="15" customHeight="1">
      <c r="A8" s="28" t="s">
        <v>64</v>
      </c>
      <c r="B8" s="28"/>
      <c r="C8" s="6">
        <v>8865916</v>
      </c>
      <c r="D8" s="12">
        <v>7901539</v>
      </c>
      <c r="E8" s="16">
        <v>89.12264677445624</v>
      </c>
      <c r="F8" s="14">
        <v>7323696</v>
      </c>
      <c r="G8" s="19">
        <f>ROUND(F8/D8*100,1)</f>
        <v>92.7</v>
      </c>
    </row>
    <row r="9" spans="1:7" s="2" customFormat="1" ht="15" customHeight="1">
      <c r="A9" s="28" t="s">
        <v>65</v>
      </c>
      <c r="B9" s="28"/>
      <c r="C9" s="6">
        <v>8864974</v>
      </c>
      <c r="D9" s="12">
        <v>7985038</v>
      </c>
      <c r="E9" s="16">
        <v>90.07401488148753</v>
      </c>
      <c r="F9" s="14">
        <v>7439216</v>
      </c>
      <c r="G9" s="19">
        <f>ROUND(F9/D9*100,1)</f>
        <v>93.2</v>
      </c>
    </row>
    <row r="10" spans="1:7" s="2" customFormat="1" ht="15" customHeight="1">
      <c r="A10" s="28" t="s">
        <v>66</v>
      </c>
      <c r="B10" s="29"/>
      <c r="C10" s="6">
        <v>8873082</v>
      </c>
      <c r="D10" s="12">
        <v>8059534</v>
      </c>
      <c r="E10" s="16">
        <v>90.8</v>
      </c>
      <c r="F10" s="14">
        <v>7556217</v>
      </c>
      <c r="G10" s="19">
        <f>ROUND(F10/D10*100,1)</f>
        <v>93.8</v>
      </c>
    </row>
    <row r="11" spans="1:7" ht="12.75" customHeight="1">
      <c r="A11" s="28"/>
      <c r="B11" s="28"/>
      <c r="C11" s="6"/>
      <c r="D11" s="12"/>
      <c r="E11" s="13"/>
      <c r="F11" s="12"/>
      <c r="G11" s="13"/>
    </row>
    <row r="12" spans="1:7" s="7" customFormat="1" ht="15" customHeight="1">
      <c r="A12" s="8" t="s">
        <v>67</v>
      </c>
      <c r="B12" s="8"/>
      <c r="C12" s="21">
        <f>SUM(C14:C21)</f>
        <v>8876293</v>
      </c>
      <c r="D12" s="22">
        <f>SUM(D14:D21)</f>
        <v>8170752</v>
      </c>
      <c r="E12" s="45">
        <f>ROUND(D12/C12*100,1)</f>
        <v>92.1</v>
      </c>
      <c r="F12" s="22">
        <f>SUM(F14:F21)</f>
        <v>7683994</v>
      </c>
      <c r="G12" s="45">
        <f>ROUND(F12/D12*100,1)</f>
        <v>94</v>
      </c>
    </row>
    <row r="13" spans="1:7" s="7" customFormat="1" ht="12.75" customHeight="1">
      <c r="A13" s="29"/>
      <c r="B13" s="29"/>
      <c r="C13" s="24"/>
      <c r="D13" s="25"/>
      <c r="E13" s="55"/>
      <c r="F13" s="25"/>
      <c r="G13" s="55"/>
    </row>
    <row r="14" spans="1:7" s="7" customFormat="1" ht="15" customHeight="1">
      <c r="A14" s="8" t="s">
        <v>2</v>
      </c>
      <c r="B14" s="8"/>
      <c r="C14" s="56">
        <f>C23</f>
        <v>2632207</v>
      </c>
      <c r="D14" s="23">
        <f>D23</f>
        <v>2632192</v>
      </c>
      <c r="E14" s="45">
        <f>ROUND(D14/C14*100,1)</f>
        <v>100</v>
      </c>
      <c r="F14" s="23">
        <f>F23</f>
        <v>2632008</v>
      </c>
      <c r="G14" s="45">
        <f>ROUND(F14/D14*100,1)</f>
        <v>100</v>
      </c>
    </row>
    <row r="15" spans="1:7" s="7" customFormat="1" ht="15" customHeight="1">
      <c r="A15" s="8" t="s">
        <v>51</v>
      </c>
      <c r="B15" s="8"/>
      <c r="C15" s="56">
        <f>C29+C31+C36+C51+C62</f>
        <v>1092342</v>
      </c>
      <c r="D15" s="23">
        <f>D29+D31+D36+D51+D62</f>
        <v>1067269</v>
      </c>
      <c r="E15" s="45">
        <f>ROUND(D15/C15*100,1)</f>
        <v>97.7</v>
      </c>
      <c r="F15" s="23">
        <f>F29+F31+F36+F51+F62</f>
        <v>1038546</v>
      </c>
      <c r="G15" s="45">
        <f>ROUND(F15/D15*100,1)</f>
        <v>97.3</v>
      </c>
    </row>
    <row r="16" spans="1:7" s="7" customFormat="1" ht="15" customHeight="1">
      <c r="A16" s="8" t="s">
        <v>52</v>
      </c>
      <c r="B16" s="8"/>
      <c r="C16" s="56">
        <f>C26+C27+C47+C63+C65</f>
        <v>659710</v>
      </c>
      <c r="D16" s="23">
        <f>D26+D27+D47+D63+D65</f>
        <v>648358</v>
      </c>
      <c r="E16" s="45">
        <f aca="true" t="shared" si="0" ref="E16:E21">ROUND(D16/C16*100,1)</f>
        <v>98.3</v>
      </c>
      <c r="F16" s="23">
        <f>F26+F27+F47+F63+F65</f>
        <v>643119</v>
      </c>
      <c r="G16" s="45">
        <f aca="true" t="shared" si="1" ref="G16:G73">ROUND(F16/D16*100,1)</f>
        <v>99.2</v>
      </c>
    </row>
    <row r="17" spans="1:7" s="7" customFormat="1" ht="15" customHeight="1">
      <c r="A17" s="8" t="s">
        <v>3</v>
      </c>
      <c r="B17" s="8"/>
      <c r="C17" s="56">
        <f>C33+C35+C41+C44+C50+C57+C59</f>
        <v>1200365</v>
      </c>
      <c r="D17" s="23">
        <f>D33+D35+D41+D44+D50+D57+D59</f>
        <v>1109812</v>
      </c>
      <c r="E17" s="45">
        <f t="shared" si="0"/>
        <v>92.5</v>
      </c>
      <c r="F17" s="23">
        <f>F33+F35+F41+F44+F50+F57+F59</f>
        <v>1033457</v>
      </c>
      <c r="G17" s="45">
        <f t="shared" si="1"/>
        <v>93.1</v>
      </c>
    </row>
    <row r="18" spans="1:7" s="7" customFormat="1" ht="15" customHeight="1">
      <c r="A18" s="8" t="s">
        <v>4</v>
      </c>
      <c r="B18" s="8"/>
      <c r="C18" s="56">
        <f>C37+C48+C55</f>
        <v>861149</v>
      </c>
      <c r="D18" s="23">
        <f>D37+D48+D55</f>
        <v>766907</v>
      </c>
      <c r="E18" s="45">
        <f t="shared" si="0"/>
        <v>89.1</v>
      </c>
      <c r="F18" s="23">
        <f>F37+F48+F55</f>
        <v>652632</v>
      </c>
      <c r="G18" s="45">
        <f t="shared" si="1"/>
        <v>85.1</v>
      </c>
    </row>
    <row r="19" spans="1:7" s="7" customFormat="1" ht="15" customHeight="1">
      <c r="A19" s="8" t="s">
        <v>5</v>
      </c>
      <c r="B19" s="8"/>
      <c r="C19" s="56">
        <f>C39+C42+C43+C49+C54+C60+C71+C72+C73</f>
        <v>652616</v>
      </c>
      <c r="D19" s="23">
        <f>D39+D42+D43+D49+D54+D60+D71+D72+D73</f>
        <v>491086</v>
      </c>
      <c r="E19" s="45">
        <f t="shared" si="0"/>
        <v>75.2</v>
      </c>
      <c r="F19" s="23">
        <f>F39+F42+F43+F49+F54+F60+F71+F72+F73</f>
        <v>414162</v>
      </c>
      <c r="G19" s="45">
        <f t="shared" si="1"/>
        <v>84.3</v>
      </c>
    </row>
    <row r="20" spans="1:7" s="7" customFormat="1" ht="15" customHeight="1">
      <c r="A20" s="8" t="s">
        <v>53</v>
      </c>
      <c r="B20" s="8"/>
      <c r="C20" s="56">
        <f>C24+C30+C45+C53+C66</f>
        <v>1184323</v>
      </c>
      <c r="D20" s="23">
        <f>D24+D30+D45+D53+D66</f>
        <v>1093746</v>
      </c>
      <c r="E20" s="45">
        <f t="shared" si="0"/>
        <v>92.4</v>
      </c>
      <c r="F20" s="23">
        <f>F24+F30+F45+F53+F66</f>
        <v>952938</v>
      </c>
      <c r="G20" s="45">
        <f t="shared" si="1"/>
        <v>87.1</v>
      </c>
    </row>
    <row r="21" spans="1:7" s="7" customFormat="1" ht="15" customHeight="1">
      <c r="A21" s="8" t="s">
        <v>54</v>
      </c>
      <c r="B21" s="8"/>
      <c r="C21" s="56">
        <f>C25+C32+C38+C56+C61+C67+C68+C69</f>
        <v>593581</v>
      </c>
      <c r="D21" s="23">
        <f>D25+D32+D38+D56+D61+D67+D68+D69</f>
        <v>361382</v>
      </c>
      <c r="E21" s="45">
        <f t="shared" si="0"/>
        <v>60.9</v>
      </c>
      <c r="F21" s="23">
        <f>F25+F32+F38+F56+F61+F67+F68+F69</f>
        <v>317132</v>
      </c>
      <c r="G21" s="45">
        <f t="shared" si="1"/>
        <v>87.8</v>
      </c>
    </row>
    <row r="22" spans="1:7" ht="12.75" customHeight="1">
      <c r="A22" s="4"/>
      <c r="B22" s="4"/>
      <c r="C22" s="24"/>
      <c r="D22" s="25"/>
      <c r="E22" s="30"/>
      <c r="F22" s="25"/>
      <c r="G22" s="30"/>
    </row>
    <row r="23" spans="1:7" ht="15" customHeight="1">
      <c r="A23" s="9" t="s">
        <v>7</v>
      </c>
      <c r="B23" s="9"/>
      <c r="C23" s="49">
        <v>2632207</v>
      </c>
      <c r="D23" s="50">
        <v>2632192</v>
      </c>
      <c r="E23" s="51">
        <f aca="true" t="shared" si="2" ref="E23:E45">ROUND(D23/C23*100,1)</f>
        <v>100</v>
      </c>
      <c r="F23" s="50">
        <v>2632008</v>
      </c>
      <c r="G23" s="19">
        <f t="shared" si="1"/>
        <v>100</v>
      </c>
    </row>
    <row r="24" spans="1:7" ht="15" customHeight="1">
      <c r="A24" s="9" t="s">
        <v>8</v>
      </c>
      <c r="B24" s="9"/>
      <c r="C24" s="49">
        <v>844061</v>
      </c>
      <c r="D24" s="50">
        <v>816686</v>
      </c>
      <c r="E24" s="51">
        <f t="shared" si="2"/>
        <v>96.8</v>
      </c>
      <c r="F24" s="50">
        <v>718956</v>
      </c>
      <c r="G24" s="19">
        <f t="shared" si="1"/>
        <v>88</v>
      </c>
    </row>
    <row r="25" spans="1:7" ht="15" customHeight="1">
      <c r="A25" s="9" t="s">
        <v>9</v>
      </c>
      <c r="B25" s="9"/>
      <c r="C25" s="49">
        <v>204384</v>
      </c>
      <c r="D25" s="50">
        <v>187496</v>
      </c>
      <c r="E25" s="51">
        <f t="shared" si="2"/>
        <v>91.7</v>
      </c>
      <c r="F25" s="50">
        <v>166131</v>
      </c>
      <c r="G25" s="19">
        <f t="shared" si="1"/>
        <v>88.6</v>
      </c>
    </row>
    <row r="26" spans="1:7" ht="15" customHeight="1">
      <c r="A26" s="10" t="s">
        <v>10</v>
      </c>
      <c r="B26" s="10"/>
      <c r="C26" s="49">
        <v>392352</v>
      </c>
      <c r="D26" s="50">
        <v>392231</v>
      </c>
      <c r="E26" s="51">
        <f t="shared" si="2"/>
        <v>100</v>
      </c>
      <c r="F26" s="50">
        <v>388792</v>
      </c>
      <c r="G26" s="19">
        <f t="shared" si="1"/>
        <v>99.1</v>
      </c>
    </row>
    <row r="27" spans="1:7" ht="15" customHeight="1">
      <c r="A27" s="10" t="s">
        <v>11</v>
      </c>
      <c r="B27" s="10"/>
      <c r="C27" s="49">
        <v>102578</v>
      </c>
      <c r="D27" s="50">
        <v>102462</v>
      </c>
      <c r="E27" s="51">
        <f t="shared" si="2"/>
        <v>99.9</v>
      </c>
      <c r="F27" s="50">
        <v>102277</v>
      </c>
      <c r="G27" s="19">
        <f t="shared" si="1"/>
        <v>99.8</v>
      </c>
    </row>
    <row r="28" spans="1:7" ht="12.75" customHeight="1">
      <c r="A28" s="10"/>
      <c r="B28" s="10"/>
      <c r="C28" s="52"/>
      <c r="D28" s="53"/>
      <c r="E28" s="51"/>
      <c r="F28" s="53"/>
      <c r="G28" s="19"/>
    </row>
    <row r="29" spans="1:7" ht="15" customHeight="1">
      <c r="A29" s="10" t="s">
        <v>12</v>
      </c>
      <c r="B29" s="10"/>
      <c r="C29" s="52">
        <v>350429</v>
      </c>
      <c r="D29" s="50">
        <v>349787</v>
      </c>
      <c r="E29" s="51">
        <f t="shared" si="2"/>
        <v>99.8</v>
      </c>
      <c r="F29" s="50">
        <v>345840</v>
      </c>
      <c r="G29" s="19">
        <f t="shared" si="1"/>
        <v>98.9</v>
      </c>
    </row>
    <row r="30" spans="1:7" ht="15" customHeight="1">
      <c r="A30" s="9" t="s">
        <v>13</v>
      </c>
      <c r="B30" s="9"/>
      <c r="C30" s="49">
        <v>78390</v>
      </c>
      <c r="D30" s="50">
        <v>67727</v>
      </c>
      <c r="E30" s="51">
        <f t="shared" si="2"/>
        <v>86.4</v>
      </c>
      <c r="F30" s="50">
        <v>56940</v>
      </c>
      <c r="G30" s="19">
        <f t="shared" si="1"/>
        <v>84.1</v>
      </c>
    </row>
    <row r="31" spans="1:7" ht="15" customHeight="1">
      <c r="A31" s="10" t="s">
        <v>14</v>
      </c>
      <c r="B31" s="10"/>
      <c r="C31" s="49">
        <v>359193</v>
      </c>
      <c r="D31" s="50">
        <v>345726</v>
      </c>
      <c r="E31" s="51">
        <f t="shared" si="2"/>
        <v>96.3</v>
      </c>
      <c r="F31" s="50">
        <v>331914</v>
      </c>
      <c r="G31" s="19">
        <f t="shared" si="1"/>
        <v>96</v>
      </c>
    </row>
    <row r="32" spans="1:7" ht="15" customHeight="1">
      <c r="A32" s="10" t="s">
        <v>15</v>
      </c>
      <c r="B32" s="10"/>
      <c r="C32" s="49">
        <v>90571</v>
      </c>
      <c r="D32" s="50">
        <v>38985</v>
      </c>
      <c r="E32" s="51">
        <f t="shared" si="2"/>
        <v>43</v>
      </c>
      <c r="F32" s="50">
        <v>32921</v>
      </c>
      <c r="G32" s="19">
        <f t="shared" si="1"/>
        <v>84.4</v>
      </c>
    </row>
    <row r="33" spans="1:7" ht="15" customHeight="1">
      <c r="A33" s="10" t="s">
        <v>16</v>
      </c>
      <c r="B33" s="10"/>
      <c r="C33" s="49">
        <v>147845</v>
      </c>
      <c r="D33" s="50">
        <v>147827</v>
      </c>
      <c r="E33" s="51">
        <f t="shared" si="2"/>
        <v>100</v>
      </c>
      <c r="F33" s="50">
        <v>147740</v>
      </c>
      <c r="G33" s="19">
        <f t="shared" si="1"/>
        <v>99.9</v>
      </c>
    </row>
    <row r="34" spans="1:7" ht="12.75" customHeight="1">
      <c r="A34" s="10"/>
      <c r="B34" s="10"/>
      <c r="C34" s="49"/>
      <c r="D34" s="53"/>
      <c r="E34" s="51"/>
      <c r="F34" s="53"/>
      <c r="G34" s="19"/>
    </row>
    <row r="35" spans="1:7" ht="15" customHeight="1">
      <c r="A35" s="10" t="s">
        <v>17</v>
      </c>
      <c r="B35" s="10"/>
      <c r="C35" s="49">
        <v>409118</v>
      </c>
      <c r="D35" s="50">
        <v>367331</v>
      </c>
      <c r="E35" s="51">
        <f t="shared" si="2"/>
        <v>89.8</v>
      </c>
      <c r="F35" s="50">
        <v>319817</v>
      </c>
      <c r="G35" s="19">
        <f t="shared" si="1"/>
        <v>87.1</v>
      </c>
    </row>
    <row r="36" spans="1:7" ht="15" customHeight="1">
      <c r="A36" s="10" t="s">
        <v>18</v>
      </c>
      <c r="B36" s="10"/>
      <c r="C36" s="52">
        <v>268907</v>
      </c>
      <c r="D36" s="50">
        <v>264203</v>
      </c>
      <c r="E36" s="51">
        <f t="shared" si="2"/>
        <v>98.3</v>
      </c>
      <c r="F36" s="50">
        <v>259523</v>
      </c>
      <c r="G36" s="19">
        <f t="shared" si="1"/>
        <v>98.2</v>
      </c>
    </row>
    <row r="37" spans="1:7" ht="15" customHeight="1">
      <c r="A37" s="10" t="s">
        <v>19</v>
      </c>
      <c r="B37" s="10"/>
      <c r="C37" s="49">
        <v>273883</v>
      </c>
      <c r="D37" s="50">
        <v>208227</v>
      </c>
      <c r="E37" s="51">
        <f t="shared" si="2"/>
        <v>76</v>
      </c>
      <c r="F37" s="50">
        <v>156204</v>
      </c>
      <c r="G37" s="19">
        <f t="shared" si="1"/>
        <v>75</v>
      </c>
    </row>
    <row r="38" spans="1:7" ht="15" customHeight="1">
      <c r="A38" s="9" t="s">
        <v>20</v>
      </c>
      <c r="B38" s="9"/>
      <c r="C38" s="49">
        <v>102224</v>
      </c>
      <c r="D38" s="50">
        <v>29817</v>
      </c>
      <c r="E38" s="51">
        <f t="shared" si="2"/>
        <v>29.2</v>
      </c>
      <c r="F38" s="50">
        <v>26209</v>
      </c>
      <c r="G38" s="19">
        <f t="shared" si="1"/>
        <v>87.9</v>
      </c>
    </row>
    <row r="39" spans="1:7" ht="15" customHeight="1">
      <c r="A39" s="9" t="s">
        <v>21</v>
      </c>
      <c r="B39" s="9"/>
      <c r="C39" s="49">
        <v>123391</v>
      </c>
      <c r="D39" s="50">
        <v>95304</v>
      </c>
      <c r="E39" s="51">
        <f t="shared" si="2"/>
        <v>77.2</v>
      </c>
      <c r="F39" s="50">
        <v>88092</v>
      </c>
      <c r="G39" s="19">
        <f t="shared" si="1"/>
        <v>92.4</v>
      </c>
    </row>
    <row r="40" spans="1:7" ht="12.75" customHeight="1">
      <c r="A40" s="10"/>
      <c r="B40" s="10"/>
      <c r="C40" s="49"/>
      <c r="D40" s="53"/>
      <c r="E40" s="51"/>
      <c r="F40" s="53"/>
      <c r="G40" s="19"/>
    </row>
    <row r="41" spans="1:7" ht="15" customHeight="1">
      <c r="A41" s="9" t="s">
        <v>22</v>
      </c>
      <c r="B41" s="9"/>
      <c r="C41" s="49">
        <v>244189</v>
      </c>
      <c r="D41" s="50">
        <v>243464</v>
      </c>
      <c r="E41" s="51">
        <f t="shared" si="2"/>
        <v>99.7</v>
      </c>
      <c r="F41" s="50">
        <v>229208</v>
      </c>
      <c r="G41" s="19">
        <f t="shared" si="1"/>
        <v>94.1</v>
      </c>
    </row>
    <row r="42" spans="1:7" ht="15" customHeight="1">
      <c r="A42" s="10" t="s">
        <v>23</v>
      </c>
      <c r="B42" s="10"/>
      <c r="C42" s="49">
        <v>117846</v>
      </c>
      <c r="D42" s="50">
        <v>73524</v>
      </c>
      <c r="E42" s="51">
        <f t="shared" si="2"/>
        <v>62.4</v>
      </c>
      <c r="F42" s="50">
        <v>53893</v>
      </c>
      <c r="G42" s="19">
        <f t="shared" si="1"/>
        <v>73.3</v>
      </c>
    </row>
    <row r="43" spans="1:7" ht="15" customHeight="1">
      <c r="A43" s="10" t="s">
        <v>24</v>
      </c>
      <c r="B43" s="10"/>
      <c r="C43" s="52">
        <v>127910</v>
      </c>
      <c r="D43" s="50">
        <v>106825</v>
      </c>
      <c r="E43" s="51">
        <f t="shared" si="2"/>
        <v>83.5</v>
      </c>
      <c r="F43" s="50">
        <v>90600</v>
      </c>
      <c r="G43" s="19">
        <f t="shared" si="1"/>
        <v>84.8</v>
      </c>
    </row>
    <row r="44" spans="1:7" ht="15" customHeight="1">
      <c r="A44" s="10" t="s">
        <v>25</v>
      </c>
      <c r="B44" s="10"/>
      <c r="C44" s="49">
        <v>128671</v>
      </c>
      <c r="D44" s="50">
        <v>117168</v>
      </c>
      <c r="E44" s="51">
        <f t="shared" si="2"/>
        <v>91.1</v>
      </c>
      <c r="F44" s="50">
        <v>110462</v>
      </c>
      <c r="G44" s="19">
        <f t="shared" si="1"/>
        <v>94.3</v>
      </c>
    </row>
    <row r="45" spans="1:7" ht="15" customHeight="1">
      <c r="A45" s="10" t="s">
        <v>26</v>
      </c>
      <c r="B45" s="10"/>
      <c r="C45" s="49">
        <v>182554</v>
      </c>
      <c r="D45" s="50">
        <v>141344</v>
      </c>
      <c r="E45" s="51">
        <f t="shared" si="2"/>
        <v>77.4</v>
      </c>
      <c r="F45" s="50">
        <v>121665</v>
      </c>
      <c r="G45" s="19">
        <f t="shared" si="1"/>
        <v>86.1</v>
      </c>
    </row>
    <row r="46" spans="1:7" ht="12.75" customHeight="1">
      <c r="A46" s="10"/>
      <c r="B46" s="10"/>
      <c r="C46" s="49"/>
      <c r="D46" s="53"/>
      <c r="E46" s="51"/>
      <c r="F46" s="53"/>
      <c r="G46" s="19"/>
    </row>
    <row r="47" spans="1:7" ht="15" customHeight="1">
      <c r="A47" s="10" t="s">
        <v>27</v>
      </c>
      <c r="B47" s="10"/>
      <c r="C47" s="49">
        <v>127016</v>
      </c>
      <c r="D47" s="50">
        <v>126973</v>
      </c>
      <c r="E47" s="51">
        <f>ROUND(D47/C47*100,1)</f>
        <v>100</v>
      </c>
      <c r="F47" s="50">
        <v>126754</v>
      </c>
      <c r="G47" s="19">
        <f t="shared" si="1"/>
        <v>99.8</v>
      </c>
    </row>
    <row r="48" spans="1:7" ht="15" customHeight="1">
      <c r="A48" s="10" t="s">
        <v>28</v>
      </c>
      <c r="B48" s="10"/>
      <c r="C48" s="49">
        <v>75844</v>
      </c>
      <c r="D48" s="50">
        <v>53722</v>
      </c>
      <c r="E48" s="51">
        <f>ROUND(D48/C48*100,1)</f>
        <v>70.8</v>
      </c>
      <c r="F48" s="50">
        <v>44527</v>
      </c>
      <c r="G48" s="19">
        <f t="shared" si="1"/>
        <v>82.9</v>
      </c>
    </row>
    <row r="49" spans="1:7" ht="15" customHeight="1">
      <c r="A49" s="9" t="s">
        <v>29</v>
      </c>
      <c r="B49" s="9"/>
      <c r="C49" s="49">
        <v>120395</v>
      </c>
      <c r="D49" s="50">
        <v>81181</v>
      </c>
      <c r="E49" s="51">
        <f>ROUND(D49/C49*100,1)</f>
        <v>67.4</v>
      </c>
      <c r="F49" s="50">
        <v>63707</v>
      </c>
      <c r="G49" s="19">
        <f t="shared" si="1"/>
        <v>78.5</v>
      </c>
    </row>
    <row r="50" spans="1:7" ht="15" customHeight="1">
      <c r="A50" s="10" t="s">
        <v>30</v>
      </c>
      <c r="B50" s="10"/>
      <c r="C50" s="52">
        <v>133881</v>
      </c>
      <c r="D50" s="50">
        <v>102556</v>
      </c>
      <c r="E50" s="51">
        <f>ROUND(D50/C50*100,1)</f>
        <v>76.6</v>
      </c>
      <c r="F50" s="50">
        <v>99996</v>
      </c>
      <c r="G50" s="19">
        <f t="shared" si="1"/>
        <v>97.5</v>
      </c>
    </row>
    <row r="51" spans="1:7" ht="15" customHeight="1">
      <c r="A51" s="10" t="s">
        <v>31</v>
      </c>
      <c r="B51" s="10"/>
      <c r="C51" s="49">
        <v>84498</v>
      </c>
      <c r="D51" s="50">
        <v>81452</v>
      </c>
      <c r="E51" s="51">
        <f>ROUND(D51/C51*100,1)</f>
        <v>96.4</v>
      </c>
      <c r="F51" s="50">
        <v>75875</v>
      </c>
      <c r="G51" s="19">
        <f t="shared" si="1"/>
        <v>93.2</v>
      </c>
    </row>
    <row r="52" spans="1:7" ht="12.75" customHeight="1">
      <c r="A52" s="10" t="s">
        <v>6</v>
      </c>
      <c r="B52" s="10"/>
      <c r="C52" s="49"/>
      <c r="D52" s="53"/>
      <c r="E52" s="51"/>
      <c r="F52" s="53"/>
      <c r="G52" s="19"/>
    </row>
    <row r="53" spans="1:7" ht="15" customHeight="1">
      <c r="A53" s="10" t="s">
        <v>32</v>
      </c>
      <c r="B53" s="10"/>
      <c r="C53" s="49">
        <v>60928</v>
      </c>
      <c r="D53" s="50">
        <v>50429</v>
      </c>
      <c r="E53" s="51">
        <f aca="true" t="shared" si="3" ref="E53:E73">ROUND(D53/C53*100,1)</f>
        <v>82.8</v>
      </c>
      <c r="F53" s="50">
        <v>42081</v>
      </c>
      <c r="G53" s="19">
        <f t="shared" si="1"/>
        <v>83.4</v>
      </c>
    </row>
    <row r="54" spans="1:7" ht="15" customHeight="1">
      <c r="A54" s="9" t="s">
        <v>33</v>
      </c>
      <c r="B54" s="9"/>
      <c r="C54" s="49">
        <v>66903</v>
      </c>
      <c r="D54" s="50">
        <v>43754</v>
      </c>
      <c r="E54" s="51">
        <f t="shared" si="3"/>
        <v>65.4</v>
      </c>
      <c r="F54" s="50">
        <v>35228</v>
      </c>
      <c r="G54" s="19">
        <f t="shared" si="1"/>
        <v>80.5</v>
      </c>
    </row>
    <row r="55" spans="1:7" ht="15" customHeight="1">
      <c r="A55" s="9" t="s">
        <v>34</v>
      </c>
      <c r="B55" s="9"/>
      <c r="C55" s="49">
        <v>511422</v>
      </c>
      <c r="D55" s="50">
        <v>504958</v>
      </c>
      <c r="E55" s="51">
        <f t="shared" si="3"/>
        <v>98.7</v>
      </c>
      <c r="F55" s="50">
        <v>451901</v>
      </c>
      <c r="G55" s="19">
        <f t="shared" si="1"/>
        <v>89.5</v>
      </c>
    </row>
    <row r="56" spans="1:7" ht="15" customHeight="1">
      <c r="A56" s="10" t="s">
        <v>35</v>
      </c>
      <c r="B56" s="10"/>
      <c r="C56" s="49">
        <v>66017</v>
      </c>
      <c r="D56" s="50">
        <v>33477</v>
      </c>
      <c r="E56" s="51">
        <f t="shared" si="3"/>
        <v>50.7</v>
      </c>
      <c r="F56" s="50">
        <v>30252</v>
      </c>
      <c r="G56" s="19">
        <f t="shared" si="1"/>
        <v>90.4</v>
      </c>
    </row>
    <row r="57" spans="1:7" ht="15" customHeight="1">
      <c r="A57" s="9" t="s">
        <v>36</v>
      </c>
      <c r="B57" s="9"/>
      <c r="C57" s="52">
        <v>57529</v>
      </c>
      <c r="D57" s="50">
        <v>57210</v>
      </c>
      <c r="E57" s="51">
        <f t="shared" si="3"/>
        <v>99.4</v>
      </c>
      <c r="F57" s="50">
        <v>54673</v>
      </c>
      <c r="G57" s="19">
        <f t="shared" si="1"/>
        <v>95.6</v>
      </c>
    </row>
    <row r="58" spans="1:7" ht="12.75" customHeight="1">
      <c r="A58" s="10"/>
      <c r="B58" s="10"/>
      <c r="C58" s="49"/>
      <c r="D58" s="53"/>
      <c r="E58" s="51"/>
      <c r="F58" s="53"/>
      <c r="G58" s="19"/>
    </row>
    <row r="59" spans="1:7" ht="15" customHeight="1">
      <c r="A59" s="10" t="s">
        <v>37</v>
      </c>
      <c r="B59" s="10"/>
      <c r="C59" s="49">
        <v>79132</v>
      </c>
      <c r="D59" s="50">
        <v>74256</v>
      </c>
      <c r="E59" s="51">
        <f t="shared" si="3"/>
        <v>93.8</v>
      </c>
      <c r="F59" s="50">
        <v>71561</v>
      </c>
      <c r="G59" s="19">
        <f t="shared" si="1"/>
        <v>96.4</v>
      </c>
    </row>
    <row r="60" spans="1:7" ht="15" customHeight="1">
      <c r="A60" s="10" t="s">
        <v>38</v>
      </c>
      <c r="B60" s="10"/>
      <c r="C60" s="49">
        <v>58167</v>
      </c>
      <c r="D60" s="50">
        <v>58124</v>
      </c>
      <c r="E60" s="51">
        <f t="shared" si="3"/>
        <v>99.9</v>
      </c>
      <c r="F60" s="50">
        <v>55768</v>
      </c>
      <c r="G60" s="19">
        <f t="shared" si="1"/>
        <v>95.9</v>
      </c>
    </row>
    <row r="61" spans="1:7" ht="15" customHeight="1">
      <c r="A61" s="10" t="s">
        <v>39</v>
      </c>
      <c r="B61" s="10"/>
      <c r="C61" s="49">
        <v>59025</v>
      </c>
      <c r="D61" s="50">
        <v>23363</v>
      </c>
      <c r="E61" s="51">
        <f t="shared" si="3"/>
        <v>39.6</v>
      </c>
      <c r="F61" s="50">
        <v>20531</v>
      </c>
      <c r="G61" s="19">
        <f t="shared" si="1"/>
        <v>87.9</v>
      </c>
    </row>
    <row r="62" spans="1:7" ht="15" customHeight="1">
      <c r="A62" s="10" t="s">
        <v>40</v>
      </c>
      <c r="B62" s="10"/>
      <c r="C62" s="49">
        <v>29315</v>
      </c>
      <c r="D62" s="50">
        <v>26101</v>
      </c>
      <c r="E62" s="51">
        <f t="shared" si="3"/>
        <v>89</v>
      </c>
      <c r="F62" s="50">
        <v>25394</v>
      </c>
      <c r="G62" s="19">
        <f t="shared" si="1"/>
        <v>97.3</v>
      </c>
    </row>
    <row r="63" spans="1:7" ht="15" customHeight="1">
      <c r="A63" s="10" t="s">
        <v>41</v>
      </c>
      <c r="B63" s="10"/>
      <c r="C63" s="49">
        <v>24587</v>
      </c>
      <c r="D63" s="50">
        <v>24143</v>
      </c>
      <c r="E63" s="51">
        <f t="shared" si="3"/>
        <v>98.2</v>
      </c>
      <c r="F63" s="50">
        <v>23713</v>
      </c>
      <c r="G63" s="19">
        <f t="shared" si="1"/>
        <v>98.2</v>
      </c>
    </row>
    <row r="64" spans="1:7" ht="12.75" customHeight="1">
      <c r="A64" s="10"/>
      <c r="B64" s="10"/>
      <c r="C64" s="52"/>
      <c r="D64" s="53"/>
      <c r="E64" s="51"/>
      <c r="F64" s="53"/>
      <c r="G64" s="19"/>
    </row>
    <row r="65" spans="1:7" ht="15" customHeight="1">
      <c r="A65" s="10" t="s">
        <v>42</v>
      </c>
      <c r="B65" s="10"/>
      <c r="C65" s="52">
        <v>13177</v>
      </c>
      <c r="D65" s="50">
        <v>2549</v>
      </c>
      <c r="E65" s="51">
        <f t="shared" si="3"/>
        <v>19.3</v>
      </c>
      <c r="F65" s="50">
        <v>1583</v>
      </c>
      <c r="G65" s="19">
        <f t="shared" si="1"/>
        <v>62.1</v>
      </c>
    </row>
    <row r="66" spans="1:7" ht="15" customHeight="1">
      <c r="A66" s="10" t="s">
        <v>43</v>
      </c>
      <c r="B66" s="10"/>
      <c r="C66" s="49">
        <v>18390</v>
      </c>
      <c r="D66" s="50">
        <v>17560</v>
      </c>
      <c r="E66" s="51">
        <f t="shared" si="3"/>
        <v>95.5</v>
      </c>
      <c r="F66" s="50">
        <v>13296</v>
      </c>
      <c r="G66" s="19">
        <f t="shared" si="1"/>
        <v>75.7</v>
      </c>
    </row>
    <row r="67" spans="1:7" ht="15" customHeight="1">
      <c r="A67" s="10" t="s">
        <v>44</v>
      </c>
      <c r="B67" s="10"/>
      <c r="C67" s="49">
        <v>44417</v>
      </c>
      <c r="D67" s="50">
        <v>28520</v>
      </c>
      <c r="E67" s="51">
        <f t="shared" si="3"/>
        <v>64.2</v>
      </c>
      <c r="F67" s="50">
        <v>25657</v>
      </c>
      <c r="G67" s="19">
        <f t="shared" si="1"/>
        <v>90</v>
      </c>
    </row>
    <row r="68" spans="1:7" ht="15" customHeight="1">
      <c r="A68" s="10" t="s">
        <v>45</v>
      </c>
      <c r="B68" s="10"/>
      <c r="C68" s="49">
        <v>8026</v>
      </c>
      <c r="D68" s="50">
        <v>7831</v>
      </c>
      <c r="E68" s="51">
        <f t="shared" si="3"/>
        <v>97.6</v>
      </c>
      <c r="F68" s="50">
        <v>6281</v>
      </c>
      <c r="G68" s="19">
        <f t="shared" si="1"/>
        <v>80.2</v>
      </c>
    </row>
    <row r="69" spans="1:7" ht="15" customHeight="1">
      <c r="A69" s="10" t="s">
        <v>46</v>
      </c>
      <c r="B69" s="10"/>
      <c r="C69" s="49">
        <v>18917</v>
      </c>
      <c r="D69" s="50">
        <v>11893</v>
      </c>
      <c r="E69" s="51">
        <f t="shared" si="3"/>
        <v>62.9</v>
      </c>
      <c r="F69" s="50">
        <v>9150</v>
      </c>
      <c r="G69" s="19">
        <f t="shared" si="1"/>
        <v>76.9</v>
      </c>
    </row>
    <row r="70" spans="1:7" ht="12.75" customHeight="1">
      <c r="A70" s="10"/>
      <c r="B70" s="10"/>
      <c r="C70" s="49"/>
      <c r="D70" s="53"/>
      <c r="E70" s="51"/>
      <c r="F70" s="53"/>
      <c r="G70" s="19"/>
    </row>
    <row r="71" spans="1:7" ht="15" customHeight="1">
      <c r="A71" s="10" t="s">
        <v>47</v>
      </c>
      <c r="B71" s="10"/>
      <c r="C71" s="49">
        <v>14618</v>
      </c>
      <c r="D71" s="50">
        <v>14172</v>
      </c>
      <c r="E71" s="51">
        <f t="shared" si="3"/>
        <v>96.9</v>
      </c>
      <c r="F71" s="50">
        <v>10844</v>
      </c>
      <c r="G71" s="19">
        <f t="shared" si="1"/>
        <v>76.5</v>
      </c>
    </row>
    <row r="72" spans="1:7" ht="15" customHeight="1">
      <c r="A72" s="10" t="s">
        <v>48</v>
      </c>
      <c r="B72" s="10"/>
      <c r="C72" s="52">
        <v>16764</v>
      </c>
      <c r="D72" s="50">
        <v>13544</v>
      </c>
      <c r="E72" s="51">
        <f t="shared" si="3"/>
        <v>80.8</v>
      </c>
      <c r="F72" s="50">
        <v>12121</v>
      </c>
      <c r="G72" s="19">
        <f t="shared" si="1"/>
        <v>89.5</v>
      </c>
    </row>
    <row r="73" spans="1:7" ht="15" customHeight="1">
      <c r="A73" s="10" t="s">
        <v>49</v>
      </c>
      <c r="B73" s="10"/>
      <c r="C73" s="49">
        <v>6622</v>
      </c>
      <c r="D73" s="50">
        <v>4658</v>
      </c>
      <c r="E73" s="51">
        <f t="shared" si="3"/>
        <v>70.3</v>
      </c>
      <c r="F73" s="50">
        <v>3909</v>
      </c>
      <c r="G73" s="19">
        <f t="shared" si="1"/>
        <v>83.9</v>
      </c>
    </row>
    <row r="74" spans="1:7" ht="15" customHeight="1">
      <c r="A74" s="33"/>
      <c r="B74" s="33"/>
      <c r="C74" s="34"/>
      <c r="D74" s="35"/>
      <c r="E74" s="35"/>
      <c r="F74" s="35"/>
      <c r="G74" s="35"/>
    </row>
    <row r="75" spans="1:7" ht="15" customHeight="1">
      <c r="A75" s="36" t="s">
        <v>55</v>
      </c>
      <c r="B75" s="36"/>
      <c r="C75" s="37"/>
      <c r="D75" s="37"/>
      <c r="E75" s="38"/>
      <c r="F75" s="37"/>
      <c r="G75" s="37"/>
    </row>
  </sheetData>
  <printOptions/>
  <pageMargins left="0.5905511811023623" right="0.5905511811023623" top="0.5905511811023623" bottom="0.5905511811023623" header="0" footer="0"/>
  <pageSetup horizontalDpi="600" verticalDpi="600" orientation="portrait" paperSize="9" scale="70" r:id="rId1"/>
  <ignoredErrors>
    <ignoredError sqref="E12:E2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2008-03-07T01:34:35Z</cp:lastPrinted>
  <dcterms:created xsi:type="dcterms:W3CDTF">2002-03-27T15:00:00Z</dcterms:created>
  <dcterms:modified xsi:type="dcterms:W3CDTF">2008-03-28T02:55:26Z</dcterms:modified>
  <cp:category/>
  <cp:version/>
  <cp:contentType/>
  <cp:contentStatus/>
</cp:coreProperties>
</file>