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416" windowWidth="13695" windowHeight="8325" activeTab="0"/>
  </bookViews>
  <sheets>
    <sheet name="n-15-02a " sheetId="1" r:id="rId1"/>
    <sheet name="n-15-2b " sheetId="2" r:id="rId2"/>
  </sheets>
  <definedNames>
    <definedName name="PRINT_TITLES_MI" localSheetId="0">'n-15-02a '!#REF!</definedName>
    <definedName name="PRINT_TITLES_MI">#REF!</definedName>
  </definedNames>
  <calcPr fullCalcOnLoad="1"/>
</workbook>
</file>

<file path=xl/sharedStrings.xml><?xml version="1.0" encoding="utf-8"?>
<sst xmlns="http://schemas.openxmlformats.org/spreadsheetml/2006/main" count="119" uniqueCount="100">
  <si>
    <t>大阪府普通会計目的別歳出決算額</t>
  </si>
  <si>
    <t>区　　　　　分</t>
  </si>
  <si>
    <t>構成比</t>
  </si>
  <si>
    <t>対前年度</t>
  </si>
  <si>
    <t>千円</t>
  </si>
  <si>
    <t>％</t>
  </si>
  <si>
    <t>歳出総額</t>
  </si>
  <si>
    <t>議会費</t>
  </si>
  <si>
    <t>総務費</t>
  </si>
  <si>
    <t>民生費</t>
  </si>
  <si>
    <t>衛生費</t>
  </si>
  <si>
    <t>労働費</t>
  </si>
  <si>
    <t>農林水産業費</t>
  </si>
  <si>
    <t>商工費</t>
  </si>
  <si>
    <t>土木費</t>
  </si>
  <si>
    <t>警察費</t>
  </si>
  <si>
    <t>教育費</t>
  </si>
  <si>
    <t>区        分</t>
  </si>
  <si>
    <t>災害復旧費</t>
  </si>
  <si>
    <t>公債費</t>
  </si>
  <si>
    <t>諸支出金</t>
  </si>
  <si>
    <t>前年度繰上充当金</t>
  </si>
  <si>
    <t>利子割交付金</t>
  </si>
  <si>
    <t>ゴルフ場利用税交付金</t>
  </si>
  <si>
    <t>特別地方消費税交付金</t>
  </si>
  <si>
    <t>自動車取得税交付金</t>
  </si>
  <si>
    <t>軽油引取税交付金</t>
  </si>
  <si>
    <t>総務管理費</t>
  </si>
  <si>
    <t>企画費</t>
  </si>
  <si>
    <t>徴税費</t>
  </si>
  <si>
    <t>市町村振興費</t>
  </si>
  <si>
    <t>選挙費</t>
  </si>
  <si>
    <t>防災費</t>
  </si>
  <si>
    <t>統計調査費</t>
  </si>
  <si>
    <t>人事委員会費</t>
  </si>
  <si>
    <t>監査委員費</t>
  </si>
  <si>
    <t>社会福祉費</t>
  </si>
  <si>
    <t>老人福祉費</t>
  </si>
  <si>
    <t>児童福祉費</t>
  </si>
  <si>
    <t>生活保護費</t>
  </si>
  <si>
    <t>災害救助費</t>
  </si>
  <si>
    <t>公衆衛生費</t>
  </si>
  <si>
    <t>結核対策費</t>
  </si>
  <si>
    <t>精神衛生費</t>
  </si>
  <si>
    <t>環境衛生費</t>
  </si>
  <si>
    <t>清掃費</t>
  </si>
  <si>
    <t>保健所費</t>
  </si>
  <si>
    <t>医薬費</t>
  </si>
  <si>
    <t>労政費</t>
  </si>
  <si>
    <t>職業訓練費</t>
  </si>
  <si>
    <t>失業対策費</t>
  </si>
  <si>
    <t>労働委員会費</t>
  </si>
  <si>
    <t>農業費</t>
  </si>
  <si>
    <t>畜産業費</t>
  </si>
  <si>
    <t>農地費</t>
  </si>
  <si>
    <t>林業費</t>
  </si>
  <si>
    <t>水産業費</t>
  </si>
  <si>
    <t>商業費</t>
  </si>
  <si>
    <t>工鉱業費</t>
  </si>
  <si>
    <t>観光費</t>
  </si>
  <si>
    <t>土木管理費</t>
  </si>
  <si>
    <t>道路橋りょう費</t>
  </si>
  <si>
    <t>河川海岸費</t>
  </si>
  <si>
    <t>港湾費</t>
  </si>
  <si>
    <t>都市計画費</t>
  </si>
  <si>
    <t>住宅費</t>
  </si>
  <si>
    <t>空港費</t>
  </si>
  <si>
    <t>教育総務費</t>
  </si>
  <si>
    <t>小学校費</t>
  </si>
  <si>
    <t>中学校費</t>
  </si>
  <si>
    <t>高等学校費</t>
  </si>
  <si>
    <t xml:space="preserve">  大阪府普通会計目的別歳出決算額(続)</t>
  </si>
  <si>
    <t>特殊学校費</t>
  </si>
  <si>
    <t>社会教育費</t>
  </si>
  <si>
    <t>保健体育費</t>
  </si>
  <si>
    <t>大学費</t>
  </si>
  <si>
    <t>農林水産施設</t>
  </si>
  <si>
    <t>公共土木施設</t>
  </si>
  <si>
    <t>その他</t>
  </si>
  <si>
    <t>普通財産取得費</t>
  </si>
  <si>
    <t>公営企業費</t>
  </si>
  <si>
    <r>
      <t>増 加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率</t>
    </r>
  </si>
  <si>
    <r>
      <t>増 加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率</t>
    </r>
  </si>
  <si>
    <t xml:space="preserve">  資  料    大阪府総務部財政課「大阪府地方財政状況調査表」</t>
  </si>
  <si>
    <t>－</t>
  </si>
  <si>
    <t>配当割交付金</t>
  </si>
  <si>
    <t>株式譲渡割交付金</t>
  </si>
  <si>
    <t>平成１５年度</t>
  </si>
  <si>
    <t xml:space="preserve">          第 ２ 表　　　</t>
  </si>
  <si>
    <t xml:space="preserve">  資  料    大阪府総務部財政課「大阪府地方財政状況調査表」</t>
  </si>
  <si>
    <t xml:space="preserve">          第 ２ 表　　　</t>
  </si>
  <si>
    <t>地方消費税交付金</t>
  </si>
  <si>
    <t>平成１６年度</t>
  </si>
  <si>
    <t>平成１７年度</t>
  </si>
  <si>
    <t>平成１８年度</t>
  </si>
  <si>
    <t>平成１９年度</t>
  </si>
  <si>
    <t>平成１５年度</t>
  </si>
  <si>
    <r>
      <t>平成</t>
    </r>
    <r>
      <rPr>
        <sz val="11"/>
        <rFont val="ＭＳ 明朝"/>
        <family val="1"/>
      </rPr>
      <t>1９年</t>
    </r>
    <r>
      <rPr>
        <sz val="11"/>
        <rFont val="ＭＳ 明朝"/>
        <family val="1"/>
      </rPr>
      <t>度</t>
    </r>
  </si>
  <si>
    <t>ー</t>
  </si>
  <si>
    <t>ー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</si>
</sst>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##\ ###\ ###\ ##0;\-#,##0.0"/>
    <numFmt numFmtId="177" formatCode="#,##0.0;\-#,##0.0"/>
    <numFmt numFmtId="178" formatCode="#,##0.0;&quot;△&quot;#,##0.0"/>
    <numFmt numFmtId="179" formatCode="#\ ##0;&quot;△&quot;#\ ##0;&quot;－&quot;"/>
    <numFmt numFmtId="180" formatCode="#\ ##0;&quot;△&quot;#\ ##0.0;&quot;－&quot;"/>
    <numFmt numFmtId="181" formatCode="#\ ##0;&quot;△&quot;#\ ##0;0&quot;－&quot;"/>
    <numFmt numFmtId="182" formatCode="#\ ##0.0;&quot;△&quot;#\ ##0.0;&quot;－&quot;"/>
    <numFmt numFmtId="183" formatCode="0.0"/>
    <numFmt numFmtId="184" formatCode="#,##0.0"/>
    <numFmt numFmtId="185" formatCode="#,##0.00;&quot;△&quot;#,##0.00"/>
    <numFmt numFmtId="186" formatCode="0.0_);[Red]\(0.0\)"/>
    <numFmt numFmtId="187" formatCode="#\ ##0.0;&quot;△&quot;#\ ##0.0"/>
    <numFmt numFmtId="188" formatCode="#\ ##0.0;&quot;△&quot;#\ ##0.0;&quot;-&quot;"/>
    <numFmt numFmtId="189" formatCode="#\ ##0;&quot;△&quot;#\ ##0;&quot;-&quot;"/>
  </numFmts>
  <fonts count="10">
    <font>
      <sz val="11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4"/>
      <name val="ＭＳ 明朝"/>
      <family val="1"/>
    </font>
    <font>
      <sz val="20"/>
      <name val="ＭＳ 明朝"/>
      <family val="1"/>
    </font>
    <font>
      <sz val="14"/>
      <name val="ＭＳ ゴシック"/>
      <family val="3"/>
    </font>
    <font>
      <sz val="11"/>
      <name val="Terminal"/>
      <family val="0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0" fillId="0" borderId="0">
      <alignment/>
      <protection locked="0"/>
    </xf>
    <xf numFmtId="0" fontId="9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21" applyFont="1">
      <alignment/>
      <protection locked="0"/>
    </xf>
    <xf numFmtId="37" fontId="0" fillId="0" borderId="0" xfId="21" applyNumberFormat="1" applyFont="1" applyAlignment="1" applyProtection="1" quotePrefix="1">
      <alignment horizontal="left"/>
      <protection/>
    </xf>
    <xf numFmtId="37" fontId="4" fillId="0" borderId="0" xfId="21" applyNumberFormat="1" applyFont="1" applyAlignment="1" applyProtection="1" quotePrefix="1">
      <alignment horizontal="left" vertical="center"/>
      <protection/>
    </xf>
    <xf numFmtId="0" fontId="0" fillId="0" borderId="0" xfId="21" applyFont="1" applyAlignment="1">
      <alignment horizontal="centerContinuous"/>
      <protection locked="0"/>
    </xf>
    <xf numFmtId="37" fontId="0" fillId="0" borderId="1" xfId="21" applyNumberFormat="1" applyFont="1" applyBorder="1" applyProtection="1">
      <alignment/>
      <protection/>
    </xf>
    <xf numFmtId="37" fontId="0" fillId="0" borderId="2" xfId="21" applyNumberFormat="1" applyFont="1" applyBorder="1" applyProtection="1">
      <alignment/>
      <protection/>
    </xf>
    <xf numFmtId="37" fontId="0" fillId="0" borderId="3" xfId="21" applyNumberFormat="1" applyFont="1" applyBorder="1" applyProtection="1">
      <alignment/>
      <protection/>
    </xf>
    <xf numFmtId="37" fontId="0" fillId="0" borderId="4" xfId="21" applyNumberFormat="1" applyFont="1" applyBorder="1" applyProtection="1">
      <alignment/>
      <protection/>
    </xf>
    <xf numFmtId="37" fontId="0" fillId="0" borderId="2" xfId="21" applyNumberFormat="1" applyFont="1" applyBorder="1" applyAlignment="1" applyProtection="1">
      <alignment horizontal="right"/>
      <protection/>
    </xf>
    <xf numFmtId="37" fontId="0" fillId="0" borderId="0" xfId="21" applyNumberFormat="1" applyFont="1" applyBorder="1" applyProtection="1">
      <alignment/>
      <protection/>
    </xf>
    <xf numFmtId="37" fontId="0" fillId="0" borderId="0" xfId="21" applyNumberFormat="1" applyFont="1" applyAlignment="1" applyProtection="1">
      <alignment horizontal="right"/>
      <protection/>
    </xf>
    <xf numFmtId="176" fontId="0" fillId="0" borderId="0" xfId="21" applyNumberFormat="1" applyFont="1" applyProtection="1">
      <alignment/>
      <protection/>
    </xf>
    <xf numFmtId="0" fontId="0" fillId="0" borderId="0" xfId="21" applyFont="1" applyAlignment="1">
      <alignment horizontal="distributed"/>
      <protection locked="0"/>
    </xf>
    <xf numFmtId="0" fontId="0" fillId="0" borderId="5" xfId="21" applyFont="1" applyBorder="1" applyAlignment="1">
      <alignment horizontal="distributed"/>
      <protection locked="0"/>
    </xf>
    <xf numFmtId="179" fontId="0" fillId="0" borderId="0" xfId="21" applyNumberFormat="1" applyFont="1" applyAlignment="1" applyProtection="1">
      <alignment horizontal="right"/>
      <protection/>
    </xf>
    <xf numFmtId="0" fontId="0" fillId="0" borderId="5" xfId="21" applyFont="1" applyBorder="1" applyAlignment="1">
      <alignment horizontal="centerContinuous"/>
      <protection locked="0"/>
    </xf>
    <xf numFmtId="0" fontId="0" fillId="0" borderId="0" xfId="21" applyFont="1" applyBorder="1" applyAlignment="1">
      <alignment horizontal="distributed"/>
      <protection locked="0"/>
    </xf>
    <xf numFmtId="176" fontId="0" fillId="0" borderId="3" xfId="21" applyNumberFormat="1" applyFont="1" applyBorder="1" applyProtection="1">
      <alignment/>
      <protection/>
    </xf>
    <xf numFmtId="177" fontId="0" fillId="0" borderId="3" xfId="21" applyNumberFormat="1" applyFont="1" applyBorder="1" applyProtection="1">
      <alignment/>
      <protection/>
    </xf>
    <xf numFmtId="0" fontId="0" fillId="0" borderId="3" xfId="21" applyFont="1" applyBorder="1">
      <alignment/>
      <protection locked="0"/>
    </xf>
    <xf numFmtId="178" fontId="0" fillId="0" borderId="3" xfId="21" applyNumberFormat="1" applyFont="1" applyBorder="1" applyProtection="1">
      <alignment/>
      <protection/>
    </xf>
    <xf numFmtId="0" fontId="7" fillId="0" borderId="0" xfId="21" applyFont="1">
      <alignment/>
      <protection locked="0"/>
    </xf>
    <xf numFmtId="0" fontId="0" fillId="0" borderId="1" xfId="21" applyFont="1" applyBorder="1">
      <alignment/>
      <protection locked="0"/>
    </xf>
    <xf numFmtId="0" fontId="0" fillId="0" borderId="0" xfId="21" applyFont="1" applyAlignment="1">
      <alignment horizontal="left"/>
      <protection locked="0"/>
    </xf>
    <xf numFmtId="0" fontId="0" fillId="0" borderId="3" xfId="21" applyFont="1" applyBorder="1" applyAlignment="1">
      <alignment horizontal="left"/>
      <protection locked="0"/>
    </xf>
    <xf numFmtId="0" fontId="0" fillId="0" borderId="6" xfId="21" applyFont="1" applyBorder="1" applyAlignment="1">
      <alignment horizontal="distributed"/>
      <protection locked="0"/>
    </xf>
    <xf numFmtId="49" fontId="0" fillId="0" borderId="0" xfId="21" applyNumberFormat="1" applyFont="1" applyAlignment="1">
      <alignment horizontal="distributed"/>
      <protection locked="0"/>
    </xf>
    <xf numFmtId="176" fontId="0" fillId="0" borderId="0" xfId="21" applyNumberFormat="1" applyFont="1">
      <alignment/>
      <protection locked="0"/>
    </xf>
    <xf numFmtId="176" fontId="0" fillId="0" borderId="0" xfId="21" applyNumberFormat="1" applyFont="1" applyBorder="1">
      <alignment/>
      <protection locked="0"/>
    </xf>
    <xf numFmtId="37" fontId="0" fillId="0" borderId="2" xfId="21" applyNumberFormat="1" applyFont="1" applyBorder="1" applyAlignment="1" applyProtection="1" quotePrefix="1">
      <alignment horizontal="center"/>
      <protection/>
    </xf>
    <xf numFmtId="37" fontId="0" fillId="0" borderId="4" xfId="21" applyNumberFormat="1" applyFont="1" applyBorder="1" applyAlignment="1" applyProtection="1">
      <alignment horizontal="center"/>
      <protection/>
    </xf>
    <xf numFmtId="37" fontId="0" fillId="0" borderId="2" xfId="21" applyNumberFormat="1" applyFont="1" applyBorder="1" applyAlignment="1" applyProtection="1">
      <alignment horizontal="center"/>
      <protection/>
    </xf>
    <xf numFmtId="49" fontId="0" fillId="0" borderId="5" xfId="21" applyNumberFormat="1" applyFont="1" applyBorder="1" applyAlignment="1">
      <alignment horizontal="centerContinuous"/>
      <protection locked="0"/>
    </xf>
    <xf numFmtId="0" fontId="0" fillId="0" borderId="5" xfId="21" applyFont="1" applyBorder="1" applyAlignment="1" quotePrefix="1">
      <alignment horizontal="distributed"/>
      <protection locked="0"/>
    </xf>
    <xf numFmtId="0" fontId="0" fillId="0" borderId="0" xfId="21" applyFont="1" applyAlignment="1">
      <alignment vertical="center"/>
      <protection locked="0"/>
    </xf>
    <xf numFmtId="37" fontId="5" fillId="0" borderId="0" xfId="21" applyNumberFormat="1" applyFont="1" applyAlignment="1" applyProtection="1">
      <alignment horizontal="left" vertical="center"/>
      <protection/>
    </xf>
    <xf numFmtId="0" fontId="0" fillId="0" borderId="0" xfId="21" applyFont="1" applyAlignment="1">
      <alignment horizontal="centerContinuous" vertical="center"/>
      <protection locked="0"/>
    </xf>
    <xf numFmtId="0" fontId="7" fillId="0" borderId="0" xfId="21" applyFont="1" applyAlignment="1">
      <alignment vertical="center"/>
      <protection locked="0"/>
    </xf>
    <xf numFmtId="183" fontId="0" fillId="0" borderId="0" xfId="0" applyNumberFormat="1" applyFont="1" applyBorder="1" applyAlignment="1" applyProtection="1">
      <alignment/>
      <protection/>
    </xf>
    <xf numFmtId="183" fontId="0" fillId="0" borderId="0" xfId="21" applyNumberFormat="1" applyFont="1">
      <alignment/>
      <protection locked="0"/>
    </xf>
    <xf numFmtId="183" fontId="0" fillId="0" borderId="0" xfId="21" applyNumberFormat="1" applyFont="1" applyAlignment="1">
      <alignment horizontal="centerContinuous" vertical="center"/>
      <protection locked="0"/>
    </xf>
    <xf numFmtId="183" fontId="0" fillId="0" borderId="1" xfId="21" applyNumberFormat="1" applyFont="1" applyBorder="1" applyProtection="1">
      <alignment/>
      <protection/>
    </xf>
    <xf numFmtId="183" fontId="0" fillId="0" borderId="3" xfId="21" applyNumberFormat="1" applyFont="1" applyBorder="1" applyProtection="1">
      <alignment/>
      <protection/>
    </xf>
    <xf numFmtId="183" fontId="0" fillId="0" borderId="0" xfId="21" applyNumberFormat="1" applyFont="1" applyAlignment="1" applyProtection="1">
      <alignment horizontal="right"/>
      <protection/>
    </xf>
    <xf numFmtId="183" fontId="0" fillId="0" borderId="0" xfId="0" applyNumberFormat="1" applyFont="1" applyFill="1" applyBorder="1" applyAlignment="1" applyProtection="1">
      <alignment/>
      <protection/>
    </xf>
    <xf numFmtId="178" fontId="3" fillId="0" borderId="0" xfId="21" applyNumberFormat="1" applyFont="1" applyFill="1" applyProtection="1">
      <alignment/>
      <protection/>
    </xf>
    <xf numFmtId="182" fontId="0" fillId="0" borderId="0" xfId="21" applyNumberFormat="1" applyFont="1">
      <alignment/>
      <protection locked="0"/>
    </xf>
    <xf numFmtId="178" fontId="0" fillId="0" borderId="0" xfId="21" applyNumberFormat="1" applyFont="1" applyFill="1" applyProtection="1">
      <alignment/>
      <protection/>
    </xf>
    <xf numFmtId="0" fontId="0" fillId="0" borderId="0" xfId="0" applyFill="1" applyAlignment="1">
      <alignment/>
    </xf>
    <xf numFmtId="183" fontId="0" fillId="0" borderId="0" xfId="0" applyNumberFormat="1" applyFill="1" applyAlignment="1">
      <alignment/>
    </xf>
    <xf numFmtId="37" fontId="4" fillId="0" borderId="0" xfId="0" applyNumberFormat="1" applyFont="1" applyFill="1" applyAlignment="1" applyProtection="1" quotePrefix="1">
      <alignment horizontal="left" vertical="center"/>
      <protection/>
    </xf>
    <xf numFmtId="37" fontId="5" fillId="0" borderId="0" xfId="0" applyNumberFormat="1" applyFont="1" applyFill="1" applyAlignment="1" applyProtection="1" quotePrefix="1">
      <alignment horizontal="left"/>
      <protection/>
    </xf>
    <xf numFmtId="0" fontId="0" fillId="0" borderId="0" xfId="0" applyFont="1" applyFill="1" applyAlignment="1">
      <alignment horizontal="centerContinuous"/>
    </xf>
    <xf numFmtId="183" fontId="0" fillId="0" borderId="0" xfId="0" applyNumberFormat="1" applyFont="1" applyFill="1" applyAlignment="1">
      <alignment horizontal="centerContinuous"/>
    </xf>
    <xf numFmtId="0" fontId="0" fillId="0" borderId="0" xfId="0" applyFont="1" applyFill="1" applyAlignment="1">
      <alignment/>
    </xf>
    <xf numFmtId="183" fontId="0" fillId="0" borderId="0" xfId="0" applyNumberFormat="1" applyFont="1" applyFill="1" applyAlignment="1">
      <alignment/>
    </xf>
    <xf numFmtId="0" fontId="0" fillId="0" borderId="1" xfId="0" applyFill="1" applyBorder="1" applyAlignment="1">
      <alignment/>
    </xf>
    <xf numFmtId="37" fontId="0" fillId="0" borderId="1" xfId="0" applyNumberFormat="1" applyFont="1" applyFill="1" applyBorder="1" applyAlignment="1" applyProtection="1">
      <alignment/>
      <protection/>
    </xf>
    <xf numFmtId="183" fontId="0" fillId="0" borderId="1" xfId="0" applyNumberFormat="1" applyFont="1" applyFill="1" applyBorder="1" applyAlignment="1" applyProtection="1">
      <alignment/>
      <protection/>
    </xf>
    <xf numFmtId="37" fontId="0" fillId="0" borderId="0" xfId="0" applyNumberFormat="1" applyFont="1" applyFill="1" applyBorder="1" applyAlignment="1" applyProtection="1">
      <alignment/>
      <protection/>
    </xf>
    <xf numFmtId="37" fontId="0" fillId="0" borderId="2" xfId="0" applyNumberFormat="1" applyFont="1" applyFill="1" applyBorder="1" applyAlignment="1" applyProtection="1">
      <alignment/>
      <protection/>
    </xf>
    <xf numFmtId="37" fontId="0" fillId="0" borderId="0" xfId="0" applyNumberFormat="1" applyFont="1" applyFill="1" applyBorder="1" applyAlignment="1" applyProtection="1">
      <alignment horizontal="center"/>
      <protection/>
    </xf>
    <xf numFmtId="37" fontId="0" fillId="0" borderId="2" xfId="0" applyNumberFormat="1" applyFont="1" applyFill="1" applyBorder="1" applyAlignment="1" applyProtection="1" quotePrefix="1">
      <alignment horizontal="center"/>
      <protection/>
    </xf>
    <xf numFmtId="37" fontId="0" fillId="0" borderId="7" xfId="0" applyNumberFormat="1" applyFont="1" applyFill="1" applyBorder="1" applyAlignment="1" applyProtection="1">
      <alignment horizontal="center"/>
      <protection/>
    </xf>
    <xf numFmtId="0" fontId="0" fillId="0" borderId="3" xfId="0" applyFill="1" applyBorder="1" applyAlignment="1">
      <alignment/>
    </xf>
    <xf numFmtId="0" fontId="0" fillId="0" borderId="4" xfId="0" applyFill="1" applyBorder="1" applyAlignment="1">
      <alignment/>
    </xf>
    <xf numFmtId="37" fontId="0" fillId="0" borderId="4" xfId="0" applyNumberFormat="1" applyFont="1" applyFill="1" applyBorder="1" applyAlignment="1" applyProtection="1">
      <alignment horizontal="center"/>
      <protection/>
    </xf>
    <xf numFmtId="37" fontId="0" fillId="0" borderId="2" xfId="0" applyNumberFormat="1" applyFont="1" applyFill="1" applyBorder="1" applyAlignment="1" applyProtection="1">
      <alignment horizontal="right"/>
      <protection/>
    </xf>
    <xf numFmtId="37" fontId="0" fillId="0" borderId="0" xfId="0" applyNumberFormat="1" applyFont="1" applyFill="1" applyAlignment="1" applyProtection="1">
      <alignment horizontal="right"/>
      <protection/>
    </xf>
    <xf numFmtId="183" fontId="0" fillId="0" borderId="0" xfId="0" applyNumberFormat="1" applyFont="1" applyFill="1" applyAlignment="1" applyProtection="1">
      <alignment horizontal="right"/>
      <protection/>
    </xf>
    <xf numFmtId="0" fontId="3" fillId="0" borderId="5" xfId="0" applyFont="1" applyFill="1" applyBorder="1" applyAlignment="1">
      <alignment horizontal="left"/>
    </xf>
    <xf numFmtId="176" fontId="3" fillId="0" borderId="0" xfId="0" applyNumberFormat="1" applyFont="1" applyFill="1" applyBorder="1" applyAlignment="1" applyProtection="1">
      <alignment/>
      <protection/>
    </xf>
    <xf numFmtId="183" fontId="3" fillId="0" borderId="0" xfId="0" applyNumberFormat="1" applyFont="1" applyFill="1" applyBorder="1" applyAlignment="1" applyProtection="1">
      <alignment/>
      <protection/>
    </xf>
    <xf numFmtId="176" fontId="0" fillId="0" borderId="0" xfId="0" applyNumberFormat="1" applyFill="1" applyAlignment="1">
      <alignment/>
    </xf>
    <xf numFmtId="0" fontId="0" fillId="0" borderId="0" xfId="0" applyFont="1" applyFill="1" applyBorder="1" applyAlignment="1">
      <alignment horizontal="distributed"/>
    </xf>
    <xf numFmtId="0" fontId="0" fillId="0" borderId="5" xfId="0" applyFont="1" applyFill="1" applyBorder="1" applyAlignment="1">
      <alignment horizontal="left"/>
    </xf>
    <xf numFmtId="0" fontId="0" fillId="0" borderId="0" xfId="0" applyFont="1" applyFill="1" applyAlignment="1">
      <alignment horizontal="distributed"/>
    </xf>
    <xf numFmtId="0" fontId="0" fillId="0" borderId="0" xfId="0" applyFill="1" applyAlignment="1">
      <alignment horizontal="distributed"/>
    </xf>
    <xf numFmtId="0" fontId="0" fillId="0" borderId="5" xfId="0" applyFill="1" applyBorder="1" applyAlignment="1">
      <alignment horizontal="left"/>
    </xf>
    <xf numFmtId="176" fontId="0" fillId="0" borderId="0" xfId="0" applyNumberFormat="1" applyFont="1" applyFill="1" applyAlignment="1">
      <alignment/>
    </xf>
    <xf numFmtId="187" fontId="0" fillId="0" borderId="0" xfId="21" applyNumberFormat="1" applyFont="1" applyFill="1" applyProtection="1">
      <alignment/>
      <protection/>
    </xf>
    <xf numFmtId="176" fontId="0" fillId="0" borderId="0" xfId="0" applyNumberFormat="1" applyFont="1" applyFill="1" applyAlignment="1" applyProtection="1">
      <alignment/>
      <protection/>
    </xf>
    <xf numFmtId="0" fontId="0" fillId="0" borderId="0" xfId="0" applyFill="1" applyAlignment="1">
      <alignment horizontal="left"/>
    </xf>
    <xf numFmtId="0" fontId="0" fillId="0" borderId="5" xfId="0" applyFill="1" applyBorder="1" applyAlignment="1">
      <alignment/>
    </xf>
    <xf numFmtId="176" fontId="0" fillId="0" borderId="0" xfId="0" applyNumberFormat="1" applyFont="1" applyFill="1" applyAlignment="1">
      <alignment horizontal="right"/>
    </xf>
    <xf numFmtId="176" fontId="0" fillId="0" borderId="0" xfId="0" applyNumberFormat="1" applyFont="1" applyFill="1" applyBorder="1" applyAlignment="1" applyProtection="1">
      <alignment/>
      <protection/>
    </xf>
    <xf numFmtId="0" fontId="0" fillId="0" borderId="0" xfId="0" applyFill="1" applyBorder="1" applyAlignment="1">
      <alignment horizontal="left"/>
    </xf>
    <xf numFmtId="0" fontId="0" fillId="0" borderId="3" xfId="0" applyFill="1" applyBorder="1" applyAlignment="1">
      <alignment horizontal="left"/>
    </xf>
    <xf numFmtId="0" fontId="0" fillId="0" borderId="3" xfId="0" applyFont="1" applyFill="1" applyBorder="1" applyAlignment="1">
      <alignment horizontal="distributed"/>
    </xf>
    <xf numFmtId="0" fontId="0" fillId="0" borderId="6" xfId="0" applyFont="1" applyFill="1" applyBorder="1" applyAlignment="1">
      <alignment horizontal="left"/>
    </xf>
    <xf numFmtId="176" fontId="0" fillId="0" borderId="3" xfId="0" applyNumberFormat="1" applyFont="1" applyFill="1" applyBorder="1" applyAlignment="1" applyProtection="1">
      <alignment/>
      <protection/>
    </xf>
    <xf numFmtId="0" fontId="0" fillId="0" borderId="3" xfId="0" applyFont="1" applyFill="1" applyBorder="1" applyAlignment="1">
      <alignment/>
    </xf>
    <xf numFmtId="177" fontId="0" fillId="0" borderId="3" xfId="0" applyNumberFormat="1" applyFont="1" applyFill="1" applyBorder="1" applyAlignment="1" applyProtection="1">
      <alignment/>
      <protection/>
    </xf>
    <xf numFmtId="183" fontId="0" fillId="0" borderId="3" xfId="0" applyNumberFormat="1" applyFill="1" applyBorder="1" applyAlignment="1">
      <alignment/>
    </xf>
    <xf numFmtId="178" fontId="0" fillId="0" borderId="3" xfId="0" applyNumberFormat="1" applyFont="1" applyFill="1" applyBorder="1" applyAlignment="1" applyProtection="1">
      <alignment/>
      <protection/>
    </xf>
    <xf numFmtId="0" fontId="0" fillId="0" borderId="0" xfId="0" applyFill="1" applyBorder="1" applyAlignment="1">
      <alignment/>
    </xf>
    <xf numFmtId="37" fontId="0" fillId="0" borderId="0" xfId="0" applyNumberFormat="1" applyFont="1" applyFill="1" applyAlignment="1" applyProtection="1" quotePrefix="1">
      <alignment horizontal="left"/>
      <protection/>
    </xf>
    <xf numFmtId="183" fontId="0" fillId="0" borderId="0" xfId="0" applyNumberFormat="1" applyFont="1" applyFill="1" applyBorder="1" applyAlignment="1" applyProtection="1">
      <alignment horizontal="right"/>
      <protection/>
    </xf>
    <xf numFmtId="182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distributed"/>
    </xf>
    <xf numFmtId="0" fontId="0" fillId="0" borderId="0" xfId="0" applyFill="1" applyAlignment="1">
      <alignment horizontal="distributed"/>
    </xf>
    <xf numFmtId="37" fontId="0" fillId="0" borderId="8" xfId="0" applyNumberFormat="1" applyFont="1" applyFill="1" applyBorder="1" applyAlignment="1" applyProtection="1">
      <alignment horizontal="center" vertical="center"/>
      <protection/>
    </xf>
    <xf numFmtId="37" fontId="0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>
      <alignment horizontal="distributed"/>
    </xf>
    <xf numFmtId="183" fontId="0" fillId="0" borderId="8" xfId="0" applyNumberFormat="1" applyFont="1" applyFill="1" applyBorder="1" applyAlignment="1" applyProtection="1">
      <alignment horizontal="center" vertical="center"/>
      <protection/>
    </xf>
    <xf numFmtId="183" fontId="0" fillId="0" borderId="9" xfId="0" applyNumberFormat="1" applyFill="1" applyBorder="1" applyAlignment="1">
      <alignment horizontal="center" vertical="center"/>
    </xf>
    <xf numFmtId="0" fontId="0" fillId="0" borderId="0" xfId="21" applyFont="1" applyBorder="1" applyAlignment="1">
      <alignment horizontal="distributed"/>
      <protection locked="0"/>
    </xf>
    <xf numFmtId="0" fontId="0" fillId="0" borderId="0" xfId="0" applyAlignment="1">
      <alignment horizontal="distributed"/>
    </xf>
    <xf numFmtId="0" fontId="0" fillId="0" borderId="0" xfId="21" applyFont="1" applyAlignment="1">
      <alignment horizontal="distributed"/>
      <protection locked="0"/>
    </xf>
    <xf numFmtId="183" fontId="0" fillId="0" borderId="8" xfId="21" applyNumberFormat="1" applyFont="1" applyBorder="1" applyAlignment="1" applyProtection="1">
      <alignment horizontal="center" vertical="center"/>
      <protection/>
    </xf>
    <xf numFmtId="183" fontId="0" fillId="0" borderId="9" xfId="21" applyNumberFormat="1" applyFont="1" applyBorder="1" applyAlignment="1" applyProtection="1">
      <alignment horizontal="center" vertical="center"/>
      <protection/>
    </xf>
    <xf numFmtId="37" fontId="0" fillId="0" borderId="8" xfId="21" applyNumberFormat="1" applyFont="1" applyBorder="1" applyAlignment="1" applyProtection="1">
      <alignment horizontal="center" vertical="center"/>
      <protection/>
    </xf>
    <xf numFmtId="0" fontId="0" fillId="0" borderId="9" xfId="0" applyBorder="1" applyAlignment="1">
      <alignment horizontal="center" vertical="center"/>
    </xf>
    <xf numFmtId="0" fontId="0" fillId="0" borderId="0" xfId="21" applyFont="1" applyAlignment="1" quotePrefix="1">
      <alignment horizontal="distributed"/>
      <protection locked="0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N-17-02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4"/>
  <sheetViews>
    <sheetView showGridLines="0" tabSelected="1" zoomScale="75" zoomScaleNormal="75" workbookViewId="0" topLeftCell="A1">
      <selection activeCell="A1" sqref="A1"/>
    </sheetView>
  </sheetViews>
  <sheetFormatPr defaultColWidth="8.796875" defaultRowHeight="14.25"/>
  <cols>
    <col min="1" max="1" width="2.69921875" style="49" customWidth="1"/>
    <col min="2" max="2" width="28.5" style="49" customWidth="1"/>
    <col min="3" max="3" width="0.4921875" style="49" customWidth="1"/>
    <col min="4" max="7" width="15.19921875" style="49" customWidth="1"/>
    <col min="8" max="8" width="6.8984375" style="49" customWidth="1"/>
    <col min="9" max="9" width="15.3984375" style="49" customWidth="1"/>
    <col min="10" max="10" width="6.8984375" style="50" customWidth="1"/>
    <col min="11" max="11" width="9.59765625" style="49" customWidth="1"/>
    <col min="12" max="12" width="13.19921875" style="49" bestFit="1" customWidth="1"/>
    <col min="13" max="13" width="12.09765625" style="49" bestFit="1" customWidth="1"/>
    <col min="14" max="16384" width="9" style="49" customWidth="1"/>
  </cols>
  <sheetData>
    <row r="1" spans="1:11" ht="21.75" customHeight="1">
      <c r="A1" s="51" t="s">
        <v>90</v>
      </c>
      <c r="C1" s="51"/>
      <c r="E1" s="52" t="s">
        <v>0</v>
      </c>
      <c r="F1" s="53"/>
      <c r="G1" s="53"/>
      <c r="H1" s="53"/>
      <c r="I1" s="53"/>
      <c r="J1" s="54"/>
      <c r="K1" s="55"/>
    </row>
    <row r="2" spans="2:11" ht="24" customHeight="1">
      <c r="B2" s="55"/>
      <c r="C2" s="55"/>
      <c r="D2" s="55"/>
      <c r="E2" s="55"/>
      <c r="F2" s="55"/>
      <c r="G2" s="55"/>
      <c r="H2" s="55"/>
      <c r="I2" s="55"/>
      <c r="J2" s="56"/>
      <c r="K2" s="55"/>
    </row>
    <row r="3" spans="1:11" ht="15" customHeight="1" thickBot="1">
      <c r="A3" s="57"/>
      <c r="B3" s="58"/>
      <c r="C3" s="58"/>
      <c r="D3" s="58"/>
      <c r="E3" s="58"/>
      <c r="F3" s="57"/>
      <c r="G3" s="58"/>
      <c r="H3" s="58"/>
      <c r="I3" s="58"/>
      <c r="J3" s="59"/>
      <c r="K3" s="58"/>
    </row>
    <row r="4" spans="2:11" ht="16.5" customHeight="1">
      <c r="B4" s="60"/>
      <c r="C4" s="60"/>
      <c r="D4" s="61"/>
      <c r="E4" s="61"/>
      <c r="F4" s="61"/>
      <c r="G4" s="61"/>
      <c r="H4" s="60"/>
      <c r="I4" s="61"/>
      <c r="J4" s="45"/>
      <c r="K4" s="60"/>
    </row>
    <row r="5" spans="2:11" ht="16.5" customHeight="1">
      <c r="B5" s="62" t="s">
        <v>1</v>
      </c>
      <c r="C5" s="62"/>
      <c r="D5" s="63" t="s">
        <v>87</v>
      </c>
      <c r="E5" s="63" t="s">
        <v>92</v>
      </c>
      <c r="F5" s="63" t="s">
        <v>93</v>
      </c>
      <c r="G5" s="63" t="s">
        <v>94</v>
      </c>
      <c r="H5" s="102" t="s">
        <v>2</v>
      </c>
      <c r="I5" s="63" t="s">
        <v>95</v>
      </c>
      <c r="J5" s="105" t="s">
        <v>2</v>
      </c>
      <c r="K5" s="64" t="s">
        <v>3</v>
      </c>
    </row>
    <row r="6" spans="1:11" ht="16.5" customHeight="1">
      <c r="A6" s="65"/>
      <c r="B6" s="65"/>
      <c r="C6" s="65"/>
      <c r="D6" s="66"/>
      <c r="E6" s="66"/>
      <c r="F6" s="66"/>
      <c r="G6" s="66"/>
      <c r="H6" s="103"/>
      <c r="I6" s="66"/>
      <c r="J6" s="106"/>
      <c r="K6" s="67" t="s">
        <v>81</v>
      </c>
    </row>
    <row r="7" spans="2:11" ht="15" customHeight="1">
      <c r="B7" s="55"/>
      <c r="C7" s="55"/>
      <c r="D7" s="68" t="s">
        <v>4</v>
      </c>
      <c r="E7" s="60"/>
      <c r="F7" s="55"/>
      <c r="G7" s="55"/>
      <c r="H7" s="69" t="s">
        <v>5</v>
      </c>
      <c r="I7" s="69" t="s">
        <v>4</v>
      </c>
      <c r="J7" s="70" t="s">
        <v>5</v>
      </c>
      <c r="K7" s="55"/>
    </row>
    <row r="8" spans="1:12" ht="15" customHeight="1">
      <c r="A8" s="104" t="s">
        <v>6</v>
      </c>
      <c r="B8" s="104"/>
      <c r="C8" s="71"/>
      <c r="D8" s="72">
        <v>2603108635</v>
      </c>
      <c r="E8" s="72">
        <v>2652993474</v>
      </c>
      <c r="F8" s="72">
        <v>2633213405</v>
      </c>
      <c r="G8" s="72">
        <v>2802544161</v>
      </c>
      <c r="H8" s="73">
        <v>100</v>
      </c>
      <c r="I8" s="72">
        <v>2761741107</v>
      </c>
      <c r="J8" s="73">
        <f>IF(I8=0,"",ROUND(I8/$I$8*100,1))</f>
        <v>100</v>
      </c>
      <c r="K8" s="46">
        <f>IF(I8=0,"",ROUND((I8/G8-1)*100,1))</f>
        <v>-1.5</v>
      </c>
      <c r="L8" s="74"/>
    </row>
    <row r="9" spans="1:11" s="55" customFormat="1" ht="16.5" customHeight="1">
      <c r="A9" s="75"/>
      <c r="B9" s="75"/>
      <c r="C9" s="76"/>
      <c r="H9" s="45"/>
      <c r="J9" s="45"/>
      <c r="K9" s="46"/>
    </row>
    <row r="10" spans="1:11" ht="15" customHeight="1">
      <c r="A10" s="100" t="s">
        <v>7</v>
      </c>
      <c r="B10" s="101"/>
      <c r="C10" s="79"/>
      <c r="D10" s="80">
        <v>3622671</v>
      </c>
      <c r="E10" s="80">
        <v>3573702</v>
      </c>
      <c r="F10" s="80">
        <v>3529451</v>
      </c>
      <c r="G10" s="80">
        <v>3457543</v>
      </c>
      <c r="H10" s="45">
        <f>G10/$G$8*100</f>
        <v>0.12337157958525387</v>
      </c>
      <c r="I10" s="80">
        <v>3434521</v>
      </c>
      <c r="J10" s="45">
        <f>IF(I10=0,"",ROUND(I10/$I$8*100,1))</f>
        <v>0.1</v>
      </c>
      <c r="K10" s="48">
        <f aca="true" t="shared" si="0" ref="K10:K72">IF(I10=0,"",ROUND((I10/G10-1)*100,1))</f>
        <v>-0.7</v>
      </c>
    </row>
    <row r="11" spans="1:11" ht="16.5" customHeight="1">
      <c r="A11" s="77"/>
      <c r="B11" s="78"/>
      <c r="C11" s="79"/>
      <c r="D11" s="80"/>
      <c r="E11" s="80"/>
      <c r="F11" s="80"/>
      <c r="G11" s="80"/>
      <c r="H11" s="45"/>
      <c r="I11" s="80"/>
      <c r="J11" s="45"/>
      <c r="K11" s="48"/>
    </row>
    <row r="12" spans="1:11" ht="15" customHeight="1">
      <c r="A12" s="100" t="s">
        <v>8</v>
      </c>
      <c r="B12" s="101"/>
      <c r="C12" s="79"/>
      <c r="D12" s="82">
        <v>105697822</v>
      </c>
      <c r="E12" s="82">
        <v>102463288</v>
      </c>
      <c r="F12" s="82">
        <v>103576190</v>
      </c>
      <c r="G12" s="82">
        <v>117146215</v>
      </c>
      <c r="H12" s="45">
        <f aca="true" t="shared" si="1" ref="H12:H72">G12/$G$8*100</f>
        <v>4.179995328180665</v>
      </c>
      <c r="I12" s="82">
        <v>110261885</v>
      </c>
      <c r="J12" s="45">
        <f>IF(I12=0,"",ROUND(I12/$I$8*100,1))</f>
        <v>4</v>
      </c>
      <c r="K12" s="48">
        <f t="shared" si="0"/>
        <v>-5.9</v>
      </c>
    </row>
    <row r="13" spans="1:11" ht="15" customHeight="1">
      <c r="A13" s="83"/>
      <c r="B13" s="77" t="s">
        <v>27</v>
      </c>
      <c r="C13" s="76"/>
      <c r="D13" s="80">
        <v>48575875</v>
      </c>
      <c r="E13" s="80">
        <v>50835460</v>
      </c>
      <c r="F13" s="80">
        <v>50992395</v>
      </c>
      <c r="G13" s="80">
        <v>70899561</v>
      </c>
      <c r="H13" s="45">
        <f t="shared" si="1"/>
        <v>2.5298285032090884</v>
      </c>
      <c r="I13" s="80">
        <v>54197633</v>
      </c>
      <c r="J13" s="45">
        <f aca="true" t="shared" si="2" ref="J13:J72">IF(I13=0,"",ROUND(I13/$I$8*100,1))</f>
        <v>2</v>
      </c>
      <c r="K13" s="48">
        <f t="shared" si="0"/>
        <v>-23.6</v>
      </c>
    </row>
    <row r="14" spans="1:11" ht="15" customHeight="1">
      <c r="A14" s="83"/>
      <c r="B14" s="77" t="s">
        <v>28</v>
      </c>
      <c r="C14" s="76"/>
      <c r="D14" s="80">
        <v>5908640</v>
      </c>
      <c r="E14" s="80">
        <v>4324599</v>
      </c>
      <c r="F14" s="80">
        <v>3931382</v>
      </c>
      <c r="G14" s="80">
        <v>4776240</v>
      </c>
      <c r="H14" s="45">
        <f t="shared" si="1"/>
        <v>0.17042514678147833</v>
      </c>
      <c r="I14" s="80">
        <v>5719354</v>
      </c>
      <c r="J14" s="45">
        <f t="shared" si="2"/>
        <v>0.2</v>
      </c>
      <c r="K14" s="48">
        <f t="shared" si="0"/>
        <v>19.7</v>
      </c>
    </row>
    <row r="15" spans="1:11" ht="15" customHeight="1">
      <c r="A15" s="83"/>
      <c r="B15" s="77" t="s">
        <v>29</v>
      </c>
      <c r="C15" s="76"/>
      <c r="D15" s="80">
        <v>29092061</v>
      </c>
      <c r="E15" s="80">
        <v>30205965</v>
      </c>
      <c r="F15" s="80">
        <v>27673152</v>
      </c>
      <c r="G15" s="80">
        <v>28406171</v>
      </c>
      <c r="H15" s="45">
        <f t="shared" si="1"/>
        <v>1.0135851343682003</v>
      </c>
      <c r="I15" s="80">
        <v>32711761</v>
      </c>
      <c r="J15" s="45">
        <f t="shared" si="2"/>
        <v>1.2</v>
      </c>
      <c r="K15" s="48">
        <f t="shared" si="0"/>
        <v>15.2</v>
      </c>
    </row>
    <row r="16" spans="1:11" ht="15" customHeight="1">
      <c r="A16" s="83"/>
      <c r="B16" s="77" t="s">
        <v>30</v>
      </c>
      <c r="C16" s="76"/>
      <c r="D16" s="80">
        <v>10046854</v>
      </c>
      <c r="E16" s="80">
        <v>9820855</v>
      </c>
      <c r="F16" s="80">
        <v>9897973</v>
      </c>
      <c r="G16" s="80">
        <v>8937814</v>
      </c>
      <c r="H16" s="45">
        <f t="shared" si="1"/>
        <v>0.31891786485929347</v>
      </c>
      <c r="I16" s="80">
        <v>8587414</v>
      </c>
      <c r="J16" s="45">
        <f t="shared" si="2"/>
        <v>0.3</v>
      </c>
      <c r="K16" s="48">
        <f t="shared" si="0"/>
        <v>-3.9</v>
      </c>
    </row>
    <row r="17" spans="1:11" ht="15" customHeight="1">
      <c r="A17" s="83"/>
      <c r="B17" s="77" t="s">
        <v>31</v>
      </c>
      <c r="C17" s="76"/>
      <c r="D17" s="80">
        <v>7079793</v>
      </c>
      <c r="E17" s="80">
        <v>2758486</v>
      </c>
      <c r="F17" s="80">
        <v>2945318</v>
      </c>
      <c r="G17" s="80">
        <v>1064076</v>
      </c>
      <c r="H17" s="45">
        <f t="shared" si="1"/>
        <v>0.037968215266956505</v>
      </c>
      <c r="I17" s="80">
        <v>5958331</v>
      </c>
      <c r="J17" s="45">
        <f t="shared" si="2"/>
        <v>0.2</v>
      </c>
      <c r="K17" s="48">
        <f t="shared" si="0"/>
        <v>460</v>
      </c>
    </row>
    <row r="18" spans="1:11" ht="15" customHeight="1">
      <c r="A18" s="83"/>
      <c r="B18" s="77" t="s">
        <v>32</v>
      </c>
      <c r="C18" s="76"/>
      <c r="D18" s="80">
        <v>2360073</v>
      </c>
      <c r="E18" s="80">
        <v>1868081</v>
      </c>
      <c r="F18" s="80">
        <v>1401634</v>
      </c>
      <c r="G18" s="80">
        <v>1390590</v>
      </c>
      <c r="H18" s="45">
        <f t="shared" si="1"/>
        <v>0.049618843454863226</v>
      </c>
      <c r="I18" s="80">
        <v>1533627</v>
      </c>
      <c r="J18" s="45">
        <f t="shared" si="2"/>
        <v>0.1</v>
      </c>
      <c r="K18" s="48">
        <f t="shared" si="0"/>
        <v>10.3</v>
      </c>
    </row>
    <row r="19" spans="1:11" ht="15" customHeight="1">
      <c r="A19" s="83"/>
      <c r="B19" s="77" t="s">
        <v>33</v>
      </c>
      <c r="C19" s="76"/>
      <c r="D19" s="80">
        <v>1897915</v>
      </c>
      <c r="E19" s="80">
        <v>1920984</v>
      </c>
      <c r="F19" s="80">
        <v>5990040</v>
      </c>
      <c r="G19" s="80">
        <v>932892</v>
      </c>
      <c r="H19" s="45">
        <f t="shared" si="1"/>
        <v>0.03328732560157506</v>
      </c>
      <c r="I19" s="80">
        <v>806949</v>
      </c>
      <c r="J19" s="45">
        <f t="shared" si="2"/>
        <v>0</v>
      </c>
      <c r="K19" s="48">
        <f t="shared" si="0"/>
        <v>-13.5</v>
      </c>
    </row>
    <row r="20" spans="1:11" ht="15" customHeight="1">
      <c r="A20" s="83"/>
      <c r="B20" s="77" t="s">
        <v>34</v>
      </c>
      <c r="C20" s="76"/>
      <c r="D20" s="80">
        <v>247545</v>
      </c>
      <c r="E20" s="80">
        <v>239190</v>
      </c>
      <c r="F20" s="80">
        <v>276836</v>
      </c>
      <c r="G20" s="80">
        <v>289337</v>
      </c>
      <c r="H20" s="45">
        <f t="shared" si="1"/>
        <v>0.010324083524762698</v>
      </c>
      <c r="I20" s="80">
        <v>285558</v>
      </c>
      <c r="J20" s="45">
        <f t="shared" si="2"/>
        <v>0</v>
      </c>
      <c r="K20" s="48">
        <f t="shared" si="0"/>
        <v>-1.3</v>
      </c>
    </row>
    <row r="21" spans="1:11" ht="15" customHeight="1">
      <c r="A21" s="83"/>
      <c r="B21" s="77" t="s">
        <v>35</v>
      </c>
      <c r="C21" s="76"/>
      <c r="D21" s="80">
        <v>489066</v>
      </c>
      <c r="E21" s="80">
        <v>489668</v>
      </c>
      <c r="F21" s="80">
        <v>467460</v>
      </c>
      <c r="G21" s="80">
        <v>449534</v>
      </c>
      <c r="H21" s="45">
        <f t="shared" si="1"/>
        <v>0.016040211114446735</v>
      </c>
      <c r="I21" s="80">
        <v>461258</v>
      </c>
      <c r="J21" s="45">
        <f t="shared" si="2"/>
        <v>0</v>
      </c>
      <c r="K21" s="48">
        <f t="shared" si="0"/>
        <v>2.6</v>
      </c>
    </row>
    <row r="22" spans="1:11" ht="16.5" customHeight="1">
      <c r="A22" s="83"/>
      <c r="B22" s="77"/>
      <c r="C22" s="76"/>
      <c r="D22" s="80"/>
      <c r="E22" s="80"/>
      <c r="F22" s="80"/>
      <c r="G22" s="80"/>
      <c r="H22" s="45"/>
      <c r="I22" s="80"/>
      <c r="J22" s="45"/>
      <c r="K22" s="48"/>
    </row>
    <row r="23" spans="1:11" ht="15" customHeight="1">
      <c r="A23" s="100" t="s">
        <v>9</v>
      </c>
      <c r="B23" s="101"/>
      <c r="C23" s="79"/>
      <c r="D23" s="82">
        <v>219973971</v>
      </c>
      <c r="E23" s="82">
        <v>228390739</v>
      </c>
      <c r="F23" s="82">
        <v>269367659</v>
      </c>
      <c r="G23" s="82">
        <v>309147459</v>
      </c>
      <c r="H23" s="45">
        <f t="shared" si="1"/>
        <v>11.030957631357731</v>
      </c>
      <c r="I23" s="82">
        <v>324173353</v>
      </c>
      <c r="J23" s="45">
        <f t="shared" si="2"/>
        <v>11.7</v>
      </c>
      <c r="K23" s="48">
        <f t="shared" si="0"/>
        <v>4.9</v>
      </c>
    </row>
    <row r="24" spans="1:11" ht="15" customHeight="1">
      <c r="A24" s="83"/>
      <c r="B24" s="77" t="s">
        <v>36</v>
      </c>
      <c r="C24" s="76"/>
      <c r="D24" s="80">
        <v>48854446</v>
      </c>
      <c r="E24" s="80">
        <v>48828382</v>
      </c>
      <c r="F24" s="80">
        <v>95450402</v>
      </c>
      <c r="G24" s="80">
        <v>121356855</v>
      </c>
      <c r="H24" s="45">
        <f t="shared" si="1"/>
        <v>4.330238812604388</v>
      </c>
      <c r="I24" s="80">
        <v>131231912</v>
      </c>
      <c r="J24" s="45">
        <f t="shared" si="2"/>
        <v>4.8</v>
      </c>
      <c r="K24" s="48">
        <f t="shared" si="0"/>
        <v>8.1</v>
      </c>
    </row>
    <row r="25" spans="1:11" ht="15" customHeight="1">
      <c r="A25" s="83"/>
      <c r="B25" s="77" t="s">
        <v>37</v>
      </c>
      <c r="C25" s="76"/>
      <c r="D25" s="80">
        <v>114241063</v>
      </c>
      <c r="E25" s="80">
        <v>121807641</v>
      </c>
      <c r="F25" s="80">
        <v>122452600</v>
      </c>
      <c r="G25" s="80">
        <v>129384986</v>
      </c>
      <c r="H25" s="45">
        <f t="shared" si="1"/>
        <v>4.616697492246939</v>
      </c>
      <c r="I25" s="80">
        <v>132758304</v>
      </c>
      <c r="J25" s="45">
        <f t="shared" si="2"/>
        <v>4.8</v>
      </c>
      <c r="K25" s="48">
        <f t="shared" si="0"/>
        <v>2.6</v>
      </c>
    </row>
    <row r="26" spans="1:11" ht="15" customHeight="1">
      <c r="A26" s="83"/>
      <c r="B26" s="77" t="s">
        <v>38</v>
      </c>
      <c r="C26" s="76"/>
      <c r="D26" s="80">
        <v>49475013</v>
      </c>
      <c r="E26" s="80">
        <v>47773380</v>
      </c>
      <c r="F26" s="80">
        <v>44275083</v>
      </c>
      <c r="G26" s="80">
        <v>51827666</v>
      </c>
      <c r="H26" s="45">
        <f t="shared" si="1"/>
        <v>1.8493077369209738</v>
      </c>
      <c r="I26" s="80">
        <v>53915705</v>
      </c>
      <c r="J26" s="45">
        <f t="shared" si="2"/>
        <v>2</v>
      </c>
      <c r="K26" s="48">
        <f t="shared" si="0"/>
        <v>4</v>
      </c>
    </row>
    <row r="27" spans="1:11" ht="15" customHeight="1">
      <c r="A27" s="83"/>
      <c r="B27" s="77" t="s">
        <v>39</v>
      </c>
      <c r="C27" s="76"/>
      <c r="D27" s="80">
        <v>6854954</v>
      </c>
      <c r="E27" s="80">
        <v>7629043</v>
      </c>
      <c r="F27" s="80">
        <v>7137606</v>
      </c>
      <c r="G27" s="80">
        <v>6526422</v>
      </c>
      <c r="H27" s="45">
        <f t="shared" si="1"/>
        <v>0.2328749031262812</v>
      </c>
      <c r="I27" s="80">
        <v>6218908</v>
      </c>
      <c r="J27" s="45">
        <f t="shared" si="2"/>
        <v>0.2</v>
      </c>
      <c r="K27" s="48">
        <f t="shared" si="0"/>
        <v>-4.7</v>
      </c>
    </row>
    <row r="28" spans="1:11" ht="15" customHeight="1">
      <c r="A28" s="83"/>
      <c r="B28" s="77" t="s">
        <v>40</v>
      </c>
      <c r="C28" s="76"/>
      <c r="D28" s="80">
        <v>548495</v>
      </c>
      <c r="E28" s="80">
        <v>2352293</v>
      </c>
      <c r="F28" s="80">
        <v>51968</v>
      </c>
      <c r="G28" s="80">
        <v>51530</v>
      </c>
      <c r="H28" s="45">
        <f t="shared" si="1"/>
        <v>0.001838686459149787</v>
      </c>
      <c r="I28" s="80">
        <v>48524</v>
      </c>
      <c r="J28" s="45">
        <f t="shared" si="2"/>
        <v>0</v>
      </c>
      <c r="K28" s="48">
        <f t="shared" si="0"/>
        <v>-5.8</v>
      </c>
    </row>
    <row r="29" spans="1:11" ht="16.5" customHeight="1">
      <c r="A29" s="83"/>
      <c r="B29" s="77"/>
      <c r="C29" s="76"/>
      <c r="D29" s="80"/>
      <c r="E29" s="80"/>
      <c r="F29" s="80"/>
      <c r="G29" s="80"/>
      <c r="H29" s="45"/>
      <c r="I29" s="80"/>
      <c r="J29" s="45"/>
      <c r="K29" s="48"/>
    </row>
    <row r="30" spans="1:11" ht="15" customHeight="1">
      <c r="A30" s="100" t="s">
        <v>10</v>
      </c>
      <c r="B30" s="101"/>
      <c r="C30" s="84"/>
      <c r="D30" s="82">
        <v>83042757</v>
      </c>
      <c r="E30" s="82">
        <v>79578061</v>
      </c>
      <c r="F30" s="82">
        <v>74888688</v>
      </c>
      <c r="G30" s="82">
        <v>68461864</v>
      </c>
      <c r="H30" s="45">
        <f t="shared" si="1"/>
        <v>2.442846930039865</v>
      </c>
      <c r="I30" s="82">
        <v>59806769</v>
      </c>
      <c r="J30" s="45">
        <f t="shared" si="2"/>
        <v>2.2</v>
      </c>
      <c r="K30" s="48">
        <f t="shared" si="0"/>
        <v>-12.6</v>
      </c>
    </row>
    <row r="31" spans="1:11" ht="15" customHeight="1">
      <c r="A31" s="83"/>
      <c r="B31" s="77" t="s">
        <v>41</v>
      </c>
      <c r="C31" s="76"/>
      <c r="D31" s="80">
        <v>34883027</v>
      </c>
      <c r="E31" s="80">
        <v>33424750</v>
      </c>
      <c r="F31" s="80">
        <v>33713731</v>
      </c>
      <c r="G31" s="80">
        <v>31506949</v>
      </c>
      <c r="H31" s="45">
        <f t="shared" si="1"/>
        <v>1.1242266736934392</v>
      </c>
      <c r="I31" s="80">
        <v>32008301</v>
      </c>
      <c r="J31" s="45">
        <f t="shared" si="2"/>
        <v>1.2</v>
      </c>
      <c r="K31" s="48">
        <f t="shared" si="0"/>
        <v>1.6</v>
      </c>
    </row>
    <row r="32" spans="1:11" ht="15" customHeight="1">
      <c r="A32" s="83"/>
      <c r="B32" s="77" t="s">
        <v>42</v>
      </c>
      <c r="C32" s="76"/>
      <c r="D32" s="80">
        <v>658489</v>
      </c>
      <c r="E32" s="80">
        <v>593006</v>
      </c>
      <c r="F32" s="80">
        <v>431586</v>
      </c>
      <c r="G32" s="80">
        <v>341038</v>
      </c>
      <c r="H32" s="45">
        <f t="shared" si="1"/>
        <v>0.012168871582680478</v>
      </c>
      <c r="I32" s="80">
        <v>334378</v>
      </c>
      <c r="J32" s="45">
        <f t="shared" si="2"/>
        <v>0</v>
      </c>
      <c r="K32" s="48">
        <f t="shared" si="0"/>
        <v>-2</v>
      </c>
    </row>
    <row r="33" spans="1:11" ht="15" customHeight="1">
      <c r="A33" s="83"/>
      <c r="B33" s="77" t="s">
        <v>43</v>
      </c>
      <c r="C33" s="76"/>
      <c r="D33" s="80">
        <v>11153048</v>
      </c>
      <c r="E33" s="80">
        <v>12135275</v>
      </c>
      <c r="F33" s="80">
        <v>13044657</v>
      </c>
      <c r="G33" s="80">
        <v>11391778</v>
      </c>
      <c r="H33" s="45">
        <f t="shared" si="1"/>
        <v>0.40647987491248666</v>
      </c>
      <c r="I33" s="80">
        <v>2544471</v>
      </c>
      <c r="J33" s="45">
        <f t="shared" si="2"/>
        <v>0.1</v>
      </c>
      <c r="K33" s="48">
        <f t="shared" si="0"/>
        <v>-77.7</v>
      </c>
    </row>
    <row r="34" spans="1:11" ht="15" customHeight="1">
      <c r="A34" s="83"/>
      <c r="B34" s="77" t="s">
        <v>44</v>
      </c>
      <c r="C34" s="76"/>
      <c r="D34" s="80">
        <v>11018519</v>
      </c>
      <c r="E34" s="80">
        <v>8857906</v>
      </c>
      <c r="F34" s="80">
        <v>4232106</v>
      </c>
      <c r="G34" s="80">
        <v>4302325</v>
      </c>
      <c r="H34" s="45">
        <f t="shared" si="1"/>
        <v>0.15351497613742687</v>
      </c>
      <c r="I34" s="80">
        <v>4683369</v>
      </c>
      <c r="J34" s="45">
        <f t="shared" si="2"/>
        <v>0.2</v>
      </c>
      <c r="K34" s="48">
        <f t="shared" si="0"/>
        <v>8.9</v>
      </c>
    </row>
    <row r="35" spans="1:11" ht="15" customHeight="1">
      <c r="A35" s="83"/>
      <c r="B35" s="77" t="s">
        <v>45</v>
      </c>
      <c r="C35" s="76"/>
      <c r="D35" s="80">
        <v>55018</v>
      </c>
      <c r="E35" s="80">
        <v>58585</v>
      </c>
      <c r="F35" s="80">
        <v>57366</v>
      </c>
      <c r="G35" s="80">
        <v>77998</v>
      </c>
      <c r="H35" s="45">
        <f t="shared" si="1"/>
        <v>0.002783114039215313</v>
      </c>
      <c r="I35" s="80">
        <v>38459</v>
      </c>
      <c r="J35" s="45">
        <f t="shared" si="2"/>
        <v>0</v>
      </c>
      <c r="K35" s="48">
        <f t="shared" si="0"/>
        <v>-50.7</v>
      </c>
    </row>
    <row r="36" spans="1:11" ht="15" customHeight="1">
      <c r="A36" s="83"/>
      <c r="B36" s="77" t="s">
        <v>46</v>
      </c>
      <c r="C36" s="76"/>
      <c r="D36" s="80">
        <v>8525877</v>
      </c>
      <c r="E36" s="80">
        <v>7864755</v>
      </c>
      <c r="F36" s="80">
        <v>7413757</v>
      </c>
      <c r="G36" s="80">
        <v>7406730</v>
      </c>
      <c r="H36" s="45">
        <f t="shared" si="1"/>
        <v>0.26428593358390257</v>
      </c>
      <c r="I36" s="80">
        <v>7267362</v>
      </c>
      <c r="J36" s="45">
        <f t="shared" si="2"/>
        <v>0.3</v>
      </c>
      <c r="K36" s="48">
        <f t="shared" si="0"/>
        <v>-1.9</v>
      </c>
    </row>
    <row r="37" spans="1:11" ht="15" customHeight="1">
      <c r="A37" s="83"/>
      <c r="B37" s="77" t="s">
        <v>47</v>
      </c>
      <c r="C37" s="76"/>
      <c r="D37" s="80">
        <v>16748779</v>
      </c>
      <c r="E37" s="80">
        <v>16643784</v>
      </c>
      <c r="F37" s="80">
        <v>15995485</v>
      </c>
      <c r="G37" s="80">
        <v>13435046</v>
      </c>
      <c r="H37" s="45">
        <f t="shared" si="1"/>
        <v>0.47938748609071424</v>
      </c>
      <c r="I37" s="80">
        <v>12930429</v>
      </c>
      <c r="J37" s="45">
        <f t="shared" si="2"/>
        <v>0.5</v>
      </c>
      <c r="K37" s="48">
        <f t="shared" si="0"/>
        <v>-3.8</v>
      </c>
    </row>
    <row r="38" spans="1:11" ht="16.5" customHeight="1">
      <c r="A38" s="83"/>
      <c r="B38" s="77"/>
      <c r="C38" s="76"/>
      <c r="D38" s="80"/>
      <c r="E38" s="80"/>
      <c r="F38" s="80"/>
      <c r="G38" s="80"/>
      <c r="H38" s="45"/>
      <c r="I38" s="80"/>
      <c r="J38" s="45"/>
      <c r="K38" s="48"/>
    </row>
    <row r="39" spans="1:11" ht="15" customHeight="1">
      <c r="A39" s="100" t="s">
        <v>11</v>
      </c>
      <c r="B39" s="101"/>
      <c r="C39" s="84"/>
      <c r="D39" s="82">
        <v>18962114</v>
      </c>
      <c r="E39" s="82">
        <v>18195228</v>
      </c>
      <c r="F39" s="82">
        <v>14851288</v>
      </c>
      <c r="G39" s="82">
        <v>10549004</v>
      </c>
      <c r="H39" s="45">
        <f t="shared" si="1"/>
        <v>0.37640812754350744</v>
      </c>
      <c r="I39" s="82">
        <v>10116769</v>
      </c>
      <c r="J39" s="45">
        <f t="shared" si="2"/>
        <v>0.4</v>
      </c>
      <c r="K39" s="48">
        <f t="shared" si="0"/>
        <v>-4.1</v>
      </c>
    </row>
    <row r="40" spans="1:11" ht="15" customHeight="1">
      <c r="A40" s="83"/>
      <c r="B40" s="77" t="s">
        <v>48</v>
      </c>
      <c r="C40" s="76"/>
      <c r="D40" s="80">
        <v>13225502</v>
      </c>
      <c r="E40" s="80">
        <v>13937512</v>
      </c>
      <c r="F40" s="80">
        <v>7845207</v>
      </c>
      <c r="G40" s="80">
        <v>6566845</v>
      </c>
      <c r="H40" s="45">
        <f t="shared" si="1"/>
        <v>0.23431727112042464</v>
      </c>
      <c r="I40" s="80">
        <v>6443341</v>
      </c>
      <c r="J40" s="45">
        <f t="shared" si="2"/>
        <v>0.2</v>
      </c>
      <c r="K40" s="48">
        <f t="shared" si="0"/>
        <v>-1.9</v>
      </c>
    </row>
    <row r="41" spans="1:11" ht="15" customHeight="1">
      <c r="A41" s="83"/>
      <c r="B41" s="77" t="s">
        <v>49</v>
      </c>
      <c r="C41" s="76"/>
      <c r="D41" s="80">
        <v>5289005</v>
      </c>
      <c r="E41" s="80">
        <v>3807162</v>
      </c>
      <c r="F41" s="80">
        <v>6582774</v>
      </c>
      <c r="G41" s="80">
        <v>3555421</v>
      </c>
      <c r="H41" s="45">
        <f t="shared" si="1"/>
        <v>0.12686404908357837</v>
      </c>
      <c r="I41" s="80">
        <v>3261139</v>
      </c>
      <c r="J41" s="45">
        <f t="shared" si="2"/>
        <v>0.1</v>
      </c>
      <c r="K41" s="48">
        <f t="shared" si="0"/>
        <v>-8.3</v>
      </c>
    </row>
    <row r="42" spans="1:11" ht="15" customHeight="1">
      <c r="A42" s="83"/>
      <c r="B42" s="77" t="s">
        <v>50</v>
      </c>
      <c r="C42" s="76"/>
      <c r="D42" s="85" t="s">
        <v>84</v>
      </c>
      <c r="E42" s="85" t="s">
        <v>84</v>
      </c>
      <c r="F42" s="85" t="s">
        <v>84</v>
      </c>
      <c r="G42" s="85" t="s">
        <v>84</v>
      </c>
      <c r="H42" s="85" t="s">
        <v>84</v>
      </c>
      <c r="I42" s="99">
        <v>0</v>
      </c>
      <c r="J42" s="98" t="s">
        <v>99</v>
      </c>
      <c r="K42" s="98" t="s">
        <v>99</v>
      </c>
    </row>
    <row r="43" spans="1:11" ht="15" customHeight="1">
      <c r="A43" s="83"/>
      <c r="B43" s="77" t="s">
        <v>51</v>
      </c>
      <c r="C43" s="76"/>
      <c r="D43" s="80">
        <v>447607</v>
      </c>
      <c r="E43" s="80">
        <v>450554</v>
      </c>
      <c r="F43" s="80">
        <v>423307</v>
      </c>
      <c r="G43" s="80">
        <v>426738</v>
      </c>
      <c r="H43" s="45">
        <f t="shared" si="1"/>
        <v>0.0152268073395044</v>
      </c>
      <c r="I43" s="80">
        <v>412289</v>
      </c>
      <c r="J43" s="45">
        <f t="shared" si="2"/>
        <v>0</v>
      </c>
      <c r="K43" s="48">
        <f t="shared" si="0"/>
        <v>-3.4</v>
      </c>
    </row>
    <row r="44" spans="1:11" ht="16.5" customHeight="1">
      <c r="A44" s="83"/>
      <c r="B44" s="77"/>
      <c r="C44" s="76"/>
      <c r="D44" s="80"/>
      <c r="E44" s="80"/>
      <c r="F44" s="80"/>
      <c r="G44" s="80"/>
      <c r="H44" s="45"/>
      <c r="I44" s="80"/>
      <c r="J44" s="45"/>
      <c r="K44" s="48"/>
    </row>
    <row r="45" spans="1:11" ht="15" customHeight="1">
      <c r="A45" s="100" t="s">
        <v>12</v>
      </c>
      <c r="B45" s="101"/>
      <c r="C45" s="84"/>
      <c r="D45" s="82">
        <v>29262370</v>
      </c>
      <c r="E45" s="82">
        <v>26788555</v>
      </c>
      <c r="F45" s="82">
        <v>23527539</v>
      </c>
      <c r="G45" s="82">
        <v>23802421</v>
      </c>
      <c r="H45" s="45">
        <f t="shared" si="1"/>
        <v>0.8493147523322827</v>
      </c>
      <c r="I45" s="82">
        <v>23228109</v>
      </c>
      <c r="J45" s="45">
        <f t="shared" si="2"/>
        <v>0.8</v>
      </c>
      <c r="K45" s="48">
        <f t="shared" si="0"/>
        <v>-2.4</v>
      </c>
    </row>
    <row r="46" spans="1:11" ht="15" customHeight="1">
      <c r="A46" s="83"/>
      <c r="B46" s="77" t="s">
        <v>52</v>
      </c>
      <c r="C46" s="76"/>
      <c r="D46" s="80">
        <v>15905942</v>
      </c>
      <c r="E46" s="80">
        <v>14920900</v>
      </c>
      <c r="F46" s="80">
        <v>12740812</v>
      </c>
      <c r="G46" s="80">
        <v>12894984</v>
      </c>
      <c r="H46" s="45">
        <f t="shared" si="1"/>
        <v>0.46011706717937423</v>
      </c>
      <c r="I46" s="80">
        <v>12523792</v>
      </c>
      <c r="J46" s="45">
        <f t="shared" si="2"/>
        <v>0.5</v>
      </c>
      <c r="K46" s="48">
        <f t="shared" si="0"/>
        <v>-2.9</v>
      </c>
    </row>
    <row r="47" spans="1:11" ht="15" customHeight="1">
      <c r="A47" s="83"/>
      <c r="B47" s="77" t="s">
        <v>53</v>
      </c>
      <c r="C47" s="76"/>
      <c r="D47" s="80">
        <v>540646</v>
      </c>
      <c r="E47" s="80">
        <v>512016</v>
      </c>
      <c r="F47" s="80">
        <v>695847</v>
      </c>
      <c r="G47" s="80">
        <v>808499</v>
      </c>
      <c r="H47" s="45">
        <f t="shared" si="1"/>
        <v>0.028848751475570412</v>
      </c>
      <c r="I47" s="80">
        <v>773345</v>
      </c>
      <c r="J47" s="45">
        <f t="shared" si="2"/>
        <v>0</v>
      </c>
      <c r="K47" s="48">
        <f t="shared" si="0"/>
        <v>-4.3</v>
      </c>
    </row>
    <row r="48" spans="1:11" ht="15" customHeight="1">
      <c r="A48" s="83"/>
      <c r="B48" s="77" t="s">
        <v>54</v>
      </c>
      <c r="C48" s="76"/>
      <c r="D48" s="80">
        <v>8044137</v>
      </c>
      <c r="E48" s="80">
        <v>7003400</v>
      </c>
      <c r="F48" s="80">
        <v>6070387</v>
      </c>
      <c r="G48" s="80">
        <v>6359559</v>
      </c>
      <c r="H48" s="45">
        <f t="shared" si="1"/>
        <v>0.2269209202302379</v>
      </c>
      <c r="I48" s="80">
        <v>6347961</v>
      </c>
      <c r="J48" s="45">
        <f t="shared" si="2"/>
        <v>0.2</v>
      </c>
      <c r="K48" s="48">
        <f t="shared" si="0"/>
        <v>-0.2</v>
      </c>
    </row>
    <row r="49" spans="1:11" ht="15" customHeight="1">
      <c r="A49" s="83"/>
      <c r="B49" s="77" t="s">
        <v>55</v>
      </c>
      <c r="C49" s="76"/>
      <c r="D49" s="80">
        <v>3200238</v>
      </c>
      <c r="E49" s="80">
        <v>2704363</v>
      </c>
      <c r="F49" s="80">
        <v>2322490</v>
      </c>
      <c r="G49" s="80">
        <v>2297121</v>
      </c>
      <c r="H49" s="45">
        <f t="shared" si="1"/>
        <v>0.08196555943583578</v>
      </c>
      <c r="I49" s="80">
        <v>2249282</v>
      </c>
      <c r="J49" s="45">
        <f t="shared" si="2"/>
        <v>0.1</v>
      </c>
      <c r="K49" s="48">
        <f t="shared" si="0"/>
        <v>-2.1</v>
      </c>
    </row>
    <row r="50" spans="1:11" ht="15" customHeight="1">
      <c r="A50" s="83"/>
      <c r="B50" s="77" t="s">
        <v>56</v>
      </c>
      <c r="C50" s="76"/>
      <c r="D50" s="80">
        <v>1571407</v>
      </c>
      <c r="E50" s="80">
        <v>1647876</v>
      </c>
      <c r="F50" s="80">
        <v>1698003</v>
      </c>
      <c r="G50" s="80">
        <v>1442258</v>
      </c>
      <c r="H50" s="45">
        <f t="shared" si="1"/>
        <v>0.05146245401126437</v>
      </c>
      <c r="I50" s="80">
        <v>1333729</v>
      </c>
      <c r="J50" s="45">
        <f t="shared" si="2"/>
        <v>0</v>
      </c>
      <c r="K50" s="48">
        <f t="shared" si="0"/>
        <v>-7.5</v>
      </c>
    </row>
    <row r="51" spans="1:11" ht="16.5" customHeight="1">
      <c r="A51" s="83"/>
      <c r="B51" s="77"/>
      <c r="C51" s="76"/>
      <c r="D51" s="80"/>
      <c r="E51" s="80"/>
      <c r="F51" s="80"/>
      <c r="G51" s="80"/>
      <c r="H51" s="45"/>
      <c r="I51" s="80"/>
      <c r="J51" s="45"/>
      <c r="K51" s="48"/>
    </row>
    <row r="52" spans="1:11" ht="15" customHeight="1">
      <c r="A52" s="100" t="s">
        <v>13</v>
      </c>
      <c r="B52" s="101"/>
      <c r="C52" s="84"/>
      <c r="D52" s="82">
        <v>234310974</v>
      </c>
      <c r="E52" s="82">
        <v>267125301</v>
      </c>
      <c r="F52" s="82">
        <v>313507895</v>
      </c>
      <c r="G52" s="82">
        <v>448617651</v>
      </c>
      <c r="H52" s="45">
        <f t="shared" si="1"/>
        <v>16.007514073923634</v>
      </c>
      <c r="I52" s="82">
        <v>436362430</v>
      </c>
      <c r="J52" s="45">
        <f t="shared" si="2"/>
        <v>15.8</v>
      </c>
      <c r="K52" s="48">
        <f t="shared" si="0"/>
        <v>-2.7</v>
      </c>
    </row>
    <row r="53" spans="1:11" ht="15" customHeight="1">
      <c r="A53" s="83"/>
      <c r="B53" s="77" t="s">
        <v>57</v>
      </c>
      <c r="C53" s="76"/>
      <c r="D53" s="80">
        <v>118539263</v>
      </c>
      <c r="E53" s="80">
        <v>138852016</v>
      </c>
      <c r="F53" s="80">
        <v>164041535</v>
      </c>
      <c r="G53" s="80">
        <v>238240428</v>
      </c>
      <c r="H53" s="45">
        <f t="shared" si="1"/>
        <v>8.500862584623514</v>
      </c>
      <c r="I53" s="80">
        <v>228556650</v>
      </c>
      <c r="J53" s="45">
        <f t="shared" si="2"/>
        <v>8.3</v>
      </c>
      <c r="K53" s="48">
        <f t="shared" si="0"/>
        <v>-4.1</v>
      </c>
    </row>
    <row r="54" spans="1:11" ht="15" customHeight="1">
      <c r="A54" s="83"/>
      <c r="B54" s="77" t="s">
        <v>58</v>
      </c>
      <c r="C54" s="76"/>
      <c r="D54" s="80">
        <v>114381575</v>
      </c>
      <c r="E54" s="80">
        <v>126870929</v>
      </c>
      <c r="F54" s="80">
        <v>148044420</v>
      </c>
      <c r="G54" s="80">
        <v>209181662</v>
      </c>
      <c r="H54" s="45">
        <f t="shared" si="1"/>
        <v>7.463991644126675</v>
      </c>
      <c r="I54" s="80">
        <v>206739467</v>
      </c>
      <c r="J54" s="45">
        <f t="shared" si="2"/>
        <v>7.5</v>
      </c>
      <c r="K54" s="48">
        <f t="shared" si="0"/>
        <v>-1.2</v>
      </c>
    </row>
    <row r="55" spans="1:11" ht="15" customHeight="1">
      <c r="A55" s="83"/>
      <c r="B55" s="77" t="s">
        <v>59</v>
      </c>
      <c r="C55" s="76"/>
      <c r="D55" s="80">
        <v>1390136</v>
      </c>
      <c r="E55" s="80">
        <v>1402356</v>
      </c>
      <c r="F55" s="80">
        <v>1421940</v>
      </c>
      <c r="G55" s="80">
        <v>1195561</v>
      </c>
      <c r="H55" s="45">
        <f t="shared" si="1"/>
        <v>0.04265984517344417</v>
      </c>
      <c r="I55" s="80">
        <v>1066313</v>
      </c>
      <c r="J55" s="45">
        <f t="shared" si="2"/>
        <v>0</v>
      </c>
      <c r="K55" s="48">
        <f t="shared" si="0"/>
        <v>-10.8</v>
      </c>
    </row>
    <row r="56" spans="1:11" ht="16.5" customHeight="1">
      <c r="A56" s="83"/>
      <c r="B56" s="77"/>
      <c r="C56" s="76"/>
      <c r="D56" s="80"/>
      <c r="E56" s="80"/>
      <c r="F56" s="80"/>
      <c r="G56" s="80"/>
      <c r="H56" s="45"/>
      <c r="I56" s="80"/>
      <c r="J56" s="45"/>
      <c r="K56" s="48"/>
    </row>
    <row r="57" spans="1:11" ht="15" customHeight="1">
      <c r="A57" s="100" t="s">
        <v>14</v>
      </c>
      <c r="B57" s="101"/>
      <c r="C57" s="84"/>
      <c r="D57" s="82">
        <v>393234541</v>
      </c>
      <c r="E57" s="82">
        <v>405199022</v>
      </c>
      <c r="F57" s="82">
        <v>356389216</v>
      </c>
      <c r="G57" s="82">
        <v>332574831</v>
      </c>
      <c r="H57" s="45">
        <f t="shared" si="1"/>
        <v>11.866889936226057</v>
      </c>
      <c r="I57" s="82">
        <v>321648078</v>
      </c>
      <c r="J57" s="45">
        <f t="shared" si="2"/>
        <v>11.6</v>
      </c>
      <c r="K57" s="48">
        <f t="shared" si="0"/>
        <v>-3.3</v>
      </c>
    </row>
    <row r="58" spans="1:11" ht="15" customHeight="1">
      <c r="A58" s="83"/>
      <c r="B58" s="77" t="s">
        <v>60</v>
      </c>
      <c r="C58" s="76"/>
      <c r="D58" s="80">
        <v>41133072</v>
      </c>
      <c r="E58" s="80">
        <v>41107431</v>
      </c>
      <c r="F58" s="80">
        <v>37586108</v>
      </c>
      <c r="G58" s="80">
        <v>27649032</v>
      </c>
      <c r="H58" s="45">
        <f t="shared" si="1"/>
        <v>0.9865690034348759</v>
      </c>
      <c r="I58" s="80">
        <v>30201558</v>
      </c>
      <c r="J58" s="45">
        <f t="shared" si="2"/>
        <v>1.1</v>
      </c>
      <c r="K58" s="48">
        <f t="shared" si="0"/>
        <v>9.2</v>
      </c>
    </row>
    <row r="59" spans="1:11" ht="15" customHeight="1">
      <c r="A59" s="83"/>
      <c r="B59" s="77" t="s">
        <v>61</v>
      </c>
      <c r="C59" s="76"/>
      <c r="D59" s="80">
        <v>92352941</v>
      </c>
      <c r="E59" s="80">
        <v>90102269</v>
      </c>
      <c r="F59" s="80">
        <v>72410069</v>
      </c>
      <c r="G59" s="80">
        <v>71542680</v>
      </c>
      <c r="H59" s="45">
        <f t="shared" si="1"/>
        <v>2.5527761879931354</v>
      </c>
      <c r="I59" s="80">
        <v>64187689</v>
      </c>
      <c r="J59" s="45">
        <f t="shared" si="2"/>
        <v>2.3</v>
      </c>
      <c r="K59" s="48">
        <f t="shared" si="0"/>
        <v>-10.3</v>
      </c>
    </row>
    <row r="60" spans="1:11" ht="15" customHeight="1">
      <c r="A60" s="83"/>
      <c r="B60" s="77" t="s">
        <v>62</v>
      </c>
      <c r="C60" s="76"/>
      <c r="D60" s="80">
        <v>70105568</v>
      </c>
      <c r="E60" s="80">
        <v>73033582</v>
      </c>
      <c r="F60" s="80">
        <v>64741697</v>
      </c>
      <c r="G60" s="80">
        <v>63880220</v>
      </c>
      <c r="H60" s="45">
        <f t="shared" si="1"/>
        <v>2.279365331292633</v>
      </c>
      <c r="I60" s="80">
        <v>61045423</v>
      </c>
      <c r="J60" s="45">
        <f t="shared" si="2"/>
        <v>2.2</v>
      </c>
      <c r="K60" s="48">
        <f t="shared" si="0"/>
        <v>-4.4</v>
      </c>
    </row>
    <row r="61" spans="1:11" ht="15" customHeight="1">
      <c r="A61" s="83"/>
      <c r="B61" s="77" t="s">
        <v>63</v>
      </c>
      <c r="C61" s="76"/>
      <c r="D61" s="80">
        <v>4285473</v>
      </c>
      <c r="E61" s="80">
        <v>5018565</v>
      </c>
      <c r="F61" s="80">
        <v>3859116</v>
      </c>
      <c r="G61" s="80">
        <v>3685606</v>
      </c>
      <c r="H61" s="45">
        <f t="shared" si="1"/>
        <v>0.13150929256668367</v>
      </c>
      <c r="I61" s="80">
        <v>3972711</v>
      </c>
      <c r="J61" s="45">
        <f t="shared" si="2"/>
        <v>0.1</v>
      </c>
      <c r="K61" s="48">
        <f t="shared" si="0"/>
        <v>7.8</v>
      </c>
    </row>
    <row r="62" spans="1:11" ht="15" customHeight="1">
      <c r="A62" s="83"/>
      <c r="B62" s="77" t="s">
        <v>64</v>
      </c>
      <c r="C62" s="76"/>
      <c r="D62" s="80">
        <v>81266486</v>
      </c>
      <c r="E62" s="80">
        <v>100328119</v>
      </c>
      <c r="F62" s="80">
        <v>82044937</v>
      </c>
      <c r="G62" s="80">
        <v>76194619</v>
      </c>
      <c r="H62" s="45">
        <f t="shared" si="1"/>
        <v>2.71876604338011</v>
      </c>
      <c r="I62" s="80">
        <f>26880486+19209055+19745139+9414505</f>
        <v>75249185</v>
      </c>
      <c r="J62" s="45">
        <f t="shared" si="2"/>
        <v>2.7</v>
      </c>
      <c r="K62" s="48">
        <f t="shared" si="0"/>
        <v>-1.2</v>
      </c>
    </row>
    <row r="63" spans="1:11" ht="15" customHeight="1">
      <c r="A63" s="83"/>
      <c r="B63" s="77" t="s">
        <v>65</v>
      </c>
      <c r="C63" s="76"/>
      <c r="D63" s="80">
        <v>80486232</v>
      </c>
      <c r="E63" s="80">
        <v>77457542</v>
      </c>
      <c r="F63" s="80">
        <v>80906167</v>
      </c>
      <c r="G63" s="80">
        <v>87767108</v>
      </c>
      <c r="H63" s="45">
        <f t="shared" si="1"/>
        <v>3.131694023643255</v>
      </c>
      <c r="I63" s="80">
        <v>86198607</v>
      </c>
      <c r="J63" s="45">
        <f t="shared" si="2"/>
        <v>3.1</v>
      </c>
      <c r="K63" s="48">
        <f t="shared" si="0"/>
        <v>-1.8</v>
      </c>
    </row>
    <row r="64" spans="1:11" ht="15" customHeight="1">
      <c r="A64" s="83"/>
      <c r="B64" s="77" t="s">
        <v>66</v>
      </c>
      <c r="C64" s="76"/>
      <c r="D64" s="80">
        <v>23604769</v>
      </c>
      <c r="E64" s="80">
        <v>18151514</v>
      </c>
      <c r="F64" s="80">
        <v>14841122</v>
      </c>
      <c r="G64" s="80">
        <v>1855566</v>
      </c>
      <c r="H64" s="45">
        <f t="shared" si="1"/>
        <v>0.06621005391536451</v>
      </c>
      <c r="I64" s="80">
        <v>792905</v>
      </c>
      <c r="J64" s="45">
        <f t="shared" si="2"/>
        <v>0</v>
      </c>
      <c r="K64" s="48">
        <f t="shared" si="0"/>
        <v>-57.3</v>
      </c>
    </row>
    <row r="65" spans="1:11" ht="16.5" customHeight="1">
      <c r="A65" s="83"/>
      <c r="B65" s="77"/>
      <c r="C65" s="76"/>
      <c r="D65" s="80"/>
      <c r="E65" s="80"/>
      <c r="F65" s="80"/>
      <c r="G65" s="80"/>
      <c r="H65" s="45"/>
      <c r="I65" s="80"/>
      <c r="J65" s="45"/>
      <c r="K65" s="48"/>
    </row>
    <row r="66" spans="1:11" ht="15" customHeight="1">
      <c r="A66" s="100" t="s">
        <v>15</v>
      </c>
      <c r="B66" s="101"/>
      <c r="C66" s="84"/>
      <c r="D66" s="80">
        <v>274365912</v>
      </c>
      <c r="E66" s="80">
        <v>266402122</v>
      </c>
      <c r="F66" s="80">
        <v>262962915</v>
      </c>
      <c r="G66" s="80">
        <v>273120203</v>
      </c>
      <c r="H66" s="45">
        <f t="shared" si="1"/>
        <v>9.745437977417835</v>
      </c>
      <c r="I66" s="80">
        <v>272118997</v>
      </c>
      <c r="J66" s="45">
        <f t="shared" si="2"/>
        <v>9.9</v>
      </c>
      <c r="K66" s="48">
        <f t="shared" si="0"/>
        <v>-0.4</v>
      </c>
    </row>
    <row r="67" spans="1:11" ht="16.5" customHeight="1">
      <c r="A67" s="77"/>
      <c r="B67" s="78"/>
      <c r="C67" s="84"/>
      <c r="D67" s="80"/>
      <c r="E67" s="80"/>
      <c r="F67" s="80"/>
      <c r="G67" s="80"/>
      <c r="H67" s="45"/>
      <c r="I67" s="80"/>
      <c r="J67" s="45"/>
      <c r="K67" s="48"/>
    </row>
    <row r="68" spans="1:11" ht="15" customHeight="1">
      <c r="A68" s="100" t="s">
        <v>16</v>
      </c>
      <c r="B68" s="101"/>
      <c r="C68" s="84"/>
      <c r="D68" s="86">
        <v>755191326</v>
      </c>
      <c r="E68" s="86">
        <v>765349748</v>
      </c>
      <c r="F68" s="86">
        <v>725148527</v>
      </c>
      <c r="G68" s="86">
        <v>744401945</v>
      </c>
      <c r="H68" s="45">
        <f t="shared" si="1"/>
        <v>26.561649067266917</v>
      </c>
      <c r="I68" s="86">
        <v>743915368</v>
      </c>
      <c r="J68" s="45">
        <f t="shared" si="2"/>
        <v>26.9</v>
      </c>
      <c r="K68" s="48">
        <f t="shared" si="0"/>
        <v>-0.1</v>
      </c>
    </row>
    <row r="69" spans="1:11" ht="15" customHeight="1">
      <c r="A69" s="83"/>
      <c r="B69" s="77" t="s">
        <v>67</v>
      </c>
      <c r="C69" s="76"/>
      <c r="D69" s="80">
        <v>192939233</v>
      </c>
      <c r="E69" s="80">
        <v>206177141</v>
      </c>
      <c r="F69" s="80">
        <v>179716917</v>
      </c>
      <c r="G69" s="80">
        <v>202545754</v>
      </c>
      <c r="H69" s="45">
        <f t="shared" si="1"/>
        <v>7.227210076423128</v>
      </c>
      <c r="I69" s="80">
        <v>209174196</v>
      </c>
      <c r="J69" s="45">
        <f t="shared" si="2"/>
        <v>7.6</v>
      </c>
      <c r="K69" s="48">
        <f t="shared" si="0"/>
        <v>3.3</v>
      </c>
    </row>
    <row r="70" spans="1:11" ht="15" customHeight="1">
      <c r="A70" s="83"/>
      <c r="B70" s="77" t="s">
        <v>68</v>
      </c>
      <c r="C70" s="76"/>
      <c r="D70" s="80">
        <v>239129784</v>
      </c>
      <c r="E70" s="80">
        <v>234955619</v>
      </c>
      <c r="F70" s="80">
        <v>232999314</v>
      </c>
      <c r="G70" s="80">
        <v>233209125</v>
      </c>
      <c r="H70" s="45">
        <f t="shared" si="1"/>
        <v>8.321336314528818</v>
      </c>
      <c r="I70" s="80">
        <v>230815935</v>
      </c>
      <c r="J70" s="45">
        <f t="shared" si="2"/>
        <v>8.4</v>
      </c>
      <c r="K70" s="48">
        <f t="shared" si="0"/>
        <v>-1</v>
      </c>
    </row>
    <row r="71" spans="1:11" ht="15" customHeight="1">
      <c r="A71" s="83"/>
      <c r="B71" s="77" t="s">
        <v>69</v>
      </c>
      <c r="C71" s="76"/>
      <c r="D71" s="80">
        <v>135607252</v>
      </c>
      <c r="E71" s="80">
        <v>133667641</v>
      </c>
      <c r="F71" s="80">
        <v>131554597</v>
      </c>
      <c r="G71" s="80">
        <v>131249453</v>
      </c>
      <c r="H71" s="45">
        <f t="shared" si="1"/>
        <v>4.683225150435016</v>
      </c>
      <c r="I71" s="80">
        <v>130558025</v>
      </c>
      <c r="J71" s="45">
        <f t="shared" si="2"/>
        <v>4.7</v>
      </c>
      <c r="K71" s="48">
        <f t="shared" si="0"/>
        <v>-0.5</v>
      </c>
    </row>
    <row r="72" spans="1:11" ht="15" customHeight="1">
      <c r="A72" s="87"/>
      <c r="B72" s="75" t="s">
        <v>70</v>
      </c>
      <c r="C72" s="76"/>
      <c r="D72" s="80">
        <v>114102914</v>
      </c>
      <c r="E72" s="80">
        <v>113009665</v>
      </c>
      <c r="F72" s="80">
        <v>112620033</v>
      </c>
      <c r="G72" s="80">
        <v>110558692</v>
      </c>
      <c r="H72" s="45">
        <f t="shared" si="1"/>
        <v>3.9449402274735466</v>
      </c>
      <c r="I72" s="80">
        <v>105880633</v>
      </c>
      <c r="J72" s="45">
        <f t="shared" si="2"/>
        <v>3.8</v>
      </c>
      <c r="K72" s="48">
        <f t="shared" si="0"/>
        <v>-4.2</v>
      </c>
    </row>
    <row r="73" spans="1:11" s="96" customFormat="1" ht="6.75" customHeight="1">
      <c r="A73" s="88"/>
      <c r="B73" s="89"/>
      <c r="C73" s="90"/>
      <c r="D73" s="91"/>
      <c r="E73" s="91"/>
      <c r="F73" s="91"/>
      <c r="G73" s="92"/>
      <c r="H73" s="93"/>
      <c r="I73" s="92"/>
      <c r="J73" s="94"/>
      <c r="K73" s="95"/>
    </row>
    <row r="74" spans="1:11" ht="18" customHeight="1">
      <c r="A74" s="97" t="s">
        <v>83</v>
      </c>
      <c r="C74" s="97"/>
      <c r="D74" s="55"/>
      <c r="E74" s="55"/>
      <c r="F74" s="55"/>
      <c r="G74" s="55"/>
      <c r="H74" s="55"/>
      <c r="I74" s="55"/>
      <c r="J74" s="56"/>
      <c r="K74" s="55"/>
    </row>
  </sheetData>
  <mergeCells count="13">
    <mergeCell ref="A12:B12"/>
    <mergeCell ref="A23:B23"/>
    <mergeCell ref="J5:J6"/>
    <mergeCell ref="A57:B57"/>
    <mergeCell ref="A66:B66"/>
    <mergeCell ref="A68:B68"/>
    <mergeCell ref="H5:H6"/>
    <mergeCell ref="A30:B30"/>
    <mergeCell ref="A39:B39"/>
    <mergeCell ref="A45:B45"/>
    <mergeCell ref="A52:B52"/>
    <mergeCell ref="A8:B8"/>
    <mergeCell ref="A10:B10"/>
  </mergeCells>
  <printOptions/>
  <pageMargins left="0.5905511811023623" right="0.5905511811023623" top="0.5905511811023623" bottom="0.5905511811023623" header="0" footer="0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7"/>
  <sheetViews>
    <sheetView showGridLines="0" zoomScale="75" zoomScaleNormal="75" workbookViewId="0" topLeftCell="A1">
      <selection activeCell="A1" sqref="A1"/>
    </sheetView>
  </sheetViews>
  <sheetFormatPr defaultColWidth="10.59765625" defaultRowHeight="14.25"/>
  <cols>
    <col min="1" max="1" width="3.5" style="1" customWidth="1"/>
    <col min="2" max="2" width="28.5" style="1" customWidth="1"/>
    <col min="3" max="3" width="0.40625" style="1" customWidth="1"/>
    <col min="4" max="7" width="15.19921875" style="1" customWidth="1"/>
    <col min="8" max="8" width="8.09765625" style="1" customWidth="1"/>
    <col min="9" max="9" width="15.19921875" style="1" customWidth="1"/>
    <col min="10" max="10" width="6.8984375" style="40" customWidth="1"/>
    <col min="11" max="11" width="9" style="1" customWidth="1"/>
    <col min="12" max="12" width="12.59765625" style="1" customWidth="1"/>
    <col min="13" max="13" width="21.5" style="22" customWidth="1"/>
    <col min="14" max="14" width="15.59765625" style="22" customWidth="1"/>
    <col min="15" max="16" width="16.59765625" style="1" customWidth="1"/>
    <col min="17" max="17" width="8.59765625" style="1" customWidth="1"/>
    <col min="18" max="18" width="16.59765625" style="1" customWidth="1"/>
    <col min="19" max="19" width="8.59765625" style="1" customWidth="1"/>
    <col min="20" max="20" width="2.59765625" style="1" customWidth="1"/>
    <col min="21" max="21" width="6.59765625" style="1" customWidth="1"/>
    <col min="22" max="16384" width="10.59765625" style="1" customWidth="1"/>
  </cols>
  <sheetData>
    <row r="1" spans="1:14" s="35" customFormat="1" ht="21.75" customHeight="1">
      <c r="A1" s="3" t="s">
        <v>88</v>
      </c>
      <c r="C1" s="3"/>
      <c r="D1" s="36" t="s">
        <v>71</v>
      </c>
      <c r="E1" s="36"/>
      <c r="F1" s="36"/>
      <c r="G1" s="36"/>
      <c r="H1" s="36"/>
      <c r="I1" s="37"/>
      <c r="J1" s="41"/>
      <c r="M1" s="38"/>
      <c r="N1" s="38"/>
    </row>
    <row r="2" ht="24" customHeight="1"/>
    <row r="3" spans="1:11" ht="15" customHeight="1" thickBot="1">
      <c r="A3" s="23"/>
      <c r="B3" s="5"/>
      <c r="C3" s="5"/>
      <c r="D3" s="5"/>
      <c r="E3" s="5"/>
      <c r="F3" s="5"/>
      <c r="G3" s="5"/>
      <c r="H3" s="5"/>
      <c r="I3" s="5"/>
      <c r="J3" s="42"/>
      <c r="K3" s="5"/>
    </row>
    <row r="4" spans="4:11" ht="14.25" customHeight="1">
      <c r="D4" s="6"/>
      <c r="E4" s="6"/>
      <c r="F4" s="6"/>
      <c r="G4" s="6"/>
      <c r="H4" s="7"/>
      <c r="I4" s="6"/>
      <c r="J4" s="43"/>
      <c r="K4" s="7"/>
    </row>
    <row r="5" spans="2:11" ht="14.25" customHeight="1">
      <c r="B5" s="4" t="s">
        <v>17</v>
      </c>
      <c r="C5" s="4"/>
      <c r="D5" s="32" t="s">
        <v>96</v>
      </c>
      <c r="E5" s="32" t="s">
        <v>92</v>
      </c>
      <c r="F5" s="32" t="s">
        <v>93</v>
      </c>
      <c r="G5" s="32" t="s">
        <v>94</v>
      </c>
      <c r="H5" s="112" t="s">
        <v>2</v>
      </c>
      <c r="I5" s="30" t="s">
        <v>97</v>
      </c>
      <c r="J5" s="110" t="s">
        <v>2</v>
      </c>
      <c r="K5" s="30" t="s">
        <v>3</v>
      </c>
    </row>
    <row r="6" spans="1:11" ht="14.25" customHeight="1">
      <c r="A6" s="20"/>
      <c r="B6" s="7"/>
      <c r="C6" s="7"/>
      <c r="D6" s="8"/>
      <c r="E6" s="8"/>
      <c r="F6" s="8"/>
      <c r="G6" s="8"/>
      <c r="H6" s="113"/>
      <c r="I6" s="8"/>
      <c r="J6" s="111"/>
      <c r="K6" s="31" t="s">
        <v>82</v>
      </c>
    </row>
    <row r="7" spans="4:10" ht="12.75" customHeight="1">
      <c r="D7" s="9" t="s">
        <v>4</v>
      </c>
      <c r="E7" s="10"/>
      <c r="H7" s="11" t="s">
        <v>5</v>
      </c>
      <c r="I7" s="11" t="s">
        <v>4</v>
      </c>
      <c r="J7" s="44" t="s">
        <v>5</v>
      </c>
    </row>
    <row r="8" spans="1:12" ht="12.75" customHeight="1">
      <c r="A8" s="24"/>
      <c r="B8" s="27" t="s">
        <v>72</v>
      </c>
      <c r="C8" s="33"/>
      <c r="D8" s="28">
        <v>41038574</v>
      </c>
      <c r="E8" s="28">
        <v>39826050</v>
      </c>
      <c r="F8" s="28">
        <v>41482571</v>
      </c>
      <c r="G8" s="28">
        <v>39710186</v>
      </c>
      <c r="H8" s="39">
        <f>G8/'n-15-02a '!$G$8*100</f>
        <v>1.4169334618381415</v>
      </c>
      <c r="I8" s="28">
        <v>39178732</v>
      </c>
      <c r="J8" s="45">
        <f>IF(I8=0,"",ROUND(I8/'n-15-02a '!$I$8*100,1))</f>
        <v>1.4</v>
      </c>
      <c r="K8" s="48">
        <f>IF(I8=0,"",ROUND((I8/G8-1)*100,1))</f>
        <v>-1.3</v>
      </c>
      <c r="L8" s="40"/>
    </row>
    <row r="9" spans="1:12" ht="12.75" customHeight="1">
      <c r="A9" s="24"/>
      <c r="B9" s="13" t="s">
        <v>73</v>
      </c>
      <c r="C9" s="16"/>
      <c r="D9" s="28">
        <v>7164868</v>
      </c>
      <c r="E9" s="28">
        <v>6727850</v>
      </c>
      <c r="F9" s="28">
        <v>6526970</v>
      </c>
      <c r="G9" s="28">
        <v>6022548</v>
      </c>
      <c r="H9" s="39">
        <f>G9/'n-15-02a '!$G$8*100</f>
        <v>0.21489573951445043</v>
      </c>
      <c r="I9" s="28">
        <v>5724578</v>
      </c>
      <c r="J9" s="45">
        <f>IF(I9=0,"",ROUND(I9/'n-15-02a '!$I$8*100,1))</f>
        <v>0.2</v>
      </c>
      <c r="K9" s="48">
        <f aca="true" t="shared" si="0" ref="K9:K28">IF(I9=0,"",ROUND((I9/G9-1)*100,1))</f>
        <v>-4.9</v>
      </c>
      <c r="L9" s="40"/>
    </row>
    <row r="10" spans="1:12" ht="12.75" customHeight="1">
      <c r="A10" s="24"/>
      <c r="B10" s="13" t="s">
        <v>74</v>
      </c>
      <c r="C10" s="16"/>
      <c r="D10" s="28">
        <v>5050991</v>
      </c>
      <c r="E10" s="28">
        <v>5289637</v>
      </c>
      <c r="F10" s="28">
        <v>5363833</v>
      </c>
      <c r="G10" s="28">
        <v>6629982</v>
      </c>
      <c r="H10" s="39">
        <f>G10/'n-15-02a '!$G$8*100</f>
        <v>0.2365701169766509</v>
      </c>
      <c r="I10" s="28">
        <f>1448446+3468758</f>
        <v>4917204</v>
      </c>
      <c r="J10" s="45">
        <f>IF(I10=0,"",ROUND(I10/'n-15-02a '!$I$8*100,1))</f>
        <v>0.2</v>
      </c>
      <c r="K10" s="48">
        <f t="shared" si="0"/>
        <v>-25.8</v>
      </c>
      <c r="L10" s="40"/>
    </row>
    <row r="11" spans="1:12" ht="12.75" customHeight="1">
      <c r="A11" s="24"/>
      <c r="B11" s="13" t="s">
        <v>75</v>
      </c>
      <c r="C11" s="16"/>
      <c r="D11" s="28">
        <v>20157710</v>
      </c>
      <c r="E11" s="28">
        <v>25696145</v>
      </c>
      <c r="F11" s="28">
        <v>14884292</v>
      </c>
      <c r="G11" s="28">
        <v>14476205</v>
      </c>
      <c r="H11" s="39">
        <f>G11/'n-15-02a '!$G$8*100</f>
        <v>0.5165379800771674</v>
      </c>
      <c r="I11" s="28">
        <v>17666065</v>
      </c>
      <c r="J11" s="45">
        <f>IF(I11=0,"",ROUND(I11/'n-15-02a '!$I$8*100,1))</f>
        <v>0.6</v>
      </c>
      <c r="K11" s="48">
        <f t="shared" si="0"/>
        <v>22</v>
      </c>
      <c r="L11" s="40"/>
    </row>
    <row r="12" spans="1:12" ht="24.75" customHeight="1">
      <c r="A12" s="114" t="s">
        <v>18</v>
      </c>
      <c r="B12" s="114"/>
      <c r="C12" s="34"/>
      <c r="D12" s="12">
        <v>87721</v>
      </c>
      <c r="E12" s="12">
        <v>301420</v>
      </c>
      <c r="F12" s="12">
        <v>131959</v>
      </c>
      <c r="G12" s="12">
        <v>21381</v>
      </c>
      <c r="H12" s="39">
        <f>G12/'n-15-02a '!$G$8*100</f>
        <v>0.0007629139371838073</v>
      </c>
      <c r="I12" s="12">
        <v>337292</v>
      </c>
      <c r="J12" s="45">
        <f>IF(I12=0,"",ROUND(I12/'n-15-02a '!$I$8*100,1))</f>
        <v>0</v>
      </c>
      <c r="K12" s="81">
        <f t="shared" si="0"/>
        <v>1477.5</v>
      </c>
      <c r="L12" s="40"/>
    </row>
    <row r="13" spans="1:12" ht="12.75" customHeight="1">
      <c r="A13" s="24"/>
      <c r="B13" s="27" t="s">
        <v>76</v>
      </c>
      <c r="C13" s="33"/>
      <c r="D13" s="28">
        <v>55907</v>
      </c>
      <c r="E13" s="28">
        <v>108961</v>
      </c>
      <c r="F13" s="28">
        <v>41638</v>
      </c>
      <c r="G13" s="28">
        <v>19484</v>
      </c>
      <c r="H13" s="39">
        <f>G13/'n-15-02a '!$G$8*100</f>
        <v>0.0006952254409096535</v>
      </c>
      <c r="I13" s="28">
        <v>44505</v>
      </c>
      <c r="J13" s="45">
        <f>IF(I13=0,"",ROUND(I13/'n-15-02a '!$I$8*100,1))</f>
        <v>0</v>
      </c>
      <c r="K13" s="48">
        <f t="shared" si="0"/>
        <v>128.4</v>
      </c>
      <c r="L13" s="40"/>
    </row>
    <row r="14" spans="1:12" ht="12.75" customHeight="1">
      <c r="A14" s="24"/>
      <c r="B14" s="13" t="s">
        <v>77</v>
      </c>
      <c r="C14" s="16"/>
      <c r="D14" s="28">
        <v>31814</v>
      </c>
      <c r="E14" s="28">
        <v>192459</v>
      </c>
      <c r="F14" s="28">
        <v>90321</v>
      </c>
      <c r="G14" s="28">
        <v>1897</v>
      </c>
      <c r="H14" s="39">
        <f>G14/'n-15-02a '!$G$8*100</f>
        <v>6.76884962741538E-05</v>
      </c>
      <c r="I14" s="28">
        <v>292787</v>
      </c>
      <c r="J14" s="45">
        <f>IF(I14=0,"",ROUND(I14/'n-15-02a '!$I$8*100,1))</f>
        <v>0</v>
      </c>
      <c r="K14" s="81">
        <f t="shared" si="0"/>
        <v>15334.2</v>
      </c>
      <c r="L14" s="40"/>
    </row>
    <row r="15" spans="1:11" ht="12.75" customHeight="1">
      <c r="A15" s="24"/>
      <c r="B15" s="13" t="s">
        <v>78</v>
      </c>
      <c r="C15" s="16"/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98" t="s">
        <v>98</v>
      </c>
      <c r="K15" s="98" t="s">
        <v>98</v>
      </c>
    </row>
    <row r="16" spans="1:11" ht="24.75" customHeight="1">
      <c r="A16" s="109" t="s">
        <v>19</v>
      </c>
      <c r="B16" s="109"/>
      <c r="C16" s="14"/>
      <c r="D16" s="28">
        <v>338953069</v>
      </c>
      <c r="E16" s="28">
        <v>336795704</v>
      </c>
      <c r="F16" s="28">
        <v>334142728</v>
      </c>
      <c r="G16" s="28">
        <v>309111913</v>
      </c>
      <c r="H16" s="39">
        <f>G16/'n-15-02a '!$G$8*100</f>
        <v>11.029689283815</v>
      </c>
      <c r="I16" s="28">
        <v>301089588</v>
      </c>
      <c r="J16" s="45">
        <f>IF(I16=0,"",ROUND(I16/'n-15-02a '!$I$8*100,1))</f>
        <v>10.9</v>
      </c>
      <c r="K16" s="48">
        <f t="shared" si="0"/>
        <v>-2.6</v>
      </c>
    </row>
    <row r="17" spans="1:11" ht="24.75" customHeight="1">
      <c r="A17" s="107" t="s">
        <v>20</v>
      </c>
      <c r="B17" s="108"/>
      <c r="C17" s="14"/>
      <c r="D17" s="15">
        <v>0</v>
      </c>
      <c r="E17" s="15">
        <v>0</v>
      </c>
      <c r="F17" s="15">
        <v>0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</row>
    <row r="18" spans="1:11" ht="12.75" customHeight="1">
      <c r="A18" s="24"/>
      <c r="B18" s="17" t="s">
        <v>79</v>
      </c>
      <c r="C18" s="16"/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</row>
    <row r="19" spans="1:11" ht="12.75" customHeight="1">
      <c r="A19" s="24"/>
      <c r="B19" s="17" t="s">
        <v>80</v>
      </c>
      <c r="C19" s="16"/>
      <c r="D19" s="15">
        <v>0</v>
      </c>
      <c r="E19" s="15">
        <v>0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</row>
    <row r="20" spans="1:11" ht="24.75" customHeight="1">
      <c r="A20" s="107" t="s">
        <v>21</v>
      </c>
      <c r="B20" s="108"/>
      <c r="C20" s="14"/>
      <c r="D20" s="28">
        <v>9634257</v>
      </c>
      <c r="E20" s="28">
        <v>1476001</v>
      </c>
      <c r="F20" s="28">
        <v>2707605</v>
      </c>
      <c r="G20" s="28">
        <v>3897447</v>
      </c>
      <c r="H20" s="39">
        <f>G20/'n-15-02a '!$G$8*100</f>
        <v>0.13906817434802948</v>
      </c>
      <c r="I20" s="47">
        <v>0</v>
      </c>
      <c r="J20" s="47">
        <v>0</v>
      </c>
      <c r="K20" s="47">
        <v>0</v>
      </c>
    </row>
    <row r="21" spans="1:11" ht="24.75" customHeight="1">
      <c r="A21" s="109" t="s">
        <v>22</v>
      </c>
      <c r="B21" s="108"/>
      <c r="C21" s="14"/>
      <c r="D21" s="28">
        <v>13173288</v>
      </c>
      <c r="E21" s="28">
        <v>11159034</v>
      </c>
      <c r="F21" s="28">
        <v>8916476</v>
      </c>
      <c r="G21" s="28">
        <v>6775037</v>
      </c>
      <c r="H21" s="39">
        <f>G21/'n-15-02a '!$G$8*100</f>
        <v>0.2417459497795225</v>
      </c>
      <c r="I21" s="28">
        <v>8913749</v>
      </c>
      <c r="J21" s="45">
        <f>IF(I21=0,"",ROUND(I21/'n-15-02a '!$I$8*100,1))</f>
        <v>0.3</v>
      </c>
      <c r="K21" s="48">
        <f t="shared" si="0"/>
        <v>31.6</v>
      </c>
    </row>
    <row r="22" spans="1:11" ht="24.75" customHeight="1">
      <c r="A22" s="109" t="s">
        <v>85</v>
      </c>
      <c r="B22" s="108"/>
      <c r="C22" s="14"/>
      <c r="D22" s="15">
        <v>0</v>
      </c>
      <c r="E22" s="15">
        <v>2874118</v>
      </c>
      <c r="F22" s="28">
        <v>4867197</v>
      </c>
      <c r="G22" s="28">
        <v>7026576</v>
      </c>
      <c r="H22" s="39">
        <f>G22/'n-15-02a '!$G$8*100</f>
        <v>0.25072133020351006</v>
      </c>
      <c r="I22" s="28">
        <v>7879219</v>
      </c>
      <c r="J22" s="45">
        <f>IF(I22=0,"",ROUND(I22/'n-15-02a '!$I$8*100,1))</f>
        <v>0.3</v>
      </c>
      <c r="K22" s="48">
        <f t="shared" si="0"/>
        <v>12.1</v>
      </c>
    </row>
    <row r="23" spans="1:11" ht="24.75" customHeight="1">
      <c r="A23" s="109" t="s">
        <v>86</v>
      </c>
      <c r="B23" s="108"/>
      <c r="C23" s="14"/>
      <c r="D23" s="15">
        <v>0</v>
      </c>
      <c r="E23" s="15">
        <v>2398821</v>
      </c>
      <c r="F23" s="28">
        <v>6048356</v>
      </c>
      <c r="G23" s="28">
        <v>5542015</v>
      </c>
      <c r="H23" s="39">
        <f>G23/'n-15-02a '!$G$8*100</f>
        <v>0.19774942629351847</v>
      </c>
      <c r="I23" s="28">
        <v>4844735</v>
      </c>
      <c r="J23" s="45">
        <f>IF(I23=0,"",ROUND(I23/'n-15-02a '!$I$8*100,1))</f>
        <v>0.2</v>
      </c>
      <c r="K23" s="48">
        <f t="shared" si="0"/>
        <v>-12.6</v>
      </c>
    </row>
    <row r="24" spans="1:11" ht="24.75" customHeight="1">
      <c r="A24" s="109" t="s">
        <v>91</v>
      </c>
      <c r="B24" s="108"/>
      <c r="C24" s="14"/>
      <c r="D24" s="28">
        <v>91613859</v>
      </c>
      <c r="E24" s="28">
        <v>100989981</v>
      </c>
      <c r="F24" s="28">
        <v>93064469</v>
      </c>
      <c r="G24" s="28">
        <v>95971793</v>
      </c>
      <c r="H24" s="39">
        <f>G24/'n-15-02a '!$G$8*100</f>
        <v>3.4244524791272326</v>
      </c>
      <c r="I24" s="28">
        <v>94429745</v>
      </c>
      <c r="J24" s="45">
        <f>IF(I24=0,"",ROUND(I24/'n-15-02a '!$I$8*100,1))</f>
        <v>3.4</v>
      </c>
      <c r="K24" s="48">
        <f t="shared" si="0"/>
        <v>-1.6</v>
      </c>
    </row>
    <row r="25" spans="1:11" ht="24.75" customHeight="1">
      <c r="A25" s="109" t="s">
        <v>23</v>
      </c>
      <c r="B25" s="108"/>
      <c r="C25" s="14"/>
      <c r="D25" s="28">
        <v>1259038</v>
      </c>
      <c r="E25" s="28">
        <v>1209955</v>
      </c>
      <c r="F25" s="28">
        <v>1237320</v>
      </c>
      <c r="G25" s="28">
        <v>1230879</v>
      </c>
      <c r="H25" s="39">
        <f>G25/'n-15-02a '!$G$8*100</f>
        <v>0.043920057251151376</v>
      </c>
      <c r="I25" s="28">
        <v>1233532</v>
      </c>
      <c r="J25" s="45">
        <f>IF(I25=0,"",ROUND(I25/'n-15-02a '!$I$8*100,1))</f>
        <v>0</v>
      </c>
      <c r="K25" s="48">
        <f t="shared" si="0"/>
        <v>0.2</v>
      </c>
    </row>
    <row r="26" spans="1:11" ht="24.75" customHeight="1">
      <c r="A26" s="109" t="s">
        <v>24</v>
      </c>
      <c r="B26" s="108"/>
      <c r="C26" s="14"/>
      <c r="D26" s="28">
        <v>11273</v>
      </c>
      <c r="E26" s="28">
        <v>8097</v>
      </c>
      <c r="F26" s="28">
        <v>9755</v>
      </c>
      <c r="G26" s="28">
        <v>8379</v>
      </c>
      <c r="H26" s="39">
        <f>G26/'n-15-02a '!$G$8*100</f>
        <v>0.0002989783396315945</v>
      </c>
      <c r="I26" s="28">
        <v>1976</v>
      </c>
      <c r="J26" s="45">
        <f>IF(I26=0,"",ROUND(I26/'n-15-02a '!$I$8*100,1))</f>
        <v>0</v>
      </c>
      <c r="K26" s="48">
        <f t="shared" si="0"/>
        <v>-76.4</v>
      </c>
    </row>
    <row r="27" spans="1:11" ht="24.75" customHeight="1">
      <c r="A27" s="107" t="s">
        <v>25</v>
      </c>
      <c r="B27" s="108"/>
      <c r="C27" s="14"/>
      <c r="D27" s="28">
        <v>18968996</v>
      </c>
      <c r="E27" s="28">
        <v>21088011</v>
      </c>
      <c r="F27" s="28">
        <v>22599731</v>
      </c>
      <c r="G27" s="28">
        <v>23173029</v>
      </c>
      <c r="H27" s="39">
        <f>G27/'n-15-02a '!$G$8*100</f>
        <v>0.8268568724972895</v>
      </c>
      <c r="I27" s="28">
        <v>19467262</v>
      </c>
      <c r="J27" s="45">
        <f>IF(I27=0,"",ROUND(I27/'n-15-02a '!$I$8*100,1))</f>
        <v>0.7</v>
      </c>
      <c r="K27" s="48">
        <f t="shared" si="0"/>
        <v>-16</v>
      </c>
    </row>
    <row r="28" spans="1:11" ht="24.75" customHeight="1">
      <c r="A28" s="107" t="s">
        <v>26</v>
      </c>
      <c r="B28" s="108"/>
      <c r="C28" s="14"/>
      <c r="D28" s="29">
        <v>11742676</v>
      </c>
      <c r="E28" s="29">
        <v>11626566</v>
      </c>
      <c r="F28" s="29">
        <v>11738441</v>
      </c>
      <c r="G28" s="29">
        <v>18506576</v>
      </c>
      <c r="H28" s="39">
        <f>G28/'n-15-02a '!$G$8*100</f>
        <v>0.6603491305341825</v>
      </c>
      <c r="I28" s="29">
        <v>18477730</v>
      </c>
      <c r="J28" s="45">
        <f>IF(I28=0,"",ROUND(I28/'n-15-02a '!$I$8*100,1))</f>
        <v>0.7</v>
      </c>
      <c r="K28" s="48">
        <f t="shared" si="0"/>
        <v>-0.2</v>
      </c>
    </row>
    <row r="29" spans="1:11" ht="8.25" customHeight="1">
      <c r="A29" s="25"/>
      <c r="B29" s="20"/>
      <c r="C29" s="26"/>
      <c r="D29" s="18"/>
      <c r="E29" s="18"/>
      <c r="F29" s="18"/>
      <c r="G29" s="18"/>
      <c r="H29" s="19"/>
      <c r="I29" s="20"/>
      <c r="J29" s="43"/>
      <c r="K29" s="21"/>
    </row>
    <row r="30" spans="1:3" ht="18" customHeight="1">
      <c r="A30" s="2" t="s">
        <v>89</v>
      </c>
      <c r="C30" s="2"/>
    </row>
    <row r="37" spans="2:3" ht="13.5">
      <c r="B37" s="22"/>
      <c r="C37" s="22"/>
    </row>
  </sheetData>
  <mergeCells count="14">
    <mergeCell ref="A28:B28"/>
    <mergeCell ref="A26:B26"/>
    <mergeCell ref="A27:B27"/>
    <mergeCell ref="J5:J6"/>
    <mergeCell ref="H5:H6"/>
    <mergeCell ref="A21:B21"/>
    <mergeCell ref="A25:B25"/>
    <mergeCell ref="A12:B12"/>
    <mergeCell ref="A16:B16"/>
    <mergeCell ref="A17:B17"/>
    <mergeCell ref="A20:B20"/>
    <mergeCell ref="A22:B22"/>
    <mergeCell ref="A23:B23"/>
    <mergeCell ref="A24:B24"/>
  </mergeCells>
  <printOptions/>
  <pageMargins left="0.5905511811023623" right="0.54" top="0.5905511811023623" bottom="0.5905511811023623" header="0" footer="0"/>
  <pageSetup horizontalDpi="600" verticalDpi="600" orientation="portrait" paperSize="9" scale="70" r:id="rId1"/>
  <ignoredErrors>
    <ignoredError sqref="I1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2009-02-02T09:37:43Z</cp:lastPrinted>
  <dcterms:created xsi:type="dcterms:W3CDTF">1997-07-04T01:05:41Z</dcterms:created>
  <dcterms:modified xsi:type="dcterms:W3CDTF">2009-03-04T07:14:21Z</dcterms:modified>
  <cp:category/>
  <cp:version/>
  <cp:contentType/>
  <cp:contentStatus/>
</cp:coreProperties>
</file>