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N-05-19" sheetId="1" r:id="rId1"/>
  </sheets>
  <definedNames>
    <definedName name="_xlnm.Print_Area" localSheetId="0">'N-05-19'!$A$1:$Q$74</definedName>
  </definedNames>
  <calcPr fullCalcOnLoad="1"/>
</workbook>
</file>

<file path=xl/sharedStrings.xml><?xml version="1.0" encoding="utf-8"?>
<sst xmlns="http://schemas.openxmlformats.org/spreadsheetml/2006/main" count="78" uniqueCount="71">
  <si>
    <t>市　町　村</t>
  </si>
  <si>
    <t>平成１５年</t>
  </si>
  <si>
    <t xml:space="preserve">       １６</t>
  </si>
  <si>
    <t xml:space="preserve">       １７</t>
  </si>
  <si>
    <t xml:space="preserve">       １８</t>
  </si>
  <si>
    <t>平成１９年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</si>
  <si>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</si>
  <si>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</si>
  <si>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</si>
  <si>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</si>
  <si>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</si>
  <si>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</si>
  <si>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</si>
  <si>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</si>
  <si>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</si>
  <si>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</si>
  <si>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</si>
  <si>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</si>
  <si>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</si>
  <si>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</si>
  <si>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</si>
  <si>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</si>
  <si>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</si>
  <si>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</si>
  <si>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</si>
  <si>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</si>
  <si>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</si>
  <si>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</si>
  <si>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</si>
  <si>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</si>
  <si>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</si>
  <si>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</si>
  <si>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</si>
  <si>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</si>
  <si>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</si>
  <si>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</si>
  <si>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</si>
  <si>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</si>
  <si>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</si>
  <si>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</si>
  <si>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</si>
  <si>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</si>
  <si>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</si>
  <si>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</si>
  <si>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</si>
  <si>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</si>
  <si>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</si>
  <si>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</si>
  <si>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</si>
  <si>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</si>
  <si>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</si>
  <si>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</si>
  <si>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</si>
  <si>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</si>
  <si>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</si>
  <si>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</si>
  <si>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</si>
  <si>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㎡</t>
  </si>
  <si>
    <t>市   町   村   、   用   途   別</t>
  </si>
  <si>
    <t>総   農   地   転   用   面   積</t>
  </si>
  <si>
    <t>総            数</t>
  </si>
  <si>
    <t>農  業  用  施  設</t>
  </si>
  <si>
    <t>住            宅</t>
  </si>
  <si>
    <t>工            場</t>
  </si>
  <si>
    <t>公    共    施    設</t>
  </si>
  <si>
    <t>学            校</t>
  </si>
  <si>
    <t>道      水      路</t>
  </si>
  <si>
    <t>そ      の      他</t>
  </si>
  <si>
    <t>う ち 市 街 化    区  域  外</t>
  </si>
  <si>
    <t xml:space="preserve">  資　料    大阪府環境農林水産部農政室「大阪府における農地動態調査」</t>
  </si>
  <si>
    <t xml:space="preserve">          第１９表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</si>
</sst>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.0_);[Red]\(0.0\)"/>
    <numFmt numFmtId="180" formatCode="#\ ###\ ###;&quot;△&quot;#\ ###\ ###;"/>
    <numFmt numFmtId="181" formatCode="#\ ###\ ###;&quot;△&quot;#\ ###\ ###;\-"/>
    <numFmt numFmtId="182" formatCode="#\ ###;&quot;△&quot;#\ ###;\-"/>
  </numFmts>
  <fonts count="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81" fontId="5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 quotePrefix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 quotePrefix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 quotePrefix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Font="1" applyBorder="1" applyAlignment="1" quotePrefix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2" fontId="0" fillId="0" borderId="5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7" xfId="0" applyBorder="1" applyAlignment="1" quotePrefix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0" xfId="0" applyAlignment="1">
      <alignment horizontal="distributed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/>
    </xf>
    <xf numFmtId="0" fontId="0" fillId="0" borderId="10" xfId="0" applyBorder="1" applyAlignment="1">
      <alignment horizontal="distributed" vertical="center" wrapText="1"/>
    </xf>
    <xf numFmtId="0" fontId="0" fillId="0" borderId="0" xfId="0" applyAlignment="1" quotePrefix="1">
      <alignment vertical="center"/>
    </xf>
    <xf numFmtId="181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2" customWidth="1"/>
    <col min="2" max="9" width="14.59765625" style="3" customWidth="1"/>
    <col min="10" max="17" width="16.19921875" style="3" customWidth="1"/>
    <col min="18" max="22" width="9" style="3" customWidth="1"/>
    <col min="23" max="16384" width="9" style="2" customWidth="1"/>
  </cols>
  <sheetData>
    <row r="1" spans="1:10" s="34" customFormat="1" ht="21.75" customHeight="1">
      <c r="A1" s="28" t="s">
        <v>70</v>
      </c>
      <c r="B1" s="29"/>
      <c r="C1" s="30"/>
      <c r="D1" s="31"/>
      <c r="E1" s="31"/>
      <c r="F1" s="30"/>
      <c r="G1" s="30"/>
      <c r="H1" s="30"/>
      <c r="I1" s="32" t="s">
        <v>58</v>
      </c>
      <c r="J1" s="33" t="s">
        <v>59</v>
      </c>
    </row>
    <row r="2" spans="1:10" s="34" customFormat="1" ht="24" customHeight="1">
      <c r="A2" s="28"/>
      <c r="B2" s="29"/>
      <c r="C2" s="30"/>
      <c r="D2" s="31"/>
      <c r="E2" s="31"/>
      <c r="F2" s="30"/>
      <c r="G2" s="30"/>
      <c r="H2" s="30"/>
      <c r="I2" s="32"/>
      <c r="J2" s="33"/>
    </row>
    <row r="3" s="34" customFormat="1" ht="15" customHeight="1" thickBot="1"/>
    <row r="4" spans="1:22" s="5" customFormat="1" ht="30" customHeight="1">
      <c r="A4" s="54" t="s">
        <v>0</v>
      </c>
      <c r="B4" s="35" t="s">
        <v>60</v>
      </c>
      <c r="C4" s="36"/>
      <c r="D4" s="35" t="s">
        <v>61</v>
      </c>
      <c r="E4" s="37"/>
      <c r="F4" s="35" t="s">
        <v>62</v>
      </c>
      <c r="G4" s="37"/>
      <c r="H4" s="35" t="s">
        <v>63</v>
      </c>
      <c r="I4" s="36"/>
      <c r="J4" s="35" t="s">
        <v>64</v>
      </c>
      <c r="K4" s="36"/>
      <c r="L4" s="35" t="s">
        <v>65</v>
      </c>
      <c r="M4" s="37"/>
      <c r="N4" s="35" t="s">
        <v>66</v>
      </c>
      <c r="O4" s="37"/>
      <c r="P4" s="35" t="s">
        <v>67</v>
      </c>
      <c r="Q4" s="38"/>
      <c r="R4" s="4"/>
      <c r="S4" s="4"/>
      <c r="T4" s="4"/>
      <c r="U4" s="4"/>
      <c r="V4" s="4"/>
    </row>
    <row r="5" spans="1:17" ht="30" customHeight="1">
      <c r="A5" s="55"/>
      <c r="B5" s="39"/>
      <c r="C5" s="40" t="s">
        <v>68</v>
      </c>
      <c r="D5" s="41"/>
      <c r="E5" s="40" t="s">
        <v>68</v>
      </c>
      <c r="F5" s="41"/>
      <c r="G5" s="40" t="s">
        <v>68</v>
      </c>
      <c r="H5" s="42"/>
      <c r="I5" s="40" t="s">
        <v>68</v>
      </c>
      <c r="J5" s="39"/>
      <c r="K5" s="40" t="s">
        <v>68</v>
      </c>
      <c r="L5" s="41"/>
      <c r="M5" s="40" t="s">
        <v>68</v>
      </c>
      <c r="N5" s="41"/>
      <c r="O5" s="40" t="s">
        <v>68</v>
      </c>
      <c r="P5" s="42"/>
      <c r="Q5" s="43" t="s">
        <v>68</v>
      </c>
    </row>
    <row r="6" spans="1:17" ht="13.5">
      <c r="A6" s="20"/>
      <c r="B6" s="26" t="s">
        <v>57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22" s="7" customFormat="1" ht="13.5">
      <c r="A7" s="21" t="s">
        <v>1</v>
      </c>
      <c r="B7" s="27">
        <v>2305867</v>
      </c>
      <c r="C7" s="27">
        <v>647573</v>
      </c>
      <c r="D7" s="27">
        <v>16166</v>
      </c>
      <c r="E7" s="27">
        <v>9494</v>
      </c>
      <c r="F7" s="27">
        <v>762462</v>
      </c>
      <c r="G7" s="27">
        <v>46729</v>
      </c>
      <c r="H7" s="27">
        <v>33417</v>
      </c>
      <c r="I7" s="27">
        <v>3627</v>
      </c>
      <c r="J7" s="27">
        <v>120956</v>
      </c>
      <c r="K7" s="27">
        <v>91167</v>
      </c>
      <c r="L7" s="27">
        <v>11303</v>
      </c>
      <c r="M7" s="27">
        <v>1839</v>
      </c>
      <c r="N7" s="27">
        <v>155358</v>
      </c>
      <c r="O7" s="27">
        <v>116062</v>
      </c>
      <c r="P7" s="27">
        <v>1206205</v>
      </c>
      <c r="Q7" s="27">
        <v>378655</v>
      </c>
      <c r="R7" s="6"/>
      <c r="S7" s="6"/>
      <c r="T7" s="6"/>
      <c r="U7" s="6"/>
      <c r="V7" s="6"/>
    </row>
    <row r="8" spans="1:22" s="7" customFormat="1" ht="13.5">
      <c r="A8" s="22" t="s">
        <v>2</v>
      </c>
      <c r="B8" s="27">
        <v>2319936</v>
      </c>
      <c r="C8" s="27">
        <v>688965</v>
      </c>
      <c r="D8" s="27">
        <v>14190</v>
      </c>
      <c r="E8" s="27">
        <v>8979</v>
      </c>
      <c r="F8" s="27">
        <v>774960</v>
      </c>
      <c r="G8" s="27">
        <v>45466</v>
      </c>
      <c r="H8" s="27">
        <v>42242</v>
      </c>
      <c r="I8" s="27">
        <v>621</v>
      </c>
      <c r="J8" s="27">
        <v>136713</v>
      </c>
      <c r="K8" s="27">
        <v>110049</v>
      </c>
      <c r="L8" s="27">
        <v>6754</v>
      </c>
      <c r="M8" s="27">
        <v>2110</v>
      </c>
      <c r="N8" s="27">
        <v>114447</v>
      </c>
      <c r="O8" s="27">
        <v>78301</v>
      </c>
      <c r="P8" s="27">
        <v>1230630</v>
      </c>
      <c r="Q8" s="27">
        <v>443439</v>
      </c>
      <c r="R8" s="6"/>
      <c r="S8" s="6"/>
      <c r="T8" s="6"/>
      <c r="U8" s="6"/>
      <c r="V8" s="6"/>
    </row>
    <row r="9" spans="1:22" s="7" customFormat="1" ht="13.5">
      <c r="A9" s="44" t="s">
        <v>3</v>
      </c>
      <c r="B9" s="45">
        <v>2283827</v>
      </c>
      <c r="C9" s="27">
        <v>708389</v>
      </c>
      <c r="D9" s="27">
        <v>12187</v>
      </c>
      <c r="E9" s="27">
        <v>8298</v>
      </c>
      <c r="F9" s="27">
        <v>744461</v>
      </c>
      <c r="G9" s="27">
        <v>114941</v>
      </c>
      <c r="H9" s="27">
        <v>27745</v>
      </c>
      <c r="I9" s="27">
        <v>5206</v>
      </c>
      <c r="J9" s="27">
        <v>84327</v>
      </c>
      <c r="K9" s="27">
        <v>47809</v>
      </c>
      <c r="L9" s="27">
        <v>6791</v>
      </c>
      <c r="M9" s="27">
        <v>1788</v>
      </c>
      <c r="N9" s="27">
        <v>125146</v>
      </c>
      <c r="O9" s="27">
        <v>75000</v>
      </c>
      <c r="P9" s="27">
        <v>1283170</v>
      </c>
      <c r="Q9" s="27">
        <v>455347</v>
      </c>
      <c r="R9" s="6"/>
      <c r="S9" s="6"/>
      <c r="T9" s="6"/>
      <c r="U9" s="6"/>
      <c r="V9" s="6"/>
    </row>
    <row r="10" spans="1:22" s="7" customFormat="1" ht="13.5">
      <c r="A10" s="22" t="s">
        <v>4</v>
      </c>
      <c r="B10" s="27">
        <v>2188222</v>
      </c>
      <c r="C10" s="27">
        <v>634503</v>
      </c>
      <c r="D10" s="27">
        <v>12489</v>
      </c>
      <c r="E10" s="27">
        <v>6573</v>
      </c>
      <c r="F10" s="27">
        <v>691645</v>
      </c>
      <c r="G10" s="27">
        <v>57590</v>
      </c>
      <c r="H10" s="27">
        <v>31336</v>
      </c>
      <c r="I10" s="27">
        <v>2263</v>
      </c>
      <c r="J10" s="27">
        <v>72381</v>
      </c>
      <c r="K10" s="27">
        <v>28410</v>
      </c>
      <c r="L10" s="27">
        <v>13940</v>
      </c>
      <c r="M10" s="27">
        <v>5036</v>
      </c>
      <c r="N10" s="27">
        <v>143921</v>
      </c>
      <c r="O10" s="27">
        <v>83034</v>
      </c>
      <c r="P10" s="27">
        <v>1222510</v>
      </c>
      <c r="Q10" s="27">
        <v>451597</v>
      </c>
      <c r="R10" s="6"/>
      <c r="S10" s="6"/>
      <c r="T10" s="6"/>
      <c r="U10" s="6"/>
      <c r="V10" s="6"/>
    </row>
    <row r="11" spans="1:22" s="7" customFormat="1" ht="13.5">
      <c r="A11" s="2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/>
      <c r="S11" s="6"/>
      <c r="T11" s="6"/>
      <c r="U11" s="6"/>
      <c r="V11" s="6"/>
    </row>
    <row r="12" spans="1:22" s="7" customFormat="1" ht="13.5">
      <c r="A12" s="23" t="s">
        <v>5</v>
      </c>
      <c r="B12" s="48">
        <f aca="true" t="shared" si="0" ref="B12:Q12">SUM(B14:B21)</f>
        <v>1999383</v>
      </c>
      <c r="C12" s="48">
        <f t="shared" si="0"/>
        <v>585663</v>
      </c>
      <c r="D12" s="48">
        <f t="shared" si="0"/>
        <v>7772</v>
      </c>
      <c r="E12" s="48">
        <f t="shared" si="0"/>
        <v>5275</v>
      </c>
      <c r="F12" s="48">
        <f t="shared" si="0"/>
        <v>624645</v>
      </c>
      <c r="G12" s="48">
        <f t="shared" si="0"/>
        <v>97856</v>
      </c>
      <c r="H12" s="48">
        <f t="shared" si="0"/>
        <v>26806</v>
      </c>
      <c r="I12" s="48">
        <f t="shared" si="0"/>
        <v>405</v>
      </c>
      <c r="J12" s="48">
        <f t="shared" si="0"/>
        <v>38801</v>
      </c>
      <c r="K12" s="48">
        <f t="shared" si="0"/>
        <v>28664</v>
      </c>
      <c r="L12" s="48">
        <f t="shared" si="0"/>
        <v>9761</v>
      </c>
      <c r="M12" s="48">
        <f t="shared" si="0"/>
        <v>4102</v>
      </c>
      <c r="N12" s="48">
        <f t="shared" si="0"/>
        <v>55312</v>
      </c>
      <c r="O12" s="48">
        <f t="shared" si="0"/>
        <v>25913</v>
      </c>
      <c r="P12" s="48">
        <f t="shared" si="0"/>
        <v>1236286</v>
      </c>
      <c r="Q12" s="48">
        <f t="shared" si="0"/>
        <v>423448</v>
      </c>
      <c r="R12" s="6"/>
      <c r="S12" s="6"/>
      <c r="T12" s="6"/>
      <c r="U12" s="6"/>
      <c r="V12" s="6"/>
    </row>
    <row r="13" spans="1:22" s="9" customFormat="1" ht="13.5">
      <c r="A13" s="2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8"/>
      <c r="U13" s="8"/>
      <c r="V13" s="8"/>
    </row>
    <row r="14" spans="1:22" s="7" customFormat="1" ht="13.5">
      <c r="A14" s="23" t="s">
        <v>6</v>
      </c>
      <c r="B14" s="49">
        <f>D14+F14+H14+J14+L14+N14+P14</f>
        <v>83191</v>
      </c>
      <c r="C14" s="49">
        <f>E14+G14+I14+K14+M14+O14+Q14</f>
        <v>0</v>
      </c>
      <c r="D14" s="49">
        <f>D23</f>
        <v>0</v>
      </c>
      <c r="E14" s="49">
        <f aca="true" t="shared" si="1" ref="E14:Q14">E23</f>
        <v>0</v>
      </c>
      <c r="F14" s="49">
        <f t="shared" si="1"/>
        <v>24533</v>
      </c>
      <c r="G14" s="49">
        <f t="shared" si="1"/>
        <v>0</v>
      </c>
      <c r="H14" s="49">
        <f t="shared" si="1"/>
        <v>3140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1216</v>
      </c>
      <c r="O14" s="49">
        <f t="shared" si="1"/>
        <v>0</v>
      </c>
      <c r="P14" s="49">
        <f t="shared" si="1"/>
        <v>54302</v>
      </c>
      <c r="Q14" s="49">
        <f t="shared" si="1"/>
        <v>0</v>
      </c>
      <c r="R14" s="6"/>
      <c r="S14" s="6"/>
      <c r="T14" s="6"/>
      <c r="U14" s="6"/>
      <c r="V14" s="6"/>
    </row>
    <row r="15" spans="1:22" s="7" customFormat="1" ht="13.5">
      <c r="A15" s="23" t="s">
        <v>7</v>
      </c>
      <c r="B15" s="49">
        <f aca="true" t="shared" si="2" ref="B15:C21">D15+F15+H15+J15+L15+N15+P15</f>
        <v>168580</v>
      </c>
      <c r="C15" s="49">
        <f>E15+G15+I15+K15+M15+O15+Q15</f>
        <v>44974</v>
      </c>
      <c r="D15" s="49">
        <f>D29+D31+D36+D51+D63</f>
        <v>412</v>
      </c>
      <c r="E15" s="49">
        <f aca="true" t="shared" si="3" ref="E15:Q15">E29+E31+E36+E51+E63</f>
        <v>300</v>
      </c>
      <c r="F15" s="49">
        <f>F29+F31+F36+F51+F63</f>
        <v>44598</v>
      </c>
      <c r="G15" s="49">
        <f t="shared" si="3"/>
        <v>1494</v>
      </c>
      <c r="H15" s="49">
        <f t="shared" si="3"/>
        <v>4770</v>
      </c>
      <c r="I15" s="49">
        <f t="shared" si="3"/>
        <v>0</v>
      </c>
      <c r="J15" s="49">
        <f t="shared" si="3"/>
        <v>4673</v>
      </c>
      <c r="K15" s="49">
        <f t="shared" si="3"/>
        <v>4345</v>
      </c>
      <c r="L15" s="49">
        <f t="shared" si="3"/>
        <v>0</v>
      </c>
      <c r="M15" s="49">
        <f t="shared" si="3"/>
        <v>0</v>
      </c>
      <c r="N15" s="49">
        <f t="shared" si="3"/>
        <v>6017</v>
      </c>
      <c r="O15" s="49">
        <f t="shared" si="3"/>
        <v>295</v>
      </c>
      <c r="P15" s="49">
        <f t="shared" si="3"/>
        <v>108110</v>
      </c>
      <c r="Q15" s="49">
        <f t="shared" si="3"/>
        <v>38540</v>
      </c>
      <c r="R15" s="6"/>
      <c r="S15" s="6"/>
      <c r="T15" s="6"/>
      <c r="U15" s="6"/>
      <c r="V15" s="6"/>
    </row>
    <row r="16" spans="1:22" s="7" customFormat="1" ht="13.5">
      <c r="A16" s="23" t="s">
        <v>8</v>
      </c>
      <c r="B16" s="49">
        <f t="shared" si="2"/>
        <v>131168</v>
      </c>
      <c r="C16" s="49">
        <f t="shared" si="2"/>
        <v>21378</v>
      </c>
      <c r="D16" s="49">
        <f>D26+D27+D47+D65+D64</f>
        <v>681</v>
      </c>
      <c r="E16" s="49">
        <f aca="true" t="shared" si="4" ref="E16:Q16">E26+E27+E47+E65+E64</f>
        <v>369</v>
      </c>
      <c r="F16" s="49">
        <f t="shared" si="4"/>
        <v>42889</v>
      </c>
      <c r="G16" s="49">
        <f t="shared" si="4"/>
        <v>4873</v>
      </c>
      <c r="H16" s="49">
        <f t="shared" si="4"/>
        <v>2922</v>
      </c>
      <c r="I16" s="49">
        <f t="shared" si="4"/>
        <v>405</v>
      </c>
      <c r="J16" s="49">
        <f t="shared" si="4"/>
        <v>4678</v>
      </c>
      <c r="K16" s="49">
        <f t="shared" si="4"/>
        <v>2384</v>
      </c>
      <c r="L16" s="49">
        <f t="shared" si="4"/>
        <v>0</v>
      </c>
      <c r="M16" s="49">
        <f t="shared" si="4"/>
        <v>0</v>
      </c>
      <c r="N16" s="49">
        <f t="shared" si="4"/>
        <v>889</v>
      </c>
      <c r="O16" s="49">
        <f t="shared" si="4"/>
        <v>223</v>
      </c>
      <c r="P16" s="49">
        <f t="shared" si="4"/>
        <v>79109</v>
      </c>
      <c r="Q16" s="49">
        <f t="shared" si="4"/>
        <v>13124</v>
      </c>
      <c r="R16" s="6"/>
      <c r="S16" s="6"/>
      <c r="T16" s="6"/>
      <c r="U16" s="6"/>
      <c r="V16" s="6"/>
    </row>
    <row r="17" spans="1:22" s="7" customFormat="1" ht="13.5">
      <c r="A17" s="23" t="s">
        <v>9</v>
      </c>
      <c r="B17" s="49">
        <f t="shared" si="2"/>
        <v>264169</v>
      </c>
      <c r="C17" s="49">
        <f t="shared" si="2"/>
        <v>84031</v>
      </c>
      <c r="D17" s="49">
        <f>D33+D35+D41+D44+D50+D57+D59</f>
        <v>1371</v>
      </c>
      <c r="E17" s="49">
        <f aca="true" t="shared" si="5" ref="E17:Q17">E33+E35+E41+E44+E50+E57+E59</f>
        <v>1060</v>
      </c>
      <c r="F17" s="49">
        <f t="shared" si="5"/>
        <v>104981</v>
      </c>
      <c r="G17" s="49">
        <f t="shared" si="5"/>
        <v>22654</v>
      </c>
      <c r="H17" s="49">
        <f t="shared" si="5"/>
        <v>476</v>
      </c>
      <c r="I17" s="49">
        <f t="shared" si="5"/>
        <v>0</v>
      </c>
      <c r="J17" s="49">
        <f t="shared" si="5"/>
        <v>9863</v>
      </c>
      <c r="K17" s="49">
        <f t="shared" si="5"/>
        <v>7852</v>
      </c>
      <c r="L17" s="49">
        <f t="shared" si="5"/>
        <v>3436</v>
      </c>
      <c r="M17" s="49">
        <f t="shared" si="5"/>
        <v>0</v>
      </c>
      <c r="N17" s="49">
        <f t="shared" si="5"/>
        <v>9800</v>
      </c>
      <c r="O17" s="49">
        <f t="shared" si="5"/>
        <v>2410</v>
      </c>
      <c r="P17" s="49">
        <f t="shared" si="5"/>
        <v>134242</v>
      </c>
      <c r="Q17" s="49">
        <f t="shared" si="5"/>
        <v>50055</v>
      </c>
      <c r="R17" s="6"/>
      <c r="S17" s="6"/>
      <c r="T17" s="6"/>
      <c r="U17" s="6"/>
      <c r="V17" s="6"/>
    </row>
    <row r="18" spans="1:22" s="7" customFormat="1" ht="13.5">
      <c r="A18" s="23" t="s">
        <v>10</v>
      </c>
      <c r="B18" s="49">
        <f t="shared" si="2"/>
        <v>216048</v>
      </c>
      <c r="C18" s="49">
        <f t="shared" si="2"/>
        <v>33854</v>
      </c>
      <c r="D18" s="49">
        <f>D37+D48+D55</f>
        <v>1019</v>
      </c>
      <c r="E18" s="49">
        <f aca="true" t="shared" si="6" ref="E18:Q18">E37+E48+E55</f>
        <v>174</v>
      </c>
      <c r="F18" s="49">
        <f t="shared" si="6"/>
        <v>57211</v>
      </c>
      <c r="G18" s="49">
        <f t="shared" si="6"/>
        <v>661</v>
      </c>
      <c r="H18" s="49">
        <f t="shared" si="6"/>
        <v>4685</v>
      </c>
      <c r="I18" s="49">
        <f t="shared" si="6"/>
        <v>0</v>
      </c>
      <c r="J18" s="49">
        <f t="shared" si="6"/>
        <v>8513</v>
      </c>
      <c r="K18" s="49">
        <f t="shared" si="6"/>
        <v>4494</v>
      </c>
      <c r="L18" s="49">
        <f t="shared" si="6"/>
        <v>2907</v>
      </c>
      <c r="M18" s="49">
        <f t="shared" si="6"/>
        <v>2907</v>
      </c>
      <c r="N18" s="49">
        <f t="shared" si="6"/>
        <v>419</v>
      </c>
      <c r="O18" s="49">
        <f t="shared" si="6"/>
        <v>27</v>
      </c>
      <c r="P18" s="49">
        <f t="shared" si="6"/>
        <v>141294</v>
      </c>
      <c r="Q18" s="49">
        <f t="shared" si="6"/>
        <v>25591</v>
      </c>
      <c r="R18" s="6"/>
      <c r="S18" s="6"/>
      <c r="T18" s="6"/>
      <c r="U18" s="6"/>
      <c r="V18" s="6"/>
    </row>
    <row r="19" spans="1:22" s="7" customFormat="1" ht="13.5">
      <c r="A19" s="23" t="s">
        <v>11</v>
      </c>
      <c r="B19" s="49">
        <f t="shared" si="2"/>
        <v>271698</v>
      </c>
      <c r="C19" s="49">
        <f t="shared" si="2"/>
        <v>93938</v>
      </c>
      <c r="D19" s="49">
        <f>D39+D42+D43+D49+D54+D60+D71+D72+D73</f>
        <v>1609</v>
      </c>
      <c r="E19" s="49">
        <f aca="true" t="shared" si="7" ref="E19:Q19">E39+E42+E43+E49+E54+E60+E71+E72+E73</f>
        <v>1194</v>
      </c>
      <c r="F19" s="49">
        <f t="shared" si="7"/>
        <v>85085</v>
      </c>
      <c r="G19" s="49">
        <f t="shared" si="7"/>
        <v>17078</v>
      </c>
      <c r="H19" s="49">
        <f t="shared" si="7"/>
        <v>1246</v>
      </c>
      <c r="I19" s="49">
        <f t="shared" si="7"/>
        <v>0</v>
      </c>
      <c r="J19" s="49">
        <f t="shared" si="7"/>
        <v>3408</v>
      </c>
      <c r="K19" s="49">
        <f t="shared" si="7"/>
        <v>3408</v>
      </c>
      <c r="L19" s="49">
        <f t="shared" si="7"/>
        <v>3418</v>
      </c>
      <c r="M19" s="49">
        <f t="shared" si="7"/>
        <v>1195</v>
      </c>
      <c r="N19" s="49">
        <f t="shared" si="7"/>
        <v>12805</v>
      </c>
      <c r="O19" s="49">
        <f t="shared" si="7"/>
        <v>8714</v>
      </c>
      <c r="P19" s="49">
        <f t="shared" si="7"/>
        <v>164127</v>
      </c>
      <c r="Q19" s="49">
        <f t="shared" si="7"/>
        <v>62349</v>
      </c>
      <c r="R19" s="6"/>
      <c r="S19" s="6"/>
      <c r="T19" s="6"/>
      <c r="U19" s="6"/>
      <c r="V19" s="6"/>
    </row>
    <row r="20" spans="1:22" s="7" customFormat="1" ht="13.5">
      <c r="A20" s="23" t="s">
        <v>12</v>
      </c>
      <c r="B20" s="49">
        <f t="shared" si="2"/>
        <v>541914</v>
      </c>
      <c r="C20" s="49">
        <f t="shared" si="2"/>
        <v>245803</v>
      </c>
      <c r="D20" s="49">
        <f>D24+D30+D45+D53+D66</f>
        <v>1151</v>
      </c>
      <c r="E20" s="49">
        <f aca="true" t="shared" si="8" ref="E20:Q20">E24+E30+E45+E53+E66</f>
        <v>1151</v>
      </c>
      <c r="F20" s="49">
        <f t="shared" si="8"/>
        <v>161688</v>
      </c>
      <c r="G20" s="49">
        <f t="shared" si="8"/>
        <v>38502</v>
      </c>
      <c r="H20" s="49">
        <f t="shared" si="8"/>
        <v>2282</v>
      </c>
      <c r="I20" s="49">
        <f t="shared" si="8"/>
        <v>0</v>
      </c>
      <c r="J20" s="49">
        <f t="shared" si="8"/>
        <v>5191</v>
      </c>
      <c r="K20" s="49">
        <f t="shared" si="8"/>
        <v>3706</v>
      </c>
      <c r="L20" s="49">
        <f t="shared" si="8"/>
        <v>0</v>
      </c>
      <c r="M20" s="49">
        <f t="shared" si="8"/>
        <v>0</v>
      </c>
      <c r="N20" s="49">
        <f t="shared" si="8"/>
        <v>9820</v>
      </c>
      <c r="O20" s="49">
        <f t="shared" si="8"/>
        <v>2094</v>
      </c>
      <c r="P20" s="49">
        <f t="shared" si="8"/>
        <v>361782</v>
      </c>
      <c r="Q20" s="49">
        <f t="shared" si="8"/>
        <v>200350</v>
      </c>
      <c r="R20" s="6"/>
      <c r="S20" s="6"/>
      <c r="T20" s="6"/>
      <c r="U20" s="6"/>
      <c r="V20" s="6"/>
    </row>
    <row r="21" spans="1:22" s="7" customFormat="1" ht="13.5">
      <c r="A21" s="23" t="s">
        <v>13</v>
      </c>
      <c r="B21" s="49">
        <f t="shared" si="2"/>
        <v>322615</v>
      </c>
      <c r="C21" s="49">
        <f t="shared" si="2"/>
        <v>61685</v>
      </c>
      <c r="D21" s="49">
        <f>D25+D32+D38+D56+D61+D67+D69+D70</f>
        <v>1529</v>
      </c>
      <c r="E21" s="49">
        <f aca="true" t="shared" si="9" ref="E21:Q21">E25+E32+E38+E56+E61+E67+E69+E70</f>
        <v>1027</v>
      </c>
      <c r="F21" s="49">
        <f t="shared" si="9"/>
        <v>103660</v>
      </c>
      <c r="G21" s="49">
        <f t="shared" si="9"/>
        <v>12594</v>
      </c>
      <c r="H21" s="49">
        <f t="shared" si="9"/>
        <v>7285</v>
      </c>
      <c r="I21" s="49">
        <f t="shared" si="9"/>
        <v>0</v>
      </c>
      <c r="J21" s="49">
        <f t="shared" si="9"/>
        <v>2475</v>
      </c>
      <c r="K21" s="49">
        <f t="shared" si="9"/>
        <v>2475</v>
      </c>
      <c r="L21" s="49">
        <f t="shared" si="9"/>
        <v>0</v>
      </c>
      <c r="M21" s="49">
        <f t="shared" si="9"/>
        <v>0</v>
      </c>
      <c r="N21" s="49">
        <f t="shared" si="9"/>
        <v>14346</v>
      </c>
      <c r="O21" s="49">
        <f t="shared" si="9"/>
        <v>12150</v>
      </c>
      <c r="P21" s="49">
        <f t="shared" si="9"/>
        <v>193320</v>
      </c>
      <c r="Q21" s="49">
        <f t="shared" si="9"/>
        <v>33439</v>
      </c>
      <c r="R21" s="6"/>
      <c r="S21" s="6"/>
      <c r="T21" s="6"/>
      <c r="U21" s="6"/>
      <c r="V21" s="6"/>
    </row>
    <row r="22" spans="1:22" s="7" customFormat="1" ht="13.5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6"/>
      <c r="S22" s="6"/>
      <c r="T22" s="6"/>
      <c r="U22" s="6"/>
      <c r="V22" s="6"/>
    </row>
    <row r="23" spans="1:22" s="7" customFormat="1" ht="13.5">
      <c r="A23" s="21" t="s">
        <v>14</v>
      </c>
      <c r="B23" s="50">
        <f>D23+F23+H23+J23+L23+N23+P23</f>
        <v>83191</v>
      </c>
      <c r="C23" s="50">
        <f>E23+G23+I23+K23+M23+O23+Q23</f>
        <v>0</v>
      </c>
      <c r="D23" s="13">
        <v>0</v>
      </c>
      <c r="E23" s="13">
        <v>0</v>
      </c>
      <c r="F23" s="13">
        <v>24533</v>
      </c>
      <c r="G23" s="13">
        <v>0</v>
      </c>
      <c r="H23" s="13">
        <v>3140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1216</v>
      </c>
      <c r="O23" s="13">
        <v>0</v>
      </c>
      <c r="P23" s="13">
        <v>54302</v>
      </c>
      <c r="Q23" s="13">
        <v>0</v>
      </c>
      <c r="R23" s="6"/>
      <c r="S23" s="6"/>
      <c r="T23" s="6"/>
      <c r="U23" s="6"/>
      <c r="V23" s="6"/>
    </row>
    <row r="24" spans="1:22" s="7" customFormat="1" ht="13.5">
      <c r="A24" s="21" t="s">
        <v>15</v>
      </c>
      <c r="B24" s="50">
        <f aca="true" t="shared" si="10" ref="B24:C73">D24+F24+H24+J24+L24+N24+P24</f>
        <v>366299</v>
      </c>
      <c r="C24" s="50">
        <f t="shared" si="10"/>
        <v>182974</v>
      </c>
      <c r="D24" s="13">
        <v>348</v>
      </c>
      <c r="E24" s="14">
        <v>348</v>
      </c>
      <c r="F24" s="13">
        <v>113806</v>
      </c>
      <c r="G24" s="13">
        <v>37050</v>
      </c>
      <c r="H24" s="13">
        <v>1041</v>
      </c>
      <c r="I24" s="13">
        <v>0</v>
      </c>
      <c r="J24" s="13">
        <v>5191</v>
      </c>
      <c r="K24" s="13">
        <v>3706</v>
      </c>
      <c r="L24" s="13">
        <v>0</v>
      </c>
      <c r="M24" s="13">
        <v>0</v>
      </c>
      <c r="N24" s="13">
        <v>3238</v>
      </c>
      <c r="O24" s="13">
        <v>339</v>
      </c>
      <c r="P24" s="13">
        <v>242675</v>
      </c>
      <c r="Q24" s="13">
        <v>141531</v>
      </c>
      <c r="R24" s="6"/>
      <c r="S24" s="6"/>
      <c r="T24" s="6"/>
      <c r="U24" s="6"/>
      <c r="V24" s="6"/>
    </row>
    <row r="25" spans="1:22" s="7" customFormat="1" ht="13.5">
      <c r="A25" s="21" t="s">
        <v>16</v>
      </c>
      <c r="B25" s="50">
        <f t="shared" si="10"/>
        <v>98328</v>
      </c>
      <c r="C25" s="50">
        <f t="shared" si="10"/>
        <v>22890</v>
      </c>
      <c r="D25" s="13">
        <v>997</v>
      </c>
      <c r="E25" s="13">
        <v>547</v>
      </c>
      <c r="F25" s="13">
        <v>39099</v>
      </c>
      <c r="G25" s="14">
        <v>2108</v>
      </c>
      <c r="H25" s="13">
        <v>3131</v>
      </c>
      <c r="I25" s="13">
        <v>0</v>
      </c>
      <c r="J25" s="13">
        <v>2048</v>
      </c>
      <c r="K25" s="13">
        <v>2048</v>
      </c>
      <c r="L25" s="13">
        <v>0</v>
      </c>
      <c r="M25" s="13">
        <v>0</v>
      </c>
      <c r="N25" s="13">
        <v>13087</v>
      </c>
      <c r="O25" s="14">
        <v>11404</v>
      </c>
      <c r="P25" s="13">
        <v>39966</v>
      </c>
      <c r="Q25" s="13">
        <v>6783</v>
      </c>
      <c r="R25" s="6"/>
      <c r="S25" s="6"/>
      <c r="T25" s="6"/>
      <c r="U25" s="6"/>
      <c r="V25" s="6"/>
    </row>
    <row r="26" spans="1:22" s="7" customFormat="1" ht="13.5">
      <c r="A26" s="21" t="s">
        <v>17</v>
      </c>
      <c r="B26" s="50">
        <f t="shared" si="10"/>
        <v>48878</v>
      </c>
      <c r="C26" s="50">
        <f t="shared" si="10"/>
        <v>0</v>
      </c>
      <c r="D26" s="14">
        <v>50</v>
      </c>
      <c r="E26" s="13">
        <v>0</v>
      </c>
      <c r="F26" s="13">
        <v>20919</v>
      </c>
      <c r="G26" s="13">
        <v>0</v>
      </c>
      <c r="H26" s="13">
        <v>2517</v>
      </c>
      <c r="I26" s="13">
        <v>0</v>
      </c>
      <c r="J26" s="13">
        <v>1547</v>
      </c>
      <c r="K26" s="13">
        <v>0</v>
      </c>
      <c r="L26" s="13">
        <v>0</v>
      </c>
      <c r="M26" s="13">
        <v>0</v>
      </c>
      <c r="N26" s="13">
        <v>73</v>
      </c>
      <c r="O26" s="13">
        <v>0</v>
      </c>
      <c r="P26" s="13">
        <v>23772</v>
      </c>
      <c r="Q26" s="13">
        <v>0</v>
      </c>
      <c r="R26" s="6"/>
      <c r="S26" s="6"/>
      <c r="T26" s="6"/>
      <c r="U26" s="6"/>
      <c r="V26" s="6"/>
    </row>
    <row r="27" spans="1:22" s="7" customFormat="1" ht="13.5">
      <c r="A27" s="21" t="s">
        <v>18</v>
      </c>
      <c r="B27" s="50">
        <f t="shared" si="10"/>
        <v>16365</v>
      </c>
      <c r="C27" s="50">
        <f t="shared" si="10"/>
        <v>8215</v>
      </c>
      <c r="D27" s="14">
        <v>280</v>
      </c>
      <c r="E27" s="13">
        <v>191</v>
      </c>
      <c r="F27" s="13">
        <v>5535</v>
      </c>
      <c r="G27" s="13">
        <v>1541</v>
      </c>
      <c r="H27" s="13">
        <v>0</v>
      </c>
      <c r="I27" s="13">
        <v>0</v>
      </c>
      <c r="J27" s="13">
        <v>3131</v>
      </c>
      <c r="K27" s="13">
        <v>2384</v>
      </c>
      <c r="L27" s="13">
        <v>0</v>
      </c>
      <c r="M27" s="13">
        <v>0</v>
      </c>
      <c r="N27" s="13">
        <v>816</v>
      </c>
      <c r="O27" s="13">
        <v>223</v>
      </c>
      <c r="P27" s="13">
        <v>6603</v>
      </c>
      <c r="Q27" s="13">
        <v>3876</v>
      </c>
      <c r="R27" s="6"/>
      <c r="S27" s="6"/>
      <c r="T27" s="6"/>
      <c r="U27" s="6"/>
      <c r="V27" s="6"/>
    </row>
    <row r="28" spans="1:22" s="7" customFormat="1" ht="13.5">
      <c r="A28" s="21"/>
      <c r="B28" s="50"/>
      <c r="C28" s="50"/>
      <c r="D28" s="13"/>
      <c r="E28" s="13"/>
      <c r="F28" s="13"/>
      <c r="G28" s="13"/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6"/>
      <c r="S28" s="6"/>
      <c r="T28" s="6"/>
      <c r="U28" s="6"/>
      <c r="V28" s="6"/>
    </row>
    <row r="29" spans="1:22" s="7" customFormat="1" ht="13.5">
      <c r="A29" s="21" t="s">
        <v>19</v>
      </c>
      <c r="B29" s="50">
        <f t="shared" si="10"/>
        <v>19018</v>
      </c>
      <c r="C29" s="50">
        <f t="shared" si="10"/>
        <v>0</v>
      </c>
      <c r="D29" s="13">
        <v>0</v>
      </c>
      <c r="E29" s="13">
        <v>0</v>
      </c>
      <c r="F29" s="13">
        <v>3782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598</v>
      </c>
      <c r="O29" s="13">
        <v>0</v>
      </c>
      <c r="P29" s="13">
        <v>14638</v>
      </c>
      <c r="Q29" s="13">
        <v>0</v>
      </c>
      <c r="R29" s="6"/>
      <c r="S29" s="6"/>
      <c r="T29" s="6"/>
      <c r="U29" s="6"/>
      <c r="V29" s="6"/>
    </row>
    <row r="30" spans="1:22" s="7" customFormat="1" ht="13.5">
      <c r="A30" s="21" t="s">
        <v>20</v>
      </c>
      <c r="B30" s="50">
        <f t="shared" si="10"/>
        <v>16773</v>
      </c>
      <c r="C30" s="50">
        <f t="shared" si="10"/>
        <v>0</v>
      </c>
      <c r="D30" s="13">
        <v>0</v>
      </c>
      <c r="E30" s="13">
        <v>0</v>
      </c>
      <c r="F30" s="13">
        <v>7527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1177</v>
      </c>
      <c r="O30" s="13">
        <v>0</v>
      </c>
      <c r="P30" s="13">
        <v>8069</v>
      </c>
      <c r="Q30" s="13">
        <v>0</v>
      </c>
      <c r="R30" s="6"/>
      <c r="S30" s="6"/>
      <c r="T30" s="6"/>
      <c r="U30" s="6"/>
      <c r="V30" s="6"/>
    </row>
    <row r="31" spans="1:22" s="7" customFormat="1" ht="13.5">
      <c r="A31" s="21" t="s">
        <v>21</v>
      </c>
      <c r="B31" s="50">
        <f t="shared" si="10"/>
        <v>48862</v>
      </c>
      <c r="C31" s="50">
        <f t="shared" si="10"/>
        <v>18548</v>
      </c>
      <c r="D31" s="13">
        <v>362</v>
      </c>
      <c r="E31" s="14">
        <v>250</v>
      </c>
      <c r="F31" s="13">
        <v>21083</v>
      </c>
      <c r="G31" s="14">
        <v>826</v>
      </c>
      <c r="H31" s="13">
        <v>875</v>
      </c>
      <c r="I31" s="13">
        <v>0</v>
      </c>
      <c r="J31" s="13">
        <v>939</v>
      </c>
      <c r="K31" s="13">
        <v>611</v>
      </c>
      <c r="L31" s="13">
        <v>0</v>
      </c>
      <c r="M31" s="13">
        <v>0</v>
      </c>
      <c r="N31" s="13">
        <v>603</v>
      </c>
      <c r="O31" s="14">
        <v>295</v>
      </c>
      <c r="P31" s="13">
        <v>25000</v>
      </c>
      <c r="Q31" s="13">
        <v>16566</v>
      </c>
      <c r="R31" s="6"/>
      <c r="S31" s="6"/>
      <c r="T31" s="6"/>
      <c r="U31" s="6"/>
      <c r="V31" s="6"/>
    </row>
    <row r="32" spans="1:22" s="7" customFormat="1" ht="13.5">
      <c r="A32" s="21" t="s">
        <v>22</v>
      </c>
      <c r="B32" s="50">
        <f t="shared" si="10"/>
        <v>87059</v>
      </c>
      <c r="C32" s="50">
        <f t="shared" si="10"/>
        <v>20225</v>
      </c>
      <c r="D32" s="13">
        <v>0</v>
      </c>
      <c r="E32" s="13">
        <v>0</v>
      </c>
      <c r="F32" s="13">
        <v>19192</v>
      </c>
      <c r="G32" s="14">
        <v>6646</v>
      </c>
      <c r="H32" s="13">
        <v>3962</v>
      </c>
      <c r="I32" s="13">
        <v>0</v>
      </c>
      <c r="J32" s="13">
        <v>427</v>
      </c>
      <c r="K32" s="13">
        <v>427</v>
      </c>
      <c r="L32" s="13">
        <v>0</v>
      </c>
      <c r="M32" s="13">
        <v>0</v>
      </c>
      <c r="N32" s="13">
        <v>367</v>
      </c>
      <c r="O32" s="13">
        <v>72</v>
      </c>
      <c r="P32" s="13">
        <v>63111</v>
      </c>
      <c r="Q32" s="13">
        <v>13080</v>
      </c>
      <c r="R32" s="6"/>
      <c r="S32" s="6"/>
      <c r="T32" s="6"/>
      <c r="U32" s="6"/>
      <c r="V32" s="6"/>
    </row>
    <row r="33" spans="1:22" s="7" customFormat="1" ht="13.5">
      <c r="A33" s="21" t="s">
        <v>23</v>
      </c>
      <c r="B33" s="50">
        <f t="shared" si="10"/>
        <v>7717</v>
      </c>
      <c r="C33" s="50">
        <f t="shared" si="10"/>
        <v>0</v>
      </c>
      <c r="D33" s="13">
        <v>0</v>
      </c>
      <c r="E33" s="13">
        <v>0</v>
      </c>
      <c r="F33" s="13">
        <v>2545</v>
      </c>
      <c r="G33" s="13">
        <v>0</v>
      </c>
      <c r="H33" s="13">
        <v>476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4696</v>
      </c>
      <c r="Q33" s="13">
        <v>0</v>
      </c>
      <c r="R33" s="6"/>
      <c r="S33" s="6"/>
      <c r="T33" s="6"/>
      <c r="U33" s="6"/>
      <c r="V33" s="6"/>
    </row>
    <row r="34" spans="1:22" s="7" customFormat="1" ht="13.5">
      <c r="A34" s="21"/>
      <c r="B34" s="50"/>
      <c r="C34" s="5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6"/>
      <c r="S34" s="6"/>
      <c r="T34" s="6"/>
      <c r="U34" s="6"/>
      <c r="V34" s="6"/>
    </row>
    <row r="35" spans="1:22" s="7" customFormat="1" ht="13.5">
      <c r="A35" s="21" t="s">
        <v>24</v>
      </c>
      <c r="B35" s="50">
        <f t="shared" si="10"/>
        <v>101639</v>
      </c>
      <c r="C35" s="50">
        <f t="shared" si="10"/>
        <v>45307</v>
      </c>
      <c r="D35" s="14">
        <v>985</v>
      </c>
      <c r="E35" s="14">
        <v>745</v>
      </c>
      <c r="F35" s="13">
        <v>51399</v>
      </c>
      <c r="G35" s="13">
        <v>17051</v>
      </c>
      <c r="H35" s="13">
        <v>0</v>
      </c>
      <c r="I35" s="13">
        <v>0</v>
      </c>
      <c r="J35" s="13">
        <v>4346</v>
      </c>
      <c r="K35" s="13">
        <v>4346</v>
      </c>
      <c r="L35" s="13">
        <v>7</v>
      </c>
      <c r="M35" s="13">
        <v>0</v>
      </c>
      <c r="N35" s="13">
        <v>443</v>
      </c>
      <c r="O35" s="13">
        <v>0</v>
      </c>
      <c r="P35" s="13">
        <v>44459</v>
      </c>
      <c r="Q35" s="13">
        <v>23165</v>
      </c>
      <c r="R35" s="6"/>
      <c r="S35" s="6"/>
      <c r="T35" s="6"/>
      <c r="U35" s="6"/>
      <c r="V35" s="6"/>
    </row>
    <row r="36" spans="1:22" s="7" customFormat="1" ht="13.5">
      <c r="A36" s="21" t="s">
        <v>25</v>
      </c>
      <c r="B36" s="50">
        <f t="shared" si="10"/>
        <v>70820</v>
      </c>
      <c r="C36" s="50">
        <f t="shared" si="10"/>
        <v>19351</v>
      </c>
      <c r="D36" s="14">
        <v>50</v>
      </c>
      <c r="E36" s="14">
        <v>50</v>
      </c>
      <c r="F36" s="13">
        <v>15865</v>
      </c>
      <c r="G36" s="14">
        <v>668</v>
      </c>
      <c r="H36" s="13">
        <v>0</v>
      </c>
      <c r="I36" s="13">
        <v>0</v>
      </c>
      <c r="J36" s="13">
        <v>3734</v>
      </c>
      <c r="K36" s="13">
        <v>3734</v>
      </c>
      <c r="L36" s="13">
        <v>0</v>
      </c>
      <c r="M36" s="13">
        <v>0</v>
      </c>
      <c r="N36" s="13">
        <v>4816</v>
      </c>
      <c r="O36" s="13">
        <v>0</v>
      </c>
      <c r="P36" s="13">
        <v>46355</v>
      </c>
      <c r="Q36" s="13">
        <v>14899</v>
      </c>
      <c r="R36" s="6"/>
      <c r="S36" s="6"/>
      <c r="T36" s="6"/>
      <c r="U36" s="6"/>
      <c r="V36" s="6"/>
    </row>
    <row r="37" spans="1:22" s="7" customFormat="1" ht="13.5">
      <c r="A37" s="21" t="s">
        <v>26</v>
      </c>
      <c r="B37" s="50">
        <f>D37+F37+H37+J37+L37+N37+P37</f>
        <v>70240</v>
      </c>
      <c r="C37" s="50">
        <f t="shared" si="10"/>
        <v>14827</v>
      </c>
      <c r="D37" s="13">
        <v>0</v>
      </c>
      <c r="E37" s="13">
        <v>0</v>
      </c>
      <c r="F37" s="13">
        <v>14720</v>
      </c>
      <c r="G37" s="14">
        <v>661</v>
      </c>
      <c r="H37" s="13">
        <v>1847</v>
      </c>
      <c r="I37" s="13">
        <v>0</v>
      </c>
      <c r="J37" s="13">
        <v>998</v>
      </c>
      <c r="K37" s="13">
        <v>0</v>
      </c>
      <c r="L37" s="13">
        <v>2907</v>
      </c>
      <c r="M37" s="13">
        <v>2907</v>
      </c>
      <c r="N37" s="13">
        <v>177</v>
      </c>
      <c r="O37" s="13">
        <v>27</v>
      </c>
      <c r="P37" s="13">
        <v>49591</v>
      </c>
      <c r="Q37" s="13">
        <v>11232</v>
      </c>
      <c r="R37" s="6"/>
      <c r="S37" s="6"/>
      <c r="T37" s="6"/>
      <c r="U37" s="6"/>
      <c r="V37" s="6"/>
    </row>
    <row r="38" spans="1:22" s="7" customFormat="1" ht="13.5">
      <c r="A38" s="21" t="s">
        <v>27</v>
      </c>
      <c r="B38" s="50">
        <f t="shared" si="10"/>
        <v>49636</v>
      </c>
      <c r="C38" s="50">
        <f t="shared" si="10"/>
        <v>7751</v>
      </c>
      <c r="D38" s="13">
        <v>340</v>
      </c>
      <c r="E38" s="13">
        <v>340</v>
      </c>
      <c r="F38" s="13">
        <v>17387</v>
      </c>
      <c r="G38" s="14">
        <v>3103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51</v>
      </c>
      <c r="O38" s="13">
        <v>0</v>
      </c>
      <c r="P38" s="13">
        <v>31858</v>
      </c>
      <c r="Q38" s="13">
        <v>4308</v>
      </c>
      <c r="R38" s="6"/>
      <c r="S38" s="6"/>
      <c r="T38" s="6"/>
      <c r="U38" s="6"/>
      <c r="V38" s="6"/>
    </row>
    <row r="39" spans="1:22" s="7" customFormat="1" ht="13.5">
      <c r="A39" s="21" t="s">
        <v>28</v>
      </c>
      <c r="B39" s="50">
        <f t="shared" si="10"/>
        <v>43595</v>
      </c>
      <c r="C39" s="50">
        <f t="shared" si="10"/>
        <v>14395</v>
      </c>
      <c r="D39" s="14">
        <v>132</v>
      </c>
      <c r="E39" s="13">
        <v>0</v>
      </c>
      <c r="F39" s="13">
        <v>17623</v>
      </c>
      <c r="G39" s="13">
        <v>5727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1149</v>
      </c>
      <c r="O39" s="13">
        <v>0</v>
      </c>
      <c r="P39" s="13">
        <v>24691</v>
      </c>
      <c r="Q39" s="13">
        <v>8668</v>
      </c>
      <c r="R39" s="6"/>
      <c r="S39" s="6"/>
      <c r="T39" s="6"/>
      <c r="U39" s="6"/>
      <c r="V39" s="6"/>
    </row>
    <row r="40" spans="1:22" s="7" customFormat="1" ht="13.5">
      <c r="A40" s="21"/>
      <c r="B40" s="50"/>
      <c r="C40" s="5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6"/>
      <c r="S40" s="6"/>
      <c r="T40" s="6"/>
      <c r="U40" s="6"/>
      <c r="V40" s="6"/>
    </row>
    <row r="41" spans="1:22" s="7" customFormat="1" ht="13.5">
      <c r="A41" s="21" t="s">
        <v>29</v>
      </c>
      <c r="B41" s="50">
        <f t="shared" si="10"/>
        <v>25418</v>
      </c>
      <c r="C41" s="50">
        <f t="shared" si="10"/>
        <v>1586</v>
      </c>
      <c r="D41" s="13">
        <v>109</v>
      </c>
      <c r="E41" s="13">
        <v>52</v>
      </c>
      <c r="F41" s="13">
        <v>9735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2115</v>
      </c>
      <c r="O41" s="13">
        <v>899</v>
      </c>
      <c r="P41" s="13">
        <v>13459</v>
      </c>
      <c r="Q41" s="13">
        <v>635</v>
      </c>
      <c r="R41" s="6"/>
      <c r="S41" s="6"/>
      <c r="T41" s="6"/>
      <c r="U41" s="6"/>
      <c r="V41" s="6"/>
    </row>
    <row r="42" spans="1:22" s="7" customFormat="1" ht="13.5">
      <c r="A42" s="24" t="s">
        <v>30</v>
      </c>
      <c r="B42" s="50">
        <f t="shared" si="10"/>
        <v>58951</v>
      </c>
      <c r="C42" s="50">
        <f t="shared" si="10"/>
        <v>24938</v>
      </c>
      <c r="D42" s="14">
        <v>131</v>
      </c>
      <c r="E42" s="13">
        <v>0</v>
      </c>
      <c r="F42" s="13">
        <v>13599</v>
      </c>
      <c r="G42" s="14">
        <v>5422</v>
      </c>
      <c r="H42" s="13">
        <v>19</v>
      </c>
      <c r="I42" s="13">
        <v>0</v>
      </c>
      <c r="J42" s="13">
        <v>0</v>
      </c>
      <c r="K42" s="13">
        <v>0</v>
      </c>
      <c r="L42" s="13">
        <v>1195</v>
      </c>
      <c r="M42" s="13">
        <v>1195</v>
      </c>
      <c r="N42" s="13">
        <v>2623</v>
      </c>
      <c r="O42" s="14">
        <v>2623</v>
      </c>
      <c r="P42" s="13">
        <v>41384</v>
      </c>
      <c r="Q42" s="13">
        <v>15698</v>
      </c>
      <c r="R42" s="6"/>
      <c r="S42" s="6"/>
      <c r="T42" s="6"/>
      <c r="U42" s="6"/>
      <c r="V42" s="6"/>
    </row>
    <row r="43" spans="1:22" s="7" customFormat="1" ht="13.5">
      <c r="A43" s="21" t="s">
        <v>31</v>
      </c>
      <c r="B43" s="50">
        <f t="shared" si="10"/>
        <v>44861</v>
      </c>
      <c r="C43" s="50">
        <f t="shared" si="10"/>
        <v>7708</v>
      </c>
      <c r="D43" s="13">
        <v>0</v>
      </c>
      <c r="E43" s="13">
        <v>0</v>
      </c>
      <c r="F43" s="13">
        <v>13954</v>
      </c>
      <c r="G43" s="14">
        <v>600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844</v>
      </c>
      <c r="O43" s="13">
        <v>702</v>
      </c>
      <c r="P43" s="13">
        <v>30063</v>
      </c>
      <c r="Q43" s="13">
        <v>6406</v>
      </c>
      <c r="R43" s="6"/>
      <c r="S43" s="6"/>
      <c r="T43" s="6"/>
      <c r="U43" s="6"/>
      <c r="V43" s="6"/>
    </row>
    <row r="44" spans="1:22" s="7" customFormat="1" ht="13.5">
      <c r="A44" s="21" t="s">
        <v>32</v>
      </c>
      <c r="B44" s="50">
        <f t="shared" si="10"/>
        <v>27604</v>
      </c>
      <c r="C44" s="50">
        <f t="shared" si="10"/>
        <v>6850</v>
      </c>
      <c r="D44" s="13">
        <v>0</v>
      </c>
      <c r="E44" s="13">
        <v>0</v>
      </c>
      <c r="F44" s="13">
        <v>6948</v>
      </c>
      <c r="G44" s="13">
        <v>0</v>
      </c>
      <c r="H44" s="13">
        <v>0</v>
      </c>
      <c r="I44" s="13">
        <v>0</v>
      </c>
      <c r="J44" s="13">
        <v>543</v>
      </c>
      <c r="K44" s="13">
        <v>0</v>
      </c>
      <c r="L44" s="13">
        <v>3429</v>
      </c>
      <c r="M44" s="13">
        <v>0</v>
      </c>
      <c r="N44" s="13">
        <v>687</v>
      </c>
      <c r="O44" s="13">
        <v>484</v>
      </c>
      <c r="P44" s="13">
        <v>15997</v>
      </c>
      <c r="Q44" s="13">
        <v>6366</v>
      </c>
      <c r="R44" s="6"/>
      <c r="S44" s="6"/>
      <c r="T44" s="6"/>
      <c r="U44" s="6"/>
      <c r="V44" s="6"/>
    </row>
    <row r="45" spans="1:22" s="7" customFormat="1" ht="13.5">
      <c r="A45" s="21" t="s">
        <v>33</v>
      </c>
      <c r="B45" s="50">
        <f t="shared" si="10"/>
        <v>143925</v>
      </c>
      <c r="C45" s="50">
        <f t="shared" si="10"/>
        <v>61538</v>
      </c>
      <c r="D45" s="14">
        <v>803</v>
      </c>
      <c r="E45" s="14">
        <v>803</v>
      </c>
      <c r="F45" s="13">
        <v>29726</v>
      </c>
      <c r="G45" s="14">
        <v>1452</v>
      </c>
      <c r="H45" s="13">
        <v>1241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5140</v>
      </c>
      <c r="O45" s="14">
        <v>1755</v>
      </c>
      <c r="P45" s="13">
        <v>107015</v>
      </c>
      <c r="Q45" s="13">
        <v>57528</v>
      </c>
      <c r="R45" s="6"/>
      <c r="S45" s="6"/>
      <c r="T45" s="6"/>
      <c r="U45" s="6"/>
      <c r="V45" s="6"/>
    </row>
    <row r="46" spans="1:22" s="7" customFormat="1" ht="13.5">
      <c r="A46" s="21"/>
      <c r="B46" s="50"/>
      <c r="C46" s="5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6"/>
      <c r="S46" s="6"/>
      <c r="T46" s="6"/>
      <c r="U46" s="6"/>
      <c r="V46" s="6"/>
    </row>
    <row r="47" spans="1:22" s="7" customFormat="1" ht="13.5">
      <c r="A47" s="21" t="s">
        <v>34</v>
      </c>
      <c r="B47" s="50">
        <f t="shared" si="10"/>
        <v>55012</v>
      </c>
      <c r="C47" s="50">
        <f t="shared" si="10"/>
        <v>2606</v>
      </c>
      <c r="D47" s="14">
        <v>234</v>
      </c>
      <c r="E47" s="14">
        <v>61</v>
      </c>
      <c r="F47" s="13">
        <v>13103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41675</v>
      </c>
      <c r="Q47" s="13">
        <v>2545</v>
      </c>
      <c r="R47" s="6"/>
      <c r="S47" s="6"/>
      <c r="T47" s="6"/>
      <c r="U47" s="6"/>
      <c r="V47" s="6"/>
    </row>
    <row r="48" spans="1:22" s="7" customFormat="1" ht="13.5">
      <c r="A48" s="21" t="s">
        <v>35</v>
      </c>
      <c r="B48" s="50">
        <f t="shared" si="10"/>
        <v>39228</v>
      </c>
      <c r="C48" s="50">
        <f t="shared" si="10"/>
        <v>13211</v>
      </c>
      <c r="D48" s="13">
        <v>0</v>
      </c>
      <c r="E48" s="13">
        <v>0</v>
      </c>
      <c r="F48" s="13">
        <v>8163</v>
      </c>
      <c r="G48" s="13">
        <v>0</v>
      </c>
      <c r="H48" s="13">
        <v>280</v>
      </c>
      <c r="I48" s="13">
        <v>0</v>
      </c>
      <c r="J48" s="13">
        <v>1691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29094</v>
      </c>
      <c r="Q48" s="13">
        <v>13211</v>
      </c>
      <c r="R48" s="6"/>
      <c r="S48" s="6"/>
      <c r="T48" s="6"/>
      <c r="U48" s="6"/>
      <c r="V48" s="6"/>
    </row>
    <row r="49" spans="1:22" s="7" customFormat="1" ht="13.5">
      <c r="A49" s="21" t="s">
        <v>36</v>
      </c>
      <c r="B49" s="50">
        <f t="shared" si="10"/>
        <v>44134</v>
      </c>
      <c r="C49" s="50">
        <f t="shared" si="10"/>
        <v>15347</v>
      </c>
      <c r="D49" s="14">
        <v>209</v>
      </c>
      <c r="E49" s="14">
        <v>209</v>
      </c>
      <c r="F49" s="13">
        <v>11282</v>
      </c>
      <c r="G49" s="14">
        <v>1226</v>
      </c>
      <c r="H49" s="13">
        <v>0</v>
      </c>
      <c r="I49" s="13">
        <v>0</v>
      </c>
      <c r="J49" s="13">
        <v>1590</v>
      </c>
      <c r="K49" s="13">
        <v>1590</v>
      </c>
      <c r="L49" s="13">
        <v>2223</v>
      </c>
      <c r="M49" s="13">
        <v>0</v>
      </c>
      <c r="N49" s="13">
        <v>208</v>
      </c>
      <c r="O49" s="14">
        <v>143</v>
      </c>
      <c r="P49" s="13">
        <v>28622</v>
      </c>
      <c r="Q49" s="13">
        <v>12179</v>
      </c>
      <c r="R49" s="6"/>
      <c r="S49" s="6"/>
      <c r="T49" s="6"/>
      <c r="U49" s="6"/>
      <c r="V49" s="6"/>
    </row>
    <row r="50" spans="1:22" s="7" customFormat="1" ht="13.5">
      <c r="A50" s="21" t="s">
        <v>37</v>
      </c>
      <c r="B50" s="50">
        <f t="shared" si="10"/>
        <v>34053</v>
      </c>
      <c r="C50" s="50">
        <f t="shared" si="10"/>
        <v>202</v>
      </c>
      <c r="D50" s="13">
        <v>0</v>
      </c>
      <c r="E50" s="13">
        <v>0</v>
      </c>
      <c r="F50" s="13">
        <v>5590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4417</v>
      </c>
      <c r="O50" s="13">
        <v>27</v>
      </c>
      <c r="P50" s="13">
        <v>24046</v>
      </c>
      <c r="Q50" s="13">
        <v>175</v>
      </c>
      <c r="R50" s="6"/>
      <c r="S50" s="6"/>
      <c r="T50" s="6"/>
      <c r="U50" s="6"/>
      <c r="V50" s="6"/>
    </row>
    <row r="51" spans="1:22" s="7" customFormat="1" ht="13.5">
      <c r="A51" s="21" t="s">
        <v>38</v>
      </c>
      <c r="B51" s="50">
        <f t="shared" si="10"/>
        <v>28961</v>
      </c>
      <c r="C51" s="50">
        <f t="shared" si="10"/>
        <v>7075</v>
      </c>
      <c r="D51" s="13">
        <v>0</v>
      </c>
      <c r="E51" s="13">
        <v>0</v>
      </c>
      <c r="F51" s="13">
        <v>2956</v>
      </c>
      <c r="G51" s="13">
        <v>0</v>
      </c>
      <c r="H51" s="13">
        <v>3895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22110</v>
      </c>
      <c r="Q51" s="13">
        <v>7075</v>
      </c>
      <c r="R51" s="6"/>
      <c r="S51" s="6"/>
      <c r="T51" s="6"/>
      <c r="U51" s="6"/>
      <c r="V51" s="6"/>
    </row>
    <row r="52" spans="1:22" s="7" customFormat="1" ht="13.5">
      <c r="A52" s="21"/>
      <c r="B52" s="50"/>
      <c r="C52" s="5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6"/>
      <c r="S52" s="6"/>
      <c r="T52" s="6"/>
      <c r="U52" s="6"/>
      <c r="V52" s="6"/>
    </row>
    <row r="53" spans="1:22" s="7" customFormat="1" ht="13.5">
      <c r="A53" s="21" t="s">
        <v>39</v>
      </c>
      <c r="B53" s="50">
        <f t="shared" si="10"/>
        <v>8259</v>
      </c>
      <c r="C53" s="50">
        <f t="shared" si="10"/>
        <v>1291</v>
      </c>
      <c r="D53" s="13">
        <v>0</v>
      </c>
      <c r="E53" s="13">
        <v>0</v>
      </c>
      <c r="F53" s="13">
        <v>4613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265</v>
      </c>
      <c r="O53" s="13">
        <v>0</v>
      </c>
      <c r="P53" s="13">
        <v>3381</v>
      </c>
      <c r="Q53" s="13">
        <v>1291</v>
      </c>
      <c r="R53" s="6"/>
      <c r="S53" s="6"/>
      <c r="T53" s="6"/>
      <c r="U53" s="6"/>
      <c r="V53" s="6"/>
    </row>
    <row r="54" spans="1:22" s="7" customFormat="1" ht="13.5">
      <c r="A54" s="21" t="s">
        <v>40</v>
      </c>
      <c r="B54" s="50">
        <f t="shared" si="10"/>
        <v>13426</v>
      </c>
      <c r="C54" s="50">
        <f t="shared" si="10"/>
        <v>785</v>
      </c>
      <c r="D54" s="13">
        <v>162</v>
      </c>
      <c r="E54" s="13">
        <v>162</v>
      </c>
      <c r="F54" s="13">
        <v>5309</v>
      </c>
      <c r="G54" s="13">
        <v>0</v>
      </c>
      <c r="H54" s="13">
        <v>691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1656</v>
      </c>
      <c r="O54" s="13">
        <v>0</v>
      </c>
      <c r="P54" s="13">
        <v>5608</v>
      </c>
      <c r="Q54" s="13">
        <v>623</v>
      </c>
      <c r="R54" s="6"/>
      <c r="S54" s="6"/>
      <c r="T54" s="6"/>
      <c r="U54" s="6"/>
      <c r="V54" s="6"/>
    </row>
    <row r="55" spans="1:22" s="7" customFormat="1" ht="13.5">
      <c r="A55" s="21" t="s">
        <v>41</v>
      </c>
      <c r="B55" s="50">
        <f t="shared" si="10"/>
        <v>106580</v>
      </c>
      <c r="C55" s="50">
        <f t="shared" si="10"/>
        <v>5816</v>
      </c>
      <c r="D55" s="13">
        <v>1019</v>
      </c>
      <c r="E55" s="13">
        <v>174</v>
      </c>
      <c r="F55" s="13">
        <v>34328</v>
      </c>
      <c r="G55" s="13">
        <v>0</v>
      </c>
      <c r="H55" s="13">
        <v>2558</v>
      </c>
      <c r="I55" s="13">
        <v>0</v>
      </c>
      <c r="J55" s="13">
        <v>5824</v>
      </c>
      <c r="K55" s="13">
        <v>4494</v>
      </c>
      <c r="L55" s="13">
        <v>0</v>
      </c>
      <c r="M55" s="13">
        <v>0</v>
      </c>
      <c r="N55" s="13">
        <v>242</v>
      </c>
      <c r="O55" s="13">
        <v>0</v>
      </c>
      <c r="P55" s="13">
        <v>62609</v>
      </c>
      <c r="Q55" s="13">
        <v>1148</v>
      </c>
      <c r="R55" s="6"/>
      <c r="S55" s="6"/>
      <c r="T55" s="6"/>
      <c r="U55" s="6"/>
      <c r="V55" s="6"/>
    </row>
    <row r="56" spans="1:22" s="7" customFormat="1" ht="13.5">
      <c r="A56" s="21" t="s">
        <v>42</v>
      </c>
      <c r="B56" s="50">
        <f t="shared" si="10"/>
        <v>27204</v>
      </c>
      <c r="C56" s="50">
        <f t="shared" si="10"/>
        <v>1409</v>
      </c>
      <c r="D56" s="13">
        <v>0</v>
      </c>
      <c r="E56" s="13">
        <v>0</v>
      </c>
      <c r="F56" s="13">
        <v>6670</v>
      </c>
      <c r="G56" s="13">
        <v>204</v>
      </c>
      <c r="H56" s="13">
        <v>169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20365</v>
      </c>
      <c r="Q56" s="13">
        <v>1205</v>
      </c>
      <c r="R56" s="6"/>
      <c r="S56" s="6"/>
      <c r="T56" s="6"/>
      <c r="U56" s="6"/>
      <c r="V56" s="6"/>
    </row>
    <row r="57" spans="1:22" s="7" customFormat="1" ht="13.5">
      <c r="A57" s="21" t="s">
        <v>43</v>
      </c>
      <c r="B57" s="50">
        <f t="shared" si="10"/>
        <v>23235</v>
      </c>
      <c r="C57" s="50">
        <f t="shared" si="10"/>
        <v>15857</v>
      </c>
      <c r="D57" s="13">
        <v>0</v>
      </c>
      <c r="E57" s="13">
        <v>0</v>
      </c>
      <c r="F57" s="13">
        <v>4258</v>
      </c>
      <c r="G57" s="13">
        <v>322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168</v>
      </c>
      <c r="O57" s="13">
        <v>168</v>
      </c>
      <c r="P57" s="13">
        <v>18809</v>
      </c>
      <c r="Q57" s="13">
        <v>15367</v>
      </c>
      <c r="R57" s="6"/>
      <c r="S57" s="6"/>
      <c r="T57" s="6"/>
      <c r="U57" s="6"/>
      <c r="V57" s="6"/>
    </row>
    <row r="58" spans="1:22" s="7" customFormat="1" ht="13.5">
      <c r="A58" s="21"/>
      <c r="B58" s="50"/>
      <c r="C58" s="5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6"/>
      <c r="S58" s="6"/>
      <c r="T58" s="6"/>
      <c r="U58" s="6"/>
      <c r="V58" s="6"/>
    </row>
    <row r="59" spans="1:22" s="7" customFormat="1" ht="13.5">
      <c r="A59" s="21" t="s">
        <v>44</v>
      </c>
      <c r="B59" s="50">
        <f t="shared" si="10"/>
        <v>44503</v>
      </c>
      <c r="C59" s="50">
        <f t="shared" si="10"/>
        <v>14229</v>
      </c>
      <c r="D59" s="13">
        <v>277</v>
      </c>
      <c r="E59" s="14">
        <v>263</v>
      </c>
      <c r="F59" s="13">
        <v>24506</v>
      </c>
      <c r="G59" s="14">
        <v>5281</v>
      </c>
      <c r="H59" s="13">
        <v>0</v>
      </c>
      <c r="I59" s="13">
        <v>0</v>
      </c>
      <c r="J59" s="13">
        <v>4974</v>
      </c>
      <c r="K59" s="13">
        <v>3506</v>
      </c>
      <c r="L59" s="13">
        <v>0</v>
      </c>
      <c r="M59" s="13">
        <v>0</v>
      </c>
      <c r="N59" s="13">
        <v>1970</v>
      </c>
      <c r="O59" s="14">
        <v>832</v>
      </c>
      <c r="P59" s="13">
        <v>12776</v>
      </c>
      <c r="Q59" s="13">
        <v>4347</v>
      </c>
      <c r="R59" s="6"/>
      <c r="S59" s="6"/>
      <c r="T59" s="6"/>
      <c r="U59" s="6"/>
      <c r="V59" s="6"/>
    </row>
    <row r="60" spans="1:22" s="7" customFormat="1" ht="13.5">
      <c r="A60" s="21" t="s">
        <v>45</v>
      </c>
      <c r="B60" s="50">
        <f t="shared" si="10"/>
        <v>30848</v>
      </c>
      <c r="C60" s="50">
        <f t="shared" si="10"/>
        <v>9075</v>
      </c>
      <c r="D60" s="13">
        <v>241</v>
      </c>
      <c r="E60" s="13">
        <v>241</v>
      </c>
      <c r="F60" s="13">
        <v>11614</v>
      </c>
      <c r="G60" s="13">
        <v>469</v>
      </c>
      <c r="H60" s="13">
        <v>0</v>
      </c>
      <c r="I60" s="13">
        <v>0</v>
      </c>
      <c r="J60" s="13">
        <v>1258</v>
      </c>
      <c r="K60" s="13">
        <v>1258</v>
      </c>
      <c r="L60" s="13">
        <v>0</v>
      </c>
      <c r="M60" s="13">
        <v>0</v>
      </c>
      <c r="N60" s="13">
        <v>84</v>
      </c>
      <c r="O60" s="13">
        <v>84</v>
      </c>
      <c r="P60" s="13">
        <v>17651</v>
      </c>
      <c r="Q60" s="13">
        <v>7023</v>
      </c>
      <c r="R60" s="6"/>
      <c r="S60" s="6"/>
      <c r="T60" s="6"/>
      <c r="U60" s="6"/>
      <c r="V60" s="6"/>
    </row>
    <row r="61" spans="1:22" s="7" customFormat="1" ht="13.5">
      <c r="A61" s="21" t="s">
        <v>46</v>
      </c>
      <c r="B61" s="50">
        <f t="shared" si="10"/>
        <v>25549</v>
      </c>
      <c r="C61" s="50">
        <f t="shared" si="10"/>
        <v>1649</v>
      </c>
      <c r="D61" s="13">
        <v>52</v>
      </c>
      <c r="E61" s="13">
        <v>0</v>
      </c>
      <c r="F61" s="13">
        <v>13090</v>
      </c>
      <c r="G61" s="14">
        <v>533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145</v>
      </c>
      <c r="O61" s="13">
        <v>0</v>
      </c>
      <c r="P61" s="13">
        <v>12262</v>
      </c>
      <c r="Q61" s="13">
        <v>1116</v>
      </c>
      <c r="R61" s="6"/>
      <c r="S61" s="6"/>
      <c r="T61" s="6"/>
      <c r="U61" s="6"/>
      <c r="V61" s="6"/>
    </row>
    <row r="62" spans="1:22" s="7" customFormat="1" ht="13.5">
      <c r="A62" s="21"/>
      <c r="B62" s="50"/>
      <c r="C62" s="5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6"/>
      <c r="S62" s="6"/>
      <c r="T62" s="6"/>
      <c r="U62" s="6"/>
      <c r="V62" s="6"/>
    </row>
    <row r="63" spans="1:22" s="7" customFormat="1" ht="13.5">
      <c r="A63" s="21" t="s">
        <v>47</v>
      </c>
      <c r="B63" s="50">
        <f t="shared" si="10"/>
        <v>919</v>
      </c>
      <c r="C63" s="50">
        <f t="shared" si="10"/>
        <v>0</v>
      </c>
      <c r="D63" s="13">
        <v>0</v>
      </c>
      <c r="E63" s="13">
        <v>0</v>
      </c>
      <c r="F63" s="13">
        <v>912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7</v>
      </c>
      <c r="Q63" s="13">
        <v>0</v>
      </c>
      <c r="R63" s="6"/>
      <c r="S63" s="6"/>
      <c r="T63" s="6"/>
      <c r="U63" s="6"/>
      <c r="V63" s="6"/>
    </row>
    <row r="64" spans="1:22" s="7" customFormat="1" ht="13.5">
      <c r="A64" s="21" t="s">
        <v>48</v>
      </c>
      <c r="B64" s="50">
        <f t="shared" si="10"/>
        <v>0</v>
      </c>
      <c r="C64" s="50">
        <f t="shared" si="10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6"/>
      <c r="S64" s="6"/>
      <c r="T64" s="6"/>
      <c r="U64" s="6"/>
      <c r="V64" s="6"/>
    </row>
    <row r="65" spans="1:22" s="7" customFormat="1" ht="13.5">
      <c r="A65" s="21" t="s">
        <v>49</v>
      </c>
      <c r="B65" s="50">
        <f t="shared" si="10"/>
        <v>10913</v>
      </c>
      <c r="C65" s="50">
        <f t="shared" si="10"/>
        <v>10557</v>
      </c>
      <c r="D65" s="14">
        <v>117</v>
      </c>
      <c r="E65" s="14">
        <v>117</v>
      </c>
      <c r="F65" s="13">
        <v>3332</v>
      </c>
      <c r="G65" s="14">
        <v>3332</v>
      </c>
      <c r="H65" s="13">
        <v>405</v>
      </c>
      <c r="I65" s="13">
        <v>405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7059</v>
      </c>
      <c r="Q65" s="13">
        <v>6703</v>
      </c>
      <c r="R65" s="6"/>
      <c r="S65" s="6"/>
      <c r="T65" s="6"/>
      <c r="U65" s="6"/>
      <c r="V65" s="6"/>
    </row>
    <row r="66" spans="1:22" s="7" customFormat="1" ht="13.5">
      <c r="A66" s="21" t="s">
        <v>50</v>
      </c>
      <c r="B66" s="50">
        <f t="shared" si="10"/>
        <v>6658</v>
      </c>
      <c r="C66" s="50">
        <f t="shared" si="10"/>
        <v>0</v>
      </c>
      <c r="D66" s="13">
        <v>0</v>
      </c>
      <c r="E66" s="13">
        <v>0</v>
      </c>
      <c r="F66" s="13">
        <v>6016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642</v>
      </c>
      <c r="Q66" s="13">
        <v>0</v>
      </c>
      <c r="R66" s="6"/>
      <c r="S66" s="6"/>
      <c r="T66" s="6"/>
      <c r="U66" s="6"/>
      <c r="V66" s="6"/>
    </row>
    <row r="67" spans="1:22" s="7" customFormat="1" ht="13.5">
      <c r="A67" s="21" t="s">
        <v>51</v>
      </c>
      <c r="B67" s="50">
        <f t="shared" si="10"/>
        <v>22401</v>
      </c>
      <c r="C67" s="50">
        <f t="shared" si="10"/>
        <v>1452</v>
      </c>
      <c r="D67" s="13">
        <v>0</v>
      </c>
      <c r="E67" s="13">
        <v>0</v>
      </c>
      <c r="F67" s="13">
        <v>3294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13</v>
      </c>
      <c r="O67" s="13">
        <v>0</v>
      </c>
      <c r="P67" s="13">
        <v>19094</v>
      </c>
      <c r="Q67" s="13">
        <v>1452</v>
      </c>
      <c r="R67" s="6"/>
      <c r="S67" s="6"/>
      <c r="T67" s="6"/>
      <c r="U67" s="6"/>
      <c r="V67" s="6"/>
    </row>
    <row r="68" spans="1:22" s="7" customFormat="1" ht="13.5">
      <c r="A68" s="21"/>
      <c r="B68" s="50"/>
      <c r="C68" s="5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6"/>
      <c r="S68" s="6"/>
      <c r="T68" s="6"/>
      <c r="U68" s="6"/>
      <c r="V68" s="6"/>
    </row>
    <row r="69" spans="1:22" s="7" customFormat="1" ht="13.5">
      <c r="A69" s="21" t="s">
        <v>52</v>
      </c>
      <c r="B69" s="50">
        <f t="shared" si="10"/>
        <v>3035</v>
      </c>
      <c r="C69" s="50">
        <f t="shared" si="10"/>
        <v>140</v>
      </c>
      <c r="D69" s="16">
        <v>140</v>
      </c>
      <c r="E69" s="13">
        <v>140</v>
      </c>
      <c r="F69" s="17">
        <v>2872</v>
      </c>
      <c r="G69" s="17">
        <v>0</v>
      </c>
      <c r="H69" s="13">
        <v>23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7">
        <v>0</v>
      </c>
      <c r="O69" s="17">
        <v>0</v>
      </c>
      <c r="P69" s="13">
        <v>0</v>
      </c>
      <c r="Q69" s="13">
        <v>0</v>
      </c>
      <c r="R69" s="6"/>
      <c r="S69" s="6"/>
      <c r="T69" s="6"/>
      <c r="U69" s="6"/>
      <c r="V69" s="6"/>
    </row>
    <row r="70" spans="1:22" s="7" customFormat="1" ht="13.5">
      <c r="A70" s="21" t="s">
        <v>53</v>
      </c>
      <c r="B70" s="50">
        <f t="shared" si="10"/>
        <v>9403</v>
      </c>
      <c r="C70" s="50">
        <f t="shared" si="10"/>
        <v>6169</v>
      </c>
      <c r="D70" s="13">
        <v>0</v>
      </c>
      <c r="E70" s="13">
        <v>0</v>
      </c>
      <c r="F70" s="17">
        <v>2056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7">
        <v>683</v>
      </c>
      <c r="O70" s="13">
        <v>674</v>
      </c>
      <c r="P70" s="17">
        <v>6664</v>
      </c>
      <c r="Q70" s="17">
        <v>5495</v>
      </c>
      <c r="R70" s="6"/>
      <c r="S70" s="6"/>
      <c r="T70" s="6"/>
      <c r="U70" s="6"/>
      <c r="V70" s="6"/>
    </row>
    <row r="71" spans="1:22" s="7" customFormat="1" ht="13.5">
      <c r="A71" s="21" t="s">
        <v>54</v>
      </c>
      <c r="B71" s="50">
        <f t="shared" si="10"/>
        <v>13352</v>
      </c>
      <c r="C71" s="50">
        <f t="shared" si="10"/>
        <v>2216</v>
      </c>
      <c r="D71" s="13">
        <v>0</v>
      </c>
      <c r="E71" s="13">
        <v>0</v>
      </c>
      <c r="F71" s="17">
        <v>8772</v>
      </c>
      <c r="G71" s="16">
        <v>1148</v>
      </c>
      <c r="H71" s="13">
        <v>536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7">
        <v>381</v>
      </c>
      <c r="O71" s="17">
        <v>381</v>
      </c>
      <c r="P71" s="17">
        <v>3663</v>
      </c>
      <c r="Q71" s="17">
        <v>687</v>
      </c>
      <c r="R71" s="6"/>
      <c r="S71" s="6"/>
      <c r="T71" s="6"/>
      <c r="U71" s="6"/>
      <c r="V71" s="6"/>
    </row>
    <row r="72" spans="1:22" s="7" customFormat="1" ht="13.5">
      <c r="A72" s="21" t="s">
        <v>55</v>
      </c>
      <c r="B72" s="50">
        <f t="shared" si="10"/>
        <v>17191</v>
      </c>
      <c r="C72" s="50">
        <f t="shared" si="10"/>
        <v>15746</v>
      </c>
      <c r="D72" s="13">
        <v>161</v>
      </c>
      <c r="E72" s="13">
        <v>161</v>
      </c>
      <c r="F72" s="17">
        <v>1610</v>
      </c>
      <c r="G72" s="16">
        <v>1610</v>
      </c>
      <c r="H72" s="13">
        <v>0</v>
      </c>
      <c r="I72" s="13">
        <v>0</v>
      </c>
      <c r="J72" s="13">
        <v>560</v>
      </c>
      <c r="K72" s="13">
        <v>560</v>
      </c>
      <c r="L72" s="13">
        <v>0</v>
      </c>
      <c r="M72" s="13">
        <v>0</v>
      </c>
      <c r="N72" s="13">
        <v>5860</v>
      </c>
      <c r="O72" s="13">
        <v>4781</v>
      </c>
      <c r="P72" s="17">
        <v>9000</v>
      </c>
      <c r="Q72" s="17">
        <v>8634</v>
      </c>
      <c r="R72" s="6"/>
      <c r="S72" s="6"/>
      <c r="T72" s="6"/>
      <c r="U72" s="6"/>
      <c r="V72" s="6"/>
    </row>
    <row r="73" spans="1:22" s="7" customFormat="1" ht="13.5">
      <c r="A73" s="25" t="s">
        <v>56</v>
      </c>
      <c r="B73" s="51">
        <f t="shared" si="10"/>
        <v>5340</v>
      </c>
      <c r="C73" s="52">
        <f t="shared" si="10"/>
        <v>3728</v>
      </c>
      <c r="D73" s="18">
        <v>573</v>
      </c>
      <c r="E73" s="18">
        <v>421</v>
      </c>
      <c r="F73" s="18">
        <v>1322</v>
      </c>
      <c r="G73" s="19">
        <v>876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3445</v>
      </c>
      <c r="Q73" s="18">
        <v>2431</v>
      </c>
      <c r="R73" s="6"/>
      <c r="S73" s="6"/>
      <c r="T73" s="6"/>
      <c r="U73" s="6"/>
      <c r="V73" s="6"/>
    </row>
    <row r="74" spans="1:22" s="47" customFormat="1" ht="18" customHeight="1">
      <c r="A74" s="53" t="s">
        <v>69</v>
      </c>
      <c r="B74" s="53"/>
      <c r="C74" s="53"/>
      <c r="D74" s="53"/>
      <c r="E74" s="53"/>
      <c r="F74" s="53"/>
      <c r="G74" s="53"/>
      <c r="H74" s="53"/>
      <c r="I74" s="53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ht="12">
      <c r="A75" s="11"/>
    </row>
    <row r="76" ht="12">
      <c r="A76" s="10"/>
    </row>
    <row r="77" ht="12">
      <c r="A77" s="10"/>
    </row>
    <row r="78" ht="12">
      <c r="A78" s="10"/>
    </row>
    <row r="79" ht="12">
      <c r="A79" s="10"/>
    </row>
    <row r="80" ht="12">
      <c r="A80" s="10"/>
    </row>
  </sheetData>
  <mergeCells count="2">
    <mergeCell ref="A74:I74"/>
    <mergeCell ref="A4:A5"/>
  </mergeCells>
  <printOptions/>
  <pageMargins left="0.5905511811023623" right="0.5905511811023623" top="0.5905511811023623" bottom="0.5905511811023623" header="0.31496062992125984" footer="0.1968503937007874"/>
  <pageSetup horizontalDpi="300" verticalDpi="3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2009-01-27T08:20:22Z</cp:lastPrinted>
  <dcterms:created xsi:type="dcterms:W3CDTF">2008-10-30T07:53:09Z</dcterms:created>
  <dcterms:modified xsi:type="dcterms:W3CDTF">2009-03-04T06:21:42Z</dcterms:modified>
  <cp:category/>
  <cp:version/>
  <cp:contentType/>
  <cp:contentStatus/>
</cp:coreProperties>
</file>