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30" yWindow="65521" windowWidth="8145" windowHeight="8940" activeTab="0"/>
  </bookViews>
  <sheets>
    <sheet name="n-03-19-1" sheetId="1" r:id="rId1"/>
    <sheet name="n-03-19-2" sheetId="2" r:id="rId2"/>
  </sheets>
  <definedNames/>
  <calcPr fullCalcOnLoad="1"/>
</workbook>
</file>

<file path=xl/sharedStrings.xml><?xml version="1.0" encoding="utf-8"?>
<sst xmlns="http://schemas.openxmlformats.org/spreadsheetml/2006/main" count="164" uniqueCount="125">
  <si>
    <t xml:space="preserve"> 人 口 及 び 昼 間 人 口</t>
  </si>
  <si>
    <t>(各年10月1日現在)</t>
  </si>
  <si>
    <t xml:space="preserve">    流       入       人       口</t>
  </si>
  <si>
    <t>口</t>
  </si>
  <si>
    <t>ア)    昼        間        人        口</t>
  </si>
  <si>
    <t>市 区 町 村</t>
  </si>
  <si>
    <t>総    数</t>
  </si>
  <si>
    <t>性    比</t>
  </si>
  <si>
    <t>通    勤</t>
  </si>
  <si>
    <t>通    学</t>
  </si>
  <si>
    <t>総     数</t>
  </si>
  <si>
    <t>通   勤</t>
  </si>
  <si>
    <t>通   学</t>
  </si>
  <si>
    <t>総   数</t>
  </si>
  <si>
    <t>人口密度</t>
  </si>
  <si>
    <t>昼間人口指数</t>
  </si>
  <si>
    <t>性   比</t>
  </si>
  <si>
    <t>(女=100)</t>
  </si>
  <si>
    <t>(常住人口=100)</t>
  </si>
  <si>
    <t>（女=100)</t>
  </si>
  <si>
    <t>人</t>
  </si>
  <si>
    <t>a)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</si>
  <si>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</si>
  <si>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</si>
  <si>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</si>
  <si>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</si>
  <si>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</si>
  <si>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</si>
  <si>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</si>
  <si>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</si>
  <si>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</si>
  <si>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</si>
  <si>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</si>
  <si>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</si>
  <si>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</si>
  <si>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</si>
  <si>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</si>
  <si>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</si>
  <si>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</si>
  <si>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</si>
  <si>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</si>
  <si>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</si>
  <si>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</si>
  <si>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</si>
  <si>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</si>
  <si>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</si>
  <si>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</si>
  <si>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</si>
  <si>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</si>
  <si>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</si>
  <si>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</si>
  <si>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</si>
  <si>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</si>
  <si>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</si>
  <si>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</si>
  <si>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</si>
  <si>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 xml:space="preserve"> 人 口 及 び 昼 間 人 口 (続)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</si>
  <si>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</si>
  <si>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</si>
  <si>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</si>
  <si>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</si>
  <si>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</si>
  <si>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</si>
  <si>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</si>
  <si>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</si>
  <si>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</si>
  <si>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</si>
  <si>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</si>
  <si>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</si>
  <si>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</si>
  <si>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</si>
  <si>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</si>
  <si>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</si>
  <si>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</si>
  <si>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</si>
  <si>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</si>
  <si>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</si>
  <si>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</si>
  <si>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</si>
  <si>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</si>
  <si>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</si>
  <si>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</si>
  <si>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</si>
  <si>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</si>
  <si>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</si>
  <si>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</si>
  <si>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</si>
  <si>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</si>
  <si>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</si>
  <si>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</si>
  <si>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</si>
  <si>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</si>
  <si>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</si>
  <si>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</si>
  <si>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</si>
  <si>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</si>
  <si>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</si>
  <si>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</si>
  <si>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</si>
  <si>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性    比</t>
  </si>
  <si>
    <t>性      比</t>
  </si>
  <si>
    <t>人 口 密 度</t>
  </si>
  <si>
    <t>総    数</t>
  </si>
  <si>
    <t>通    学</t>
  </si>
  <si>
    <t>通    勤</t>
  </si>
  <si>
    <t>人</t>
  </si>
  <si>
    <t>人／k㎡</t>
  </si>
  <si>
    <t>常 　 住　  人 　 口</t>
  </si>
  <si>
    <t>流  　出　  入 　 超 　 過 　 人 　 口</t>
  </si>
  <si>
    <t>常 　 住 　 人 　 口</t>
  </si>
  <si>
    <t>流    　 入   　  人  　   口</t>
  </si>
  <si>
    <t>　　　流　  　 　出　 　  　人</t>
  </si>
  <si>
    <t>流 　 出　  入　  超　  過　  人　  口</t>
  </si>
  <si>
    <t xml:space="preserve">市 区 町 村 別 流 動 </t>
  </si>
  <si>
    <t xml:space="preserve">  資  料    総務省統計局「国勢調査報告」</t>
  </si>
  <si>
    <t xml:space="preserve">        ア)常住人口＋流出入超過人口 </t>
  </si>
  <si>
    <r>
      <t xml:space="preserve">           </t>
    </r>
    <r>
      <rPr>
        <sz val="11"/>
        <rFont val="ＭＳ 明朝"/>
        <family val="1"/>
      </rPr>
      <t>流　   　出 　  　人</t>
    </r>
    <r>
      <rPr>
        <sz val="11"/>
        <rFont val="ＭＳ 明朝"/>
        <family val="1"/>
      </rPr>
      <t xml:space="preserve">       口 </t>
    </r>
  </si>
  <si>
    <t xml:space="preserve">        1)△印は流出超過を示す。</t>
  </si>
  <si>
    <t xml:space="preserve">        2)年齢不詳の者を集計から除外しているため確定人口と一致しない。</t>
  </si>
  <si>
    <t xml:space="preserve">        a)大阪府と他府県との流出入人口を示す。</t>
  </si>
  <si>
    <t xml:space="preserve">        b)市町村別流出入人口の合計値であり、地域内の市町村移動も含まれる。</t>
  </si>
  <si>
    <t>平成１２年</t>
  </si>
  <si>
    <t>平成１７年</t>
  </si>
  <si>
    <t>b)</t>
  </si>
  <si>
    <t xml:space="preserve">         ３－１９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</si>
</sst>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;[Red]&quot;△&quot;#,##0;&quot;-&quot;"/>
    <numFmt numFmtId="178" formatCode="#,##0.0;[Red]&quot;△&quot;#,##0.0;&quot;0.0&quot;"/>
    <numFmt numFmtId="179" formatCode="#,##0.0;[Red]&quot;△&quot;#,##0.0;0.0"/>
    <numFmt numFmtId="180" formatCode="#\ ###\ ##0.0;[Red]&quot;△&quot;#\ ##0.0;0.0"/>
    <numFmt numFmtId="181" formatCode="#\ ###\ ##0;[Red]&quot;△&quot;#\ ##0;0.0"/>
    <numFmt numFmtId="182" formatCode="#\ ###\ ##0"/>
    <numFmt numFmtId="183" formatCode="#,##0.0;[Red]&quot;△&quot;#,###.0;0.0"/>
    <numFmt numFmtId="184" formatCode="#,##0;[Red]&quot;△&quot;#,###;&quot;-&quot;"/>
    <numFmt numFmtId="185" formatCode="#\ ##0;[Red]&quot;△&quot;#\ ###;&quot;-&quot;"/>
    <numFmt numFmtId="186" formatCode="#\ ##0.0;[Red]&quot;△&quot;#\ ###.0;0.0"/>
    <numFmt numFmtId="187" formatCode="#\ ###\ ##0;&quot;△&quot;#\ ##0;0.0"/>
    <numFmt numFmtId="188" formatCode="\ ###,###,##0;&quot;-&quot;###,###,##0"/>
    <numFmt numFmtId="189" formatCode="###\ ##0.0;&quot;△&quot;###\ ##0.0"/>
    <numFmt numFmtId="190" formatCode="###,###,###,##0;&quot;-&quot;##,###,###,##0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5" fillId="0" borderId="0" xfId="0" applyNumberFormat="1" applyFont="1" applyAlignment="1" quotePrefix="1">
      <alignment horizontal="left"/>
    </xf>
    <xf numFmtId="177" fontId="6" fillId="0" borderId="0" xfId="0" applyNumberFormat="1" applyFont="1" applyAlignment="1" quotePrefix="1">
      <alignment horizontal="left"/>
    </xf>
    <xf numFmtId="177" fontId="0" fillId="0" borderId="1" xfId="0" applyNumberFormat="1" applyFont="1" applyBorder="1" applyAlignment="1">
      <alignment horizontal="distributed"/>
    </xf>
    <xf numFmtId="177" fontId="0" fillId="0" borderId="2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177" fontId="0" fillId="0" borderId="3" xfId="0" applyNumberFormat="1" applyFont="1" applyBorder="1" applyAlignment="1" quotePrefix="1">
      <alignment horizontal="right"/>
    </xf>
    <xf numFmtId="177" fontId="0" fillId="0" borderId="4" xfId="0" applyNumberFormat="1" applyFont="1" applyBorder="1" applyAlignment="1" quotePrefix="1">
      <alignment horizontal="distributed"/>
    </xf>
    <xf numFmtId="177" fontId="0" fillId="0" borderId="5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 quotePrefix="1">
      <alignment horizontal="left"/>
    </xf>
    <xf numFmtId="179" fontId="0" fillId="0" borderId="0" xfId="0" applyNumberFormat="1" applyFont="1" applyAlignment="1">
      <alignment horizontal="right"/>
    </xf>
    <xf numFmtId="179" fontId="0" fillId="0" borderId="5" xfId="0" applyNumberFormat="1" applyFont="1" applyBorder="1" applyAlignment="1">
      <alignment horizontal="right"/>
    </xf>
    <xf numFmtId="179" fontId="0" fillId="0" borderId="3" xfId="0" applyNumberFormat="1" applyFon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77" fontId="8" fillId="0" borderId="0" xfId="0" applyNumberFormat="1" applyFont="1" applyAlignment="1" quotePrefix="1">
      <alignment horizontal="left" vertical="top"/>
    </xf>
    <xf numFmtId="177" fontId="0" fillId="0" borderId="6" xfId="0" applyNumberFormat="1" applyFont="1" applyBorder="1" applyAlignment="1" quotePrefix="1">
      <alignment horizontal="centerContinuous" vertical="center"/>
    </xf>
    <xf numFmtId="179" fontId="0" fillId="0" borderId="6" xfId="0" applyNumberFormat="1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left" vertical="center"/>
    </xf>
    <xf numFmtId="177" fontId="0" fillId="0" borderId="8" xfId="0" applyNumberFormat="1" applyFont="1" applyBorder="1" applyAlignment="1">
      <alignment horizontal="centerContinuous" vertical="center"/>
    </xf>
    <xf numFmtId="177" fontId="0" fillId="0" borderId="6" xfId="0" applyNumberFormat="1" applyFont="1" applyBorder="1" applyAlignment="1">
      <alignment horizontal="centerContinuous" vertical="center"/>
    </xf>
    <xf numFmtId="177" fontId="0" fillId="0" borderId="7" xfId="0" applyNumberFormat="1" applyFont="1" applyBorder="1" applyAlignment="1" quotePrefix="1">
      <alignment horizontal="centerContinuous" vertical="center"/>
    </xf>
    <xf numFmtId="177" fontId="0" fillId="0" borderId="0" xfId="0" applyNumberFormat="1" applyFont="1" applyAlignment="1">
      <alignment vertical="center"/>
    </xf>
    <xf numFmtId="179" fontId="0" fillId="0" borderId="2" xfId="0" applyNumberFormat="1" applyFont="1" applyBorder="1" applyAlignment="1" quotePrefix="1">
      <alignment horizontal="center" vertical="top"/>
    </xf>
    <xf numFmtId="177" fontId="0" fillId="0" borderId="0" xfId="0" applyNumberFormat="1" applyFont="1" applyAlignment="1">
      <alignment vertical="top"/>
    </xf>
    <xf numFmtId="179" fontId="0" fillId="0" borderId="9" xfId="0" applyNumberFormat="1" applyFont="1" applyBorder="1" applyAlignment="1">
      <alignment horizontal="center" vertical="top"/>
    </xf>
    <xf numFmtId="179" fontId="0" fillId="0" borderId="10" xfId="0" applyNumberFormat="1" applyFont="1" applyBorder="1" applyAlignment="1" quotePrefix="1">
      <alignment horizontal="center"/>
    </xf>
    <xf numFmtId="179" fontId="0" fillId="0" borderId="2" xfId="0" applyNumberFormat="1" applyFont="1" applyBorder="1" applyAlignment="1">
      <alignment horizontal="center" vertical="top"/>
    </xf>
    <xf numFmtId="179" fontId="0" fillId="0" borderId="11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>
      <alignment horizontal="distributed"/>
    </xf>
    <xf numFmtId="177" fontId="0" fillId="0" borderId="5" xfId="0" applyNumberFormat="1" applyFont="1" applyBorder="1" applyAlignment="1" quotePrefix="1">
      <alignment horizontal="distributed"/>
    </xf>
    <xf numFmtId="177" fontId="8" fillId="0" borderId="12" xfId="0" applyNumberFormat="1" applyFont="1" applyBorder="1" applyAlignment="1" quotePrefix="1">
      <alignment horizontal="left" vertical="top"/>
    </xf>
    <xf numFmtId="177" fontId="6" fillId="0" borderId="0" xfId="0" applyNumberFormat="1" applyFont="1" applyAlignment="1" quotePrefix="1">
      <alignment horizontal="right"/>
    </xf>
    <xf numFmtId="184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4" fontId="5" fillId="0" borderId="0" xfId="0" applyNumberFormat="1" applyFont="1" applyAlignment="1" quotePrefix="1">
      <alignment horizontal="left"/>
    </xf>
    <xf numFmtId="184" fontId="6" fillId="0" borderId="0" xfId="0" applyNumberFormat="1" applyFont="1" applyAlignment="1" quotePrefix="1">
      <alignment horizontal="left"/>
    </xf>
    <xf numFmtId="183" fontId="0" fillId="0" borderId="6" xfId="0" applyNumberFormat="1" applyFont="1" applyBorder="1" applyAlignment="1">
      <alignment horizontal="centerContinuous"/>
    </xf>
    <xf numFmtId="184" fontId="0" fillId="0" borderId="6" xfId="0" applyNumberFormat="1" applyFont="1" applyBorder="1" applyAlignment="1">
      <alignment horizontal="centerContinuous"/>
    </xf>
    <xf numFmtId="184" fontId="0" fillId="0" borderId="1" xfId="0" applyNumberFormat="1" applyFont="1" applyBorder="1" applyAlignment="1">
      <alignment horizontal="distributed"/>
    </xf>
    <xf numFmtId="184" fontId="0" fillId="0" borderId="2" xfId="0" applyNumberFormat="1" applyFont="1" applyBorder="1" applyAlignment="1">
      <alignment horizontal="right"/>
    </xf>
    <xf numFmtId="183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 horizontal="right"/>
    </xf>
    <xf numFmtId="184" fontId="0" fillId="0" borderId="3" xfId="0" applyNumberFormat="1" applyFont="1" applyBorder="1" applyAlignment="1">
      <alignment horizontal="right"/>
    </xf>
    <xf numFmtId="184" fontId="0" fillId="0" borderId="3" xfId="0" applyNumberFormat="1" applyFont="1" applyBorder="1" applyAlignment="1" quotePrefix="1">
      <alignment horizontal="right"/>
    </xf>
    <xf numFmtId="183" fontId="0" fillId="0" borderId="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distributed"/>
    </xf>
    <xf numFmtId="184" fontId="5" fillId="0" borderId="1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184" fontId="0" fillId="0" borderId="7" xfId="0" applyNumberFormat="1" applyFont="1" applyBorder="1" applyAlignment="1" quotePrefix="1">
      <alignment horizontal="centerContinuous" vertical="center"/>
    </xf>
    <xf numFmtId="183" fontId="0" fillId="0" borderId="2" xfId="0" applyNumberFormat="1" applyFont="1" applyBorder="1" applyAlignment="1" quotePrefix="1">
      <alignment horizontal="center" vertical="top"/>
    </xf>
    <xf numFmtId="184" fontId="0" fillId="0" borderId="6" xfId="0" applyNumberFormat="1" applyFont="1" applyBorder="1" applyAlignment="1" quotePrefix="1">
      <alignment horizontal="centerContinuous" vertical="center"/>
    </xf>
    <xf numFmtId="183" fontId="0" fillId="0" borderId="10" xfId="0" applyNumberFormat="1" applyFont="1" applyBorder="1" applyAlignment="1" quotePrefix="1">
      <alignment horizontal="center"/>
    </xf>
    <xf numFmtId="183" fontId="0" fillId="0" borderId="9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83" fontId="0" fillId="0" borderId="2" xfId="0" applyNumberFormat="1" applyFont="1" applyBorder="1" applyAlignment="1">
      <alignment horizontal="center" vertical="top"/>
    </xf>
    <xf numFmtId="177" fontId="8" fillId="0" borderId="0" xfId="0" applyNumberFormat="1" applyFont="1" applyAlignment="1">
      <alignment horizontal="left" vertical="top"/>
    </xf>
    <xf numFmtId="177" fontId="8" fillId="0" borderId="12" xfId="0" applyNumberFormat="1" applyFont="1" applyBorder="1" applyAlignment="1">
      <alignment horizontal="left" vertical="top"/>
    </xf>
    <xf numFmtId="184" fontId="0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/>
    </xf>
    <xf numFmtId="179" fontId="0" fillId="0" borderId="0" xfId="0" applyNumberFormat="1" applyFont="1" applyAlignment="1">
      <alignment vertical="top"/>
    </xf>
    <xf numFmtId="177" fontId="0" fillId="0" borderId="0" xfId="0" applyNumberFormat="1" applyFont="1" applyAlignment="1">
      <alignment horizontal="right" vertical="top"/>
    </xf>
    <xf numFmtId="179" fontId="0" fillId="0" borderId="0" xfId="0" applyNumberFormat="1" applyFont="1" applyAlignment="1" quotePrefix="1">
      <alignment horizontal="left" vertical="top"/>
    </xf>
    <xf numFmtId="177" fontId="0" fillId="0" borderId="15" xfId="0" applyNumberFormat="1" applyBorder="1" applyAlignment="1">
      <alignment horizontal="left" vertical="center"/>
    </xf>
    <xf numFmtId="179" fontId="8" fillId="0" borderId="0" xfId="0" applyNumberFormat="1" applyFont="1" applyAlignment="1">
      <alignment horizontal="right" vertical="top"/>
    </xf>
    <xf numFmtId="184" fontId="0" fillId="0" borderId="0" xfId="0" applyNumberFormat="1" applyFont="1" applyBorder="1" applyAlignment="1">
      <alignment horizontal="distributed" vertical="center"/>
    </xf>
    <xf numFmtId="184" fontId="0" fillId="0" borderId="1" xfId="0" applyNumberFormat="1" applyFont="1" applyBorder="1" applyAlignment="1">
      <alignment horizontal="distributed" vertical="center"/>
    </xf>
    <xf numFmtId="185" fontId="0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185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4" fontId="0" fillId="0" borderId="5" xfId="0" applyNumberFormat="1" applyFont="1" applyBorder="1" applyAlignment="1">
      <alignment horizontal="distributed" vertical="center"/>
    </xf>
    <xf numFmtId="184" fontId="0" fillId="0" borderId="4" xfId="0" applyNumberFormat="1" applyFont="1" applyBorder="1" applyAlignment="1">
      <alignment horizontal="distributed" vertical="center"/>
    </xf>
    <xf numFmtId="185" fontId="0" fillId="0" borderId="5" xfId="0" applyNumberFormat="1" applyFont="1" applyBorder="1" applyAlignment="1">
      <alignment horizontal="right" vertical="center"/>
    </xf>
    <xf numFmtId="186" fontId="0" fillId="0" borderId="5" xfId="0" applyNumberFormat="1" applyFont="1" applyBorder="1" applyAlignment="1">
      <alignment horizontal="right" vertical="center"/>
    </xf>
    <xf numFmtId="181" fontId="0" fillId="0" borderId="5" xfId="0" applyNumberFormat="1" applyFont="1" applyBorder="1" applyAlignment="1">
      <alignment horizontal="right" vertical="center"/>
    </xf>
    <xf numFmtId="183" fontId="0" fillId="0" borderId="5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 quotePrefix="1">
      <alignment horizontal="distributed" vertical="center"/>
    </xf>
    <xf numFmtId="177" fontId="0" fillId="0" borderId="1" xfId="0" applyNumberFormat="1" applyFont="1" applyBorder="1" applyAlignment="1" quotePrefix="1">
      <alignment horizontal="distributed" vertical="center"/>
    </xf>
    <xf numFmtId="181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 quotePrefix="1">
      <alignment horizontal="right" vertical="center"/>
    </xf>
    <xf numFmtId="18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1" xfId="0" applyNumberFormat="1" applyFont="1" applyBorder="1" applyAlignment="1">
      <alignment horizontal="distributed"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0" xfId="0" applyNumberFormat="1" applyFont="1" applyBorder="1" applyAlignment="1" quotePrefix="1">
      <alignment horizontal="distributed" vertical="center"/>
    </xf>
    <xf numFmtId="177" fontId="7" fillId="0" borderId="1" xfId="0" applyNumberFormat="1" applyFont="1" applyBorder="1" applyAlignment="1" quotePrefix="1">
      <alignment horizontal="distributed" vertical="center"/>
    </xf>
    <xf numFmtId="181" fontId="0" fillId="0" borderId="0" xfId="0" applyNumberFormat="1" applyAlignment="1">
      <alignment horizontal="right" vertical="center"/>
    </xf>
    <xf numFmtId="0" fontId="0" fillId="0" borderId="0" xfId="0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7" xfId="0" applyNumberFormat="1" applyFont="1" applyFill="1" applyBorder="1" applyAlignment="1">
      <alignment horizontal="centerContinuous" vertical="center"/>
    </xf>
    <xf numFmtId="184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Alignment="1">
      <alignment horizontal="right" vertical="center"/>
    </xf>
    <xf numFmtId="185" fontId="0" fillId="0" borderId="5" xfId="0" applyNumberFormat="1" applyFont="1" applyFill="1" applyBorder="1" applyAlignment="1">
      <alignment horizontal="right" vertical="center"/>
    </xf>
    <xf numFmtId="184" fontId="0" fillId="0" borderId="7" xfId="0" applyNumberFormat="1" applyFont="1" applyFill="1" applyBorder="1" applyAlignment="1" quotePrefix="1">
      <alignment horizontal="centerContinuous" vertical="center"/>
    </xf>
    <xf numFmtId="184" fontId="0" fillId="0" borderId="3" xfId="0" applyNumberFormat="1" applyFont="1" applyFill="1" applyBorder="1" applyAlignment="1">
      <alignment horizontal="right"/>
    </xf>
    <xf numFmtId="184" fontId="6" fillId="0" borderId="0" xfId="0" applyNumberFormat="1" applyFont="1" applyFill="1" applyAlignment="1" quotePrefix="1">
      <alignment horizontal="left"/>
    </xf>
    <xf numFmtId="184" fontId="0" fillId="0" borderId="6" xfId="0" applyNumberFormat="1" applyFont="1" applyFill="1" applyBorder="1" applyAlignment="1">
      <alignment horizontal="centerContinuous"/>
    </xf>
    <xf numFmtId="184" fontId="6" fillId="0" borderId="0" xfId="0" applyNumberFormat="1" applyFont="1" applyFill="1" applyAlignment="1" quotePrefix="1">
      <alignment horizontal="right"/>
    </xf>
    <xf numFmtId="187" fontId="0" fillId="0" borderId="5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181" fontId="7" fillId="0" borderId="0" xfId="0" applyNumberFormat="1" applyFont="1" applyAlignment="1" quotePrefix="1">
      <alignment horizontal="right" vertical="center"/>
    </xf>
    <xf numFmtId="181" fontId="13" fillId="0" borderId="0" xfId="21" applyNumberFormat="1" applyFont="1" applyFill="1" applyBorder="1" applyAlignment="1">
      <alignment horizontal="right" vertical="center"/>
      <protection/>
    </xf>
    <xf numFmtId="181" fontId="13" fillId="0" borderId="0" xfId="21" applyNumberFormat="1" applyFont="1" applyFill="1" applyBorder="1" applyAlignment="1">
      <alignment vertical="center"/>
      <protection/>
    </xf>
    <xf numFmtId="18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1" xfId="0" applyNumberFormat="1" applyFont="1" applyBorder="1" applyAlignment="1">
      <alignment horizontal="distributed" vertical="center"/>
    </xf>
    <xf numFmtId="177" fontId="14" fillId="0" borderId="0" xfId="0" applyNumberFormat="1" applyFont="1" applyAlignment="1">
      <alignment horizontal="left" vertical="center"/>
    </xf>
    <xf numFmtId="184" fontId="14" fillId="0" borderId="0" xfId="0" applyNumberFormat="1" applyFont="1" applyAlignment="1">
      <alignment horizontal="left" vertical="center"/>
    </xf>
    <xf numFmtId="177" fontId="0" fillId="0" borderId="6" xfId="0" applyNumberFormat="1" applyFont="1" applyBorder="1" applyAlignment="1" quotePrefix="1">
      <alignment horizontal="center" vertical="center"/>
    </xf>
    <xf numFmtId="177" fontId="0" fillId="0" borderId="8" xfId="0" applyNumberFormat="1" applyFont="1" applyBorder="1" applyAlignment="1" quotePrefix="1">
      <alignment horizontal="center" vertical="center"/>
    </xf>
    <xf numFmtId="177" fontId="0" fillId="0" borderId="0" xfId="0" applyNumberFormat="1" applyFont="1" applyBorder="1" applyAlignment="1" quotePrefix="1">
      <alignment horizontal="center" vertical="center"/>
    </xf>
    <xf numFmtId="177" fontId="0" fillId="0" borderId="1" xfId="0" applyNumberFormat="1" applyFont="1" applyBorder="1" applyAlignment="1" quotePrefix="1">
      <alignment horizontal="center" vertical="center"/>
    </xf>
    <xf numFmtId="177" fontId="0" fillId="0" borderId="5" xfId="0" applyNumberFormat="1" applyFont="1" applyBorder="1" applyAlignment="1" quotePrefix="1">
      <alignment horizontal="center" vertical="center"/>
    </xf>
    <xf numFmtId="177" fontId="0" fillId="0" borderId="4" xfId="0" applyNumberFormat="1" applyFont="1" applyBorder="1" applyAlignment="1" quotePrefix="1">
      <alignment horizontal="center" vertical="center"/>
    </xf>
    <xf numFmtId="177" fontId="0" fillId="0" borderId="11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 quotePrefix="1">
      <alignment horizontal="center" vertical="center"/>
    </xf>
    <xf numFmtId="184" fontId="0" fillId="0" borderId="6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184" fontId="0" fillId="0" borderId="17" xfId="0" applyNumberFormat="1" applyFont="1" applyBorder="1" applyAlignment="1" quotePrefix="1">
      <alignment horizontal="center" vertical="center"/>
    </xf>
    <xf numFmtId="184" fontId="0" fillId="0" borderId="11" xfId="0" applyNumberFormat="1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9765625" style="2" customWidth="1"/>
    <col min="2" max="2" width="1.1015625" style="2" customWidth="1"/>
    <col min="3" max="3" width="16.19921875" style="2" customWidth="1"/>
    <col min="4" max="4" width="15.5" style="12" customWidth="1"/>
    <col min="5" max="5" width="6.09765625" style="3" customWidth="1"/>
    <col min="6" max="6" width="10.09765625" style="2" customWidth="1"/>
    <col min="7" max="7" width="16" style="2" customWidth="1"/>
    <col min="8" max="8" width="16.3984375" style="2" customWidth="1"/>
    <col min="9" max="9" width="6.3984375" style="2" customWidth="1"/>
    <col min="10" max="10" width="10" style="2" customWidth="1"/>
    <col min="11" max="11" width="16.09765625" style="2" customWidth="1"/>
    <col min="12" max="15" width="16.3984375" style="2" customWidth="1"/>
    <col min="16" max="16" width="17" style="2" customWidth="1"/>
    <col min="17" max="17" width="16.3984375" style="2" customWidth="1"/>
    <col min="18" max="19" width="16.3984375" style="12" customWidth="1"/>
    <col min="20" max="16384" width="9" style="2" customWidth="1"/>
  </cols>
  <sheetData>
    <row r="1" spans="1:12" ht="21.75" customHeight="1">
      <c r="A1" s="120" t="s">
        <v>124</v>
      </c>
      <c r="B1" s="4"/>
      <c r="C1"/>
      <c r="F1"/>
      <c r="K1" s="36" t="s">
        <v>113</v>
      </c>
      <c r="L1" s="5" t="s">
        <v>0</v>
      </c>
    </row>
    <row r="2" spans="18:19" ht="24" customHeight="1">
      <c r="R2" s="13"/>
      <c r="S2" s="13"/>
    </row>
    <row r="3" spans="1:19" s="28" customFormat="1" ht="12" customHeight="1">
      <c r="A3" s="60" t="s">
        <v>117</v>
      </c>
      <c r="B3" s="18"/>
      <c r="C3" s="65"/>
      <c r="D3" s="66"/>
      <c r="E3" s="67"/>
      <c r="R3" s="66"/>
      <c r="S3" s="66"/>
    </row>
    <row r="4" spans="1:19" s="28" customFormat="1" ht="12" customHeight="1">
      <c r="A4" s="60" t="s">
        <v>118</v>
      </c>
      <c r="B4" s="18"/>
      <c r="C4" s="65"/>
      <c r="D4" s="66"/>
      <c r="E4" s="67"/>
      <c r="R4" s="66"/>
      <c r="S4" s="66"/>
    </row>
    <row r="5" spans="1:19" s="28" customFormat="1" ht="12" customHeight="1">
      <c r="A5" s="60" t="s">
        <v>115</v>
      </c>
      <c r="B5" s="18"/>
      <c r="C5" s="65"/>
      <c r="D5" s="66"/>
      <c r="E5" s="67"/>
      <c r="R5" s="66"/>
      <c r="S5" s="66"/>
    </row>
    <row r="6" spans="1:19" s="28" customFormat="1" ht="12" customHeight="1">
      <c r="A6" s="60" t="s">
        <v>119</v>
      </c>
      <c r="B6" s="18"/>
      <c r="C6" s="65"/>
      <c r="D6" s="66"/>
      <c r="E6" s="67"/>
      <c r="R6" s="66"/>
      <c r="S6" s="66"/>
    </row>
    <row r="7" spans="1:19" s="28" customFormat="1" ht="15" customHeight="1" thickBot="1">
      <c r="A7" s="61" t="s">
        <v>120</v>
      </c>
      <c r="B7" s="35"/>
      <c r="C7" s="65"/>
      <c r="D7" s="68"/>
      <c r="E7" s="67"/>
      <c r="R7" s="65"/>
      <c r="S7" s="70" t="s">
        <v>1</v>
      </c>
    </row>
    <row r="8" spans="1:19" s="26" customFormat="1" ht="21" customHeight="1">
      <c r="A8" s="122" t="s">
        <v>5</v>
      </c>
      <c r="B8" s="123"/>
      <c r="C8" s="19" t="s">
        <v>107</v>
      </c>
      <c r="D8" s="20"/>
      <c r="E8" s="21"/>
      <c r="F8" s="22" t="s">
        <v>2</v>
      </c>
      <c r="G8" s="21"/>
      <c r="H8" s="23"/>
      <c r="I8" s="69" t="s">
        <v>116</v>
      </c>
      <c r="J8" s="63"/>
      <c r="K8" s="63"/>
      <c r="L8" s="64"/>
      <c r="M8" s="25" t="s">
        <v>108</v>
      </c>
      <c r="N8" s="24"/>
      <c r="O8" s="24"/>
      <c r="P8" s="25" t="s">
        <v>4</v>
      </c>
      <c r="Q8" s="24"/>
      <c r="R8" s="20"/>
      <c r="S8" s="20"/>
    </row>
    <row r="9" spans="1:19" ht="20.25" customHeight="1">
      <c r="A9" s="124"/>
      <c r="B9" s="125"/>
      <c r="C9" s="128" t="s">
        <v>6</v>
      </c>
      <c r="D9" s="32" t="s">
        <v>7</v>
      </c>
      <c r="E9" s="131" t="s">
        <v>6</v>
      </c>
      <c r="F9" s="132"/>
      <c r="G9" s="128" t="s">
        <v>8</v>
      </c>
      <c r="H9" s="128" t="s">
        <v>9</v>
      </c>
      <c r="I9" s="131" t="s">
        <v>10</v>
      </c>
      <c r="J9" s="132"/>
      <c r="K9" s="128" t="s">
        <v>11</v>
      </c>
      <c r="L9" s="128" t="s">
        <v>12</v>
      </c>
      <c r="M9" s="128" t="s">
        <v>13</v>
      </c>
      <c r="N9" s="128" t="s">
        <v>11</v>
      </c>
      <c r="O9" s="128" t="s">
        <v>12</v>
      </c>
      <c r="P9" s="128" t="s">
        <v>13</v>
      </c>
      <c r="Q9" s="130" t="s">
        <v>14</v>
      </c>
      <c r="R9" s="30" t="s">
        <v>15</v>
      </c>
      <c r="S9" s="30" t="s">
        <v>16</v>
      </c>
    </row>
    <row r="10" spans="1:19" s="28" customFormat="1" ht="17.25" customHeight="1">
      <c r="A10" s="126"/>
      <c r="B10" s="127"/>
      <c r="C10" s="129"/>
      <c r="D10" s="29" t="s">
        <v>17</v>
      </c>
      <c r="E10" s="133"/>
      <c r="F10" s="134"/>
      <c r="G10" s="135"/>
      <c r="H10" s="135"/>
      <c r="I10" s="133"/>
      <c r="J10" s="134"/>
      <c r="K10" s="135"/>
      <c r="L10" s="135"/>
      <c r="M10" s="135"/>
      <c r="N10" s="135"/>
      <c r="O10" s="135"/>
      <c r="P10" s="129"/>
      <c r="Q10" s="129"/>
      <c r="R10" s="27" t="s">
        <v>18</v>
      </c>
      <c r="S10" s="31" t="s">
        <v>19</v>
      </c>
    </row>
    <row r="11" spans="1:19" ht="18.75" customHeight="1">
      <c r="A11" s="33"/>
      <c r="B11" s="6"/>
      <c r="C11" s="7" t="s">
        <v>105</v>
      </c>
      <c r="D11" s="14"/>
      <c r="F11" s="3"/>
      <c r="G11" s="3"/>
      <c r="H11" s="3"/>
      <c r="I11" s="3"/>
      <c r="J11" s="3"/>
      <c r="K11" s="3"/>
      <c r="L11" s="8"/>
      <c r="M11" s="8"/>
      <c r="N11" s="8"/>
      <c r="O11" s="8"/>
      <c r="P11" s="8"/>
      <c r="Q11" s="9" t="s">
        <v>106</v>
      </c>
      <c r="R11" s="16"/>
      <c r="S11" s="16"/>
    </row>
    <row r="12" spans="1:19" ht="21.75" customHeight="1">
      <c r="A12" s="87" t="s">
        <v>121</v>
      </c>
      <c r="B12" s="88"/>
      <c r="C12" s="89">
        <v>8789354</v>
      </c>
      <c r="D12" s="90">
        <v>95.5</v>
      </c>
      <c r="E12" s="91" t="s">
        <v>21</v>
      </c>
      <c r="F12" s="89">
        <v>782526</v>
      </c>
      <c r="G12" s="89">
        <v>685455</v>
      </c>
      <c r="H12" s="89">
        <v>97071</v>
      </c>
      <c r="I12" s="91" t="s">
        <v>21</v>
      </c>
      <c r="J12" s="89">
        <v>263643</v>
      </c>
      <c r="K12" s="89">
        <v>197755</v>
      </c>
      <c r="L12" s="89">
        <v>65888</v>
      </c>
      <c r="M12" s="92">
        <v>518883</v>
      </c>
      <c r="N12" s="92">
        <v>487700</v>
      </c>
      <c r="O12" s="92">
        <v>31183</v>
      </c>
      <c r="P12" s="89">
        <v>9308237</v>
      </c>
      <c r="Q12" s="89">
        <v>4918</v>
      </c>
      <c r="R12" s="90">
        <v>105.90353966855812</v>
      </c>
      <c r="S12" s="90">
        <v>100.8</v>
      </c>
    </row>
    <row r="13" spans="1:19" ht="18.75" customHeight="1">
      <c r="A13" s="93" t="s">
        <v>22</v>
      </c>
      <c r="B13" s="94"/>
      <c r="C13" s="95"/>
      <c r="D13" s="96"/>
      <c r="E13" s="75"/>
      <c r="F13" s="95"/>
      <c r="G13" s="95"/>
      <c r="H13" s="95"/>
      <c r="I13" s="75"/>
      <c r="J13" s="95"/>
      <c r="K13" s="95"/>
      <c r="L13" s="95"/>
      <c r="M13" s="92"/>
      <c r="N13" s="92"/>
      <c r="O13" s="92"/>
      <c r="P13" s="95"/>
      <c r="Q13" s="95"/>
      <c r="R13" s="96"/>
      <c r="S13" s="96"/>
    </row>
    <row r="14" spans="1:19" s="1" customFormat="1" ht="21.75" customHeight="1">
      <c r="A14" s="97" t="s">
        <v>122</v>
      </c>
      <c r="B14" s="98"/>
      <c r="C14" s="112">
        <v>8759033</v>
      </c>
      <c r="D14" s="113">
        <v>94.1</v>
      </c>
      <c r="E14" s="114" t="s">
        <v>21</v>
      </c>
      <c r="F14" s="112">
        <v>744498</v>
      </c>
      <c r="G14" s="115">
        <v>656244</v>
      </c>
      <c r="H14" s="115">
        <v>88254</v>
      </c>
      <c r="I14" s="114" t="s">
        <v>21</v>
      </c>
      <c r="J14" s="112">
        <v>262063</v>
      </c>
      <c r="K14" s="116">
        <v>201867</v>
      </c>
      <c r="L14" s="116">
        <v>60196</v>
      </c>
      <c r="M14" s="117">
        <f>F14-J14</f>
        <v>482435</v>
      </c>
      <c r="N14" s="117">
        <f>G14-K14</f>
        <v>454377</v>
      </c>
      <c r="O14" s="117">
        <f>H14-L14</f>
        <v>28058</v>
      </c>
      <c r="P14" s="112">
        <v>9241468</v>
      </c>
      <c r="Q14" s="112">
        <v>4878.54</v>
      </c>
      <c r="R14" s="113">
        <v>105.5</v>
      </c>
      <c r="S14" s="113">
        <v>98.7</v>
      </c>
    </row>
    <row r="15" spans="1:19" ht="21" customHeight="1">
      <c r="A15" s="118"/>
      <c r="B15" s="119"/>
      <c r="C15" s="112"/>
      <c r="D15" s="113"/>
      <c r="E15" s="112"/>
      <c r="F15" s="112"/>
      <c r="G15" s="112"/>
      <c r="H15" s="112"/>
      <c r="I15" s="112"/>
      <c r="J15" s="112"/>
      <c r="K15" s="112"/>
      <c r="L15" s="112"/>
      <c r="M15" s="117"/>
      <c r="N15" s="117"/>
      <c r="O15" s="117"/>
      <c r="P15" s="112"/>
      <c r="Q15" s="112"/>
      <c r="R15" s="113"/>
      <c r="S15" s="113"/>
    </row>
    <row r="16" spans="1:19" s="1" customFormat="1" ht="21.75" customHeight="1">
      <c r="A16" s="97" t="s">
        <v>23</v>
      </c>
      <c r="B16" s="98"/>
      <c r="C16" s="112">
        <f>C25</f>
        <v>2594686</v>
      </c>
      <c r="D16" s="113">
        <v>94.6</v>
      </c>
      <c r="E16" s="114" t="s">
        <v>123</v>
      </c>
      <c r="F16" s="112">
        <f>F25</f>
        <v>1239051</v>
      </c>
      <c r="G16" s="112">
        <f>G25</f>
        <v>1143792</v>
      </c>
      <c r="H16" s="112">
        <f>H25</f>
        <v>95259</v>
      </c>
      <c r="I16" s="114" t="s">
        <v>123</v>
      </c>
      <c r="J16" s="112">
        <f>J25</f>
        <v>252062</v>
      </c>
      <c r="K16" s="112">
        <f>K25</f>
        <v>206422</v>
      </c>
      <c r="L16" s="112">
        <f>L25</f>
        <v>45640</v>
      </c>
      <c r="M16" s="117">
        <f>F16-J16</f>
        <v>986989</v>
      </c>
      <c r="N16" s="117">
        <f>G16-K16</f>
        <v>937370</v>
      </c>
      <c r="O16" s="117">
        <f>H16-L16</f>
        <v>49619</v>
      </c>
      <c r="P16" s="112">
        <f>P25</f>
        <v>3581675</v>
      </c>
      <c r="Q16" s="112">
        <v>17098.75</v>
      </c>
      <c r="R16" s="113">
        <v>138</v>
      </c>
      <c r="S16" s="113">
        <v>115.8</v>
      </c>
    </row>
    <row r="17" spans="1:19" s="1" customFormat="1" ht="21.75" customHeight="1">
      <c r="A17" s="97" t="s">
        <v>24</v>
      </c>
      <c r="B17" s="98"/>
      <c r="C17" s="112">
        <f>'n-03-19-2'!C13+'n-03-19-2'!C15+'n-03-19-2'!C20+'n-03-19-2'!C35+'n-03-19-2'!C47</f>
        <v>1083306</v>
      </c>
      <c r="D17" s="113">
        <v>95.3</v>
      </c>
      <c r="E17" s="114" t="s">
        <v>123</v>
      </c>
      <c r="F17" s="112">
        <f>'n-03-19-2'!E13+'n-03-19-2'!E15+'n-03-19-2'!E20+'n-03-19-2'!E35+'n-03-19-2'!E47</f>
        <v>252019</v>
      </c>
      <c r="G17" s="112">
        <f>'n-03-19-2'!F13+'n-03-19-2'!F15+'n-03-19-2'!F20+'n-03-19-2'!F35+'n-03-19-2'!F47</f>
        <v>202109</v>
      </c>
      <c r="H17" s="112">
        <f>'n-03-19-2'!G13+'n-03-19-2'!G15+'n-03-19-2'!G20+'n-03-19-2'!G35+'n-03-19-2'!G47</f>
        <v>49910</v>
      </c>
      <c r="I17" s="114" t="s">
        <v>123</v>
      </c>
      <c r="J17" s="112">
        <f>'n-03-19-2'!H13+'n-03-19-2'!H15+'n-03-19-2'!H20+'n-03-19-2'!H35+'n-03-19-2'!H47</f>
        <v>327625</v>
      </c>
      <c r="K17" s="112">
        <f>'n-03-19-2'!I13+'n-03-19-2'!I15+'n-03-19-2'!I20+'n-03-19-2'!I35+'n-03-19-2'!I47</f>
        <v>288639</v>
      </c>
      <c r="L17" s="112">
        <f>'n-03-19-2'!J13+'n-03-19-2'!J15+'n-03-19-2'!J20+'n-03-19-2'!J35+'n-03-19-2'!J47</f>
        <v>38986</v>
      </c>
      <c r="M17" s="117">
        <f aca="true" t="shared" si="0" ref="M17:M23">F17-J17</f>
        <v>-75606</v>
      </c>
      <c r="N17" s="117">
        <f aca="true" t="shared" si="1" ref="N17:N54">G17-K17</f>
        <v>-86530</v>
      </c>
      <c r="O17" s="117">
        <f aca="true" t="shared" si="2" ref="O17:O54">H17-L17</f>
        <v>10924</v>
      </c>
      <c r="P17" s="112">
        <f>'n-03-19-2'!N13+'n-03-19-2'!N15+'n-03-19-2'!N20+'n-03-19-2'!N35+'n-03-19-2'!N47</f>
        <v>1007700</v>
      </c>
      <c r="Q17" s="112">
        <v>4037.4</v>
      </c>
      <c r="R17" s="113">
        <f aca="true" t="shared" si="3" ref="R17:R23">ROUND(P17/C17*100,1)</f>
        <v>93</v>
      </c>
      <c r="S17" s="113">
        <v>91</v>
      </c>
    </row>
    <row r="18" spans="1:19" s="1" customFormat="1" ht="21.75" customHeight="1">
      <c r="A18" s="97" t="s">
        <v>25</v>
      </c>
      <c r="B18" s="98"/>
      <c r="C18" s="112">
        <f>'n-03-19-2'!C10+'n-03-19-2'!C11+'n-03-19-2'!C31+'n-03-19-2'!C48+'n-03-19-2'!C49</f>
        <v>650024</v>
      </c>
      <c r="D18" s="113">
        <v>93.2</v>
      </c>
      <c r="E18" s="114" t="s">
        <v>123</v>
      </c>
      <c r="F18" s="112">
        <f>'n-03-19-2'!E10+'n-03-19-2'!E11+'n-03-19-2'!E31+'n-03-19-2'!E48+'n-03-19-2'!E49</f>
        <v>128189</v>
      </c>
      <c r="G18" s="112">
        <f>'n-03-19-2'!F10+'n-03-19-2'!F11+'n-03-19-2'!F31+'n-03-19-2'!F48+'n-03-19-2'!F49</f>
        <v>107613</v>
      </c>
      <c r="H18" s="112">
        <f>'n-03-19-2'!G10+'n-03-19-2'!G11+'n-03-19-2'!G31+'n-03-19-2'!G48+'n-03-19-2'!G49</f>
        <v>20576</v>
      </c>
      <c r="I18" s="114" t="s">
        <v>123</v>
      </c>
      <c r="J18" s="112">
        <f>'n-03-19-2'!H10+'n-03-19-2'!H11+'n-03-19-2'!H31+'n-03-19-2'!H48+'n-03-19-2'!H49</f>
        <v>208543</v>
      </c>
      <c r="K18" s="112">
        <f>'n-03-19-2'!I10+'n-03-19-2'!I11+'n-03-19-2'!I31+'n-03-19-2'!I48+'n-03-19-2'!I49</f>
        <v>180004</v>
      </c>
      <c r="L18" s="112">
        <f>'n-03-19-2'!J10+'n-03-19-2'!J11+'n-03-19-2'!J31+'n-03-19-2'!J48+'n-03-19-2'!J49</f>
        <v>28539</v>
      </c>
      <c r="M18" s="117">
        <f t="shared" si="0"/>
        <v>-80354</v>
      </c>
      <c r="N18" s="117">
        <f t="shared" si="1"/>
        <v>-72391</v>
      </c>
      <c r="O18" s="117">
        <f t="shared" si="2"/>
        <v>-7963</v>
      </c>
      <c r="P18" s="112">
        <f>'n-03-19-2'!N10+'n-03-19-2'!N11+'n-03-19-2'!N31+'n-03-19-2'!N48+'n-03-19-2'!N49</f>
        <v>569670</v>
      </c>
      <c r="Q18" s="112">
        <v>2379.8</v>
      </c>
      <c r="R18" s="113">
        <f t="shared" si="3"/>
        <v>87.6</v>
      </c>
      <c r="S18" s="113">
        <v>83.1</v>
      </c>
    </row>
    <row r="19" spans="1:19" s="1" customFormat="1" ht="21.75" customHeight="1">
      <c r="A19" s="97" t="s">
        <v>26</v>
      </c>
      <c r="B19" s="98"/>
      <c r="C19" s="112">
        <f>'n-03-19-2'!C17+'n-03-19-2'!C19+'n-03-19-2'!C25+'n-03-19-2'!C28+'n-03-19-2'!C34+'n-03-19-2'!C41+'n-03-19-2'!C43</f>
        <v>1179866</v>
      </c>
      <c r="D19" s="113">
        <v>95.4</v>
      </c>
      <c r="E19" s="114" t="s">
        <v>123</v>
      </c>
      <c r="F19" s="112">
        <f>'n-03-19-2'!E17+'n-03-19-2'!E19+'n-03-19-2'!E25+'n-03-19-2'!E28+'n-03-19-2'!E34+'n-03-19-2'!E41+'n-03-19-2'!E43</f>
        <v>245070</v>
      </c>
      <c r="G19" s="112">
        <f>'n-03-19-2'!F17+'n-03-19-2'!F19+'n-03-19-2'!F25+'n-03-19-2'!F28+'n-03-19-2'!F34+'n-03-19-2'!F41+'n-03-19-2'!F43</f>
        <v>204195</v>
      </c>
      <c r="H19" s="112">
        <f>'n-03-19-2'!G17+'n-03-19-2'!G19+'n-03-19-2'!G25+'n-03-19-2'!G28+'n-03-19-2'!G34+'n-03-19-2'!G41+'n-03-19-2'!G43</f>
        <v>40875</v>
      </c>
      <c r="I19" s="114" t="s">
        <v>123</v>
      </c>
      <c r="J19" s="112">
        <f>'n-03-19-2'!H17+'n-03-19-2'!H19+'n-03-19-2'!H25+'n-03-19-2'!H28+'n-03-19-2'!H34+'n-03-19-2'!H41+'n-03-19-2'!H43</f>
        <v>347711</v>
      </c>
      <c r="K19" s="112">
        <f>'n-03-19-2'!I17+'n-03-19-2'!I19+'n-03-19-2'!I25+'n-03-19-2'!I28+'n-03-19-2'!I34+'n-03-19-2'!I41+'n-03-19-2'!I43</f>
        <v>306758</v>
      </c>
      <c r="L19" s="112">
        <f>'n-03-19-2'!J17+'n-03-19-2'!J19+'n-03-19-2'!J25+'n-03-19-2'!J28+'n-03-19-2'!J34+'n-03-19-2'!J41+'n-03-19-2'!J43</f>
        <v>40953</v>
      </c>
      <c r="M19" s="117">
        <f t="shared" si="0"/>
        <v>-102641</v>
      </c>
      <c r="N19" s="117">
        <f t="shared" si="1"/>
        <v>-102563</v>
      </c>
      <c r="O19" s="117">
        <f t="shared" si="2"/>
        <v>-78</v>
      </c>
      <c r="P19" s="112">
        <f>'n-03-19-2'!N17+'n-03-19-2'!N19+'n-03-19-2'!N25+'n-03-19-2'!N28+'n-03-19-2'!N34+'n-03-19-2'!N41+'n-03-19-2'!N43</f>
        <v>1077225</v>
      </c>
      <c r="Q19" s="112">
        <v>6073</v>
      </c>
      <c r="R19" s="113">
        <f t="shared" si="3"/>
        <v>91.3</v>
      </c>
      <c r="S19" s="113">
        <v>91.4</v>
      </c>
    </row>
    <row r="20" spans="1:19" s="1" customFormat="1" ht="21.75" customHeight="1">
      <c r="A20" s="97" t="s">
        <v>27</v>
      </c>
      <c r="B20" s="98"/>
      <c r="C20" s="112">
        <f>'n-03-19-2'!C21+'n-03-19-2'!C32+'n-03-19-2'!C39</f>
        <v>859812</v>
      </c>
      <c r="D20" s="113">
        <v>95.1</v>
      </c>
      <c r="E20" s="114" t="s">
        <v>123</v>
      </c>
      <c r="F20" s="112">
        <f>'n-03-19-2'!E21+'n-03-19-2'!E32+'n-03-19-2'!E39</f>
        <v>199196</v>
      </c>
      <c r="G20" s="112">
        <f>'n-03-19-2'!F21+'n-03-19-2'!F32+'n-03-19-2'!F39</f>
        <v>167700</v>
      </c>
      <c r="H20" s="112">
        <f>'n-03-19-2'!G21+'n-03-19-2'!G32+'n-03-19-2'!G39</f>
        <v>31496</v>
      </c>
      <c r="I20" s="114" t="s">
        <v>123</v>
      </c>
      <c r="J20" s="112">
        <f>'n-03-19-2'!H21+'n-03-19-2'!H32+'n-03-19-2'!H39</f>
        <v>200113</v>
      </c>
      <c r="K20" s="112">
        <f>'n-03-19-2'!I21+'n-03-19-2'!I32+'n-03-19-2'!I39</f>
        <v>172494</v>
      </c>
      <c r="L20" s="112">
        <f>'n-03-19-2'!J21+'n-03-19-2'!J32+'n-03-19-2'!J39</f>
        <v>27619</v>
      </c>
      <c r="M20" s="117">
        <f t="shared" si="0"/>
        <v>-917</v>
      </c>
      <c r="N20" s="117">
        <f t="shared" si="1"/>
        <v>-4794</v>
      </c>
      <c r="O20" s="117">
        <f t="shared" si="2"/>
        <v>3877</v>
      </c>
      <c r="P20" s="112">
        <f>'n-03-19-2'!N21+'n-03-19-2'!N32+'n-03-19-2'!N39</f>
        <v>858895</v>
      </c>
      <c r="Q20" s="112">
        <v>6662.7</v>
      </c>
      <c r="R20" s="113">
        <f t="shared" si="3"/>
        <v>99.9</v>
      </c>
      <c r="S20" s="113">
        <v>100.6</v>
      </c>
    </row>
    <row r="21" spans="1:19" s="1" customFormat="1" ht="21.75" customHeight="1">
      <c r="A21" s="97" t="s">
        <v>28</v>
      </c>
      <c r="B21" s="98"/>
      <c r="C21" s="112">
        <f>'n-03-19-2'!C23+'n-03-19-2'!C26+'n-03-19-2'!C27+'n-03-19-2'!C33+'n-03-19-2'!C38+'n-03-19-2'!C44+'n-03-19-2'!C55+'n-03-19-2'!C56+'n-03-19-2'!C57</f>
        <v>649427</v>
      </c>
      <c r="D21" s="113">
        <v>91.5</v>
      </c>
      <c r="E21" s="114" t="s">
        <v>123</v>
      </c>
      <c r="F21" s="112">
        <f>'n-03-19-2'!E23+'n-03-19-2'!E26+'n-03-19-2'!E27+'n-03-19-2'!E33+'n-03-19-2'!E38+'n-03-19-2'!E44+'n-03-19-2'!E55+'n-03-19-2'!E56+'n-03-19-2'!E57</f>
        <v>111909</v>
      </c>
      <c r="G21" s="112">
        <f>'n-03-19-2'!F23+'n-03-19-2'!F26+'n-03-19-2'!F27+'n-03-19-2'!F33+'n-03-19-2'!F38+'n-03-19-2'!F44+'n-03-19-2'!F55+'n-03-19-2'!F56+'n-03-19-2'!F57</f>
        <v>86873</v>
      </c>
      <c r="H21" s="112">
        <f>'n-03-19-2'!G23+'n-03-19-2'!G26+'n-03-19-2'!G27+'n-03-19-2'!G33+'n-03-19-2'!G38+'n-03-19-2'!G44+'n-03-19-2'!G55+'n-03-19-2'!G56+'n-03-19-2'!G57</f>
        <v>25036</v>
      </c>
      <c r="I21" s="114" t="s">
        <v>123</v>
      </c>
      <c r="J21" s="112">
        <f>'n-03-19-2'!H23+'n-03-19-2'!H26+'n-03-19-2'!H27+'n-03-19-2'!H33+'n-03-19-2'!H38+'n-03-19-2'!H44+'n-03-19-2'!H55+'n-03-19-2'!H56+'n-03-19-2'!H57</f>
        <v>207737</v>
      </c>
      <c r="K21" s="112">
        <f>'n-03-19-2'!I23+'n-03-19-2'!I26+'n-03-19-2'!I27+'n-03-19-2'!I33+'n-03-19-2'!I38+'n-03-19-2'!I44+'n-03-19-2'!I55+'n-03-19-2'!I56+'n-03-19-2'!I57</f>
        <v>178944</v>
      </c>
      <c r="L21" s="112">
        <f>'n-03-19-2'!J23+'n-03-19-2'!J26+'n-03-19-2'!J27+'n-03-19-2'!J33+'n-03-19-2'!J38+'n-03-19-2'!J44+'n-03-19-2'!J55+'n-03-19-2'!J56+'n-03-19-2'!J57</f>
        <v>28793</v>
      </c>
      <c r="M21" s="117">
        <f t="shared" si="0"/>
        <v>-95828</v>
      </c>
      <c r="N21" s="117">
        <f t="shared" si="1"/>
        <v>-92071</v>
      </c>
      <c r="O21" s="117">
        <f t="shared" si="2"/>
        <v>-3757</v>
      </c>
      <c r="P21" s="112">
        <f>'n-03-19-2'!N23+'n-03-19-2'!N26+'n-03-19-2'!N27+'n-03-19-2'!N33+'n-03-19-2'!N38+'n-03-19-2'!N44+'n-03-19-2'!N55+'n-03-19-2'!N56+'n-03-19-2'!N57</f>
        <v>553599</v>
      </c>
      <c r="Q21" s="112">
        <v>1909.4</v>
      </c>
      <c r="R21" s="113">
        <f t="shared" si="3"/>
        <v>85.2</v>
      </c>
      <c r="S21" s="113">
        <v>78.8</v>
      </c>
    </row>
    <row r="22" spans="1:19" s="1" customFormat="1" ht="21.75" customHeight="1">
      <c r="A22" s="97" t="s">
        <v>29</v>
      </c>
      <c r="B22" s="98"/>
      <c r="C22" s="112">
        <f>'n-03-19-2'!C8+'n-03-19-2'!C14+'n-03-19-2'!C29+'n-03-19-2'!C37+'n-03-19-2'!C50</f>
        <v>1159438</v>
      </c>
      <c r="D22" s="113">
        <v>93</v>
      </c>
      <c r="E22" s="114" t="s">
        <v>123</v>
      </c>
      <c r="F22" s="112">
        <f>'n-03-19-2'!E8+'n-03-19-2'!E14+'n-03-19-2'!E29+'n-03-19-2'!E37+'n-03-19-2'!E50</f>
        <v>185127</v>
      </c>
      <c r="G22" s="112">
        <f>'n-03-19-2'!F8+'n-03-19-2'!F14+'n-03-19-2'!F29+'n-03-19-2'!F37+'n-03-19-2'!F50</f>
        <v>162371</v>
      </c>
      <c r="H22" s="112">
        <f>'n-03-19-2'!G8+'n-03-19-2'!G14+'n-03-19-2'!G29+'n-03-19-2'!G37+'n-03-19-2'!G50</f>
        <v>22756</v>
      </c>
      <c r="I22" s="114" t="s">
        <v>123</v>
      </c>
      <c r="J22" s="112">
        <f>'n-03-19-2'!H8+'n-03-19-2'!H14+'n-03-19-2'!H29+'n-03-19-2'!H37+'n-03-19-2'!H50</f>
        <v>281912</v>
      </c>
      <c r="K22" s="112">
        <f>'n-03-19-2'!I8+'n-03-19-2'!I14+'n-03-19-2'!I29+'n-03-19-2'!I37+'n-03-19-2'!I50</f>
        <v>246550</v>
      </c>
      <c r="L22" s="112">
        <f>'n-03-19-2'!J8+'n-03-19-2'!J14+'n-03-19-2'!J29+'n-03-19-2'!J37+'n-03-19-2'!J50</f>
        <v>35362</v>
      </c>
      <c r="M22" s="117">
        <f t="shared" si="0"/>
        <v>-96785</v>
      </c>
      <c r="N22" s="117">
        <f t="shared" si="1"/>
        <v>-84179</v>
      </c>
      <c r="O22" s="117">
        <f t="shared" si="2"/>
        <v>-12606</v>
      </c>
      <c r="P22" s="112">
        <f>'n-03-19-2'!N8+'n-03-19-2'!N14+'n-03-19-2'!N29+'n-03-19-2'!N37+'n-03-19-2'!N50</f>
        <v>1062653</v>
      </c>
      <c r="Q22" s="112">
        <v>4042.7</v>
      </c>
      <c r="R22" s="113">
        <f t="shared" si="3"/>
        <v>91.7</v>
      </c>
      <c r="S22" s="113">
        <v>87.9</v>
      </c>
    </row>
    <row r="23" spans="1:19" s="1" customFormat="1" ht="21.75" customHeight="1">
      <c r="A23" s="97" t="s">
        <v>30</v>
      </c>
      <c r="B23" s="98"/>
      <c r="C23" s="112">
        <f>'n-03-19-2'!C9+'n-03-19-2'!C16+'n-03-19-2'!C22+'n-03-19-2'!C40+'n-03-19-2'!C45+'n-03-19-2'!C51+'n-03-19-2'!C53+'n-03-19-2'!C54</f>
        <v>582474</v>
      </c>
      <c r="D23" s="113">
        <v>92.6</v>
      </c>
      <c r="E23" s="114" t="s">
        <v>123</v>
      </c>
      <c r="F23" s="112">
        <f>'n-03-19-2'!E9+'n-03-19-2'!E16+'n-03-19-2'!E22+'n-03-19-2'!E40+'n-03-19-2'!E45+'n-03-19-2'!E51+'n-03-19-2'!E53+'n-03-19-2'!E54</f>
        <v>109498</v>
      </c>
      <c r="G23" s="112">
        <f>'n-03-19-2'!F9+'n-03-19-2'!F16+'n-03-19-2'!F22+'n-03-19-2'!F40+'n-03-19-2'!F45+'n-03-19-2'!F51+'n-03-19-2'!F53+'n-03-19-2'!F54</f>
        <v>98806</v>
      </c>
      <c r="H23" s="112">
        <f>'n-03-19-2'!G9+'n-03-19-2'!G16+'n-03-19-2'!G22+'n-03-19-2'!G40+'n-03-19-2'!G45+'n-03-19-2'!G51+'n-03-19-2'!G53+'n-03-19-2'!G54</f>
        <v>10692</v>
      </c>
      <c r="I23" s="114" t="s">
        <v>123</v>
      </c>
      <c r="J23" s="112">
        <f>'n-03-19-2'!H9+'n-03-19-2'!H16+'n-03-19-2'!H22+'n-03-19-2'!H40+'n-03-19-2'!H45+'n-03-19-2'!H51+'n-03-19-2'!H53+'n-03-19-2'!H54</f>
        <v>161921</v>
      </c>
      <c r="K23" s="112">
        <f>'n-03-19-2'!I9+'n-03-19-2'!I16+'n-03-19-2'!I22+'n-03-19-2'!I40+'n-03-19-2'!I45+'n-03-19-2'!I51+'n-03-19-2'!I53+'n-03-19-2'!I54</f>
        <v>139271</v>
      </c>
      <c r="L23" s="112">
        <f>'n-03-19-2'!J9+'n-03-19-2'!J16+'n-03-19-2'!J22+'n-03-19-2'!J40+'n-03-19-2'!J45+'n-03-19-2'!J51+'n-03-19-2'!J53+'n-03-19-2'!J54</f>
        <v>22650</v>
      </c>
      <c r="M23" s="117">
        <f t="shared" si="0"/>
        <v>-52423</v>
      </c>
      <c r="N23" s="117">
        <f t="shared" si="1"/>
        <v>-40465</v>
      </c>
      <c r="O23" s="117">
        <f t="shared" si="2"/>
        <v>-11958</v>
      </c>
      <c r="P23" s="112">
        <f>'n-03-19-2'!N9+'n-03-19-2'!N16+'n-03-19-2'!N22+'n-03-19-2'!N40+'n-03-19-2'!N45+'n-03-19-2'!N51+'n-03-19-2'!N53+'n-03-19-2'!N54</f>
        <v>530051</v>
      </c>
      <c r="Q23" s="112">
        <v>1635.2</v>
      </c>
      <c r="R23" s="113">
        <f t="shared" si="3"/>
        <v>91</v>
      </c>
      <c r="S23" s="113">
        <v>85</v>
      </c>
    </row>
    <row r="24" spans="1:19" ht="21" customHeight="1">
      <c r="A24" s="93"/>
      <c r="B24" s="94"/>
      <c r="C24" s="95"/>
      <c r="D24" s="96"/>
      <c r="E24" s="75"/>
      <c r="F24" s="95"/>
      <c r="G24" s="95"/>
      <c r="H24" s="95"/>
      <c r="I24" s="75"/>
      <c r="J24" s="95"/>
      <c r="K24" s="95"/>
      <c r="L24" s="95"/>
      <c r="M24" s="92"/>
      <c r="N24" s="92"/>
      <c r="O24" s="92"/>
      <c r="P24" s="95"/>
      <c r="Q24" s="95"/>
      <c r="R24" s="96"/>
      <c r="S24" s="96"/>
    </row>
    <row r="25" spans="1:19" ht="21.75" customHeight="1">
      <c r="A25" s="87" t="s">
        <v>31</v>
      </c>
      <c r="B25" s="88"/>
      <c r="C25" s="89">
        <v>2594686</v>
      </c>
      <c r="D25" s="90">
        <v>94.6</v>
      </c>
      <c r="E25" s="99"/>
      <c r="F25" s="89">
        <v>1239051</v>
      </c>
      <c r="G25" s="89">
        <v>1143792</v>
      </c>
      <c r="H25" s="89">
        <v>95259</v>
      </c>
      <c r="I25" s="75"/>
      <c r="J25" s="89">
        <v>252062</v>
      </c>
      <c r="K25" s="89">
        <v>206422</v>
      </c>
      <c r="L25" s="89">
        <v>45640</v>
      </c>
      <c r="M25" s="92">
        <f>F25-J25</f>
        <v>986989</v>
      </c>
      <c r="N25" s="92">
        <f t="shared" si="1"/>
        <v>937370</v>
      </c>
      <c r="O25" s="92">
        <f t="shared" si="2"/>
        <v>49619</v>
      </c>
      <c r="P25" s="89">
        <v>3581675</v>
      </c>
      <c r="Q25" s="89">
        <v>17098.75</v>
      </c>
      <c r="R25" s="90">
        <v>138</v>
      </c>
      <c r="S25" s="90">
        <v>115.8</v>
      </c>
    </row>
    <row r="26" spans="1:19" ht="21" customHeight="1">
      <c r="A26" s="93"/>
      <c r="B26" s="94"/>
      <c r="C26" s="95"/>
      <c r="D26" s="96"/>
      <c r="E26" s="99"/>
      <c r="F26" s="95"/>
      <c r="G26" s="95"/>
      <c r="H26" s="89"/>
      <c r="I26" s="75"/>
      <c r="J26" s="95"/>
      <c r="K26" s="95"/>
      <c r="L26" s="89"/>
      <c r="M26" s="92"/>
      <c r="N26" s="92"/>
      <c r="O26" s="92"/>
      <c r="P26" s="89"/>
      <c r="Q26" s="89"/>
      <c r="R26" s="90"/>
      <c r="S26" s="96"/>
    </row>
    <row r="27" spans="1:19" ht="21.75" customHeight="1">
      <c r="A27" s="93" t="s">
        <v>32</v>
      </c>
      <c r="B27" s="94"/>
      <c r="C27" s="89">
        <v>99670</v>
      </c>
      <c r="D27" s="90">
        <v>94.9</v>
      </c>
      <c r="E27" s="99"/>
      <c r="F27" s="89">
        <v>34721</v>
      </c>
      <c r="G27" s="89">
        <v>31490</v>
      </c>
      <c r="H27" s="89">
        <v>3231</v>
      </c>
      <c r="I27" s="75"/>
      <c r="J27" s="89">
        <v>34406</v>
      </c>
      <c r="K27" s="89">
        <v>29956</v>
      </c>
      <c r="L27" s="89">
        <v>4450</v>
      </c>
      <c r="M27" s="92">
        <f>F27-J27</f>
        <v>315</v>
      </c>
      <c r="N27" s="92">
        <f t="shared" si="1"/>
        <v>1534</v>
      </c>
      <c r="O27" s="92">
        <f t="shared" si="2"/>
        <v>-1219</v>
      </c>
      <c r="P27" s="89">
        <v>99985</v>
      </c>
      <c r="Q27" s="89">
        <v>16526.45</v>
      </c>
      <c r="R27" s="90">
        <v>100.3</v>
      </c>
      <c r="S27" s="90">
        <v>98.8</v>
      </c>
    </row>
    <row r="28" spans="1:19" ht="21.75" customHeight="1">
      <c r="A28" s="93" t="s">
        <v>33</v>
      </c>
      <c r="B28" s="94"/>
      <c r="C28" s="89">
        <v>60212</v>
      </c>
      <c r="D28" s="90">
        <v>89.8</v>
      </c>
      <c r="E28" s="99"/>
      <c r="F28" s="89">
        <v>46294</v>
      </c>
      <c r="G28" s="89">
        <v>43651</v>
      </c>
      <c r="H28" s="89">
        <v>2643</v>
      </c>
      <c r="I28" s="75"/>
      <c r="J28" s="89">
        <v>19831</v>
      </c>
      <c r="K28" s="89">
        <v>17412</v>
      </c>
      <c r="L28" s="89">
        <v>2419</v>
      </c>
      <c r="M28" s="92">
        <f aca="true" t="shared" si="4" ref="M28:M54">F28-J28</f>
        <v>26463</v>
      </c>
      <c r="N28" s="92">
        <f t="shared" si="1"/>
        <v>26239</v>
      </c>
      <c r="O28" s="92">
        <f t="shared" si="2"/>
        <v>224</v>
      </c>
      <c r="P28" s="89">
        <v>86675</v>
      </c>
      <c r="Q28" s="89">
        <v>18559.96</v>
      </c>
      <c r="R28" s="90">
        <v>143.9</v>
      </c>
      <c r="S28" s="90">
        <v>130.5</v>
      </c>
    </row>
    <row r="29" spans="1:19" ht="21.75" customHeight="1">
      <c r="A29" s="93" t="s">
        <v>34</v>
      </c>
      <c r="B29" s="94"/>
      <c r="C29" s="89">
        <v>63560</v>
      </c>
      <c r="D29" s="90">
        <v>94.4</v>
      </c>
      <c r="E29" s="99"/>
      <c r="F29" s="89">
        <v>31505</v>
      </c>
      <c r="G29" s="89">
        <v>30541</v>
      </c>
      <c r="H29" s="89">
        <v>964</v>
      </c>
      <c r="I29" s="75"/>
      <c r="J29" s="89">
        <v>19079</v>
      </c>
      <c r="K29" s="89">
        <v>16758</v>
      </c>
      <c r="L29" s="89">
        <v>2321</v>
      </c>
      <c r="M29" s="92">
        <f t="shared" si="4"/>
        <v>12426</v>
      </c>
      <c r="N29" s="92">
        <f t="shared" si="1"/>
        <v>13783</v>
      </c>
      <c r="O29" s="92">
        <f t="shared" si="2"/>
        <v>-1357</v>
      </c>
      <c r="P29" s="89">
        <v>75986</v>
      </c>
      <c r="Q29" s="89">
        <v>4737.28</v>
      </c>
      <c r="R29" s="90">
        <v>119.6</v>
      </c>
      <c r="S29" s="90">
        <v>122.7</v>
      </c>
    </row>
    <row r="30" spans="1:19" ht="21.75" customHeight="1">
      <c r="A30" s="93" t="s">
        <v>35</v>
      </c>
      <c r="B30" s="94"/>
      <c r="C30" s="89">
        <v>62194</v>
      </c>
      <c r="D30" s="90">
        <v>88.4</v>
      </c>
      <c r="E30" s="99"/>
      <c r="F30" s="89">
        <v>128397</v>
      </c>
      <c r="G30" s="89">
        <v>123304</v>
      </c>
      <c r="H30" s="89">
        <v>5093</v>
      </c>
      <c r="I30" s="75"/>
      <c r="J30" s="89">
        <v>20587</v>
      </c>
      <c r="K30" s="89">
        <v>17934</v>
      </c>
      <c r="L30" s="89">
        <v>2653</v>
      </c>
      <c r="M30" s="92">
        <f t="shared" si="4"/>
        <v>107810</v>
      </c>
      <c r="N30" s="92">
        <f t="shared" si="1"/>
        <v>105370</v>
      </c>
      <c r="O30" s="92">
        <f t="shared" si="2"/>
        <v>2440</v>
      </c>
      <c r="P30" s="89">
        <v>170004</v>
      </c>
      <c r="Q30" s="89">
        <v>32693.08</v>
      </c>
      <c r="R30" s="90">
        <v>273.3</v>
      </c>
      <c r="S30" s="90">
        <v>159.2</v>
      </c>
    </row>
    <row r="31" spans="1:19" ht="21.75" customHeight="1">
      <c r="A31" s="93" t="s">
        <v>36</v>
      </c>
      <c r="B31" s="94"/>
      <c r="C31" s="89">
        <v>83059</v>
      </c>
      <c r="D31" s="90">
        <v>95.8</v>
      </c>
      <c r="E31" s="99"/>
      <c r="F31" s="89">
        <v>30257</v>
      </c>
      <c r="G31" s="89">
        <v>28288</v>
      </c>
      <c r="H31" s="89">
        <v>1969</v>
      </c>
      <c r="I31" s="75"/>
      <c r="J31" s="89">
        <v>24259</v>
      </c>
      <c r="K31" s="89">
        <v>21406</v>
      </c>
      <c r="L31" s="89">
        <v>2853</v>
      </c>
      <c r="M31" s="92">
        <f t="shared" si="4"/>
        <v>5998</v>
      </c>
      <c r="N31" s="92">
        <f t="shared" si="1"/>
        <v>6882</v>
      </c>
      <c r="O31" s="92">
        <f t="shared" si="2"/>
        <v>-884</v>
      </c>
      <c r="P31" s="89">
        <v>89057</v>
      </c>
      <c r="Q31" s="89">
        <v>11273.04</v>
      </c>
      <c r="R31" s="90">
        <v>107.2</v>
      </c>
      <c r="S31" s="90">
        <v>121.1</v>
      </c>
    </row>
    <row r="32" spans="1:19" ht="21.75" customHeight="1">
      <c r="A32" s="93"/>
      <c r="B32" s="94"/>
      <c r="C32" s="95"/>
      <c r="D32" s="96"/>
      <c r="E32" s="99"/>
      <c r="F32" s="95"/>
      <c r="G32" s="95"/>
      <c r="H32" s="89"/>
      <c r="I32" s="75"/>
      <c r="J32" s="95"/>
      <c r="K32" s="95"/>
      <c r="L32" s="89"/>
      <c r="M32" s="92"/>
      <c r="N32" s="92"/>
      <c r="O32" s="92"/>
      <c r="P32" s="89"/>
      <c r="Q32" s="89"/>
      <c r="R32" s="90"/>
      <c r="S32" s="96"/>
    </row>
    <row r="33" spans="1:19" ht="21.75" customHeight="1">
      <c r="A33" s="93" t="s">
        <v>37</v>
      </c>
      <c r="B33" s="94"/>
      <c r="C33" s="89">
        <v>73182</v>
      </c>
      <c r="D33" s="90">
        <v>97.5</v>
      </c>
      <c r="E33" s="99"/>
      <c r="F33" s="89">
        <v>20807</v>
      </c>
      <c r="G33" s="89">
        <v>19234</v>
      </c>
      <c r="H33" s="89">
        <v>1573</v>
      </c>
      <c r="I33" s="75"/>
      <c r="J33" s="89">
        <v>20006</v>
      </c>
      <c r="K33" s="89">
        <v>17564</v>
      </c>
      <c r="L33" s="89">
        <v>2442</v>
      </c>
      <c r="M33" s="92">
        <f t="shared" si="4"/>
        <v>801</v>
      </c>
      <c r="N33" s="92">
        <f t="shared" si="1"/>
        <v>1670</v>
      </c>
      <c r="O33" s="92">
        <f t="shared" si="2"/>
        <v>-869</v>
      </c>
      <c r="P33" s="89">
        <v>73983</v>
      </c>
      <c r="Q33" s="89">
        <v>7845.49</v>
      </c>
      <c r="R33" s="90">
        <v>101.1</v>
      </c>
      <c r="S33" s="90">
        <v>118.4</v>
      </c>
    </row>
    <row r="34" spans="1:19" ht="21.75" customHeight="1">
      <c r="A34" s="93" t="s">
        <v>38</v>
      </c>
      <c r="B34" s="94"/>
      <c r="C34" s="89">
        <v>63946</v>
      </c>
      <c r="D34" s="90">
        <v>86.6</v>
      </c>
      <c r="E34" s="99"/>
      <c r="F34" s="89">
        <v>77414</v>
      </c>
      <c r="G34" s="89">
        <v>53600</v>
      </c>
      <c r="H34" s="89">
        <v>23814</v>
      </c>
      <c r="I34" s="75"/>
      <c r="J34" s="89">
        <v>20737</v>
      </c>
      <c r="K34" s="89">
        <v>17714</v>
      </c>
      <c r="L34" s="89">
        <v>3023</v>
      </c>
      <c r="M34" s="92">
        <f t="shared" si="4"/>
        <v>56677</v>
      </c>
      <c r="N34" s="92">
        <f t="shared" si="1"/>
        <v>35886</v>
      </c>
      <c r="O34" s="92">
        <f t="shared" si="2"/>
        <v>20791</v>
      </c>
      <c r="P34" s="89">
        <v>120623</v>
      </c>
      <c r="Q34" s="89">
        <v>25129.79</v>
      </c>
      <c r="R34" s="90">
        <v>188.6</v>
      </c>
      <c r="S34" s="90">
        <v>110.9</v>
      </c>
    </row>
    <row r="35" spans="1:19" ht="21.75" customHeight="1">
      <c r="A35" s="93" t="s">
        <v>39</v>
      </c>
      <c r="B35" s="94"/>
      <c r="C35" s="89">
        <v>51322</v>
      </c>
      <c r="D35" s="90">
        <v>101.7</v>
      </c>
      <c r="E35" s="99"/>
      <c r="F35" s="89">
        <v>55314</v>
      </c>
      <c r="G35" s="89">
        <v>51358</v>
      </c>
      <c r="H35" s="89">
        <v>3956</v>
      </c>
      <c r="I35" s="75"/>
      <c r="J35" s="89">
        <v>12512</v>
      </c>
      <c r="K35" s="89">
        <v>10930</v>
      </c>
      <c r="L35" s="89">
        <v>1582</v>
      </c>
      <c r="M35" s="92">
        <f t="shared" si="4"/>
        <v>42802</v>
      </c>
      <c r="N35" s="92">
        <f t="shared" si="1"/>
        <v>40428</v>
      </c>
      <c r="O35" s="92">
        <f t="shared" si="2"/>
        <v>2374</v>
      </c>
      <c r="P35" s="89">
        <v>94124</v>
      </c>
      <c r="Q35" s="89">
        <v>21538.67</v>
      </c>
      <c r="R35" s="90">
        <v>183.4</v>
      </c>
      <c r="S35" s="90">
        <v>144.7</v>
      </c>
    </row>
    <row r="36" spans="1:19" ht="21.75" customHeight="1">
      <c r="A36" s="93" t="s">
        <v>40</v>
      </c>
      <c r="B36" s="94"/>
      <c r="C36" s="89">
        <v>94901</v>
      </c>
      <c r="D36" s="90">
        <v>97.6</v>
      </c>
      <c r="E36" s="99"/>
      <c r="F36" s="89">
        <v>32957</v>
      </c>
      <c r="G36" s="89">
        <v>31232</v>
      </c>
      <c r="H36" s="89">
        <v>1725</v>
      </c>
      <c r="I36" s="75"/>
      <c r="J36" s="89">
        <v>28274</v>
      </c>
      <c r="K36" s="89">
        <v>24926</v>
      </c>
      <c r="L36" s="89">
        <v>3348</v>
      </c>
      <c r="M36" s="92">
        <f t="shared" si="4"/>
        <v>4683</v>
      </c>
      <c r="N36" s="92">
        <f t="shared" si="1"/>
        <v>6306</v>
      </c>
      <c r="O36" s="92">
        <f t="shared" si="2"/>
        <v>-1623</v>
      </c>
      <c r="P36" s="89">
        <v>99584</v>
      </c>
      <c r="Q36" s="89">
        <v>6998.17</v>
      </c>
      <c r="R36" s="90">
        <v>104.9</v>
      </c>
      <c r="S36" s="90">
        <v>117.1</v>
      </c>
    </row>
    <row r="37" spans="1:19" ht="21.75" customHeight="1">
      <c r="A37" s="93" t="s">
        <v>41</v>
      </c>
      <c r="B37" s="94"/>
      <c r="C37" s="89">
        <v>177551</v>
      </c>
      <c r="D37" s="90">
        <v>99.2</v>
      </c>
      <c r="E37" s="99"/>
      <c r="F37" s="89">
        <v>41177</v>
      </c>
      <c r="G37" s="89">
        <v>33548</v>
      </c>
      <c r="H37" s="89">
        <v>7629</v>
      </c>
      <c r="I37" s="75"/>
      <c r="J37" s="89">
        <v>54881</v>
      </c>
      <c r="K37" s="89">
        <v>48407</v>
      </c>
      <c r="L37" s="89">
        <v>6474</v>
      </c>
      <c r="M37" s="92">
        <f t="shared" si="4"/>
        <v>-13704</v>
      </c>
      <c r="N37" s="92">
        <f t="shared" si="1"/>
        <v>-14859</v>
      </c>
      <c r="O37" s="92">
        <f t="shared" si="2"/>
        <v>1155</v>
      </c>
      <c r="P37" s="89">
        <v>163847</v>
      </c>
      <c r="Q37" s="89">
        <v>12356.49</v>
      </c>
      <c r="R37" s="90">
        <v>92.3</v>
      </c>
      <c r="S37" s="90">
        <v>99.8</v>
      </c>
    </row>
    <row r="38" spans="1:19" ht="21.75" customHeight="1">
      <c r="A38" s="93"/>
      <c r="B38" s="94"/>
      <c r="C38" s="95"/>
      <c r="D38" s="96"/>
      <c r="E38" s="99"/>
      <c r="F38" s="95"/>
      <c r="G38" s="95"/>
      <c r="H38" s="89"/>
      <c r="I38" s="75"/>
      <c r="J38" s="95"/>
      <c r="K38" s="95"/>
      <c r="L38" s="89"/>
      <c r="M38" s="92"/>
      <c r="N38" s="92"/>
      <c r="O38" s="92"/>
      <c r="P38" s="89"/>
      <c r="Q38" s="89"/>
      <c r="R38" s="90"/>
      <c r="S38" s="96"/>
    </row>
    <row r="39" spans="1:19" ht="21.75" customHeight="1">
      <c r="A39" s="93" t="s">
        <v>42</v>
      </c>
      <c r="B39" s="94"/>
      <c r="C39" s="89">
        <v>77576</v>
      </c>
      <c r="D39" s="90">
        <v>90.4</v>
      </c>
      <c r="E39" s="99"/>
      <c r="F39" s="89">
        <v>27870</v>
      </c>
      <c r="G39" s="89">
        <v>27100</v>
      </c>
      <c r="H39" s="89">
        <v>770</v>
      </c>
      <c r="I39" s="75"/>
      <c r="J39" s="89">
        <v>25936</v>
      </c>
      <c r="K39" s="89">
        <v>22443</v>
      </c>
      <c r="L39" s="89">
        <v>3493</v>
      </c>
      <c r="M39" s="92">
        <f t="shared" si="4"/>
        <v>1934</v>
      </c>
      <c r="N39" s="92">
        <f t="shared" si="1"/>
        <v>4657</v>
      </c>
      <c r="O39" s="92">
        <f t="shared" si="2"/>
        <v>-2723</v>
      </c>
      <c r="P39" s="89">
        <v>79510</v>
      </c>
      <c r="Q39" s="89">
        <v>17474.73</v>
      </c>
      <c r="R39" s="90">
        <v>102.5</v>
      </c>
      <c r="S39" s="90">
        <v>103.4</v>
      </c>
    </row>
    <row r="40" spans="1:19" ht="21.75" customHeight="1">
      <c r="A40" s="93" t="s">
        <v>43</v>
      </c>
      <c r="B40" s="94"/>
      <c r="C40" s="89">
        <v>134236</v>
      </c>
      <c r="D40" s="90">
        <v>90.6</v>
      </c>
      <c r="E40" s="99"/>
      <c r="F40" s="89">
        <v>30973</v>
      </c>
      <c r="G40" s="89">
        <v>26211</v>
      </c>
      <c r="H40" s="89">
        <v>4762</v>
      </c>
      <c r="I40" s="75"/>
      <c r="J40" s="89">
        <v>36195</v>
      </c>
      <c r="K40" s="89">
        <v>30571</v>
      </c>
      <c r="L40" s="89">
        <v>5624</v>
      </c>
      <c r="M40" s="92">
        <f t="shared" si="4"/>
        <v>-5222</v>
      </c>
      <c r="N40" s="92">
        <f t="shared" si="1"/>
        <v>-4360</v>
      </c>
      <c r="O40" s="92">
        <f t="shared" si="2"/>
        <v>-862</v>
      </c>
      <c r="P40" s="89">
        <v>129014</v>
      </c>
      <c r="Q40" s="89">
        <v>15395.47</v>
      </c>
      <c r="R40" s="90">
        <v>96.1</v>
      </c>
      <c r="S40" s="90">
        <v>92.4</v>
      </c>
    </row>
    <row r="41" spans="1:19" ht="21.75" customHeight="1">
      <c r="A41" s="93" t="s">
        <v>44</v>
      </c>
      <c r="B41" s="94"/>
      <c r="C41" s="89">
        <v>95059</v>
      </c>
      <c r="D41" s="90">
        <v>91.5</v>
      </c>
      <c r="E41" s="99"/>
      <c r="F41" s="89">
        <v>22641</v>
      </c>
      <c r="G41" s="89">
        <v>15888</v>
      </c>
      <c r="H41" s="89">
        <v>6753</v>
      </c>
      <c r="I41" s="75"/>
      <c r="J41" s="89">
        <v>31598</v>
      </c>
      <c r="K41" s="89">
        <v>27879</v>
      </c>
      <c r="L41" s="89">
        <v>3719</v>
      </c>
      <c r="M41" s="92">
        <f t="shared" si="4"/>
        <v>-8957</v>
      </c>
      <c r="N41" s="92">
        <f t="shared" si="1"/>
        <v>-11991</v>
      </c>
      <c r="O41" s="92">
        <f t="shared" si="2"/>
        <v>3034</v>
      </c>
      <c r="P41" s="89">
        <v>86102</v>
      </c>
      <c r="Q41" s="89">
        <v>13666.98</v>
      </c>
      <c r="R41" s="90">
        <v>90.6</v>
      </c>
      <c r="S41" s="90">
        <v>95.4</v>
      </c>
    </row>
    <row r="42" spans="1:19" ht="21.75" customHeight="1">
      <c r="A42" s="93" t="s">
        <v>45</v>
      </c>
      <c r="B42" s="94"/>
      <c r="C42" s="89">
        <v>159699</v>
      </c>
      <c r="D42" s="90">
        <v>91.4</v>
      </c>
      <c r="E42" s="99"/>
      <c r="F42" s="89">
        <v>40759</v>
      </c>
      <c r="G42" s="89">
        <v>36243</v>
      </c>
      <c r="H42" s="89">
        <v>4516</v>
      </c>
      <c r="I42" s="75"/>
      <c r="J42" s="89">
        <v>57635</v>
      </c>
      <c r="K42" s="89">
        <v>51213</v>
      </c>
      <c r="L42" s="89">
        <v>6422</v>
      </c>
      <c r="M42" s="92">
        <f t="shared" si="4"/>
        <v>-16876</v>
      </c>
      <c r="N42" s="92">
        <f t="shared" si="1"/>
        <v>-14970</v>
      </c>
      <c r="O42" s="92">
        <f t="shared" si="2"/>
        <v>-1906</v>
      </c>
      <c r="P42" s="89">
        <v>142823</v>
      </c>
      <c r="Q42" s="89">
        <v>16962.35</v>
      </c>
      <c r="R42" s="90">
        <v>89.4</v>
      </c>
      <c r="S42" s="90">
        <v>94.3</v>
      </c>
    </row>
    <row r="43" spans="1:19" ht="21.75" customHeight="1">
      <c r="A43" s="93" t="s">
        <v>46</v>
      </c>
      <c r="B43" s="94"/>
      <c r="C43" s="89">
        <v>106708</v>
      </c>
      <c r="D43" s="90">
        <v>86.9</v>
      </c>
      <c r="E43" s="99"/>
      <c r="F43" s="89">
        <v>45963</v>
      </c>
      <c r="G43" s="89">
        <v>35281</v>
      </c>
      <c r="H43" s="89">
        <v>10682</v>
      </c>
      <c r="I43" s="75"/>
      <c r="J43" s="89">
        <v>36856</v>
      </c>
      <c r="K43" s="89">
        <v>32157</v>
      </c>
      <c r="L43" s="89">
        <v>4699</v>
      </c>
      <c r="M43" s="92">
        <f t="shared" si="4"/>
        <v>9107</v>
      </c>
      <c r="N43" s="92">
        <f t="shared" si="1"/>
        <v>3124</v>
      </c>
      <c r="O43" s="92">
        <f t="shared" si="2"/>
        <v>5983</v>
      </c>
      <c r="P43" s="89">
        <v>115815</v>
      </c>
      <c r="Q43" s="89">
        <v>19334.72</v>
      </c>
      <c r="R43" s="90">
        <v>108.5</v>
      </c>
      <c r="S43" s="90">
        <v>78.1</v>
      </c>
    </row>
    <row r="44" spans="1:19" ht="21.75" customHeight="1">
      <c r="A44" s="93"/>
      <c r="B44" s="94"/>
      <c r="C44" s="95"/>
      <c r="D44" s="96"/>
      <c r="E44" s="99"/>
      <c r="F44" s="95"/>
      <c r="G44" s="95"/>
      <c r="H44" s="89"/>
      <c r="I44" s="75"/>
      <c r="J44" s="95"/>
      <c r="K44" s="95"/>
      <c r="L44" s="89"/>
      <c r="M44" s="92"/>
      <c r="N44" s="92"/>
      <c r="O44" s="92"/>
      <c r="P44" s="89"/>
      <c r="Q44" s="89"/>
      <c r="R44" s="90"/>
      <c r="S44" s="96"/>
    </row>
    <row r="45" spans="1:19" ht="21.75" customHeight="1">
      <c r="A45" s="93" t="s">
        <v>47</v>
      </c>
      <c r="B45" s="94"/>
      <c r="C45" s="89">
        <v>158178</v>
      </c>
      <c r="D45" s="90">
        <v>88.8</v>
      </c>
      <c r="E45" s="99"/>
      <c r="F45" s="89">
        <v>31450</v>
      </c>
      <c r="G45" s="89">
        <v>21713</v>
      </c>
      <c r="H45" s="89">
        <v>9737</v>
      </c>
      <c r="I45" s="75"/>
      <c r="J45" s="89">
        <v>49589</v>
      </c>
      <c r="K45" s="89">
        <v>44161</v>
      </c>
      <c r="L45" s="89">
        <v>5428</v>
      </c>
      <c r="M45" s="92">
        <f t="shared" si="4"/>
        <v>-18139</v>
      </c>
      <c r="N45" s="92">
        <f t="shared" si="1"/>
        <v>-22448</v>
      </c>
      <c r="O45" s="92">
        <f t="shared" si="2"/>
        <v>4309</v>
      </c>
      <c r="P45" s="89">
        <v>140039</v>
      </c>
      <c r="Q45" s="89">
        <v>14993.47</v>
      </c>
      <c r="R45" s="90">
        <v>88.5</v>
      </c>
      <c r="S45" s="90">
        <v>82.2</v>
      </c>
    </row>
    <row r="46" spans="1:19" ht="21.75" customHeight="1">
      <c r="A46" s="93" t="s">
        <v>48</v>
      </c>
      <c r="B46" s="94"/>
      <c r="C46" s="89">
        <v>134169</v>
      </c>
      <c r="D46" s="90">
        <v>90.1</v>
      </c>
      <c r="E46" s="99"/>
      <c r="F46" s="89">
        <v>25869</v>
      </c>
      <c r="G46" s="89">
        <v>23401</v>
      </c>
      <c r="H46" s="89">
        <v>2468</v>
      </c>
      <c r="I46" s="75"/>
      <c r="J46" s="89">
        <v>41680</v>
      </c>
      <c r="K46" s="89">
        <v>36194</v>
      </c>
      <c r="L46" s="89">
        <v>5486</v>
      </c>
      <c r="M46" s="92">
        <f t="shared" si="4"/>
        <v>-15811</v>
      </c>
      <c r="N46" s="92">
        <f t="shared" si="1"/>
        <v>-12793</v>
      </c>
      <c r="O46" s="92">
        <f t="shared" si="2"/>
        <v>-3018</v>
      </c>
      <c r="P46" s="89">
        <v>118358</v>
      </c>
      <c r="Q46" s="89">
        <v>12139.28</v>
      </c>
      <c r="R46" s="90">
        <v>88.2</v>
      </c>
      <c r="S46" s="90">
        <v>84.2</v>
      </c>
    </row>
    <row r="47" spans="1:19" ht="21.75" customHeight="1">
      <c r="A47" s="93" t="s">
        <v>49</v>
      </c>
      <c r="B47" s="94"/>
      <c r="C47" s="89">
        <v>130308</v>
      </c>
      <c r="D47" s="90">
        <v>141.3</v>
      </c>
      <c r="E47" s="99"/>
      <c r="F47" s="89">
        <v>25315</v>
      </c>
      <c r="G47" s="89">
        <v>24031</v>
      </c>
      <c r="H47" s="89">
        <v>1284</v>
      </c>
      <c r="I47" s="75"/>
      <c r="J47" s="89">
        <v>25089</v>
      </c>
      <c r="K47" s="89">
        <v>22076</v>
      </c>
      <c r="L47" s="89">
        <v>3013</v>
      </c>
      <c r="M47" s="92">
        <f t="shared" si="4"/>
        <v>226</v>
      </c>
      <c r="N47" s="92">
        <f t="shared" si="1"/>
        <v>1955</v>
      </c>
      <c r="O47" s="92">
        <f t="shared" si="2"/>
        <v>-1729</v>
      </c>
      <c r="P47" s="89">
        <v>130534</v>
      </c>
      <c r="Q47" s="89">
        <v>17759.73</v>
      </c>
      <c r="R47" s="90">
        <v>100.2</v>
      </c>
      <c r="S47" s="90">
        <v>148</v>
      </c>
    </row>
    <row r="48" spans="1:19" ht="21.75" customHeight="1">
      <c r="A48" s="93" t="s">
        <v>50</v>
      </c>
      <c r="B48" s="94"/>
      <c r="C48" s="89">
        <v>167688</v>
      </c>
      <c r="D48" s="90">
        <v>97.7</v>
      </c>
      <c r="E48" s="99"/>
      <c r="F48" s="89">
        <v>103898</v>
      </c>
      <c r="G48" s="89">
        <v>96103</v>
      </c>
      <c r="H48" s="89">
        <v>7795</v>
      </c>
      <c r="I48" s="75"/>
      <c r="J48" s="89">
        <v>51211</v>
      </c>
      <c r="K48" s="89">
        <v>45756</v>
      </c>
      <c r="L48" s="89">
        <v>5455</v>
      </c>
      <c r="M48" s="92">
        <f t="shared" si="4"/>
        <v>52687</v>
      </c>
      <c r="N48" s="92">
        <f t="shared" si="1"/>
        <v>50347</v>
      </c>
      <c r="O48" s="92">
        <f t="shared" si="2"/>
        <v>2340</v>
      </c>
      <c r="P48" s="89">
        <v>220375</v>
      </c>
      <c r="Q48" s="89">
        <v>17434.73</v>
      </c>
      <c r="R48" s="90">
        <v>131.4</v>
      </c>
      <c r="S48" s="90">
        <v>123.1</v>
      </c>
    </row>
    <row r="49" spans="1:19" ht="21.75" customHeight="1">
      <c r="A49" s="93" t="s">
        <v>51</v>
      </c>
      <c r="B49" s="94"/>
      <c r="C49" s="89">
        <v>106873</v>
      </c>
      <c r="D49" s="90">
        <v>93.5</v>
      </c>
      <c r="E49" s="99"/>
      <c r="F49" s="89">
        <v>21793</v>
      </c>
      <c r="G49" s="89">
        <v>20280</v>
      </c>
      <c r="H49" s="89">
        <v>1513</v>
      </c>
      <c r="I49" s="75"/>
      <c r="J49" s="89">
        <v>35873</v>
      </c>
      <c r="K49" s="89">
        <v>31748</v>
      </c>
      <c r="L49" s="89">
        <v>4125</v>
      </c>
      <c r="M49" s="92">
        <f t="shared" si="4"/>
        <v>-14080</v>
      </c>
      <c r="N49" s="92">
        <f t="shared" si="1"/>
        <v>-11468</v>
      </c>
      <c r="O49" s="92">
        <f t="shared" si="2"/>
        <v>-2612</v>
      </c>
      <c r="P49" s="89">
        <v>92793</v>
      </c>
      <c r="Q49" s="89">
        <v>11371.69</v>
      </c>
      <c r="R49" s="90">
        <v>86.8</v>
      </c>
      <c r="S49" s="90">
        <v>91</v>
      </c>
    </row>
    <row r="50" spans="1:19" ht="21.75" customHeight="1">
      <c r="A50" s="93"/>
      <c r="B50" s="94"/>
      <c r="C50" s="95"/>
      <c r="D50" s="96"/>
      <c r="E50" s="99"/>
      <c r="F50" s="95"/>
      <c r="G50" s="95"/>
      <c r="H50" s="89"/>
      <c r="I50" s="75"/>
      <c r="J50" s="95"/>
      <c r="K50" s="95"/>
      <c r="L50" s="89"/>
      <c r="M50" s="92"/>
      <c r="N50" s="92"/>
      <c r="O50" s="92"/>
      <c r="P50" s="89"/>
      <c r="Q50" s="89"/>
      <c r="R50" s="90"/>
      <c r="S50" s="96"/>
    </row>
    <row r="51" spans="1:19" ht="21.75" customHeight="1">
      <c r="A51" s="93" t="s">
        <v>52</v>
      </c>
      <c r="B51" s="94"/>
      <c r="C51" s="89">
        <v>130420</v>
      </c>
      <c r="D51" s="90">
        <v>92.7</v>
      </c>
      <c r="E51" s="99"/>
      <c r="F51" s="89">
        <v>47696</v>
      </c>
      <c r="G51" s="89">
        <v>45335</v>
      </c>
      <c r="H51" s="89">
        <v>2361</v>
      </c>
      <c r="I51" s="75"/>
      <c r="J51" s="89">
        <v>37560</v>
      </c>
      <c r="K51" s="89">
        <v>32280</v>
      </c>
      <c r="L51" s="89">
        <v>5280</v>
      </c>
      <c r="M51" s="92">
        <f t="shared" si="4"/>
        <v>10136</v>
      </c>
      <c r="N51" s="92">
        <f t="shared" si="1"/>
        <v>13055</v>
      </c>
      <c r="O51" s="92">
        <f t="shared" si="2"/>
        <v>-2919</v>
      </c>
      <c r="P51" s="89">
        <v>140556</v>
      </c>
      <c r="Q51" s="89">
        <v>6767.26</v>
      </c>
      <c r="R51" s="90">
        <v>107.8</v>
      </c>
      <c r="S51" s="90">
        <v>113.3</v>
      </c>
    </row>
    <row r="52" spans="1:19" ht="21.75" customHeight="1">
      <c r="A52" s="93" t="s">
        <v>53</v>
      </c>
      <c r="B52" s="94"/>
      <c r="C52" s="89">
        <v>200317</v>
      </c>
      <c r="D52" s="90">
        <v>91.4</v>
      </c>
      <c r="E52" s="99"/>
      <c r="F52" s="89">
        <v>39176</v>
      </c>
      <c r="G52" s="89">
        <v>36126</v>
      </c>
      <c r="H52" s="89">
        <v>3050</v>
      </c>
      <c r="I52" s="75"/>
      <c r="J52" s="89">
        <v>54009</v>
      </c>
      <c r="K52" s="89">
        <v>47324</v>
      </c>
      <c r="L52" s="89">
        <v>6685</v>
      </c>
      <c r="M52" s="92">
        <f t="shared" si="4"/>
        <v>-14833</v>
      </c>
      <c r="N52" s="92">
        <f t="shared" si="1"/>
        <v>-11198</v>
      </c>
      <c r="O52" s="92">
        <f t="shared" si="2"/>
        <v>-3635</v>
      </c>
      <c r="P52" s="89">
        <v>185484</v>
      </c>
      <c r="Q52" s="89">
        <v>12123.14</v>
      </c>
      <c r="R52" s="90">
        <v>92.6</v>
      </c>
      <c r="S52" s="90">
        <v>91.3</v>
      </c>
    </row>
    <row r="53" spans="1:19" ht="21.75" customHeight="1">
      <c r="A53" s="87" t="s">
        <v>54</v>
      </c>
      <c r="B53" s="88"/>
      <c r="C53" s="89">
        <v>97127</v>
      </c>
      <c r="D53" s="90">
        <v>92.1</v>
      </c>
      <c r="E53" s="99"/>
      <c r="F53" s="89">
        <v>344990</v>
      </c>
      <c r="G53" s="89">
        <v>323521</v>
      </c>
      <c r="H53" s="89">
        <v>21469</v>
      </c>
      <c r="I53" s="75"/>
      <c r="J53" s="89">
        <v>24056</v>
      </c>
      <c r="K53" s="89">
        <v>20672</v>
      </c>
      <c r="L53" s="89">
        <v>3384</v>
      </c>
      <c r="M53" s="92">
        <f t="shared" si="4"/>
        <v>320934</v>
      </c>
      <c r="N53" s="92">
        <f t="shared" si="1"/>
        <v>302849</v>
      </c>
      <c r="O53" s="92">
        <f t="shared" si="2"/>
        <v>18085</v>
      </c>
      <c r="P53" s="89">
        <v>418061</v>
      </c>
      <c r="Q53" s="89">
        <v>40470.57</v>
      </c>
      <c r="R53" s="90">
        <v>430.4</v>
      </c>
      <c r="S53" s="90">
        <v>139.8</v>
      </c>
    </row>
    <row r="54" spans="1:19" ht="21.75" customHeight="1">
      <c r="A54" s="87" t="s">
        <v>55</v>
      </c>
      <c r="B54" s="88"/>
      <c r="C54" s="89">
        <v>66731</v>
      </c>
      <c r="D54" s="90">
        <v>86.1</v>
      </c>
      <c r="E54" s="99"/>
      <c r="F54" s="89">
        <v>455423</v>
      </c>
      <c r="G54" s="89">
        <v>438986</v>
      </c>
      <c r="H54" s="89">
        <v>16437</v>
      </c>
      <c r="I54" s="75"/>
      <c r="J54" s="89">
        <v>13811</v>
      </c>
      <c r="K54" s="89">
        <v>11614</v>
      </c>
      <c r="L54" s="89">
        <v>2197</v>
      </c>
      <c r="M54" s="92">
        <f t="shared" si="4"/>
        <v>441612</v>
      </c>
      <c r="N54" s="92">
        <f t="shared" si="1"/>
        <v>427372</v>
      </c>
      <c r="O54" s="92">
        <f t="shared" si="2"/>
        <v>14240</v>
      </c>
      <c r="P54" s="89">
        <v>508343</v>
      </c>
      <c r="Q54" s="89">
        <v>57245.83</v>
      </c>
      <c r="R54" s="90">
        <v>761.8</v>
      </c>
      <c r="S54" s="90">
        <v>145.1</v>
      </c>
    </row>
    <row r="55" spans="1:19" ht="8.25" customHeight="1">
      <c r="A55" s="34"/>
      <c r="B55" s="10"/>
      <c r="C55" s="11"/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7"/>
      <c r="S55" s="15"/>
    </row>
    <row r="56" spans="1:19" ht="15.75" customHeight="1">
      <c r="A56" t="s">
        <v>114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</sheetData>
  <mergeCells count="13">
    <mergeCell ref="I9:J10"/>
    <mergeCell ref="K9:K10"/>
    <mergeCell ref="L9:L10"/>
    <mergeCell ref="A8:B10"/>
    <mergeCell ref="C9:C10"/>
    <mergeCell ref="Q9:Q10"/>
    <mergeCell ref="P9:P10"/>
    <mergeCell ref="E9:F10"/>
    <mergeCell ref="O9:O10"/>
    <mergeCell ref="N9:N10"/>
    <mergeCell ref="M9:M10"/>
    <mergeCell ref="G9:G10"/>
    <mergeCell ref="H9:H10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" style="0" customWidth="1"/>
    <col min="2" max="2" width="0.4921875" style="0" customWidth="1"/>
    <col min="3" max="4" width="16.19921875" style="0" customWidth="1"/>
    <col min="5" max="6" width="16.19921875" style="100" customWidth="1"/>
    <col min="7" max="7" width="16.19921875" style="0" customWidth="1"/>
    <col min="8" max="9" width="16.19921875" style="100" customWidth="1"/>
    <col min="10" max="10" width="16.3984375" style="0" customWidth="1"/>
    <col min="11" max="11" width="16.3984375" style="100" customWidth="1"/>
    <col min="12" max="15" width="16.3984375" style="0" customWidth="1"/>
    <col min="16" max="16" width="16.8984375" style="0" customWidth="1"/>
    <col min="17" max="17" width="16.3984375" style="0" customWidth="1"/>
  </cols>
  <sheetData>
    <row r="1" spans="1:17" ht="21.75" customHeight="1">
      <c r="A1" s="121" t="s">
        <v>124</v>
      </c>
      <c r="B1" s="39"/>
      <c r="D1" s="38"/>
      <c r="E1" s="101"/>
      <c r="F1" s="108"/>
      <c r="G1" s="37"/>
      <c r="H1" s="101"/>
      <c r="I1" s="110" t="s">
        <v>113</v>
      </c>
      <c r="J1" s="40" t="s">
        <v>56</v>
      </c>
      <c r="K1" s="101"/>
      <c r="L1" s="37"/>
      <c r="M1" s="37"/>
      <c r="N1" s="37"/>
      <c r="O1" s="37"/>
      <c r="P1" s="38"/>
      <c r="Q1" s="38"/>
    </row>
    <row r="2" spans="1:17" ht="24" customHeight="1">
      <c r="A2" s="39"/>
      <c r="B2" s="39"/>
      <c r="D2" s="38"/>
      <c r="E2" s="101"/>
      <c r="F2" s="108"/>
      <c r="G2" s="37"/>
      <c r="H2" s="101"/>
      <c r="I2" s="101"/>
      <c r="J2" s="40"/>
      <c r="K2" s="101"/>
      <c r="L2" s="37"/>
      <c r="M2" s="37"/>
      <c r="N2" s="37"/>
      <c r="O2" s="37"/>
      <c r="P2" s="38"/>
      <c r="Q2" s="38"/>
    </row>
    <row r="3" spans="1:17" ht="15" customHeight="1" thickBot="1">
      <c r="A3" s="51"/>
      <c r="B3" s="51"/>
      <c r="D3" s="38"/>
      <c r="E3" s="101"/>
      <c r="F3" s="108"/>
      <c r="G3" s="37"/>
      <c r="H3" s="101"/>
      <c r="I3" s="101"/>
      <c r="J3" s="40"/>
      <c r="K3" s="101"/>
      <c r="L3" s="37"/>
      <c r="M3" s="37"/>
      <c r="N3" s="37"/>
      <c r="O3" s="37"/>
      <c r="P3" s="38"/>
      <c r="Q3" s="38"/>
    </row>
    <row r="4" spans="1:17" ht="21" customHeight="1">
      <c r="A4" s="136" t="s">
        <v>5</v>
      </c>
      <c r="B4" s="137"/>
      <c r="C4" s="55" t="s">
        <v>109</v>
      </c>
      <c r="D4" s="41"/>
      <c r="E4" s="102" t="s">
        <v>110</v>
      </c>
      <c r="F4" s="109"/>
      <c r="G4" s="42"/>
      <c r="H4" s="102" t="s">
        <v>111</v>
      </c>
      <c r="I4" s="109"/>
      <c r="J4" s="62" t="s">
        <v>3</v>
      </c>
      <c r="K4" s="106" t="s">
        <v>112</v>
      </c>
      <c r="L4" s="42"/>
      <c r="M4" s="42"/>
      <c r="N4" s="53" t="s">
        <v>4</v>
      </c>
      <c r="O4" s="42"/>
      <c r="P4" s="41"/>
      <c r="Q4" s="41"/>
    </row>
    <row r="5" spans="1:17" s="58" customFormat="1" ht="21" customHeight="1">
      <c r="A5" s="138"/>
      <c r="B5" s="139"/>
      <c r="C5" s="142" t="s">
        <v>102</v>
      </c>
      <c r="D5" s="56" t="s">
        <v>99</v>
      </c>
      <c r="E5" s="143" t="s">
        <v>102</v>
      </c>
      <c r="F5" s="145" t="s">
        <v>104</v>
      </c>
      <c r="G5" s="142" t="s">
        <v>103</v>
      </c>
      <c r="H5" s="143" t="s">
        <v>102</v>
      </c>
      <c r="I5" s="143" t="s">
        <v>104</v>
      </c>
      <c r="J5" s="146" t="s">
        <v>103</v>
      </c>
      <c r="K5" s="143" t="s">
        <v>102</v>
      </c>
      <c r="L5" s="147" t="s">
        <v>104</v>
      </c>
      <c r="M5" s="147" t="s">
        <v>103</v>
      </c>
      <c r="N5" s="147" t="s">
        <v>102</v>
      </c>
      <c r="O5" s="142" t="s">
        <v>101</v>
      </c>
      <c r="P5" s="56" t="s">
        <v>15</v>
      </c>
      <c r="Q5" s="56" t="s">
        <v>100</v>
      </c>
    </row>
    <row r="6" spans="1:17" s="58" customFormat="1" ht="21" customHeight="1">
      <c r="A6" s="140"/>
      <c r="B6" s="141"/>
      <c r="C6" s="129"/>
      <c r="D6" s="57" t="s">
        <v>17</v>
      </c>
      <c r="E6" s="144"/>
      <c r="F6" s="144"/>
      <c r="G6" s="129"/>
      <c r="H6" s="144"/>
      <c r="I6" s="144"/>
      <c r="J6" s="141"/>
      <c r="K6" s="144"/>
      <c r="L6" s="129"/>
      <c r="M6" s="129"/>
      <c r="N6" s="129"/>
      <c r="O6" s="129"/>
      <c r="P6" s="54" t="s">
        <v>18</v>
      </c>
      <c r="Q6" s="59" t="s">
        <v>19</v>
      </c>
    </row>
    <row r="7" spans="1:17" ht="14.25" customHeight="1">
      <c r="A7" s="50"/>
      <c r="B7" s="43"/>
      <c r="C7" s="44" t="s">
        <v>20</v>
      </c>
      <c r="D7" s="45"/>
      <c r="E7" s="103"/>
      <c r="F7" s="103"/>
      <c r="G7" s="46"/>
      <c r="H7" s="103"/>
      <c r="I7" s="103"/>
      <c r="J7" s="47"/>
      <c r="K7" s="107"/>
      <c r="L7" s="47"/>
      <c r="M7" s="47"/>
      <c r="N7" s="47"/>
      <c r="O7" s="48" t="s">
        <v>106</v>
      </c>
      <c r="P7" s="49"/>
      <c r="Q7" s="49"/>
    </row>
    <row r="8" spans="1:17" ht="19.5" customHeight="1">
      <c r="A8" s="71" t="s">
        <v>57</v>
      </c>
      <c r="B8" s="72"/>
      <c r="C8" s="73">
        <v>825638</v>
      </c>
      <c r="D8" s="74">
        <v>92.7</v>
      </c>
      <c r="E8" s="104">
        <v>122110</v>
      </c>
      <c r="F8" s="104">
        <v>108039</v>
      </c>
      <c r="G8" s="75">
        <v>14071</v>
      </c>
      <c r="H8" s="104">
        <v>176168</v>
      </c>
      <c r="I8" s="104">
        <v>154881</v>
      </c>
      <c r="J8" s="75">
        <v>21287</v>
      </c>
      <c r="K8" s="92">
        <f>E8-H8</f>
        <v>-54058</v>
      </c>
      <c r="L8" s="92">
        <f>F8-I8</f>
        <v>-46842</v>
      </c>
      <c r="M8" s="92">
        <f>G8-J8</f>
        <v>-7216</v>
      </c>
      <c r="N8" s="73">
        <v>771580</v>
      </c>
      <c r="O8" s="73">
        <v>5144.21</v>
      </c>
      <c r="P8" s="76">
        <v>93.5</v>
      </c>
      <c r="Q8" s="76">
        <v>89.6</v>
      </c>
    </row>
    <row r="9" spans="1:17" ht="19.5" customHeight="1">
      <c r="A9" s="71" t="s">
        <v>58</v>
      </c>
      <c r="B9" s="72"/>
      <c r="C9" s="73">
        <v>200881</v>
      </c>
      <c r="D9" s="74">
        <v>93</v>
      </c>
      <c r="E9" s="104">
        <v>31262</v>
      </c>
      <c r="F9" s="104">
        <v>28111</v>
      </c>
      <c r="G9" s="75">
        <v>3151</v>
      </c>
      <c r="H9" s="104">
        <v>49760</v>
      </c>
      <c r="I9" s="104">
        <v>42705</v>
      </c>
      <c r="J9" s="75">
        <v>7055</v>
      </c>
      <c r="K9" s="92">
        <f aca="true" t="shared" si="0" ref="K9:K57">E9-H9</f>
        <v>-18498</v>
      </c>
      <c r="L9" s="92">
        <f aca="true" t="shared" si="1" ref="L9:L57">F9-I9</f>
        <v>-14594</v>
      </c>
      <c r="M9" s="92">
        <f aca="true" t="shared" si="2" ref="M9:M57">G9-J9</f>
        <v>-3904</v>
      </c>
      <c r="N9" s="73">
        <v>182383</v>
      </c>
      <c r="O9" s="73">
        <v>2524.68</v>
      </c>
      <c r="P9" s="76">
        <v>90.8</v>
      </c>
      <c r="Q9" s="76">
        <v>86.4</v>
      </c>
    </row>
    <row r="10" spans="1:17" ht="19.5" customHeight="1">
      <c r="A10" s="71" t="s">
        <v>59</v>
      </c>
      <c r="B10" s="72"/>
      <c r="C10" s="73">
        <v>386264</v>
      </c>
      <c r="D10" s="74">
        <v>93</v>
      </c>
      <c r="E10" s="104">
        <v>72963</v>
      </c>
      <c r="F10" s="104">
        <v>60927</v>
      </c>
      <c r="G10" s="75">
        <v>12036</v>
      </c>
      <c r="H10" s="104">
        <v>117488</v>
      </c>
      <c r="I10" s="104">
        <v>103622</v>
      </c>
      <c r="J10" s="75">
        <v>13866</v>
      </c>
      <c r="K10" s="92">
        <f t="shared" si="0"/>
        <v>-44525</v>
      </c>
      <c r="L10" s="92">
        <f t="shared" si="1"/>
        <v>-42695</v>
      </c>
      <c r="M10" s="92">
        <f t="shared" si="2"/>
        <v>-1830</v>
      </c>
      <c r="N10" s="73">
        <v>341739</v>
      </c>
      <c r="O10" s="73">
        <v>9393.6</v>
      </c>
      <c r="P10" s="76">
        <v>88.5</v>
      </c>
      <c r="Q10" s="76">
        <v>84.9</v>
      </c>
    </row>
    <row r="11" spans="1:17" ht="19.5" customHeight="1">
      <c r="A11" s="71" t="s">
        <v>60</v>
      </c>
      <c r="B11" s="72"/>
      <c r="C11" s="73">
        <v>100201</v>
      </c>
      <c r="D11" s="74">
        <v>95</v>
      </c>
      <c r="E11" s="104">
        <v>27484</v>
      </c>
      <c r="F11" s="104">
        <v>23255</v>
      </c>
      <c r="G11" s="75">
        <v>4229</v>
      </c>
      <c r="H11" s="104">
        <v>33175</v>
      </c>
      <c r="I11" s="104">
        <v>28323</v>
      </c>
      <c r="J11" s="75">
        <v>4852</v>
      </c>
      <c r="K11" s="92">
        <f t="shared" si="0"/>
        <v>-5691</v>
      </c>
      <c r="L11" s="92">
        <f t="shared" si="1"/>
        <v>-5068</v>
      </c>
      <c r="M11" s="92">
        <f t="shared" si="2"/>
        <v>-623</v>
      </c>
      <c r="N11" s="73">
        <v>94510</v>
      </c>
      <c r="O11" s="73">
        <v>4274.54</v>
      </c>
      <c r="P11" s="76">
        <v>94.3</v>
      </c>
      <c r="Q11" s="76">
        <v>91.7</v>
      </c>
    </row>
    <row r="12" spans="1:17" ht="18" customHeight="1">
      <c r="A12" s="71"/>
      <c r="B12" s="72"/>
      <c r="C12" s="73"/>
      <c r="D12" s="74"/>
      <c r="E12" s="104"/>
      <c r="F12" s="104"/>
      <c r="G12" s="73"/>
      <c r="H12" s="104"/>
      <c r="I12" s="104"/>
      <c r="J12" s="73"/>
      <c r="K12" s="92"/>
      <c r="L12" s="92"/>
      <c r="M12" s="92"/>
      <c r="N12" s="73"/>
      <c r="O12" s="73"/>
      <c r="P12" s="76"/>
      <c r="Q12" s="76"/>
    </row>
    <row r="13" spans="1:17" ht="19.5" customHeight="1">
      <c r="A13" s="71" t="s">
        <v>61</v>
      </c>
      <c r="B13" s="72"/>
      <c r="C13" s="73">
        <v>351480</v>
      </c>
      <c r="D13" s="74">
        <v>95.4</v>
      </c>
      <c r="E13" s="104">
        <v>104703</v>
      </c>
      <c r="F13" s="104">
        <v>77829</v>
      </c>
      <c r="G13" s="75">
        <v>26874</v>
      </c>
      <c r="H13" s="104">
        <v>112964</v>
      </c>
      <c r="I13" s="104">
        <v>99501</v>
      </c>
      <c r="J13" s="75">
        <v>13463</v>
      </c>
      <c r="K13" s="92">
        <f t="shared" si="0"/>
        <v>-8261</v>
      </c>
      <c r="L13" s="92">
        <f t="shared" si="1"/>
        <v>-21672</v>
      </c>
      <c r="M13" s="92">
        <f t="shared" si="2"/>
        <v>13411</v>
      </c>
      <c r="N13" s="73">
        <v>343219</v>
      </c>
      <c r="O13" s="73">
        <v>9504.82</v>
      </c>
      <c r="P13" s="76">
        <v>97.6</v>
      </c>
      <c r="Q13" s="76">
        <v>95</v>
      </c>
    </row>
    <row r="14" spans="1:17" ht="19.5" customHeight="1">
      <c r="A14" s="71" t="s">
        <v>62</v>
      </c>
      <c r="B14" s="72"/>
      <c r="C14" s="73">
        <v>77650</v>
      </c>
      <c r="D14" s="74">
        <v>92.7</v>
      </c>
      <c r="E14" s="104">
        <v>17220</v>
      </c>
      <c r="F14" s="104">
        <v>16245</v>
      </c>
      <c r="G14" s="75">
        <v>975</v>
      </c>
      <c r="H14" s="104">
        <v>24265</v>
      </c>
      <c r="I14" s="104">
        <v>21274</v>
      </c>
      <c r="J14" s="75">
        <v>2991</v>
      </c>
      <c r="K14" s="92">
        <f t="shared" si="0"/>
        <v>-7045</v>
      </c>
      <c r="L14" s="92">
        <f t="shared" si="1"/>
        <v>-5029</v>
      </c>
      <c r="M14" s="92">
        <f t="shared" si="2"/>
        <v>-2016</v>
      </c>
      <c r="N14" s="73">
        <v>70605</v>
      </c>
      <c r="O14" s="73">
        <v>5648.4</v>
      </c>
      <c r="P14" s="76">
        <v>90.9</v>
      </c>
      <c r="Q14" s="76">
        <v>86.7</v>
      </c>
    </row>
    <row r="15" spans="1:17" ht="19.5" customHeight="1">
      <c r="A15" s="71" t="s">
        <v>63</v>
      </c>
      <c r="B15" s="72"/>
      <c r="C15" s="73">
        <v>350673</v>
      </c>
      <c r="D15" s="74">
        <v>93.5</v>
      </c>
      <c r="E15" s="104">
        <v>43126</v>
      </c>
      <c r="F15" s="104">
        <v>36299</v>
      </c>
      <c r="G15" s="75">
        <v>6827</v>
      </c>
      <c r="H15" s="104">
        <v>97338</v>
      </c>
      <c r="I15" s="104">
        <v>86373</v>
      </c>
      <c r="J15" s="75">
        <v>10965</v>
      </c>
      <c r="K15" s="92">
        <f t="shared" si="0"/>
        <v>-54212</v>
      </c>
      <c r="L15" s="92">
        <f t="shared" si="1"/>
        <v>-50074</v>
      </c>
      <c r="M15" s="92">
        <f t="shared" si="2"/>
        <v>-4138</v>
      </c>
      <c r="N15" s="73">
        <v>296461</v>
      </c>
      <c r="O15" s="73">
        <v>2815.13</v>
      </c>
      <c r="P15" s="76">
        <v>84.5</v>
      </c>
      <c r="Q15" s="76">
        <v>79.7</v>
      </c>
    </row>
    <row r="16" spans="1:17" ht="19.5" customHeight="1">
      <c r="A16" s="71" t="s">
        <v>64</v>
      </c>
      <c r="B16" s="72"/>
      <c r="C16" s="73">
        <v>90272</v>
      </c>
      <c r="D16" s="74">
        <v>93.7</v>
      </c>
      <c r="E16" s="104">
        <v>16096</v>
      </c>
      <c r="F16" s="104">
        <v>14476</v>
      </c>
      <c r="G16" s="75">
        <v>1620</v>
      </c>
      <c r="H16" s="104">
        <v>25672</v>
      </c>
      <c r="I16" s="104">
        <v>22327</v>
      </c>
      <c r="J16" s="75">
        <v>3345</v>
      </c>
      <c r="K16" s="92">
        <f t="shared" si="0"/>
        <v>-9576</v>
      </c>
      <c r="L16" s="92">
        <f t="shared" si="1"/>
        <v>-7851</v>
      </c>
      <c r="M16" s="92">
        <f t="shared" si="2"/>
        <v>-1725</v>
      </c>
      <c r="N16" s="73">
        <v>80696</v>
      </c>
      <c r="O16" s="73">
        <v>1834.83</v>
      </c>
      <c r="P16" s="76">
        <v>89.4</v>
      </c>
      <c r="Q16" s="76">
        <v>87.3</v>
      </c>
    </row>
    <row r="17" spans="1:17" ht="19.5" customHeight="1">
      <c r="A17" s="71" t="s">
        <v>65</v>
      </c>
      <c r="B17" s="72"/>
      <c r="C17" s="73">
        <v>143544</v>
      </c>
      <c r="D17" s="74">
        <v>94.5</v>
      </c>
      <c r="E17" s="104">
        <v>43205</v>
      </c>
      <c r="F17" s="104">
        <v>38453</v>
      </c>
      <c r="G17" s="75">
        <v>4752</v>
      </c>
      <c r="H17" s="104">
        <v>39707</v>
      </c>
      <c r="I17" s="104">
        <v>35227</v>
      </c>
      <c r="J17" s="75">
        <v>4480</v>
      </c>
      <c r="K17" s="92">
        <f t="shared" si="0"/>
        <v>3498</v>
      </c>
      <c r="L17" s="92">
        <f t="shared" si="1"/>
        <v>3226</v>
      </c>
      <c r="M17" s="92">
        <f t="shared" si="2"/>
        <v>272</v>
      </c>
      <c r="N17" s="73">
        <v>147042</v>
      </c>
      <c r="O17" s="73">
        <v>11550.82</v>
      </c>
      <c r="P17" s="76">
        <v>102.4</v>
      </c>
      <c r="Q17" s="76">
        <v>97.3</v>
      </c>
    </row>
    <row r="18" spans="1:17" ht="18" customHeight="1">
      <c r="A18" s="71"/>
      <c r="B18" s="72"/>
      <c r="C18" s="73"/>
      <c r="D18" s="74"/>
      <c r="E18" s="104"/>
      <c r="F18" s="104"/>
      <c r="G18" s="73"/>
      <c r="H18" s="104"/>
      <c r="I18" s="104"/>
      <c r="J18" s="73"/>
      <c r="K18" s="92"/>
      <c r="L18" s="92"/>
      <c r="M18" s="92"/>
      <c r="N18" s="73"/>
      <c r="O18" s="73"/>
      <c r="P18" s="76"/>
      <c r="Q18" s="76"/>
    </row>
    <row r="19" spans="1:17" ht="19.5" customHeight="1">
      <c r="A19" s="71" t="s">
        <v>66</v>
      </c>
      <c r="B19" s="72"/>
      <c r="C19" s="73">
        <v>403064</v>
      </c>
      <c r="D19" s="74">
        <v>93.4</v>
      </c>
      <c r="E19" s="104">
        <v>52520</v>
      </c>
      <c r="F19" s="104">
        <v>39604</v>
      </c>
      <c r="G19" s="75">
        <v>12916</v>
      </c>
      <c r="H19" s="104">
        <v>112487</v>
      </c>
      <c r="I19" s="104">
        <v>97882</v>
      </c>
      <c r="J19" s="75">
        <v>14605</v>
      </c>
      <c r="K19" s="92">
        <f t="shared" si="0"/>
        <v>-59967</v>
      </c>
      <c r="L19" s="92">
        <f t="shared" si="1"/>
        <v>-58278</v>
      </c>
      <c r="M19" s="92">
        <f t="shared" si="2"/>
        <v>-1689</v>
      </c>
      <c r="N19" s="73">
        <v>343097</v>
      </c>
      <c r="O19" s="73">
        <v>5271.93</v>
      </c>
      <c r="P19" s="76">
        <v>85.1</v>
      </c>
      <c r="Q19" s="76">
        <v>79</v>
      </c>
    </row>
    <row r="20" spans="1:17" ht="19.5" customHeight="1">
      <c r="A20" s="71" t="s">
        <v>67</v>
      </c>
      <c r="B20" s="72"/>
      <c r="C20" s="73">
        <v>267332</v>
      </c>
      <c r="D20" s="74">
        <v>95.7</v>
      </c>
      <c r="E20" s="104">
        <v>62607</v>
      </c>
      <c r="F20" s="104">
        <v>50537</v>
      </c>
      <c r="G20" s="75">
        <v>12070</v>
      </c>
      <c r="H20" s="104">
        <v>80591</v>
      </c>
      <c r="I20" s="104">
        <v>70554</v>
      </c>
      <c r="J20" s="75">
        <v>10037</v>
      </c>
      <c r="K20" s="92">
        <f t="shared" si="0"/>
        <v>-17984</v>
      </c>
      <c r="L20" s="92">
        <f t="shared" si="1"/>
        <v>-20017</v>
      </c>
      <c r="M20" s="92">
        <f t="shared" si="2"/>
        <v>2033</v>
      </c>
      <c r="N20" s="73">
        <v>249348</v>
      </c>
      <c r="O20" s="73">
        <v>3258.6</v>
      </c>
      <c r="P20" s="76">
        <v>93.3</v>
      </c>
      <c r="Q20" s="76">
        <v>91.5</v>
      </c>
    </row>
    <row r="21" spans="1:17" ht="19.5" customHeight="1">
      <c r="A21" s="71" t="s">
        <v>68</v>
      </c>
      <c r="B21" s="72"/>
      <c r="C21" s="73">
        <v>271273</v>
      </c>
      <c r="D21" s="74">
        <v>94</v>
      </c>
      <c r="E21" s="104">
        <v>54743</v>
      </c>
      <c r="F21" s="104">
        <v>50642</v>
      </c>
      <c r="G21" s="75">
        <v>4101</v>
      </c>
      <c r="H21" s="104">
        <v>68414</v>
      </c>
      <c r="I21" s="104">
        <v>58771</v>
      </c>
      <c r="J21" s="75">
        <v>9643</v>
      </c>
      <c r="K21" s="92">
        <f t="shared" si="0"/>
        <v>-13671</v>
      </c>
      <c r="L21" s="92">
        <f t="shared" si="1"/>
        <v>-8129</v>
      </c>
      <c r="M21" s="92">
        <f t="shared" si="2"/>
        <v>-5542</v>
      </c>
      <c r="N21" s="73">
        <v>257602</v>
      </c>
      <c r="O21" s="73">
        <v>6176.02</v>
      </c>
      <c r="P21" s="76">
        <v>95</v>
      </c>
      <c r="Q21" s="76">
        <v>95</v>
      </c>
    </row>
    <row r="22" spans="1:17" ht="19.5" customHeight="1">
      <c r="A22" s="71" t="s">
        <v>69</v>
      </c>
      <c r="B22" s="72"/>
      <c r="C22" s="73">
        <v>98827</v>
      </c>
      <c r="D22" s="74">
        <v>91.4</v>
      </c>
      <c r="E22" s="104">
        <v>30287</v>
      </c>
      <c r="F22" s="104">
        <v>28162</v>
      </c>
      <c r="G22" s="75">
        <v>2125</v>
      </c>
      <c r="H22" s="104">
        <v>25637</v>
      </c>
      <c r="I22" s="104">
        <v>21826</v>
      </c>
      <c r="J22" s="75">
        <v>3811</v>
      </c>
      <c r="K22" s="92">
        <f t="shared" si="0"/>
        <v>4650</v>
      </c>
      <c r="L22" s="92">
        <f t="shared" si="1"/>
        <v>6336</v>
      </c>
      <c r="M22" s="92">
        <f t="shared" si="2"/>
        <v>-1686</v>
      </c>
      <c r="N22" s="73">
        <v>103477</v>
      </c>
      <c r="O22" s="73">
        <v>1902.85</v>
      </c>
      <c r="P22" s="76">
        <v>104.7</v>
      </c>
      <c r="Q22" s="76">
        <v>89.4</v>
      </c>
    </row>
    <row r="23" spans="1:17" ht="19.5" customHeight="1">
      <c r="A23" s="71" t="s">
        <v>70</v>
      </c>
      <c r="B23" s="72"/>
      <c r="C23" s="73">
        <v>123815</v>
      </c>
      <c r="D23" s="74">
        <v>90.8</v>
      </c>
      <c r="E23" s="104">
        <v>21632</v>
      </c>
      <c r="F23" s="104">
        <v>16617</v>
      </c>
      <c r="G23" s="75">
        <v>5015</v>
      </c>
      <c r="H23" s="104">
        <v>39065</v>
      </c>
      <c r="I23" s="104">
        <v>33190</v>
      </c>
      <c r="J23" s="75">
        <v>5875</v>
      </c>
      <c r="K23" s="92">
        <f t="shared" si="0"/>
        <v>-17433</v>
      </c>
      <c r="L23" s="92">
        <f t="shared" si="1"/>
        <v>-16573</v>
      </c>
      <c r="M23" s="92">
        <f t="shared" si="2"/>
        <v>-860</v>
      </c>
      <c r="N23" s="73">
        <v>106382</v>
      </c>
      <c r="O23" s="73">
        <v>2682.35</v>
      </c>
      <c r="P23" s="76">
        <v>85.9</v>
      </c>
      <c r="Q23" s="76">
        <v>77.5</v>
      </c>
    </row>
    <row r="24" spans="1:17" ht="18" customHeight="1">
      <c r="A24" s="71"/>
      <c r="B24" s="72"/>
      <c r="C24" s="73"/>
      <c r="D24" s="74"/>
      <c r="E24" s="104"/>
      <c r="F24" s="104"/>
      <c r="G24" s="73"/>
      <c r="H24" s="104"/>
      <c r="I24" s="104"/>
      <c r="J24" s="73"/>
      <c r="K24" s="92"/>
      <c r="L24" s="92"/>
      <c r="M24" s="92"/>
      <c r="N24" s="73"/>
      <c r="O24" s="73"/>
      <c r="P24" s="76"/>
      <c r="Q24" s="76"/>
    </row>
    <row r="25" spans="1:17" ht="19.5" customHeight="1">
      <c r="A25" s="71" t="s">
        <v>71</v>
      </c>
      <c r="B25" s="72"/>
      <c r="C25" s="73">
        <v>241706</v>
      </c>
      <c r="D25" s="74">
        <v>96.2</v>
      </c>
      <c r="E25" s="104">
        <v>39863</v>
      </c>
      <c r="F25" s="104">
        <v>30459</v>
      </c>
      <c r="G25" s="75">
        <v>9404</v>
      </c>
      <c r="H25" s="104">
        <v>74094</v>
      </c>
      <c r="I25" s="104">
        <v>66093</v>
      </c>
      <c r="J25" s="75">
        <v>8001</v>
      </c>
      <c r="K25" s="92">
        <f t="shared" si="0"/>
        <v>-34231</v>
      </c>
      <c r="L25" s="92">
        <f t="shared" si="1"/>
        <v>-35634</v>
      </c>
      <c r="M25" s="92">
        <f t="shared" si="2"/>
        <v>1403</v>
      </c>
      <c r="N25" s="73">
        <v>207475</v>
      </c>
      <c r="O25" s="73">
        <v>8389.61</v>
      </c>
      <c r="P25" s="76">
        <v>85.8</v>
      </c>
      <c r="Q25" s="76">
        <v>91.2</v>
      </c>
    </row>
    <row r="26" spans="1:17" ht="19.5" customHeight="1">
      <c r="A26" s="71" t="s">
        <v>72</v>
      </c>
      <c r="B26" s="72"/>
      <c r="C26" s="73">
        <v>117239</v>
      </c>
      <c r="D26" s="74">
        <v>90.3</v>
      </c>
      <c r="E26" s="104">
        <v>13376</v>
      </c>
      <c r="F26" s="104">
        <v>10097</v>
      </c>
      <c r="G26" s="75">
        <v>3279</v>
      </c>
      <c r="H26" s="104">
        <v>37682</v>
      </c>
      <c r="I26" s="104">
        <v>32181</v>
      </c>
      <c r="J26" s="75">
        <v>5501</v>
      </c>
      <c r="K26" s="92">
        <f t="shared" si="0"/>
        <v>-24306</v>
      </c>
      <c r="L26" s="92">
        <f t="shared" si="1"/>
        <v>-22084</v>
      </c>
      <c r="M26" s="92">
        <f t="shared" si="2"/>
        <v>-2222</v>
      </c>
      <c r="N26" s="73">
        <v>92933</v>
      </c>
      <c r="O26" s="73">
        <v>847.85</v>
      </c>
      <c r="P26" s="76">
        <v>79.3</v>
      </c>
      <c r="Q26" s="76">
        <v>69.9</v>
      </c>
    </row>
    <row r="27" spans="1:17" ht="19.5" customHeight="1">
      <c r="A27" s="71" t="s">
        <v>73</v>
      </c>
      <c r="B27" s="72"/>
      <c r="C27" s="73">
        <v>127178</v>
      </c>
      <c r="D27" s="74">
        <v>94.3</v>
      </c>
      <c r="E27" s="104">
        <v>23947</v>
      </c>
      <c r="F27" s="104">
        <v>18771</v>
      </c>
      <c r="G27" s="75">
        <v>5176</v>
      </c>
      <c r="H27" s="104">
        <v>35685</v>
      </c>
      <c r="I27" s="104">
        <v>31304</v>
      </c>
      <c r="J27" s="75">
        <v>4381</v>
      </c>
      <c r="K27" s="92">
        <f t="shared" si="0"/>
        <v>-11738</v>
      </c>
      <c r="L27" s="92">
        <f t="shared" si="1"/>
        <v>-12533</v>
      </c>
      <c r="M27" s="92">
        <f t="shared" si="2"/>
        <v>795</v>
      </c>
      <c r="N27" s="73">
        <v>115440</v>
      </c>
      <c r="O27" s="73">
        <v>6929.17</v>
      </c>
      <c r="P27" s="76">
        <v>90.8</v>
      </c>
      <c r="Q27" s="76">
        <v>91.4</v>
      </c>
    </row>
    <row r="28" spans="1:17" ht="19.5" customHeight="1">
      <c r="A28" s="71" t="s">
        <v>74</v>
      </c>
      <c r="B28" s="72"/>
      <c r="C28" s="73">
        <v>126266</v>
      </c>
      <c r="D28" s="74">
        <v>98.6</v>
      </c>
      <c r="E28" s="104">
        <v>40365</v>
      </c>
      <c r="F28" s="104">
        <v>31519</v>
      </c>
      <c r="G28" s="75">
        <v>8846</v>
      </c>
      <c r="H28" s="104">
        <v>37428</v>
      </c>
      <c r="I28" s="104">
        <v>33404</v>
      </c>
      <c r="J28" s="75">
        <v>4024</v>
      </c>
      <c r="K28" s="92">
        <f t="shared" si="0"/>
        <v>2937</v>
      </c>
      <c r="L28" s="92">
        <f t="shared" si="1"/>
        <v>-1885</v>
      </c>
      <c r="M28" s="92">
        <f t="shared" si="2"/>
        <v>4822</v>
      </c>
      <c r="N28" s="73">
        <v>129203</v>
      </c>
      <c r="O28" s="73">
        <v>7071.87</v>
      </c>
      <c r="P28" s="76">
        <v>102.3</v>
      </c>
      <c r="Q28" s="76">
        <v>107.8</v>
      </c>
    </row>
    <row r="29" spans="1:17" ht="19.5" customHeight="1">
      <c r="A29" s="71" t="s">
        <v>75</v>
      </c>
      <c r="B29" s="72"/>
      <c r="C29" s="73">
        <v>177460</v>
      </c>
      <c r="D29" s="74">
        <v>94.3</v>
      </c>
      <c r="E29" s="104">
        <v>26069</v>
      </c>
      <c r="F29" s="104">
        <v>21479</v>
      </c>
      <c r="G29" s="75">
        <v>4590</v>
      </c>
      <c r="H29" s="104">
        <v>55267</v>
      </c>
      <c r="I29" s="104">
        <v>47477</v>
      </c>
      <c r="J29" s="75">
        <v>7790</v>
      </c>
      <c r="K29" s="92">
        <f t="shared" si="0"/>
        <v>-29198</v>
      </c>
      <c r="L29" s="92">
        <f t="shared" si="1"/>
        <v>-25998</v>
      </c>
      <c r="M29" s="92">
        <f t="shared" si="2"/>
        <v>-3200</v>
      </c>
      <c r="N29" s="73">
        <v>148262</v>
      </c>
      <c r="O29" s="73">
        <v>1744.46</v>
      </c>
      <c r="P29" s="76">
        <v>83.5</v>
      </c>
      <c r="Q29" s="76">
        <v>79.4</v>
      </c>
    </row>
    <row r="30" spans="1:17" ht="18" customHeight="1">
      <c r="A30" s="71"/>
      <c r="B30" s="72"/>
      <c r="C30" s="73"/>
      <c r="D30" s="74"/>
      <c r="E30" s="104"/>
      <c r="F30" s="104"/>
      <c r="G30" s="73"/>
      <c r="H30" s="104"/>
      <c r="I30" s="104"/>
      <c r="J30" s="73"/>
      <c r="K30" s="92"/>
      <c r="L30" s="92"/>
      <c r="M30" s="92"/>
      <c r="N30" s="73"/>
      <c r="O30" s="73"/>
      <c r="P30" s="76"/>
      <c r="Q30" s="76"/>
    </row>
    <row r="31" spans="1:17" ht="19.5" customHeight="1">
      <c r="A31" s="71" t="s">
        <v>76</v>
      </c>
      <c r="B31" s="72"/>
      <c r="C31" s="73">
        <v>126807</v>
      </c>
      <c r="D31" s="74">
        <v>93</v>
      </c>
      <c r="E31" s="104">
        <v>24815</v>
      </c>
      <c r="F31" s="104">
        <v>20640</v>
      </c>
      <c r="G31" s="75">
        <v>4175</v>
      </c>
      <c r="H31" s="104">
        <v>44485</v>
      </c>
      <c r="I31" s="104">
        <v>36833</v>
      </c>
      <c r="J31" s="75">
        <v>7652</v>
      </c>
      <c r="K31" s="92">
        <f t="shared" si="0"/>
        <v>-19670</v>
      </c>
      <c r="L31" s="92">
        <f t="shared" si="1"/>
        <v>-16193</v>
      </c>
      <c r="M31" s="92">
        <f t="shared" si="2"/>
        <v>-3477</v>
      </c>
      <c r="N31" s="73">
        <v>107137</v>
      </c>
      <c r="O31" s="73">
        <v>2239.49</v>
      </c>
      <c r="P31" s="76">
        <v>84.5</v>
      </c>
      <c r="Q31" s="76">
        <v>73.7</v>
      </c>
    </row>
    <row r="32" spans="1:17" ht="19.5" customHeight="1">
      <c r="A32" s="71" t="s">
        <v>77</v>
      </c>
      <c r="B32" s="72"/>
      <c r="C32" s="73">
        <v>77032</v>
      </c>
      <c r="D32" s="74">
        <v>93.2</v>
      </c>
      <c r="E32" s="104">
        <v>18201</v>
      </c>
      <c r="F32" s="104">
        <v>13107</v>
      </c>
      <c r="G32" s="75">
        <v>5094</v>
      </c>
      <c r="H32" s="104">
        <v>25599</v>
      </c>
      <c r="I32" s="104">
        <v>21984</v>
      </c>
      <c r="J32" s="75">
        <v>3615</v>
      </c>
      <c r="K32" s="92">
        <f t="shared" si="0"/>
        <v>-7398</v>
      </c>
      <c r="L32" s="92">
        <f t="shared" si="1"/>
        <v>-8877</v>
      </c>
      <c r="M32" s="92">
        <f t="shared" si="2"/>
        <v>1479</v>
      </c>
      <c r="N32" s="73">
        <v>69634</v>
      </c>
      <c r="O32" s="73">
        <v>2742.58</v>
      </c>
      <c r="P32" s="76">
        <v>90.4</v>
      </c>
      <c r="Q32" s="76">
        <v>87.2</v>
      </c>
    </row>
    <row r="33" spans="1:17" ht="19.5" customHeight="1">
      <c r="A33" s="71" t="s">
        <v>78</v>
      </c>
      <c r="B33" s="72"/>
      <c r="C33" s="73">
        <v>118681</v>
      </c>
      <c r="D33" s="74">
        <v>90.7</v>
      </c>
      <c r="E33" s="104">
        <v>19374</v>
      </c>
      <c r="F33" s="104">
        <v>15439</v>
      </c>
      <c r="G33" s="75">
        <v>3935</v>
      </c>
      <c r="H33" s="104">
        <v>37875</v>
      </c>
      <c r="I33" s="104">
        <v>32973</v>
      </c>
      <c r="J33" s="75">
        <v>4902</v>
      </c>
      <c r="K33" s="92">
        <f t="shared" si="0"/>
        <v>-18501</v>
      </c>
      <c r="L33" s="92">
        <f t="shared" si="1"/>
        <v>-17534</v>
      </c>
      <c r="M33" s="92">
        <f t="shared" si="2"/>
        <v>-967</v>
      </c>
      <c r="N33" s="73">
        <v>100180</v>
      </c>
      <c r="O33" s="73">
        <v>3788.96</v>
      </c>
      <c r="P33" s="76">
        <v>84.4</v>
      </c>
      <c r="Q33" s="76">
        <v>76.7</v>
      </c>
    </row>
    <row r="34" spans="1:17" ht="19.5" customHeight="1">
      <c r="A34" s="71" t="s">
        <v>79</v>
      </c>
      <c r="B34" s="72"/>
      <c r="C34" s="73">
        <v>131028</v>
      </c>
      <c r="D34" s="74">
        <v>97.9</v>
      </c>
      <c r="E34" s="104">
        <v>49175</v>
      </c>
      <c r="F34" s="104">
        <v>48599</v>
      </c>
      <c r="G34" s="75">
        <v>576</v>
      </c>
      <c r="H34" s="104">
        <v>36337</v>
      </c>
      <c r="I34" s="104">
        <v>32253</v>
      </c>
      <c r="J34" s="75">
        <v>4084</v>
      </c>
      <c r="K34" s="92">
        <f t="shared" si="0"/>
        <v>12838</v>
      </c>
      <c r="L34" s="92">
        <f t="shared" si="1"/>
        <v>16346</v>
      </c>
      <c r="M34" s="92">
        <f t="shared" si="2"/>
        <v>-3508</v>
      </c>
      <c r="N34" s="73">
        <v>143866</v>
      </c>
      <c r="O34" s="73">
        <v>11715.47</v>
      </c>
      <c r="P34" s="76">
        <v>109.8</v>
      </c>
      <c r="Q34" s="76">
        <v>117.6</v>
      </c>
    </row>
    <row r="35" spans="1:17" ht="19.5" customHeight="1">
      <c r="A35" s="71" t="s">
        <v>80</v>
      </c>
      <c r="B35" s="72"/>
      <c r="C35" s="73">
        <v>84827</v>
      </c>
      <c r="D35" s="74">
        <v>102.4</v>
      </c>
      <c r="E35" s="104">
        <v>36857</v>
      </c>
      <c r="F35" s="104">
        <v>33282</v>
      </c>
      <c r="G35" s="75">
        <v>3575</v>
      </c>
      <c r="H35" s="104">
        <v>25331</v>
      </c>
      <c r="I35" s="104">
        <v>22333</v>
      </c>
      <c r="J35" s="75">
        <v>2998</v>
      </c>
      <c r="K35" s="92">
        <f t="shared" si="0"/>
        <v>11526</v>
      </c>
      <c r="L35" s="92">
        <f t="shared" si="1"/>
        <v>10949</v>
      </c>
      <c r="M35" s="92">
        <f t="shared" si="2"/>
        <v>577</v>
      </c>
      <c r="N35" s="73">
        <v>96353</v>
      </c>
      <c r="O35" s="73">
        <v>6479.69</v>
      </c>
      <c r="P35" s="76">
        <v>113.6</v>
      </c>
      <c r="Q35" s="76">
        <v>122</v>
      </c>
    </row>
    <row r="36" spans="1:17" ht="18" customHeight="1">
      <c r="A36" s="71"/>
      <c r="B36" s="72"/>
      <c r="C36" s="73"/>
      <c r="D36" s="74"/>
      <c r="E36" s="104"/>
      <c r="F36" s="104"/>
      <c r="G36" s="73"/>
      <c r="H36" s="104"/>
      <c r="I36" s="104"/>
      <c r="J36" s="73"/>
      <c r="K36" s="92"/>
      <c r="L36" s="92"/>
      <c r="M36" s="92"/>
      <c r="N36" s="73"/>
      <c r="O36" s="73"/>
      <c r="P36" s="76"/>
      <c r="Q36" s="76"/>
    </row>
    <row r="37" spans="1:17" ht="19.5" customHeight="1">
      <c r="A37" s="71" t="s">
        <v>81</v>
      </c>
      <c r="B37" s="72"/>
      <c r="C37" s="73">
        <v>61104</v>
      </c>
      <c r="D37" s="74">
        <v>92.8</v>
      </c>
      <c r="E37" s="104">
        <v>14876</v>
      </c>
      <c r="F37" s="104">
        <v>11773</v>
      </c>
      <c r="G37" s="75">
        <v>3103</v>
      </c>
      <c r="H37" s="104">
        <v>20401</v>
      </c>
      <c r="I37" s="104">
        <v>17885</v>
      </c>
      <c r="J37" s="75">
        <v>2516</v>
      </c>
      <c r="K37" s="92">
        <f t="shared" si="0"/>
        <v>-5525</v>
      </c>
      <c r="L37" s="92">
        <f t="shared" si="1"/>
        <v>-6112</v>
      </c>
      <c r="M37" s="92">
        <f t="shared" si="2"/>
        <v>587</v>
      </c>
      <c r="N37" s="73">
        <v>55579</v>
      </c>
      <c r="O37" s="73">
        <v>4896.83</v>
      </c>
      <c r="P37" s="76">
        <v>91</v>
      </c>
      <c r="Q37" s="76">
        <v>87</v>
      </c>
    </row>
    <row r="38" spans="1:17" ht="19.5" customHeight="1">
      <c r="A38" s="71" t="s">
        <v>82</v>
      </c>
      <c r="B38" s="72"/>
      <c r="C38" s="73">
        <v>65774</v>
      </c>
      <c r="D38" s="74">
        <v>89.8</v>
      </c>
      <c r="E38" s="104">
        <v>12834</v>
      </c>
      <c r="F38" s="104">
        <v>10675</v>
      </c>
      <c r="G38" s="75">
        <v>2159</v>
      </c>
      <c r="H38" s="104">
        <v>22464</v>
      </c>
      <c r="I38" s="104">
        <v>19446</v>
      </c>
      <c r="J38" s="75">
        <v>3018</v>
      </c>
      <c r="K38" s="92">
        <f t="shared" si="0"/>
        <v>-9630</v>
      </c>
      <c r="L38" s="92">
        <f t="shared" si="1"/>
        <v>-8771</v>
      </c>
      <c r="M38" s="92">
        <f t="shared" si="2"/>
        <v>-859</v>
      </c>
      <c r="N38" s="73">
        <v>56144</v>
      </c>
      <c r="O38" s="73">
        <v>6315.41</v>
      </c>
      <c r="P38" s="76">
        <v>85.4</v>
      </c>
      <c r="Q38" s="76">
        <v>77.3</v>
      </c>
    </row>
    <row r="39" spans="1:17" ht="19.5" customHeight="1">
      <c r="A39" s="71" t="s">
        <v>83</v>
      </c>
      <c r="B39" s="72"/>
      <c r="C39" s="73">
        <v>511507</v>
      </c>
      <c r="D39" s="74">
        <v>95.9</v>
      </c>
      <c r="E39" s="104">
        <v>126252</v>
      </c>
      <c r="F39" s="104">
        <v>103951</v>
      </c>
      <c r="G39" s="75">
        <v>22301</v>
      </c>
      <c r="H39" s="104">
        <v>106100</v>
      </c>
      <c r="I39" s="104">
        <v>91739</v>
      </c>
      <c r="J39" s="75">
        <v>14361</v>
      </c>
      <c r="K39" s="92">
        <f t="shared" si="0"/>
        <v>20152</v>
      </c>
      <c r="L39" s="92">
        <f t="shared" si="1"/>
        <v>12212</v>
      </c>
      <c r="M39" s="92">
        <f t="shared" si="2"/>
        <v>7940</v>
      </c>
      <c r="N39" s="73">
        <v>531659</v>
      </c>
      <c r="O39" s="73">
        <v>8601.5</v>
      </c>
      <c r="P39" s="76">
        <v>103.9</v>
      </c>
      <c r="Q39" s="76">
        <v>105.4</v>
      </c>
    </row>
    <row r="40" spans="1:17" ht="19.5" customHeight="1">
      <c r="A40" s="71" t="s">
        <v>84</v>
      </c>
      <c r="B40" s="72"/>
      <c r="C40" s="73">
        <v>64679</v>
      </c>
      <c r="D40" s="74">
        <v>92.9</v>
      </c>
      <c r="E40" s="104">
        <v>15603</v>
      </c>
      <c r="F40" s="104">
        <v>14172</v>
      </c>
      <c r="G40" s="75">
        <v>1431</v>
      </c>
      <c r="H40" s="104">
        <v>17535</v>
      </c>
      <c r="I40" s="104">
        <v>15222</v>
      </c>
      <c r="J40" s="75">
        <v>2313</v>
      </c>
      <c r="K40" s="92">
        <f t="shared" si="0"/>
        <v>-1932</v>
      </c>
      <c r="L40" s="92">
        <f t="shared" si="1"/>
        <v>-1050</v>
      </c>
      <c r="M40" s="92">
        <f t="shared" si="2"/>
        <v>-882</v>
      </c>
      <c r="N40" s="73">
        <v>62747</v>
      </c>
      <c r="O40" s="73">
        <v>1325.45</v>
      </c>
      <c r="P40" s="76">
        <v>97</v>
      </c>
      <c r="Q40" s="76">
        <v>86.7</v>
      </c>
    </row>
    <row r="41" spans="1:17" ht="19.5" customHeight="1">
      <c r="A41" s="71" t="s">
        <v>85</v>
      </c>
      <c r="B41" s="72"/>
      <c r="C41" s="73">
        <v>56918</v>
      </c>
      <c r="D41" s="74">
        <v>97.4</v>
      </c>
      <c r="E41" s="104">
        <v>9624</v>
      </c>
      <c r="F41" s="104">
        <v>7029</v>
      </c>
      <c r="G41" s="75">
        <v>2595</v>
      </c>
      <c r="H41" s="104">
        <v>20547</v>
      </c>
      <c r="I41" s="104">
        <v>18329</v>
      </c>
      <c r="J41" s="75">
        <v>2218</v>
      </c>
      <c r="K41" s="92">
        <f t="shared" si="0"/>
        <v>-10923</v>
      </c>
      <c r="L41" s="92">
        <f t="shared" si="1"/>
        <v>-11300</v>
      </c>
      <c r="M41" s="92">
        <f t="shared" si="2"/>
        <v>377</v>
      </c>
      <c r="N41" s="73">
        <v>45995</v>
      </c>
      <c r="O41" s="73">
        <v>2454.38</v>
      </c>
      <c r="P41" s="76">
        <v>80.8</v>
      </c>
      <c r="Q41" s="76">
        <v>80.9</v>
      </c>
    </row>
    <row r="42" spans="1:17" ht="18" customHeight="1">
      <c r="A42" s="71"/>
      <c r="B42" s="72"/>
      <c r="C42" s="73"/>
      <c r="D42" s="74"/>
      <c r="E42" s="104"/>
      <c r="F42" s="104"/>
      <c r="G42" s="73"/>
      <c r="H42" s="104"/>
      <c r="I42" s="104"/>
      <c r="J42" s="73"/>
      <c r="K42" s="92"/>
      <c r="L42" s="92"/>
      <c r="M42" s="92"/>
      <c r="N42" s="73"/>
      <c r="O42" s="73"/>
      <c r="P42" s="76"/>
      <c r="Q42" s="76"/>
    </row>
    <row r="43" spans="1:17" ht="19.5" customHeight="1">
      <c r="A43" s="71" t="s">
        <v>86</v>
      </c>
      <c r="B43" s="72"/>
      <c r="C43" s="73">
        <v>77340</v>
      </c>
      <c r="D43" s="74">
        <v>93.7</v>
      </c>
      <c r="E43" s="104">
        <v>10318</v>
      </c>
      <c r="F43" s="104">
        <v>8532</v>
      </c>
      <c r="G43" s="75">
        <v>1786</v>
      </c>
      <c r="H43" s="104">
        <v>27111</v>
      </c>
      <c r="I43" s="104">
        <v>23570</v>
      </c>
      <c r="J43" s="75">
        <v>3541</v>
      </c>
      <c r="K43" s="92">
        <f t="shared" si="0"/>
        <v>-16793</v>
      </c>
      <c r="L43" s="92">
        <f t="shared" si="1"/>
        <v>-15038</v>
      </c>
      <c r="M43" s="92">
        <f t="shared" si="2"/>
        <v>-1755</v>
      </c>
      <c r="N43" s="73">
        <v>60547</v>
      </c>
      <c r="O43" s="73">
        <v>2369.75</v>
      </c>
      <c r="P43" s="76">
        <v>78.3</v>
      </c>
      <c r="Q43" s="76">
        <v>75.7</v>
      </c>
    </row>
    <row r="44" spans="1:17" ht="19.5" customHeight="1">
      <c r="A44" s="71" t="s">
        <v>87</v>
      </c>
      <c r="B44" s="72"/>
      <c r="C44" s="73">
        <v>58177</v>
      </c>
      <c r="D44" s="74">
        <v>91.6</v>
      </c>
      <c r="E44" s="104">
        <v>11809</v>
      </c>
      <c r="F44" s="104">
        <v>10101</v>
      </c>
      <c r="G44" s="75">
        <v>1708</v>
      </c>
      <c r="H44" s="104">
        <v>20747</v>
      </c>
      <c r="I44" s="104">
        <v>17862</v>
      </c>
      <c r="J44" s="75">
        <v>2885</v>
      </c>
      <c r="K44" s="92">
        <f t="shared" si="0"/>
        <v>-8938</v>
      </c>
      <c r="L44" s="92">
        <f t="shared" si="1"/>
        <v>-7761</v>
      </c>
      <c r="M44" s="92">
        <f t="shared" si="2"/>
        <v>-1177</v>
      </c>
      <c r="N44" s="73">
        <v>49239</v>
      </c>
      <c r="O44" s="73">
        <v>4151.69</v>
      </c>
      <c r="P44" s="76">
        <v>84.6</v>
      </c>
      <c r="Q44" s="76">
        <v>74.3</v>
      </c>
    </row>
    <row r="45" spans="1:17" ht="19.5" customHeight="1">
      <c r="A45" s="71" t="s">
        <v>88</v>
      </c>
      <c r="B45" s="72"/>
      <c r="C45" s="73">
        <v>57595</v>
      </c>
      <c r="D45" s="74">
        <v>91.3</v>
      </c>
      <c r="E45" s="104">
        <v>4526</v>
      </c>
      <c r="F45" s="104">
        <v>4155</v>
      </c>
      <c r="G45" s="75">
        <v>371</v>
      </c>
      <c r="H45" s="104">
        <v>18957</v>
      </c>
      <c r="I45" s="104">
        <v>16119</v>
      </c>
      <c r="J45" s="75">
        <v>2838</v>
      </c>
      <c r="K45" s="92">
        <f t="shared" si="0"/>
        <v>-14431</v>
      </c>
      <c r="L45" s="92">
        <f t="shared" si="1"/>
        <v>-11964</v>
      </c>
      <c r="M45" s="92">
        <f t="shared" si="2"/>
        <v>-2467</v>
      </c>
      <c r="N45" s="73">
        <v>43164</v>
      </c>
      <c r="O45" s="73">
        <v>1195.68</v>
      </c>
      <c r="P45" s="76">
        <v>74.9</v>
      </c>
      <c r="Q45" s="76">
        <v>70.8</v>
      </c>
    </row>
    <row r="46" spans="1:17" ht="18" customHeight="1">
      <c r="A46" s="71"/>
      <c r="B46" s="72"/>
      <c r="C46" s="73"/>
      <c r="D46" s="74"/>
      <c r="E46" s="104"/>
      <c r="F46" s="104"/>
      <c r="G46" s="73"/>
      <c r="H46" s="104"/>
      <c r="I46" s="104"/>
      <c r="J46" s="73"/>
      <c r="K46" s="92"/>
      <c r="L46" s="92"/>
      <c r="M46" s="92"/>
      <c r="N46" s="73"/>
      <c r="O46" s="73"/>
      <c r="P46" s="76"/>
      <c r="Q46" s="76"/>
    </row>
    <row r="47" spans="1:17" ht="19.5" customHeight="1">
      <c r="A47" s="71" t="s">
        <v>89</v>
      </c>
      <c r="B47" s="72"/>
      <c r="C47" s="73">
        <v>28994</v>
      </c>
      <c r="D47" s="74">
        <v>92.3</v>
      </c>
      <c r="E47" s="104">
        <v>4726</v>
      </c>
      <c r="F47" s="104">
        <v>4162</v>
      </c>
      <c r="G47" s="75">
        <v>564</v>
      </c>
      <c r="H47" s="104">
        <v>11401</v>
      </c>
      <c r="I47" s="104">
        <v>9878</v>
      </c>
      <c r="J47" s="75">
        <v>1523</v>
      </c>
      <c r="K47" s="92">
        <f t="shared" si="0"/>
        <v>-6675</v>
      </c>
      <c r="L47" s="92">
        <f t="shared" si="1"/>
        <v>-5716</v>
      </c>
      <c r="M47" s="92">
        <f t="shared" si="2"/>
        <v>-959</v>
      </c>
      <c r="N47" s="73">
        <v>22319</v>
      </c>
      <c r="O47" s="73">
        <v>1330.1</v>
      </c>
      <c r="P47" s="76">
        <v>77</v>
      </c>
      <c r="Q47" s="76">
        <v>73.8</v>
      </c>
    </row>
    <row r="48" spans="1:17" ht="19.5" customHeight="1">
      <c r="A48" s="71" t="s">
        <v>90</v>
      </c>
      <c r="B48" s="72"/>
      <c r="C48" s="73">
        <v>23867</v>
      </c>
      <c r="D48" s="74">
        <v>90.4</v>
      </c>
      <c r="E48" s="104">
        <v>1217</v>
      </c>
      <c r="F48" s="104">
        <v>1120</v>
      </c>
      <c r="G48" s="75">
        <v>97</v>
      </c>
      <c r="H48" s="104">
        <v>9840</v>
      </c>
      <c r="I48" s="104">
        <v>8171</v>
      </c>
      <c r="J48" s="75">
        <v>1669</v>
      </c>
      <c r="K48" s="92">
        <f t="shared" si="0"/>
        <v>-8623</v>
      </c>
      <c r="L48" s="92">
        <f t="shared" si="1"/>
        <v>-7051</v>
      </c>
      <c r="M48" s="92">
        <f t="shared" si="2"/>
        <v>-1572</v>
      </c>
      <c r="N48" s="73">
        <v>15244</v>
      </c>
      <c r="O48" s="73">
        <v>443.53</v>
      </c>
      <c r="P48" s="76">
        <v>63.9</v>
      </c>
      <c r="Q48" s="76">
        <v>64</v>
      </c>
    </row>
    <row r="49" spans="1:17" ht="19.5" customHeight="1">
      <c r="A49" s="71" t="s">
        <v>91</v>
      </c>
      <c r="B49" s="72"/>
      <c r="C49" s="73">
        <v>12885</v>
      </c>
      <c r="D49" s="74">
        <v>92.5</v>
      </c>
      <c r="E49" s="104">
        <v>1710</v>
      </c>
      <c r="F49" s="104">
        <v>1671</v>
      </c>
      <c r="G49" s="75">
        <v>39</v>
      </c>
      <c r="H49" s="104">
        <v>3555</v>
      </c>
      <c r="I49" s="104">
        <v>3055</v>
      </c>
      <c r="J49" s="75">
        <v>500</v>
      </c>
      <c r="K49" s="92">
        <f t="shared" si="0"/>
        <v>-1845</v>
      </c>
      <c r="L49" s="92">
        <f t="shared" si="1"/>
        <v>-1384</v>
      </c>
      <c r="M49" s="92">
        <f t="shared" si="2"/>
        <v>-461</v>
      </c>
      <c r="N49" s="73">
        <v>11040</v>
      </c>
      <c r="O49" s="73">
        <v>111.88</v>
      </c>
      <c r="P49" s="76">
        <v>85.7</v>
      </c>
      <c r="Q49" s="76">
        <v>83.2</v>
      </c>
    </row>
    <row r="50" spans="1:17" ht="19.5" customHeight="1">
      <c r="A50" s="71" t="s">
        <v>92</v>
      </c>
      <c r="B50" s="72"/>
      <c r="C50" s="73">
        <v>17586</v>
      </c>
      <c r="D50" s="74">
        <v>92.3</v>
      </c>
      <c r="E50" s="104">
        <v>4852</v>
      </c>
      <c r="F50" s="104">
        <v>4835</v>
      </c>
      <c r="G50" s="75">
        <v>17</v>
      </c>
      <c r="H50" s="104">
        <v>5811</v>
      </c>
      <c r="I50" s="104">
        <v>5033</v>
      </c>
      <c r="J50" s="75">
        <v>778</v>
      </c>
      <c r="K50" s="92">
        <f t="shared" si="0"/>
        <v>-959</v>
      </c>
      <c r="L50" s="92">
        <f t="shared" si="1"/>
        <v>-198</v>
      </c>
      <c r="M50" s="92">
        <f t="shared" si="2"/>
        <v>-761</v>
      </c>
      <c r="N50" s="73">
        <v>16627</v>
      </c>
      <c r="O50" s="73">
        <v>4125.81</v>
      </c>
      <c r="P50" s="76">
        <v>94.5</v>
      </c>
      <c r="Q50" s="76">
        <v>96.2</v>
      </c>
    </row>
    <row r="51" spans="1:17" ht="19.5" customHeight="1">
      <c r="A51" s="71" t="s">
        <v>93</v>
      </c>
      <c r="B51" s="72"/>
      <c r="C51" s="73">
        <v>44479</v>
      </c>
      <c r="D51" s="74">
        <v>95.4</v>
      </c>
      <c r="E51" s="104">
        <v>5882</v>
      </c>
      <c r="F51" s="104">
        <v>4288</v>
      </c>
      <c r="G51" s="75">
        <v>1594</v>
      </c>
      <c r="H51" s="104">
        <v>16433</v>
      </c>
      <c r="I51" s="104">
        <v>14302</v>
      </c>
      <c r="J51" s="75">
        <v>2131</v>
      </c>
      <c r="K51" s="92">
        <f t="shared" si="0"/>
        <v>-10551</v>
      </c>
      <c r="L51" s="92">
        <f t="shared" si="1"/>
        <v>-10014</v>
      </c>
      <c r="M51" s="92">
        <f t="shared" si="2"/>
        <v>-537</v>
      </c>
      <c r="N51" s="73">
        <v>33928</v>
      </c>
      <c r="O51" s="73">
        <v>1973.71</v>
      </c>
      <c r="P51" s="76">
        <v>76.3</v>
      </c>
      <c r="Q51" s="76">
        <v>80</v>
      </c>
    </row>
    <row r="52" spans="1:17" ht="18" customHeight="1">
      <c r="A52" s="71"/>
      <c r="B52" s="72"/>
      <c r="C52" s="73"/>
      <c r="D52" s="74"/>
      <c r="E52" s="104"/>
      <c r="F52" s="104"/>
      <c r="G52" s="73"/>
      <c r="H52" s="104"/>
      <c r="I52" s="104"/>
      <c r="J52" s="73"/>
      <c r="K52" s="92"/>
      <c r="L52" s="92"/>
      <c r="M52" s="92"/>
      <c r="N52" s="77"/>
      <c r="O52" s="77"/>
      <c r="P52" s="78"/>
      <c r="Q52" s="78"/>
    </row>
    <row r="53" spans="1:17" ht="19.5" customHeight="1">
      <c r="A53" s="71" t="s">
        <v>94</v>
      </c>
      <c r="B53" s="72"/>
      <c r="C53" s="73">
        <v>7240</v>
      </c>
      <c r="D53" s="74">
        <v>93.4</v>
      </c>
      <c r="E53" s="104">
        <v>3870</v>
      </c>
      <c r="F53" s="104">
        <v>3845</v>
      </c>
      <c r="G53" s="75">
        <v>25</v>
      </c>
      <c r="H53" s="104">
        <v>2390</v>
      </c>
      <c r="I53" s="104">
        <v>2112</v>
      </c>
      <c r="J53" s="75">
        <v>278</v>
      </c>
      <c r="K53" s="92">
        <f t="shared" si="0"/>
        <v>1480</v>
      </c>
      <c r="L53" s="92">
        <f t="shared" si="1"/>
        <v>1733</v>
      </c>
      <c r="M53" s="92">
        <f t="shared" si="2"/>
        <v>-253</v>
      </c>
      <c r="N53" s="73">
        <v>8720</v>
      </c>
      <c r="O53" s="73">
        <v>2259.07</v>
      </c>
      <c r="P53" s="76">
        <v>120.4</v>
      </c>
      <c r="Q53" s="76">
        <v>86</v>
      </c>
    </row>
    <row r="54" spans="1:17" ht="19.5" customHeight="1">
      <c r="A54" s="71" t="s">
        <v>95</v>
      </c>
      <c r="B54" s="72"/>
      <c r="C54" s="73">
        <v>18501</v>
      </c>
      <c r="D54" s="74">
        <v>87.5</v>
      </c>
      <c r="E54" s="104">
        <v>1972</v>
      </c>
      <c r="F54" s="104">
        <v>1597</v>
      </c>
      <c r="G54" s="75">
        <v>375</v>
      </c>
      <c r="H54" s="104">
        <v>5537</v>
      </c>
      <c r="I54" s="104">
        <v>4658</v>
      </c>
      <c r="J54" s="75">
        <v>879</v>
      </c>
      <c r="K54" s="92">
        <f t="shared" si="0"/>
        <v>-3565</v>
      </c>
      <c r="L54" s="92">
        <f t="shared" si="1"/>
        <v>-3061</v>
      </c>
      <c r="M54" s="92">
        <f t="shared" si="2"/>
        <v>-504</v>
      </c>
      <c r="N54" s="73">
        <v>14936</v>
      </c>
      <c r="O54" s="73">
        <v>304.44</v>
      </c>
      <c r="P54" s="76">
        <v>80.7</v>
      </c>
      <c r="Q54" s="76">
        <v>74.9</v>
      </c>
    </row>
    <row r="55" spans="1:17" ht="19.5" customHeight="1">
      <c r="A55" s="71" t="s">
        <v>96</v>
      </c>
      <c r="B55" s="72"/>
      <c r="C55" s="73">
        <v>14480</v>
      </c>
      <c r="D55" s="74">
        <v>97.6</v>
      </c>
      <c r="E55" s="104">
        <v>2155</v>
      </c>
      <c r="F55" s="104">
        <v>1424</v>
      </c>
      <c r="G55" s="75">
        <v>731</v>
      </c>
      <c r="H55" s="104">
        <v>5618</v>
      </c>
      <c r="I55" s="104">
        <v>4602</v>
      </c>
      <c r="J55" s="75">
        <v>1016</v>
      </c>
      <c r="K55" s="92">
        <f t="shared" si="0"/>
        <v>-3463</v>
      </c>
      <c r="L55" s="92">
        <f t="shared" si="1"/>
        <v>-3178</v>
      </c>
      <c r="M55" s="92">
        <f t="shared" si="2"/>
        <v>-285</v>
      </c>
      <c r="N55" s="73">
        <v>11017</v>
      </c>
      <c r="O55" s="73">
        <v>777.49</v>
      </c>
      <c r="P55" s="76">
        <v>76.1</v>
      </c>
      <c r="Q55" s="76">
        <v>89.3</v>
      </c>
    </row>
    <row r="56" spans="1:17" ht="19.5" customHeight="1">
      <c r="A56" s="71" t="s">
        <v>97</v>
      </c>
      <c r="B56" s="72"/>
      <c r="C56" s="73">
        <v>17545</v>
      </c>
      <c r="D56" s="74">
        <v>94.1</v>
      </c>
      <c r="E56" s="104">
        <v>5688</v>
      </c>
      <c r="F56" s="104">
        <v>2665</v>
      </c>
      <c r="G56" s="75">
        <v>3023</v>
      </c>
      <c r="H56" s="104">
        <v>6170</v>
      </c>
      <c r="I56" s="104">
        <v>5275</v>
      </c>
      <c r="J56" s="75">
        <v>895</v>
      </c>
      <c r="K56" s="92">
        <f t="shared" si="0"/>
        <v>-482</v>
      </c>
      <c r="L56" s="92">
        <f t="shared" si="1"/>
        <v>-2610</v>
      </c>
      <c r="M56" s="92">
        <f t="shared" si="2"/>
        <v>2128</v>
      </c>
      <c r="N56" s="79">
        <v>17063</v>
      </c>
      <c r="O56" s="73">
        <v>675.49</v>
      </c>
      <c r="P56" s="76">
        <v>97.3</v>
      </c>
      <c r="Q56" s="80">
        <v>84.3</v>
      </c>
    </row>
    <row r="57" spans="1:17" ht="19.5" customHeight="1">
      <c r="A57" s="81" t="s">
        <v>98</v>
      </c>
      <c r="B57" s="82"/>
      <c r="C57" s="83">
        <v>6538</v>
      </c>
      <c r="D57" s="84">
        <v>89.1</v>
      </c>
      <c r="E57" s="105">
        <v>1094</v>
      </c>
      <c r="F57" s="105">
        <v>1084</v>
      </c>
      <c r="G57" s="85">
        <v>10</v>
      </c>
      <c r="H57" s="105">
        <v>2431</v>
      </c>
      <c r="I57" s="105">
        <v>2111</v>
      </c>
      <c r="J57" s="85">
        <v>320</v>
      </c>
      <c r="K57" s="111">
        <f t="shared" si="0"/>
        <v>-1337</v>
      </c>
      <c r="L57" s="111">
        <f t="shared" si="1"/>
        <v>-1027</v>
      </c>
      <c r="M57" s="111">
        <f t="shared" si="2"/>
        <v>-310</v>
      </c>
      <c r="N57" s="83">
        <v>5201</v>
      </c>
      <c r="O57" s="83">
        <v>139.14</v>
      </c>
      <c r="P57" s="86">
        <v>79.6</v>
      </c>
      <c r="Q57" s="86">
        <v>76.1</v>
      </c>
    </row>
    <row r="58" ht="13.5">
      <c r="A58" s="52"/>
    </row>
  </sheetData>
  <mergeCells count="13">
    <mergeCell ref="O5:O6"/>
    <mergeCell ref="K5:K6"/>
    <mergeCell ref="L5:L6"/>
    <mergeCell ref="M5:M6"/>
    <mergeCell ref="N5:N6"/>
    <mergeCell ref="G5:G6"/>
    <mergeCell ref="H5:H6"/>
    <mergeCell ref="I5:I6"/>
    <mergeCell ref="J5:J6"/>
    <mergeCell ref="A4:B6"/>
    <mergeCell ref="C5:C6"/>
    <mergeCell ref="E5:E6"/>
    <mergeCell ref="F5:F6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2009-03-06T01:19:10Z</cp:lastPrinted>
  <dcterms:created xsi:type="dcterms:W3CDTF">2002-03-27T15:00:00Z</dcterms:created>
  <dcterms:modified xsi:type="dcterms:W3CDTF">2010-03-03T04:25:30Z</dcterms:modified>
  <cp:category/>
  <cp:version/>
  <cp:contentType/>
  <cp:contentStatus/>
</cp:coreProperties>
</file>