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n-05-19" sheetId="1" r:id="rId1"/>
  </sheets>
  <definedNames>
    <definedName name="_xlnm.Print_Area" localSheetId="0">'n-05-19'!$A$1:$Q$74</definedName>
  </definedNames>
  <calcPr fullCalcOnLoad="1"/>
</workbook>
</file>

<file path=xl/sharedStrings.xml><?xml version="1.0" encoding="utf-8"?>
<sst xmlns="http://schemas.openxmlformats.org/spreadsheetml/2006/main" count="78" uniqueCount="71">
  <si>
    <t>市　町　村</t>
  </si>
  <si>
    <t xml:space="preserve">       １８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</si>
  <si>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</si>
  <si>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</si>
  <si>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</si>
  <si>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</si>
  <si>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</si>
  <si>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</si>
  <si>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</si>
  <si>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</si>
  <si>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</si>
  <si>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</si>
  <si>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</si>
  <si>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</si>
  <si>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</si>
  <si>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</si>
  <si>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</si>
  <si>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</si>
  <si>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</si>
  <si>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</si>
  <si>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</si>
  <si>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</si>
  <si>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</si>
  <si>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</si>
  <si>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</si>
  <si>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</si>
  <si>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</si>
  <si>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</si>
  <si>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</si>
  <si>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</si>
  <si>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</si>
  <si>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</si>
  <si>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</si>
  <si>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</si>
  <si>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</si>
  <si>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</si>
  <si>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</si>
  <si>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</si>
  <si>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</si>
  <si>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</si>
  <si>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</si>
  <si>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</si>
  <si>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</si>
  <si>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</si>
  <si>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</si>
  <si>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</si>
  <si>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</si>
  <si>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</si>
  <si>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</si>
  <si>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</si>
  <si>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</si>
  <si>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</si>
  <si>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</si>
  <si>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㎡</t>
  </si>
  <si>
    <t>市   町   村   、   用   途   別</t>
  </si>
  <si>
    <t>総   農   地   転   用   面   積</t>
  </si>
  <si>
    <t>総            数</t>
  </si>
  <si>
    <t>農  業  用  施  設</t>
  </si>
  <si>
    <t>住            宅</t>
  </si>
  <si>
    <t>工            場</t>
  </si>
  <si>
    <t>公    共    施    設</t>
  </si>
  <si>
    <t>学            校</t>
  </si>
  <si>
    <t>道      水      路</t>
  </si>
  <si>
    <t>そ      の      他</t>
  </si>
  <si>
    <t>う ち 市 街 化    区  域  外</t>
  </si>
  <si>
    <t xml:space="preserve">  資　料    大阪府環境農林水産部農政室「大阪府における農地動態調査」</t>
  </si>
  <si>
    <t>平成１６年</t>
  </si>
  <si>
    <t xml:space="preserve">       １７</t>
  </si>
  <si>
    <t xml:space="preserve">       １９</t>
  </si>
  <si>
    <t>平成２０年</t>
  </si>
  <si>
    <t xml:space="preserve">         ５－１９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</si>
</sst>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.0_);[Red]\(0.0\)"/>
    <numFmt numFmtId="180" formatCode="#\ ###\ ###;&quot;△&quot;#\ ###\ ###;"/>
    <numFmt numFmtId="181" formatCode="#\ ###\ ###;&quot;△&quot;#\ ###\ ###;\-"/>
    <numFmt numFmtId="182" formatCode="#\ ###;&quot;△&quot;#\ ###;\-"/>
    <numFmt numFmtId="183" formatCode="#\ ##0;&quot;△&quot;#\ ##0;\-"/>
  </numFmts>
  <fonts count="10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181" fontId="5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 quotePrefix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0" fillId="0" borderId="2" xfId="0" applyFont="1" applyBorder="1" applyAlignment="1" quotePrefix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82" fontId="0" fillId="0" borderId="4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0" fontId="6" fillId="0" borderId="0" xfId="0" applyFont="1" applyAlignment="1" quotePrefix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6" xfId="0" applyBorder="1" applyAlignment="1" quotePrefix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0" xfId="0" applyAlignment="1">
      <alignment horizontal="distributed"/>
    </xf>
    <xf numFmtId="0" fontId="0" fillId="0" borderId="8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/>
    </xf>
    <xf numFmtId="0" fontId="0" fillId="0" borderId="9" xfId="0" applyBorder="1" applyAlignment="1">
      <alignment horizontal="distributed" vertical="center" wrapText="1"/>
    </xf>
    <xf numFmtId="181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180" fontId="5" fillId="0" borderId="0" xfId="0" applyNumberFormat="1" applyFont="1" applyFill="1" applyAlignment="1">
      <alignment horizontal="right" vertical="center"/>
    </xf>
    <xf numFmtId="182" fontId="5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2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 quotePrefix="1">
      <alignment horizontal="right" vertical="center"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 quotePrefix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12" xfId="0" applyNumberFormat="1" applyFont="1" applyFill="1" applyBorder="1" applyAlignment="1">
      <alignment horizontal="right" vertical="center"/>
    </xf>
    <xf numFmtId="183" fontId="0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2" customWidth="1"/>
    <col min="2" max="9" width="14.59765625" style="3" customWidth="1"/>
    <col min="10" max="17" width="16.19921875" style="3" customWidth="1"/>
    <col min="18" max="22" width="9" style="3" customWidth="1"/>
    <col min="23" max="16384" width="9" style="2" customWidth="1"/>
  </cols>
  <sheetData>
    <row r="1" spans="1:10" s="28" customFormat="1" ht="21.75" customHeight="1">
      <c r="A1" s="42" t="s">
        <v>70</v>
      </c>
      <c r="B1" s="23"/>
      <c r="C1" s="24"/>
      <c r="D1" s="25"/>
      <c r="E1" s="25"/>
      <c r="F1" s="24"/>
      <c r="G1" s="24"/>
      <c r="H1" s="24"/>
      <c r="I1" s="26" t="s">
        <v>54</v>
      </c>
      <c r="J1" s="27" t="s">
        <v>55</v>
      </c>
    </row>
    <row r="2" spans="1:10" s="28" customFormat="1" ht="24" customHeight="1">
      <c r="A2" s="22"/>
      <c r="B2" s="23"/>
      <c r="C2" s="24"/>
      <c r="D2" s="25"/>
      <c r="E2" s="25"/>
      <c r="F2" s="24"/>
      <c r="G2" s="24"/>
      <c r="H2" s="24"/>
      <c r="I2" s="26"/>
      <c r="J2" s="27"/>
    </row>
    <row r="3" s="28" customFormat="1" ht="15" customHeight="1" thickBot="1"/>
    <row r="4" spans="1:22" s="5" customFormat="1" ht="30" customHeight="1">
      <c r="A4" s="56" t="s">
        <v>0</v>
      </c>
      <c r="B4" s="29" t="s">
        <v>56</v>
      </c>
      <c r="C4" s="30"/>
      <c r="D4" s="29" t="s">
        <v>57</v>
      </c>
      <c r="E4" s="31"/>
      <c r="F4" s="29" t="s">
        <v>58</v>
      </c>
      <c r="G4" s="31"/>
      <c r="H4" s="29" t="s">
        <v>59</v>
      </c>
      <c r="I4" s="30"/>
      <c r="J4" s="29" t="s">
        <v>60</v>
      </c>
      <c r="K4" s="30"/>
      <c r="L4" s="29" t="s">
        <v>61</v>
      </c>
      <c r="M4" s="31"/>
      <c r="N4" s="29" t="s">
        <v>62</v>
      </c>
      <c r="O4" s="31"/>
      <c r="P4" s="29" t="s">
        <v>63</v>
      </c>
      <c r="Q4" s="32"/>
      <c r="R4" s="4"/>
      <c r="S4" s="4"/>
      <c r="T4" s="4"/>
      <c r="U4" s="4"/>
      <c r="V4" s="4"/>
    </row>
    <row r="5" spans="1:17" ht="30" customHeight="1">
      <c r="A5" s="57"/>
      <c r="B5" s="33"/>
      <c r="C5" s="34" t="s">
        <v>64</v>
      </c>
      <c r="D5" s="35"/>
      <c r="E5" s="34" t="s">
        <v>64</v>
      </c>
      <c r="F5" s="35"/>
      <c r="G5" s="34" t="s">
        <v>64</v>
      </c>
      <c r="H5" s="36"/>
      <c r="I5" s="34" t="s">
        <v>64</v>
      </c>
      <c r="J5" s="33"/>
      <c r="K5" s="34" t="s">
        <v>64</v>
      </c>
      <c r="L5" s="35"/>
      <c r="M5" s="34" t="s">
        <v>64</v>
      </c>
      <c r="N5" s="35"/>
      <c r="O5" s="34" t="s">
        <v>64</v>
      </c>
      <c r="P5" s="36"/>
      <c r="Q5" s="37" t="s">
        <v>64</v>
      </c>
    </row>
    <row r="6" spans="1:17" ht="13.5">
      <c r="A6" s="14"/>
      <c r="B6" s="20" t="s">
        <v>53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22" s="7" customFormat="1" ht="13.5">
      <c r="A7" s="15" t="s">
        <v>66</v>
      </c>
      <c r="B7" s="21">
        <v>2319936</v>
      </c>
      <c r="C7" s="21">
        <v>688965</v>
      </c>
      <c r="D7" s="21">
        <v>14190</v>
      </c>
      <c r="E7" s="21">
        <v>8979</v>
      </c>
      <c r="F7" s="21">
        <v>774960</v>
      </c>
      <c r="G7" s="21">
        <v>45466</v>
      </c>
      <c r="H7" s="21">
        <v>42242</v>
      </c>
      <c r="I7" s="21">
        <v>621</v>
      </c>
      <c r="J7" s="21">
        <v>136713</v>
      </c>
      <c r="K7" s="21">
        <v>110049</v>
      </c>
      <c r="L7" s="21">
        <v>6754</v>
      </c>
      <c r="M7" s="21">
        <v>2110</v>
      </c>
      <c r="N7" s="21">
        <v>114447</v>
      </c>
      <c r="O7" s="21">
        <v>78301</v>
      </c>
      <c r="P7" s="21">
        <v>1230630</v>
      </c>
      <c r="Q7" s="21">
        <v>443439</v>
      </c>
      <c r="R7" s="6"/>
      <c r="S7" s="6"/>
      <c r="T7" s="6"/>
      <c r="U7" s="6"/>
      <c r="V7" s="6"/>
    </row>
    <row r="8" spans="1:22" s="7" customFormat="1" ht="13.5">
      <c r="A8" s="16" t="s">
        <v>67</v>
      </c>
      <c r="B8" s="38">
        <v>2283827</v>
      </c>
      <c r="C8" s="21">
        <v>708389</v>
      </c>
      <c r="D8" s="21">
        <v>12187</v>
      </c>
      <c r="E8" s="21">
        <v>8298</v>
      </c>
      <c r="F8" s="21">
        <v>744461</v>
      </c>
      <c r="G8" s="21">
        <v>114941</v>
      </c>
      <c r="H8" s="21">
        <v>27745</v>
      </c>
      <c r="I8" s="21">
        <v>5206</v>
      </c>
      <c r="J8" s="21">
        <v>84327</v>
      </c>
      <c r="K8" s="21">
        <v>47809</v>
      </c>
      <c r="L8" s="21">
        <v>6791</v>
      </c>
      <c r="M8" s="21">
        <v>1788</v>
      </c>
      <c r="N8" s="21">
        <v>125146</v>
      </c>
      <c r="O8" s="21">
        <v>75000</v>
      </c>
      <c r="P8" s="21">
        <v>1283170</v>
      </c>
      <c r="Q8" s="21">
        <v>455347</v>
      </c>
      <c r="R8" s="6"/>
      <c r="S8" s="6"/>
      <c r="T8" s="6"/>
      <c r="U8" s="6"/>
      <c r="V8" s="6"/>
    </row>
    <row r="9" spans="1:22" s="7" customFormat="1" ht="13.5">
      <c r="A9" s="16" t="s">
        <v>1</v>
      </c>
      <c r="B9" s="21">
        <v>2188222</v>
      </c>
      <c r="C9" s="21">
        <v>634503</v>
      </c>
      <c r="D9" s="21">
        <v>12489</v>
      </c>
      <c r="E9" s="21">
        <v>6573</v>
      </c>
      <c r="F9" s="21">
        <v>691645</v>
      </c>
      <c r="G9" s="21">
        <v>57590</v>
      </c>
      <c r="H9" s="21">
        <v>31336</v>
      </c>
      <c r="I9" s="21">
        <v>2263</v>
      </c>
      <c r="J9" s="21">
        <v>72381</v>
      </c>
      <c r="K9" s="21">
        <v>28410</v>
      </c>
      <c r="L9" s="21">
        <v>13940</v>
      </c>
      <c r="M9" s="21">
        <v>5036</v>
      </c>
      <c r="N9" s="21">
        <v>143921</v>
      </c>
      <c r="O9" s="21">
        <v>83034</v>
      </c>
      <c r="P9" s="21">
        <v>1222510</v>
      </c>
      <c r="Q9" s="21">
        <v>451597</v>
      </c>
      <c r="R9" s="6"/>
      <c r="S9" s="6"/>
      <c r="T9" s="6"/>
      <c r="U9" s="6"/>
      <c r="V9" s="6"/>
    </row>
    <row r="10" spans="1:22" s="7" customFormat="1" ht="13.5">
      <c r="A10" s="16" t="s">
        <v>68</v>
      </c>
      <c r="B10" s="21">
        <v>1999383</v>
      </c>
      <c r="C10" s="21">
        <v>585663</v>
      </c>
      <c r="D10" s="21">
        <v>7772</v>
      </c>
      <c r="E10" s="21">
        <v>5275</v>
      </c>
      <c r="F10" s="21">
        <v>624645</v>
      </c>
      <c r="G10" s="21">
        <v>97856</v>
      </c>
      <c r="H10" s="21">
        <v>26806</v>
      </c>
      <c r="I10" s="21">
        <v>405</v>
      </c>
      <c r="J10" s="21">
        <v>38801</v>
      </c>
      <c r="K10" s="21">
        <v>28664</v>
      </c>
      <c r="L10" s="21">
        <v>9761</v>
      </c>
      <c r="M10" s="21">
        <v>4102</v>
      </c>
      <c r="N10" s="21">
        <v>55312</v>
      </c>
      <c r="O10" s="21">
        <v>25913</v>
      </c>
      <c r="P10" s="21">
        <v>1236286</v>
      </c>
      <c r="Q10" s="21">
        <v>423448</v>
      </c>
      <c r="R10" s="6"/>
      <c r="S10" s="6"/>
      <c r="T10" s="6"/>
      <c r="U10" s="6"/>
      <c r="V10" s="6"/>
    </row>
    <row r="11" spans="1:22" s="7" customFormat="1" ht="13.5">
      <c r="A11" s="1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6"/>
      <c r="S11" s="6"/>
      <c r="T11" s="6"/>
      <c r="U11" s="6"/>
      <c r="V11" s="6"/>
    </row>
    <row r="12" spans="1:22" s="7" customFormat="1" ht="13.5">
      <c r="A12" s="17" t="s">
        <v>69</v>
      </c>
      <c r="B12" s="44">
        <f aca="true" t="shared" si="0" ref="B12:Q12">SUM(B14:B21)</f>
        <v>1906852</v>
      </c>
      <c r="C12" s="44">
        <f t="shared" si="0"/>
        <v>651646</v>
      </c>
      <c r="D12" s="44">
        <f t="shared" si="0"/>
        <v>13609</v>
      </c>
      <c r="E12" s="44">
        <f t="shared" si="0"/>
        <v>11670</v>
      </c>
      <c r="F12" s="44">
        <f t="shared" si="0"/>
        <v>639501</v>
      </c>
      <c r="G12" s="44">
        <f t="shared" si="0"/>
        <v>107387</v>
      </c>
      <c r="H12" s="44">
        <f t="shared" si="0"/>
        <v>28106</v>
      </c>
      <c r="I12" s="12">
        <v>0</v>
      </c>
      <c r="J12" s="44">
        <f t="shared" si="0"/>
        <v>49033</v>
      </c>
      <c r="K12" s="44">
        <f t="shared" si="0"/>
        <v>23950</v>
      </c>
      <c r="L12" s="44">
        <f t="shared" si="0"/>
        <v>9534</v>
      </c>
      <c r="M12" s="44">
        <f t="shared" si="0"/>
        <v>2396</v>
      </c>
      <c r="N12" s="44">
        <f t="shared" si="0"/>
        <v>66867</v>
      </c>
      <c r="O12" s="44">
        <f t="shared" si="0"/>
        <v>29337</v>
      </c>
      <c r="P12" s="44">
        <f t="shared" si="0"/>
        <v>1100202</v>
      </c>
      <c r="Q12" s="44">
        <f t="shared" si="0"/>
        <v>476906</v>
      </c>
      <c r="R12" s="6"/>
      <c r="S12" s="6"/>
      <c r="T12" s="6"/>
      <c r="U12" s="6"/>
      <c r="V12" s="6"/>
    </row>
    <row r="13" spans="1:22" s="9" customFormat="1" ht="13.5">
      <c r="A13" s="1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8"/>
      <c r="S13" s="8"/>
      <c r="T13" s="8"/>
      <c r="U13" s="8"/>
      <c r="V13" s="8"/>
    </row>
    <row r="14" spans="1:22" s="7" customFormat="1" ht="13.5">
      <c r="A14" s="17" t="s">
        <v>2</v>
      </c>
      <c r="B14" s="45">
        <f>D14+F14+H14+J14+L14+N14+P14</f>
        <v>47554</v>
      </c>
      <c r="C14" s="45">
        <f>E14+G14+I14+K14+M14+O14+Q14</f>
        <v>0</v>
      </c>
      <c r="D14" s="45">
        <f>D23</f>
        <v>0</v>
      </c>
      <c r="E14" s="45">
        <f aca="true" t="shared" si="1" ref="E14:Q14">E23</f>
        <v>0</v>
      </c>
      <c r="F14" s="45">
        <f t="shared" si="1"/>
        <v>16887</v>
      </c>
      <c r="G14" s="45">
        <f t="shared" si="1"/>
        <v>0</v>
      </c>
      <c r="H14" s="45">
        <f t="shared" si="1"/>
        <v>0</v>
      </c>
      <c r="I14" s="45">
        <f t="shared" si="1"/>
        <v>0</v>
      </c>
      <c r="J14" s="45">
        <f t="shared" si="1"/>
        <v>0</v>
      </c>
      <c r="K14" s="45">
        <f t="shared" si="1"/>
        <v>0</v>
      </c>
      <c r="L14" s="45">
        <f t="shared" si="1"/>
        <v>0</v>
      </c>
      <c r="M14" s="45">
        <f t="shared" si="1"/>
        <v>0</v>
      </c>
      <c r="N14" s="45">
        <f t="shared" si="1"/>
        <v>279</v>
      </c>
      <c r="O14" s="45">
        <f t="shared" si="1"/>
        <v>0</v>
      </c>
      <c r="P14" s="45">
        <f t="shared" si="1"/>
        <v>30388</v>
      </c>
      <c r="Q14" s="45">
        <f t="shared" si="1"/>
        <v>0</v>
      </c>
      <c r="R14" s="6"/>
      <c r="S14" s="6"/>
      <c r="T14" s="6"/>
      <c r="U14" s="6"/>
      <c r="V14" s="6"/>
    </row>
    <row r="15" spans="1:22" s="7" customFormat="1" ht="13.5">
      <c r="A15" s="17" t="s">
        <v>3</v>
      </c>
      <c r="B15" s="45">
        <f aca="true" t="shared" si="2" ref="B15:C21">D15+F15+H15+J15+L15+N15+P15</f>
        <v>153200</v>
      </c>
      <c r="C15" s="45">
        <f>E15+G15+I15+K15+M15+O15+Q15</f>
        <v>44815</v>
      </c>
      <c r="D15" s="45">
        <f>D29+D31+D36+D51+D63</f>
        <v>391</v>
      </c>
      <c r="E15" s="45">
        <f aca="true" t="shared" si="3" ref="E15:Q15">E29+E31+E36+E51+E63</f>
        <v>391</v>
      </c>
      <c r="F15" s="45">
        <f>F29+F31+F36+F51+F63</f>
        <v>54811</v>
      </c>
      <c r="G15" s="45">
        <f t="shared" si="3"/>
        <v>1350</v>
      </c>
      <c r="H15" s="45">
        <f t="shared" si="3"/>
        <v>9640</v>
      </c>
      <c r="I15" s="45">
        <f t="shared" si="3"/>
        <v>0</v>
      </c>
      <c r="J15" s="45">
        <f t="shared" si="3"/>
        <v>2354</v>
      </c>
      <c r="K15" s="45">
        <f t="shared" si="3"/>
        <v>0</v>
      </c>
      <c r="L15" s="45">
        <f t="shared" si="3"/>
        <v>0</v>
      </c>
      <c r="M15" s="45">
        <f t="shared" si="3"/>
        <v>0</v>
      </c>
      <c r="N15" s="45">
        <f t="shared" si="3"/>
        <v>9171</v>
      </c>
      <c r="O15" s="45">
        <f t="shared" si="3"/>
        <v>6257</v>
      </c>
      <c r="P15" s="45">
        <f t="shared" si="3"/>
        <v>76833</v>
      </c>
      <c r="Q15" s="45">
        <f t="shared" si="3"/>
        <v>36817</v>
      </c>
      <c r="R15" s="6"/>
      <c r="S15" s="6"/>
      <c r="T15" s="6"/>
      <c r="U15" s="6"/>
      <c r="V15" s="6"/>
    </row>
    <row r="16" spans="1:22" s="7" customFormat="1" ht="13.5">
      <c r="A16" s="17" t="s">
        <v>4</v>
      </c>
      <c r="B16" s="45">
        <f t="shared" si="2"/>
        <v>98997</v>
      </c>
      <c r="C16" s="45">
        <f t="shared" si="2"/>
        <v>18260</v>
      </c>
      <c r="D16" s="45">
        <f>D26+D27+D47+D65+D64</f>
        <v>1412</v>
      </c>
      <c r="E16" s="45">
        <f aca="true" t="shared" si="4" ref="E16:Q16">E26+E27+E47+E65+E64</f>
        <v>948</v>
      </c>
      <c r="F16" s="45">
        <f t="shared" si="4"/>
        <v>40530</v>
      </c>
      <c r="G16" s="45">
        <f t="shared" si="4"/>
        <v>2146</v>
      </c>
      <c r="H16" s="45">
        <f t="shared" si="4"/>
        <v>0</v>
      </c>
      <c r="I16" s="45">
        <f t="shared" si="4"/>
        <v>0</v>
      </c>
      <c r="J16" s="45">
        <f t="shared" si="4"/>
        <v>6639</v>
      </c>
      <c r="K16" s="45">
        <f t="shared" si="4"/>
        <v>0</v>
      </c>
      <c r="L16" s="45">
        <f t="shared" si="4"/>
        <v>0</v>
      </c>
      <c r="M16" s="45">
        <f t="shared" si="4"/>
        <v>0</v>
      </c>
      <c r="N16" s="45">
        <f t="shared" si="4"/>
        <v>7229</v>
      </c>
      <c r="O16" s="45">
        <f t="shared" si="4"/>
        <v>4992</v>
      </c>
      <c r="P16" s="45">
        <f t="shared" si="4"/>
        <v>43187</v>
      </c>
      <c r="Q16" s="45">
        <f t="shared" si="4"/>
        <v>10174</v>
      </c>
      <c r="R16" s="6"/>
      <c r="S16" s="6"/>
      <c r="T16" s="6"/>
      <c r="U16" s="6"/>
      <c r="V16" s="6"/>
    </row>
    <row r="17" spans="1:22" s="7" customFormat="1" ht="13.5">
      <c r="A17" s="17" t="s">
        <v>5</v>
      </c>
      <c r="B17" s="45">
        <f t="shared" si="2"/>
        <v>269486</v>
      </c>
      <c r="C17" s="45">
        <f t="shared" si="2"/>
        <v>126126</v>
      </c>
      <c r="D17" s="45">
        <f>D33+D35+D41+D44+D50+D57+D59</f>
        <v>3589</v>
      </c>
      <c r="E17" s="45">
        <f aca="true" t="shared" si="5" ref="E17:Q17">E33+E35+E41+E44+E50+E57+E59</f>
        <v>2591</v>
      </c>
      <c r="F17" s="45">
        <f t="shared" si="5"/>
        <v>88599</v>
      </c>
      <c r="G17" s="45">
        <f t="shared" si="5"/>
        <v>23979</v>
      </c>
      <c r="H17" s="45">
        <f t="shared" si="5"/>
        <v>611</v>
      </c>
      <c r="I17" s="45">
        <f t="shared" si="5"/>
        <v>0</v>
      </c>
      <c r="J17" s="45">
        <f t="shared" si="5"/>
        <v>2153</v>
      </c>
      <c r="K17" s="45">
        <f t="shared" si="5"/>
        <v>1272</v>
      </c>
      <c r="L17" s="45">
        <f t="shared" si="5"/>
        <v>5050</v>
      </c>
      <c r="M17" s="45">
        <f t="shared" si="5"/>
        <v>0</v>
      </c>
      <c r="N17" s="45">
        <f t="shared" si="5"/>
        <v>12570</v>
      </c>
      <c r="O17" s="45">
        <f t="shared" si="5"/>
        <v>6656</v>
      </c>
      <c r="P17" s="45">
        <f t="shared" si="5"/>
        <v>156914</v>
      </c>
      <c r="Q17" s="45">
        <f t="shared" si="5"/>
        <v>91628</v>
      </c>
      <c r="R17" s="6"/>
      <c r="S17" s="6"/>
      <c r="T17" s="6"/>
      <c r="U17" s="6"/>
      <c r="V17" s="6"/>
    </row>
    <row r="18" spans="1:22" s="7" customFormat="1" ht="13.5">
      <c r="A18" s="17" t="s">
        <v>6</v>
      </c>
      <c r="B18" s="45">
        <f t="shared" si="2"/>
        <v>204515</v>
      </c>
      <c r="C18" s="45">
        <f t="shared" si="2"/>
        <v>33549</v>
      </c>
      <c r="D18" s="45">
        <f>D37+D48+D55</f>
        <v>6320</v>
      </c>
      <c r="E18" s="45">
        <f aca="true" t="shared" si="6" ref="E18:Q18">E37+E48+E55</f>
        <v>6276</v>
      </c>
      <c r="F18" s="45">
        <f t="shared" si="6"/>
        <v>58990</v>
      </c>
      <c r="G18" s="45">
        <f t="shared" si="6"/>
        <v>1083</v>
      </c>
      <c r="H18" s="45">
        <f t="shared" si="6"/>
        <v>5330</v>
      </c>
      <c r="I18" s="45">
        <f t="shared" si="6"/>
        <v>0</v>
      </c>
      <c r="J18" s="45">
        <f t="shared" si="6"/>
        <v>3410</v>
      </c>
      <c r="K18" s="45">
        <f t="shared" si="6"/>
        <v>0</v>
      </c>
      <c r="L18" s="45">
        <f t="shared" si="6"/>
        <v>0</v>
      </c>
      <c r="M18" s="45">
        <f t="shared" si="6"/>
        <v>0</v>
      </c>
      <c r="N18" s="45">
        <f t="shared" si="6"/>
        <v>1844</v>
      </c>
      <c r="O18" s="45">
        <f t="shared" si="6"/>
        <v>170</v>
      </c>
      <c r="P18" s="45">
        <f t="shared" si="6"/>
        <v>128621</v>
      </c>
      <c r="Q18" s="45">
        <f t="shared" si="6"/>
        <v>26020</v>
      </c>
      <c r="R18" s="6"/>
      <c r="S18" s="6"/>
      <c r="T18" s="6"/>
      <c r="U18" s="6"/>
      <c r="V18" s="6"/>
    </row>
    <row r="19" spans="1:22" s="7" customFormat="1" ht="13.5">
      <c r="A19" s="17" t="s">
        <v>7</v>
      </c>
      <c r="B19" s="45">
        <f t="shared" si="2"/>
        <v>245438</v>
      </c>
      <c r="C19" s="45">
        <f t="shared" si="2"/>
        <v>87693</v>
      </c>
      <c r="D19" s="45">
        <f>D39+D42+D43+D49+D54+D60+D71+D72+D73</f>
        <v>958</v>
      </c>
      <c r="E19" s="45">
        <f aca="true" t="shared" si="7" ref="E19:Q19">E39+E42+E43+E49+E54+E60+E71+E72+E73</f>
        <v>811</v>
      </c>
      <c r="F19" s="45">
        <f t="shared" si="7"/>
        <v>70478</v>
      </c>
      <c r="G19" s="45">
        <f t="shared" si="7"/>
        <v>4259</v>
      </c>
      <c r="H19" s="45">
        <f t="shared" si="7"/>
        <v>4234</v>
      </c>
      <c r="I19" s="45">
        <f t="shared" si="7"/>
        <v>0</v>
      </c>
      <c r="J19" s="45">
        <f t="shared" si="7"/>
        <v>4876</v>
      </c>
      <c r="K19" s="45">
        <f t="shared" si="7"/>
        <v>3281</v>
      </c>
      <c r="L19" s="45">
        <f t="shared" si="7"/>
        <v>0</v>
      </c>
      <c r="M19" s="45">
        <f t="shared" si="7"/>
        <v>0</v>
      </c>
      <c r="N19" s="45">
        <f t="shared" si="7"/>
        <v>14407</v>
      </c>
      <c r="O19" s="45">
        <f t="shared" si="7"/>
        <v>1144</v>
      </c>
      <c r="P19" s="45">
        <f t="shared" si="7"/>
        <v>150485</v>
      </c>
      <c r="Q19" s="45">
        <f t="shared" si="7"/>
        <v>78198</v>
      </c>
      <c r="R19" s="6"/>
      <c r="S19" s="6"/>
      <c r="T19" s="6"/>
      <c r="U19" s="6"/>
      <c r="V19" s="6"/>
    </row>
    <row r="20" spans="1:22" s="7" customFormat="1" ht="13.5">
      <c r="A20" s="17" t="s">
        <v>8</v>
      </c>
      <c r="B20" s="45">
        <f t="shared" si="2"/>
        <v>586863</v>
      </c>
      <c r="C20" s="45">
        <f t="shared" si="2"/>
        <v>287271</v>
      </c>
      <c r="D20" s="45">
        <f>D24+D30+D45+D53+D66</f>
        <v>112</v>
      </c>
      <c r="E20" s="45">
        <f aca="true" t="shared" si="8" ref="E20:Q20">E24+E30+E45+E53+E66</f>
        <v>112</v>
      </c>
      <c r="F20" s="45">
        <f t="shared" si="8"/>
        <v>184162</v>
      </c>
      <c r="G20" s="45">
        <f t="shared" si="8"/>
        <v>70697</v>
      </c>
      <c r="H20" s="45">
        <f t="shared" si="8"/>
        <v>5742</v>
      </c>
      <c r="I20" s="45">
        <f t="shared" si="8"/>
        <v>0</v>
      </c>
      <c r="J20" s="45">
        <f t="shared" si="8"/>
        <v>15041</v>
      </c>
      <c r="K20" s="45">
        <f t="shared" si="8"/>
        <v>10426</v>
      </c>
      <c r="L20" s="45">
        <f t="shared" si="8"/>
        <v>0</v>
      </c>
      <c r="M20" s="45">
        <f t="shared" si="8"/>
        <v>0</v>
      </c>
      <c r="N20" s="45">
        <f t="shared" si="8"/>
        <v>5994</v>
      </c>
      <c r="O20" s="45">
        <f t="shared" si="8"/>
        <v>701</v>
      </c>
      <c r="P20" s="45">
        <f t="shared" si="8"/>
        <v>375812</v>
      </c>
      <c r="Q20" s="45">
        <f t="shared" si="8"/>
        <v>205335</v>
      </c>
      <c r="R20" s="6"/>
      <c r="S20" s="6"/>
      <c r="T20" s="6"/>
      <c r="U20" s="6"/>
      <c r="V20" s="6"/>
    </row>
    <row r="21" spans="1:22" s="7" customFormat="1" ht="13.5">
      <c r="A21" s="17" t="s">
        <v>9</v>
      </c>
      <c r="B21" s="45">
        <f t="shared" si="2"/>
        <v>300799</v>
      </c>
      <c r="C21" s="45">
        <f t="shared" si="2"/>
        <v>53932</v>
      </c>
      <c r="D21" s="45">
        <f>D25+D32+D38+D56+D61+D67+D69+D70</f>
        <v>827</v>
      </c>
      <c r="E21" s="45">
        <f aca="true" t="shared" si="9" ref="E21:Q21">E25+E32+E38+E56+E61+E67+E69+E70</f>
        <v>541</v>
      </c>
      <c r="F21" s="45">
        <f t="shared" si="9"/>
        <v>125044</v>
      </c>
      <c r="G21" s="45">
        <f t="shared" si="9"/>
        <v>3873</v>
      </c>
      <c r="H21" s="45">
        <f t="shared" si="9"/>
        <v>2549</v>
      </c>
      <c r="I21" s="45">
        <f t="shared" si="9"/>
        <v>0</v>
      </c>
      <c r="J21" s="45">
        <f t="shared" si="9"/>
        <v>14560</v>
      </c>
      <c r="K21" s="45">
        <f t="shared" si="9"/>
        <v>8971</v>
      </c>
      <c r="L21" s="45">
        <f t="shared" si="9"/>
        <v>4484</v>
      </c>
      <c r="M21" s="45">
        <f t="shared" si="9"/>
        <v>2396</v>
      </c>
      <c r="N21" s="45">
        <f t="shared" si="9"/>
        <v>15373</v>
      </c>
      <c r="O21" s="45">
        <f t="shared" si="9"/>
        <v>9417</v>
      </c>
      <c r="P21" s="45">
        <f t="shared" si="9"/>
        <v>137962</v>
      </c>
      <c r="Q21" s="45">
        <f t="shared" si="9"/>
        <v>28734</v>
      </c>
      <c r="R21" s="6"/>
      <c r="S21" s="6"/>
      <c r="T21" s="6"/>
      <c r="U21" s="6"/>
      <c r="V21" s="6"/>
    </row>
    <row r="22" spans="1:22" s="7" customFormat="1" ht="13.5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6"/>
      <c r="S22" s="6"/>
      <c r="T22" s="6"/>
      <c r="U22" s="6"/>
      <c r="V22" s="6"/>
    </row>
    <row r="23" spans="1:22" s="7" customFormat="1" ht="13.5">
      <c r="A23" s="15" t="s">
        <v>10</v>
      </c>
      <c r="B23" s="46">
        <f>D23+F23+H23+J23+L23+N23+P23</f>
        <v>47554</v>
      </c>
      <c r="C23" s="46">
        <f>E23+G23+I23+K23+M23+O23+Q23</f>
        <v>0</v>
      </c>
      <c r="D23" s="49">
        <v>0</v>
      </c>
      <c r="E23" s="49">
        <v>0</v>
      </c>
      <c r="F23" s="49">
        <v>16887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279</v>
      </c>
      <c r="O23" s="49">
        <v>0</v>
      </c>
      <c r="P23" s="49">
        <v>30388</v>
      </c>
      <c r="Q23" s="49">
        <v>0</v>
      </c>
      <c r="R23" s="6"/>
      <c r="S23" s="6"/>
      <c r="T23" s="6"/>
      <c r="U23" s="6"/>
      <c r="V23" s="6"/>
    </row>
    <row r="24" spans="1:22" s="7" customFormat="1" ht="13.5">
      <c r="A24" s="15" t="s">
        <v>11</v>
      </c>
      <c r="B24" s="46">
        <f aca="true" t="shared" si="10" ref="B24:C73">D24+F24+H24+J24+L24+N24+P24</f>
        <v>457233</v>
      </c>
      <c r="C24" s="46">
        <f t="shared" si="10"/>
        <v>246845</v>
      </c>
      <c r="D24" s="49">
        <v>112</v>
      </c>
      <c r="E24" s="50">
        <v>112</v>
      </c>
      <c r="F24" s="49">
        <v>140373</v>
      </c>
      <c r="G24" s="49">
        <v>65795</v>
      </c>
      <c r="H24" s="49">
        <v>499</v>
      </c>
      <c r="I24" s="49">
        <v>0</v>
      </c>
      <c r="J24" s="49">
        <v>13737</v>
      </c>
      <c r="K24" s="49">
        <v>9376</v>
      </c>
      <c r="L24" s="49">
        <v>0</v>
      </c>
      <c r="M24" s="49">
        <v>0</v>
      </c>
      <c r="N24" s="49">
        <v>3972</v>
      </c>
      <c r="O24" s="49">
        <v>389</v>
      </c>
      <c r="P24" s="49">
        <v>298540</v>
      </c>
      <c r="Q24" s="49">
        <v>171173</v>
      </c>
      <c r="R24" s="6"/>
      <c r="S24" s="6"/>
      <c r="T24" s="6"/>
      <c r="U24" s="6"/>
      <c r="V24" s="6"/>
    </row>
    <row r="25" spans="1:22" s="7" customFormat="1" ht="13.5">
      <c r="A25" s="15" t="s">
        <v>12</v>
      </c>
      <c r="B25" s="46">
        <f t="shared" si="10"/>
        <v>96258</v>
      </c>
      <c r="C25" s="46">
        <f t="shared" si="10"/>
        <v>25882</v>
      </c>
      <c r="D25" s="49">
        <v>0</v>
      </c>
      <c r="E25" s="49">
        <v>0</v>
      </c>
      <c r="F25" s="49">
        <v>34987</v>
      </c>
      <c r="G25" s="50">
        <v>632</v>
      </c>
      <c r="H25" s="49">
        <v>1175</v>
      </c>
      <c r="I25" s="49">
        <v>0</v>
      </c>
      <c r="J25" s="49">
        <v>12413</v>
      </c>
      <c r="K25" s="49">
        <v>8971</v>
      </c>
      <c r="L25" s="49">
        <v>0</v>
      </c>
      <c r="M25" s="49">
        <v>0</v>
      </c>
      <c r="N25" s="49">
        <v>10355</v>
      </c>
      <c r="O25" s="50">
        <v>8648</v>
      </c>
      <c r="P25" s="49">
        <v>37328</v>
      </c>
      <c r="Q25" s="49">
        <v>7631</v>
      </c>
      <c r="R25" s="6"/>
      <c r="S25" s="6"/>
      <c r="T25" s="6"/>
      <c r="U25" s="6"/>
      <c r="V25" s="6"/>
    </row>
    <row r="26" spans="1:22" s="7" customFormat="1" ht="13.5">
      <c r="A26" s="15" t="s">
        <v>13</v>
      </c>
      <c r="B26" s="46">
        <f t="shared" si="10"/>
        <v>31543</v>
      </c>
      <c r="C26" s="46">
        <f t="shared" si="10"/>
        <v>0</v>
      </c>
      <c r="D26" s="50">
        <v>76</v>
      </c>
      <c r="E26" s="49">
        <v>0</v>
      </c>
      <c r="F26" s="49">
        <v>8822</v>
      </c>
      <c r="G26" s="49">
        <v>0</v>
      </c>
      <c r="H26" s="49">
        <v>0</v>
      </c>
      <c r="I26" s="49">
        <v>0</v>
      </c>
      <c r="J26" s="49">
        <v>5654</v>
      </c>
      <c r="K26" s="49">
        <v>0</v>
      </c>
      <c r="L26" s="49">
        <v>0</v>
      </c>
      <c r="M26" s="49">
        <v>0</v>
      </c>
      <c r="N26" s="49">
        <v>942</v>
      </c>
      <c r="O26" s="49">
        <v>0</v>
      </c>
      <c r="P26" s="49">
        <v>16049</v>
      </c>
      <c r="Q26" s="49">
        <v>0</v>
      </c>
      <c r="R26" s="6"/>
      <c r="S26" s="6"/>
      <c r="T26" s="6"/>
      <c r="U26" s="6"/>
      <c r="V26" s="6"/>
    </row>
    <row r="27" spans="1:22" s="7" customFormat="1" ht="13.5">
      <c r="A27" s="15" t="s">
        <v>14</v>
      </c>
      <c r="B27" s="46">
        <f t="shared" si="10"/>
        <v>10969</v>
      </c>
      <c r="C27" s="46">
        <f t="shared" si="10"/>
        <v>3806</v>
      </c>
      <c r="D27" s="50">
        <v>146</v>
      </c>
      <c r="E27" s="49">
        <v>146</v>
      </c>
      <c r="F27" s="49">
        <v>3051</v>
      </c>
      <c r="G27" s="49">
        <v>603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486</v>
      </c>
      <c r="O27" s="49">
        <v>133</v>
      </c>
      <c r="P27" s="49">
        <v>7286</v>
      </c>
      <c r="Q27" s="49">
        <v>2924</v>
      </c>
      <c r="R27" s="6"/>
      <c r="S27" s="6"/>
      <c r="T27" s="6"/>
      <c r="U27" s="6"/>
      <c r="V27" s="6"/>
    </row>
    <row r="28" spans="1:22" s="7" customFormat="1" ht="13.5">
      <c r="A28" s="15"/>
      <c r="B28" s="46"/>
      <c r="C28" s="46"/>
      <c r="D28" s="49"/>
      <c r="E28" s="49"/>
      <c r="F28" s="49"/>
      <c r="G28" s="49"/>
      <c r="H28" s="51"/>
      <c r="I28" s="49"/>
      <c r="J28" s="49"/>
      <c r="K28" s="49"/>
      <c r="L28" s="49"/>
      <c r="M28" s="49"/>
      <c r="N28" s="49"/>
      <c r="O28" s="49"/>
      <c r="P28" s="49"/>
      <c r="Q28" s="49"/>
      <c r="R28" s="6"/>
      <c r="S28" s="6"/>
      <c r="T28" s="6"/>
      <c r="U28" s="6"/>
      <c r="V28" s="6"/>
    </row>
    <row r="29" spans="1:22" s="7" customFormat="1" ht="13.5">
      <c r="A29" s="15" t="s">
        <v>15</v>
      </c>
      <c r="B29" s="46">
        <f t="shared" si="10"/>
        <v>15921</v>
      </c>
      <c r="C29" s="46">
        <f t="shared" si="10"/>
        <v>0</v>
      </c>
      <c r="D29" s="49">
        <v>0</v>
      </c>
      <c r="E29" s="49">
        <v>0</v>
      </c>
      <c r="F29" s="49">
        <v>3424</v>
      </c>
      <c r="G29" s="49">
        <v>0</v>
      </c>
      <c r="H29" s="49">
        <v>0</v>
      </c>
      <c r="I29" s="49">
        <v>0</v>
      </c>
      <c r="J29" s="49">
        <v>62</v>
      </c>
      <c r="K29" s="49">
        <v>0</v>
      </c>
      <c r="L29" s="49">
        <v>0</v>
      </c>
      <c r="M29" s="49">
        <v>0</v>
      </c>
      <c r="N29" s="49">
        <v>213</v>
      </c>
      <c r="O29" s="49">
        <v>0</v>
      </c>
      <c r="P29" s="49">
        <v>12222</v>
      </c>
      <c r="Q29" s="49">
        <v>0</v>
      </c>
      <c r="R29" s="6"/>
      <c r="S29" s="6"/>
      <c r="T29" s="6"/>
      <c r="U29" s="6"/>
      <c r="V29" s="6"/>
    </row>
    <row r="30" spans="1:22" s="7" customFormat="1" ht="13.5">
      <c r="A30" s="15" t="s">
        <v>16</v>
      </c>
      <c r="B30" s="46">
        <f t="shared" si="10"/>
        <v>20568</v>
      </c>
      <c r="C30" s="46">
        <f t="shared" si="10"/>
        <v>0</v>
      </c>
      <c r="D30" s="49">
        <v>0</v>
      </c>
      <c r="E30" s="49">
        <v>0</v>
      </c>
      <c r="F30" s="49">
        <v>11517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9051</v>
      </c>
      <c r="Q30" s="49">
        <v>0</v>
      </c>
      <c r="R30" s="6"/>
      <c r="S30" s="6"/>
      <c r="T30" s="6"/>
      <c r="U30" s="6"/>
      <c r="V30" s="6"/>
    </row>
    <row r="31" spans="1:22" s="7" customFormat="1" ht="13.5">
      <c r="A31" s="15" t="s">
        <v>17</v>
      </c>
      <c r="B31" s="46">
        <f t="shared" si="10"/>
        <v>52825</v>
      </c>
      <c r="C31" s="46">
        <f t="shared" si="10"/>
        <v>13911</v>
      </c>
      <c r="D31" s="49">
        <v>191</v>
      </c>
      <c r="E31" s="50">
        <v>191</v>
      </c>
      <c r="F31" s="49">
        <v>20694</v>
      </c>
      <c r="G31" s="50">
        <v>807</v>
      </c>
      <c r="H31" s="49">
        <v>9640</v>
      </c>
      <c r="I31" s="49">
        <v>0</v>
      </c>
      <c r="J31" s="49">
        <v>2292</v>
      </c>
      <c r="K31" s="49">
        <v>0</v>
      </c>
      <c r="L31" s="49">
        <v>0</v>
      </c>
      <c r="M31" s="49">
        <v>0</v>
      </c>
      <c r="N31" s="49">
        <v>2707</v>
      </c>
      <c r="O31" s="50">
        <v>2278</v>
      </c>
      <c r="P31" s="49">
        <v>17301</v>
      </c>
      <c r="Q31" s="49">
        <v>10635</v>
      </c>
      <c r="R31" s="6"/>
      <c r="S31" s="6"/>
      <c r="T31" s="6"/>
      <c r="U31" s="6"/>
      <c r="V31" s="6"/>
    </row>
    <row r="32" spans="1:22" s="7" customFormat="1" ht="13.5">
      <c r="A32" s="15" t="s">
        <v>18</v>
      </c>
      <c r="B32" s="46">
        <f t="shared" si="10"/>
        <v>74729</v>
      </c>
      <c r="C32" s="46">
        <f t="shared" si="10"/>
        <v>4278</v>
      </c>
      <c r="D32" s="49">
        <v>188</v>
      </c>
      <c r="E32" s="49">
        <v>0</v>
      </c>
      <c r="F32" s="49">
        <v>50472</v>
      </c>
      <c r="G32" s="50">
        <v>982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598</v>
      </c>
      <c r="O32" s="49">
        <v>0</v>
      </c>
      <c r="P32" s="49">
        <v>23471</v>
      </c>
      <c r="Q32" s="49">
        <v>3296</v>
      </c>
      <c r="R32" s="6"/>
      <c r="S32" s="6"/>
      <c r="T32" s="6"/>
      <c r="U32" s="6"/>
      <c r="V32" s="6"/>
    </row>
    <row r="33" spans="1:22" s="7" customFormat="1" ht="13.5">
      <c r="A33" s="15" t="s">
        <v>19</v>
      </c>
      <c r="B33" s="46">
        <f t="shared" si="10"/>
        <v>15318</v>
      </c>
      <c r="C33" s="46">
        <f t="shared" si="10"/>
        <v>0</v>
      </c>
      <c r="D33" s="49">
        <v>0</v>
      </c>
      <c r="E33" s="49">
        <v>0</v>
      </c>
      <c r="F33" s="49">
        <v>4867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5050</v>
      </c>
      <c r="M33" s="49">
        <v>0</v>
      </c>
      <c r="N33" s="49">
        <v>0</v>
      </c>
      <c r="O33" s="49">
        <v>0</v>
      </c>
      <c r="P33" s="49">
        <v>5401</v>
      </c>
      <c r="Q33" s="49">
        <v>0</v>
      </c>
      <c r="R33" s="6"/>
      <c r="S33" s="6"/>
      <c r="T33" s="6"/>
      <c r="U33" s="6"/>
      <c r="V33" s="6"/>
    </row>
    <row r="34" spans="1:22" s="7" customFormat="1" ht="13.5">
      <c r="A34" s="15"/>
      <c r="B34" s="46"/>
      <c r="C34" s="46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6"/>
      <c r="S34" s="6"/>
      <c r="T34" s="6"/>
      <c r="U34" s="6"/>
      <c r="V34" s="6"/>
    </row>
    <row r="35" spans="1:22" s="7" customFormat="1" ht="13.5">
      <c r="A35" s="15" t="s">
        <v>20</v>
      </c>
      <c r="B35" s="46">
        <f t="shared" si="10"/>
        <v>144291</v>
      </c>
      <c r="C35" s="46">
        <f t="shared" si="10"/>
        <v>100068</v>
      </c>
      <c r="D35" s="50">
        <v>3262</v>
      </c>
      <c r="E35" s="50">
        <v>2318</v>
      </c>
      <c r="F35" s="49">
        <v>38848</v>
      </c>
      <c r="G35" s="49">
        <v>17346</v>
      </c>
      <c r="H35" s="49">
        <v>529</v>
      </c>
      <c r="I35" s="49">
        <v>0</v>
      </c>
      <c r="J35" s="49">
        <v>1500</v>
      </c>
      <c r="K35" s="49">
        <v>995</v>
      </c>
      <c r="L35" s="49">
        <v>0</v>
      </c>
      <c r="M35" s="49">
        <v>0</v>
      </c>
      <c r="N35" s="49">
        <v>859</v>
      </c>
      <c r="O35" s="49">
        <v>768</v>
      </c>
      <c r="P35" s="49">
        <v>99293</v>
      </c>
      <c r="Q35" s="49">
        <v>78641</v>
      </c>
      <c r="R35" s="6"/>
      <c r="S35" s="6"/>
      <c r="T35" s="6"/>
      <c r="U35" s="6"/>
      <c r="V35" s="6"/>
    </row>
    <row r="36" spans="1:22" s="7" customFormat="1" ht="13.5">
      <c r="A36" s="15" t="s">
        <v>21</v>
      </c>
      <c r="B36" s="46">
        <f t="shared" si="10"/>
        <v>73361</v>
      </c>
      <c r="C36" s="46">
        <f t="shared" si="10"/>
        <v>29584</v>
      </c>
      <c r="D36" s="50">
        <v>200</v>
      </c>
      <c r="E36" s="50">
        <v>200</v>
      </c>
      <c r="F36" s="49">
        <v>25983</v>
      </c>
      <c r="G36" s="50">
        <v>543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6251</v>
      </c>
      <c r="O36" s="49">
        <v>3979</v>
      </c>
      <c r="P36" s="49">
        <v>40927</v>
      </c>
      <c r="Q36" s="49">
        <v>24862</v>
      </c>
      <c r="R36" s="6"/>
      <c r="S36" s="6"/>
      <c r="T36" s="6"/>
      <c r="U36" s="6"/>
      <c r="V36" s="6"/>
    </row>
    <row r="37" spans="1:22" s="7" customFormat="1" ht="13.5">
      <c r="A37" s="15" t="s">
        <v>22</v>
      </c>
      <c r="B37" s="46">
        <f>D37+F37+H37+J37+L37+N37+P37</f>
        <v>88702</v>
      </c>
      <c r="C37" s="46">
        <f t="shared" si="10"/>
        <v>9726</v>
      </c>
      <c r="D37" s="49">
        <v>44</v>
      </c>
      <c r="E37" s="49">
        <v>0</v>
      </c>
      <c r="F37" s="49">
        <v>22217</v>
      </c>
      <c r="G37" s="50">
        <v>1083</v>
      </c>
      <c r="H37" s="49">
        <v>1481</v>
      </c>
      <c r="I37" s="49">
        <v>0</v>
      </c>
      <c r="J37" s="49">
        <v>7</v>
      </c>
      <c r="K37" s="49">
        <v>0</v>
      </c>
      <c r="L37" s="49">
        <v>0</v>
      </c>
      <c r="M37" s="49">
        <v>0</v>
      </c>
      <c r="N37" s="49">
        <v>330</v>
      </c>
      <c r="O37" s="49">
        <v>170</v>
      </c>
      <c r="P37" s="49">
        <v>64623</v>
      </c>
      <c r="Q37" s="49">
        <v>8473</v>
      </c>
      <c r="R37" s="6"/>
      <c r="S37" s="6"/>
      <c r="T37" s="6"/>
      <c r="U37" s="6"/>
      <c r="V37" s="6"/>
    </row>
    <row r="38" spans="1:22" s="7" customFormat="1" ht="13.5">
      <c r="A38" s="15" t="s">
        <v>23</v>
      </c>
      <c r="B38" s="46">
        <f t="shared" si="10"/>
        <v>54279</v>
      </c>
      <c r="C38" s="46">
        <f t="shared" si="10"/>
        <v>3565</v>
      </c>
      <c r="D38" s="49">
        <v>0</v>
      </c>
      <c r="E38" s="49">
        <v>0</v>
      </c>
      <c r="F38" s="49">
        <v>21475</v>
      </c>
      <c r="G38" s="50">
        <v>2009</v>
      </c>
      <c r="H38" s="49">
        <v>1374</v>
      </c>
      <c r="I38" s="49">
        <v>0</v>
      </c>
      <c r="J38" s="49">
        <v>2147</v>
      </c>
      <c r="K38" s="49">
        <v>0</v>
      </c>
      <c r="L38" s="49">
        <v>756</v>
      </c>
      <c r="M38" s="49">
        <v>0</v>
      </c>
      <c r="N38" s="49">
        <v>1011</v>
      </c>
      <c r="O38" s="49">
        <v>36</v>
      </c>
      <c r="P38" s="49">
        <v>27516</v>
      </c>
      <c r="Q38" s="49">
        <v>1520</v>
      </c>
      <c r="R38" s="6"/>
      <c r="S38" s="6"/>
      <c r="T38" s="6"/>
      <c r="U38" s="6"/>
      <c r="V38" s="6"/>
    </row>
    <row r="39" spans="1:22" s="7" customFormat="1" ht="13.5">
      <c r="A39" s="15" t="s">
        <v>24</v>
      </c>
      <c r="B39" s="46">
        <f t="shared" si="10"/>
        <v>33465</v>
      </c>
      <c r="C39" s="46">
        <f t="shared" si="10"/>
        <v>8274</v>
      </c>
      <c r="D39" s="50">
        <v>89</v>
      </c>
      <c r="E39" s="49">
        <v>0</v>
      </c>
      <c r="F39" s="49">
        <v>13500</v>
      </c>
      <c r="G39" s="49">
        <v>2069</v>
      </c>
      <c r="H39" s="49">
        <v>0</v>
      </c>
      <c r="I39" s="49">
        <v>0</v>
      </c>
      <c r="J39" s="49">
        <v>1890</v>
      </c>
      <c r="K39" s="49">
        <v>1788</v>
      </c>
      <c r="L39" s="49">
        <v>0</v>
      </c>
      <c r="M39" s="49">
        <v>0</v>
      </c>
      <c r="N39" s="49">
        <v>0</v>
      </c>
      <c r="O39" s="49">
        <v>0</v>
      </c>
      <c r="P39" s="49">
        <v>17986</v>
      </c>
      <c r="Q39" s="49">
        <v>4417</v>
      </c>
      <c r="R39" s="6"/>
      <c r="S39" s="6"/>
      <c r="T39" s="6"/>
      <c r="U39" s="6"/>
      <c r="V39" s="6"/>
    </row>
    <row r="40" spans="1:22" s="7" customFormat="1" ht="13.5">
      <c r="A40" s="15"/>
      <c r="B40" s="46"/>
      <c r="C40" s="46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6"/>
      <c r="S40" s="6"/>
      <c r="T40" s="6"/>
      <c r="U40" s="6"/>
      <c r="V40" s="6"/>
    </row>
    <row r="41" spans="1:22" s="7" customFormat="1" ht="13.5">
      <c r="A41" s="15" t="s">
        <v>25</v>
      </c>
      <c r="B41" s="46">
        <f t="shared" si="10"/>
        <v>14062</v>
      </c>
      <c r="C41" s="46">
        <f t="shared" si="10"/>
        <v>4803</v>
      </c>
      <c r="D41" s="49">
        <v>0</v>
      </c>
      <c r="E41" s="49">
        <v>0</v>
      </c>
      <c r="F41" s="49">
        <v>2535</v>
      </c>
      <c r="G41" s="49">
        <v>460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4366</v>
      </c>
      <c r="O41" s="49">
        <v>2634</v>
      </c>
      <c r="P41" s="49">
        <v>7161</v>
      </c>
      <c r="Q41" s="49">
        <v>1709</v>
      </c>
      <c r="R41" s="6"/>
      <c r="S41" s="6"/>
      <c r="T41" s="6"/>
      <c r="U41" s="6"/>
      <c r="V41" s="6"/>
    </row>
    <row r="42" spans="1:22" s="7" customFormat="1" ht="13.5">
      <c r="A42" s="18" t="s">
        <v>26</v>
      </c>
      <c r="B42" s="46">
        <f t="shared" si="10"/>
        <v>35142</v>
      </c>
      <c r="C42" s="46">
        <f t="shared" si="10"/>
        <v>22634</v>
      </c>
      <c r="D42" s="50">
        <v>257</v>
      </c>
      <c r="E42" s="49">
        <v>257</v>
      </c>
      <c r="F42" s="49">
        <v>5504</v>
      </c>
      <c r="G42" s="50">
        <v>264</v>
      </c>
      <c r="H42" s="49">
        <v>13</v>
      </c>
      <c r="I42" s="49">
        <v>0</v>
      </c>
      <c r="J42" s="49">
        <v>27</v>
      </c>
      <c r="K42" s="49">
        <v>0</v>
      </c>
      <c r="L42" s="49">
        <v>0</v>
      </c>
      <c r="M42" s="49">
        <v>0</v>
      </c>
      <c r="N42" s="49">
        <v>3093</v>
      </c>
      <c r="O42" s="50">
        <v>770</v>
      </c>
      <c r="P42" s="49">
        <v>26248</v>
      </c>
      <c r="Q42" s="49">
        <v>21343</v>
      </c>
      <c r="R42" s="6"/>
      <c r="S42" s="6"/>
      <c r="T42" s="6"/>
      <c r="U42" s="6"/>
      <c r="V42" s="6"/>
    </row>
    <row r="43" spans="1:22" s="7" customFormat="1" ht="13.5">
      <c r="A43" s="15" t="s">
        <v>27</v>
      </c>
      <c r="B43" s="46">
        <f t="shared" si="10"/>
        <v>37918</v>
      </c>
      <c r="C43" s="46">
        <f t="shared" si="10"/>
        <v>12475</v>
      </c>
      <c r="D43" s="49">
        <v>0</v>
      </c>
      <c r="E43" s="49">
        <v>0</v>
      </c>
      <c r="F43" s="49">
        <v>5132</v>
      </c>
      <c r="G43" s="50">
        <v>0</v>
      </c>
      <c r="H43" s="49">
        <v>1320</v>
      </c>
      <c r="I43" s="49">
        <v>0</v>
      </c>
      <c r="J43" s="49">
        <v>1250</v>
      </c>
      <c r="K43" s="49">
        <v>839</v>
      </c>
      <c r="L43" s="49">
        <v>0</v>
      </c>
      <c r="M43" s="49">
        <v>0</v>
      </c>
      <c r="N43" s="49">
        <v>8302</v>
      </c>
      <c r="O43" s="49">
        <v>0</v>
      </c>
      <c r="P43" s="49">
        <v>21914</v>
      </c>
      <c r="Q43" s="49">
        <v>11636</v>
      </c>
      <c r="R43" s="6"/>
      <c r="S43" s="6"/>
      <c r="T43" s="6"/>
      <c r="U43" s="6"/>
      <c r="V43" s="6"/>
    </row>
    <row r="44" spans="1:22" s="7" customFormat="1" ht="13.5">
      <c r="A44" s="15" t="s">
        <v>28</v>
      </c>
      <c r="B44" s="46">
        <f t="shared" si="10"/>
        <v>21293</v>
      </c>
      <c r="C44" s="46">
        <f t="shared" si="10"/>
        <v>4280</v>
      </c>
      <c r="D44" s="49">
        <v>15</v>
      </c>
      <c r="E44" s="49">
        <v>0</v>
      </c>
      <c r="F44" s="49">
        <v>7408</v>
      </c>
      <c r="G44" s="49">
        <v>233</v>
      </c>
      <c r="H44" s="49">
        <v>0</v>
      </c>
      <c r="I44" s="49">
        <v>0</v>
      </c>
      <c r="J44" s="49">
        <v>376</v>
      </c>
      <c r="K44" s="49">
        <v>0</v>
      </c>
      <c r="L44" s="49">
        <v>0</v>
      </c>
      <c r="M44" s="49">
        <v>0</v>
      </c>
      <c r="N44" s="49">
        <v>1191</v>
      </c>
      <c r="O44" s="49">
        <v>0</v>
      </c>
      <c r="P44" s="49">
        <v>12303</v>
      </c>
      <c r="Q44" s="49">
        <v>4047</v>
      </c>
      <c r="R44" s="6"/>
      <c r="S44" s="6"/>
      <c r="T44" s="6"/>
      <c r="U44" s="6"/>
      <c r="V44" s="6"/>
    </row>
    <row r="45" spans="1:22" s="7" customFormat="1" ht="13.5">
      <c r="A45" s="15" t="s">
        <v>29</v>
      </c>
      <c r="B45" s="46">
        <f t="shared" si="10"/>
        <v>93202</v>
      </c>
      <c r="C45" s="46">
        <f t="shared" si="10"/>
        <v>40378</v>
      </c>
      <c r="D45" s="50">
        <v>0</v>
      </c>
      <c r="E45" s="50">
        <v>0</v>
      </c>
      <c r="F45" s="49">
        <v>29158</v>
      </c>
      <c r="G45" s="50">
        <v>4902</v>
      </c>
      <c r="H45" s="49">
        <v>5243</v>
      </c>
      <c r="I45" s="49">
        <v>0</v>
      </c>
      <c r="J45" s="49">
        <v>1304</v>
      </c>
      <c r="K45" s="49">
        <v>1050</v>
      </c>
      <c r="L45" s="49">
        <v>0</v>
      </c>
      <c r="M45" s="49">
        <v>0</v>
      </c>
      <c r="N45" s="49">
        <v>605</v>
      </c>
      <c r="O45" s="50">
        <v>264</v>
      </c>
      <c r="P45" s="49">
        <v>56892</v>
      </c>
      <c r="Q45" s="49">
        <v>34162</v>
      </c>
      <c r="R45" s="6"/>
      <c r="S45" s="6"/>
      <c r="T45" s="6"/>
      <c r="U45" s="6"/>
      <c r="V45" s="6"/>
    </row>
    <row r="46" spans="1:22" s="7" customFormat="1" ht="13.5">
      <c r="A46" s="15"/>
      <c r="B46" s="46"/>
      <c r="C46" s="46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6"/>
      <c r="S46" s="6"/>
      <c r="T46" s="6"/>
      <c r="U46" s="6"/>
      <c r="V46" s="6"/>
    </row>
    <row r="47" spans="1:22" s="7" customFormat="1" ht="13.5">
      <c r="A47" s="15" t="s">
        <v>30</v>
      </c>
      <c r="B47" s="46">
        <f t="shared" si="10"/>
        <v>45311</v>
      </c>
      <c r="C47" s="46">
        <f t="shared" si="10"/>
        <v>3523</v>
      </c>
      <c r="D47" s="50">
        <v>509</v>
      </c>
      <c r="E47" s="50">
        <v>121</v>
      </c>
      <c r="F47" s="49">
        <v>26930</v>
      </c>
      <c r="G47" s="49">
        <v>0</v>
      </c>
      <c r="H47" s="49">
        <v>0</v>
      </c>
      <c r="I47" s="49">
        <v>0</v>
      </c>
      <c r="J47" s="49">
        <v>985</v>
      </c>
      <c r="K47" s="49">
        <v>0</v>
      </c>
      <c r="L47" s="49">
        <v>0</v>
      </c>
      <c r="M47" s="49">
        <v>0</v>
      </c>
      <c r="N47" s="49">
        <v>2627</v>
      </c>
      <c r="O47" s="49">
        <v>1685</v>
      </c>
      <c r="P47" s="49">
        <v>14260</v>
      </c>
      <c r="Q47" s="49">
        <v>1717</v>
      </c>
      <c r="R47" s="6"/>
      <c r="S47" s="6"/>
      <c r="T47" s="6"/>
      <c r="U47" s="6"/>
      <c r="V47" s="6"/>
    </row>
    <row r="48" spans="1:22" s="7" customFormat="1" ht="13.5">
      <c r="A48" s="15" t="s">
        <v>31</v>
      </c>
      <c r="B48" s="46">
        <f t="shared" si="10"/>
        <v>33105</v>
      </c>
      <c r="C48" s="46">
        <f t="shared" si="10"/>
        <v>23722</v>
      </c>
      <c r="D48" s="49">
        <v>6276</v>
      </c>
      <c r="E48" s="49">
        <v>6276</v>
      </c>
      <c r="F48" s="49">
        <v>5063</v>
      </c>
      <c r="G48" s="49">
        <v>0</v>
      </c>
      <c r="H48" s="49">
        <v>1246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111</v>
      </c>
      <c r="O48" s="49">
        <v>0</v>
      </c>
      <c r="P48" s="49">
        <v>20409</v>
      </c>
      <c r="Q48" s="49">
        <v>17446</v>
      </c>
      <c r="R48" s="6"/>
      <c r="S48" s="6"/>
      <c r="T48" s="6"/>
      <c r="U48" s="6"/>
      <c r="V48" s="6"/>
    </row>
    <row r="49" spans="1:22" s="7" customFormat="1" ht="13.5">
      <c r="A49" s="15" t="s">
        <v>32</v>
      </c>
      <c r="B49" s="46">
        <f t="shared" si="10"/>
        <v>36225</v>
      </c>
      <c r="C49" s="46">
        <f t="shared" si="10"/>
        <v>10142</v>
      </c>
      <c r="D49" s="50">
        <v>0</v>
      </c>
      <c r="E49" s="50">
        <v>0</v>
      </c>
      <c r="F49" s="49">
        <v>11805</v>
      </c>
      <c r="G49" s="50">
        <v>205</v>
      </c>
      <c r="H49" s="49">
        <v>2595</v>
      </c>
      <c r="I49" s="49">
        <v>0</v>
      </c>
      <c r="J49" s="49">
        <v>1055</v>
      </c>
      <c r="K49" s="49">
        <v>0</v>
      </c>
      <c r="L49" s="49">
        <v>0</v>
      </c>
      <c r="M49" s="49">
        <v>0</v>
      </c>
      <c r="N49" s="49">
        <v>75</v>
      </c>
      <c r="O49" s="50">
        <v>58</v>
      </c>
      <c r="P49" s="49">
        <v>20695</v>
      </c>
      <c r="Q49" s="49">
        <v>9879</v>
      </c>
      <c r="R49" s="6"/>
      <c r="S49" s="6"/>
      <c r="T49" s="6"/>
      <c r="U49" s="6"/>
      <c r="V49" s="6"/>
    </row>
    <row r="50" spans="1:22" s="7" customFormat="1" ht="13.5">
      <c r="A50" s="15" t="s">
        <v>33</v>
      </c>
      <c r="B50" s="46">
        <f t="shared" si="10"/>
        <v>22703</v>
      </c>
      <c r="C50" s="46">
        <f t="shared" si="10"/>
        <v>0</v>
      </c>
      <c r="D50" s="49">
        <v>39</v>
      </c>
      <c r="E50" s="49">
        <v>0</v>
      </c>
      <c r="F50" s="49">
        <v>6001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2532</v>
      </c>
      <c r="O50" s="49">
        <v>0</v>
      </c>
      <c r="P50" s="49">
        <v>14131</v>
      </c>
      <c r="Q50" s="49">
        <v>0</v>
      </c>
      <c r="R50" s="6"/>
      <c r="S50" s="6"/>
      <c r="T50" s="6"/>
      <c r="U50" s="6"/>
      <c r="V50" s="6"/>
    </row>
    <row r="51" spans="1:22" s="7" customFormat="1" ht="13.5">
      <c r="A51" s="15" t="s">
        <v>34</v>
      </c>
      <c r="B51" s="46">
        <f t="shared" si="10"/>
        <v>4996</v>
      </c>
      <c r="C51" s="46">
        <f t="shared" si="10"/>
        <v>415</v>
      </c>
      <c r="D51" s="49">
        <v>0</v>
      </c>
      <c r="E51" s="49">
        <v>0</v>
      </c>
      <c r="F51" s="49">
        <v>2138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2858</v>
      </c>
      <c r="Q51" s="49">
        <v>415</v>
      </c>
      <c r="R51" s="6"/>
      <c r="S51" s="6"/>
      <c r="T51" s="6"/>
      <c r="U51" s="6"/>
      <c r="V51" s="6"/>
    </row>
    <row r="52" spans="1:22" s="7" customFormat="1" ht="13.5">
      <c r="A52" s="15"/>
      <c r="B52" s="46"/>
      <c r="C52" s="46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6"/>
      <c r="S52" s="6"/>
      <c r="T52" s="6"/>
      <c r="U52" s="6"/>
      <c r="V52" s="6"/>
    </row>
    <row r="53" spans="1:22" s="7" customFormat="1" ht="13.5">
      <c r="A53" s="15" t="s">
        <v>35</v>
      </c>
      <c r="B53" s="46">
        <f t="shared" si="10"/>
        <v>3843</v>
      </c>
      <c r="C53" s="46">
        <f t="shared" si="10"/>
        <v>48</v>
      </c>
      <c r="D53" s="49">
        <v>0</v>
      </c>
      <c r="E53" s="49">
        <v>0</v>
      </c>
      <c r="F53" s="49">
        <v>1605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1417</v>
      </c>
      <c r="O53" s="49">
        <v>48</v>
      </c>
      <c r="P53" s="49">
        <v>821</v>
      </c>
      <c r="Q53" s="49">
        <v>0</v>
      </c>
      <c r="R53" s="6"/>
      <c r="S53" s="6"/>
      <c r="T53" s="6"/>
      <c r="U53" s="6"/>
      <c r="V53" s="6"/>
    </row>
    <row r="54" spans="1:22" s="7" customFormat="1" ht="13.5">
      <c r="A54" s="15" t="s">
        <v>36</v>
      </c>
      <c r="B54" s="46">
        <f t="shared" si="10"/>
        <v>28949</v>
      </c>
      <c r="C54" s="46">
        <f t="shared" si="10"/>
        <v>0</v>
      </c>
      <c r="D54" s="49">
        <v>0</v>
      </c>
      <c r="E54" s="49">
        <v>0</v>
      </c>
      <c r="F54" s="49">
        <v>6835</v>
      </c>
      <c r="G54" s="49">
        <v>0</v>
      </c>
      <c r="H54" s="49">
        <v>86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1157</v>
      </c>
      <c r="O54" s="49">
        <v>0</v>
      </c>
      <c r="P54" s="49">
        <v>20871</v>
      </c>
      <c r="Q54" s="49">
        <v>0</v>
      </c>
      <c r="R54" s="6"/>
      <c r="S54" s="6"/>
      <c r="T54" s="6"/>
      <c r="U54" s="6"/>
      <c r="V54" s="6"/>
    </row>
    <row r="55" spans="1:22" s="7" customFormat="1" ht="13.5">
      <c r="A55" s="15" t="s">
        <v>37</v>
      </c>
      <c r="B55" s="46">
        <f t="shared" si="10"/>
        <v>82708</v>
      </c>
      <c r="C55" s="46">
        <f t="shared" si="10"/>
        <v>101</v>
      </c>
      <c r="D55" s="49">
        <v>0</v>
      </c>
      <c r="E55" s="49">
        <v>0</v>
      </c>
      <c r="F55" s="49">
        <v>31710</v>
      </c>
      <c r="G55" s="49">
        <v>0</v>
      </c>
      <c r="H55" s="49">
        <v>2603</v>
      </c>
      <c r="I55" s="49">
        <v>0</v>
      </c>
      <c r="J55" s="49">
        <v>3403</v>
      </c>
      <c r="K55" s="49">
        <v>0</v>
      </c>
      <c r="L55" s="49">
        <v>0</v>
      </c>
      <c r="M55" s="49">
        <v>0</v>
      </c>
      <c r="N55" s="49">
        <v>1403</v>
      </c>
      <c r="O55" s="49">
        <v>0</v>
      </c>
      <c r="P55" s="49">
        <v>43589</v>
      </c>
      <c r="Q55" s="49">
        <v>101</v>
      </c>
      <c r="R55" s="6"/>
      <c r="S55" s="6"/>
      <c r="T55" s="6"/>
      <c r="U55" s="6"/>
      <c r="V55" s="6"/>
    </row>
    <row r="56" spans="1:22" s="7" customFormat="1" ht="13.5">
      <c r="A56" s="15" t="s">
        <v>38</v>
      </c>
      <c r="B56" s="46">
        <f t="shared" si="10"/>
        <v>27696</v>
      </c>
      <c r="C56" s="46">
        <f t="shared" si="10"/>
        <v>8908</v>
      </c>
      <c r="D56" s="49">
        <v>361</v>
      </c>
      <c r="E56" s="49">
        <v>272</v>
      </c>
      <c r="F56" s="49">
        <v>6420</v>
      </c>
      <c r="G56" s="49">
        <v>250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1036</v>
      </c>
      <c r="O56" s="49">
        <v>733</v>
      </c>
      <c r="P56" s="49">
        <v>19879</v>
      </c>
      <c r="Q56" s="49">
        <v>7653</v>
      </c>
      <c r="R56" s="6"/>
      <c r="S56" s="6"/>
      <c r="T56" s="6"/>
      <c r="U56" s="6"/>
      <c r="V56" s="6"/>
    </row>
    <row r="57" spans="1:22" s="7" customFormat="1" ht="13.5">
      <c r="A57" s="15" t="s">
        <v>39</v>
      </c>
      <c r="B57" s="46">
        <f t="shared" si="10"/>
        <v>12703</v>
      </c>
      <c r="C57" s="46">
        <f t="shared" si="10"/>
        <v>6708</v>
      </c>
      <c r="D57" s="49">
        <v>22</v>
      </c>
      <c r="E57" s="49">
        <v>22</v>
      </c>
      <c r="F57" s="49">
        <v>5111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2419</v>
      </c>
      <c r="O57" s="49">
        <v>2419</v>
      </c>
      <c r="P57" s="49">
        <v>5151</v>
      </c>
      <c r="Q57" s="49">
        <v>4267</v>
      </c>
      <c r="R57" s="6"/>
      <c r="S57" s="6"/>
      <c r="T57" s="6"/>
      <c r="U57" s="6"/>
      <c r="V57" s="6"/>
    </row>
    <row r="58" spans="1:22" s="7" customFormat="1" ht="13.5">
      <c r="A58" s="15"/>
      <c r="B58" s="46"/>
      <c r="C58" s="46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6"/>
      <c r="S58" s="6"/>
      <c r="T58" s="6"/>
      <c r="U58" s="6"/>
      <c r="V58" s="6"/>
    </row>
    <row r="59" spans="1:22" s="7" customFormat="1" ht="13.5">
      <c r="A59" s="15" t="s">
        <v>40</v>
      </c>
      <c r="B59" s="46">
        <f t="shared" si="10"/>
        <v>39116</v>
      </c>
      <c r="C59" s="46">
        <f t="shared" si="10"/>
        <v>10267</v>
      </c>
      <c r="D59" s="49">
        <v>251</v>
      </c>
      <c r="E59" s="50">
        <v>251</v>
      </c>
      <c r="F59" s="49">
        <v>23829</v>
      </c>
      <c r="G59" s="50">
        <v>5940</v>
      </c>
      <c r="H59" s="49">
        <v>82</v>
      </c>
      <c r="I59" s="49">
        <v>0</v>
      </c>
      <c r="J59" s="49">
        <v>277</v>
      </c>
      <c r="K59" s="49">
        <v>277</v>
      </c>
      <c r="L59" s="49">
        <v>0</v>
      </c>
      <c r="M59" s="49">
        <v>0</v>
      </c>
      <c r="N59" s="49">
        <v>1203</v>
      </c>
      <c r="O59" s="50">
        <v>835</v>
      </c>
      <c r="P59" s="49">
        <v>13474</v>
      </c>
      <c r="Q59" s="49">
        <v>2964</v>
      </c>
      <c r="R59" s="6"/>
      <c r="S59" s="6"/>
      <c r="T59" s="6"/>
      <c r="U59" s="6"/>
      <c r="V59" s="6"/>
    </row>
    <row r="60" spans="1:22" s="7" customFormat="1" ht="13.5">
      <c r="A60" s="15" t="s">
        <v>41</v>
      </c>
      <c r="B60" s="46">
        <f t="shared" si="10"/>
        <v>25436</v>
      </c>
      <c r="C60" s="46">
        <f t="shared" si="10"/>
        <v>11258</v>
      </c>
      <c r="D60" s="49">
        <v>364</v>
      </c>
      <c r="E60" s="49">
        <v>364</v>
      </c>
      <c r="F60" s="49">
        <v>5331</v>
      </c>
      <c r="G60" s="49">
        <v>155</v>
      </c>
      <c r="H60" s="49">
        <v>220</v>
      </c>
      <c r="I60" s="49">
        <v>0</v>
      </c>
      <c r="J60" s="49">
        <v>654</v>
      </c>
      <c r="K60" s="49">
        <v>654</v>
      </c>
      <c r="L60" s="49">
        <v>0</v>
      </c>
      <c r="M60" s="49">
        <v>0</v>
      </c>
      <c r="N60" s="49">
        <v>305</v>
      </c>
      <c r="O60" s="49">
        <v>0</v>
      </c>
      <c r="P60" s="49">
        <v>18562</v>
      </c>
      <c r="Q60" s="49">
        <v>10085</v>
      </c>
      <c r="R60" s="6"/>
      <c r="S60" s="6"/>
      <c r="T60" s="6"/>
      <c r="U60" s="6"/>
      <c r="V60" s="6"/>
    </row>
    <row r="61" spans="1:22" s="7" customFormat="1" ht="13.5">
      <c r="A61" s="15" t="s">
        <v>42</v>
      </c>
      <c r="B61" s="46">
        <f t="shared" si="10"/>
        <v>24645</v>
      </c>
      <c r="C61" s="46">
        <f t="shared" si="10"/>
        <v>7934</v>
      </c>
      <c r="D61" s="49">
        <v>74</v>
      </c>
      <c r="E61" s="49">
        <v>65</v>
      </c>
      <c r="F61" s="49">
        <v>3407</v>
      </c>
      <c r="G61" s="50">
        <v>0</v>
      </c>
      <c r="H61" s="49">
        <v>0</v>
      </c>
      <c r="I61" s="49">
        <v>0</v>
      </c>
      <c r="J61" s="49">
        <v>0</v>
      </c>
      <c r="K61" s="49">
        <v>0</v>
      </c>
      <c r="L61" s="49">
        <v>2396</v>
      </c>
      <c r="M61" s="49">
        <v>2396</v>
      </c>
      <c r="N61" s="49">
        <v>0</v>
      </c>
      <c r="O61" s="49">
        <v>0</v>
      </c>
      <c r="P61" s="49">
        <v>18768</v>
      </c>
      <c r="Q61" s="49">
        <v>5473</v>
      </c>
      <c r="R61" s="6"/>
      <c r="S61" s="6"/>
      <c r="T61" s="6"/>
      <c r="U61" s="6"/>
      <c r="V61" s="6"/>
    </row>
    <row r="62" spans="1:22" s="7" customFormat="1" ht="13.5">
      <c r="A62" s="15"/>
      <c r="B62" s="46"/>
      <c r="C62" s="46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6"/>
      <c r="S62" s="6"/>
      <c r="T62" s="6"/>
      <c r="U62" s="6"/>
      <c r="V62" s="6"/>
    </row>
    <row r="63" spans="1:22" s="7" customFormat="1" ht="13.5">
      <c r="A63" s="15" t="s">
        <v>43</v>
      </c>
      <c r="B63" s="46">
        <f t="shared" si="10"/>
        <v>6097</v>
      </c>
      <c r="C63" s="46">
        <f t="shared" si="10"/>
        <v>905</v>
      </c>
      <c r="D63" s="49">
        <v>0</v>
      </c>
      <c r="E63" s="49">
        <v>0</v>
      </c>
      <c r="F63" s="49">
        <v>2572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3525</v>
      </c>
      <c r="Q63" s="49">
        <v>905</v>
      </c>
      <c r="R63" s="6"/>
      <c r="S63" s="6"/>
      <c r="T63" s="6"/>
      <c r="U63" s="6"/>
      <c r="V63" s="6"/>
    </row>
    <row r="64" spans="1:22" s="7" customFormat="1" ht="13.5">
      <c r="A64" s="15" t="s">
        <v>44</v>
      </c>
      <c r="B64" s="46">
        <f t="shared" si="10"/>
        <v>3852</v>
      </c>
      <c r="C64" s="46">
        <f t="shared" si="10"/>
        <v>3852</v>
      </c>
      <c r="D64" s="49">
        <v>0</v>
      </c>
      <c r="E64" s="49">
        <v>0</v>
      </c>
      <c r="F64" s="49">
        <v>89</v>
      </c>
      <c r="G64" s="49">
        <v>89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v>2212</v>
      </c>
      <c r="O64" s="49">
        <v>2212</v>
      </c>
      <c r="P64" s="49">
        <v>1551</v>
      </c>
      <c r="Q64" s="49">
        <v>1551</v>
      </c>
      <c r="R64" s="6"/>
      <c r="S64" s="6"/>
      <c r="T64" s="6"/>
      <c r="U64" s="6"/>
      <c r="V64" s="6"/>
    </row>
    <row r="65" spans="1:22" s="7" customFormat="1" ht="13.5">
      <c r="A65" s="15" t="s">
        <v>45</v>
      </c>
      <c r="B65" s="46">
        <f t="shared" si="10"/>
        <v>7322</v>
      </c>
      <c r="C65" s="46">
        <f t="shared" si="10"/>
        <v>7079</v>
      </c>
      <c r="D65" s="50">
        <v>681</v>
      </c>
      <c r="E65" s="50">
        <v>681</v>
      </c>
      <c r="F65" s="49">
        <v>1638</v>
      </c>
      <c r="G65" s="50">
        <v>1454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962</v>
      </c>
      <c r="O65" s="49">
        <v>962</v>
      </c>
      <c r="P65" s="49">
        <v>4041</v>
      </c>
      <c r="Q65" s="49">
        <v>3982</v>
      </c>
      <c r="R65" s="6"/>
      <c r="S65" s="6"/>
      <c r="T65" s="6"/>
      <c r="U65" s="6"/>
      <c r="V65" s="6"/>
    </row>
    <row r="66" spans="1:22" s="7" customFormat="1" ht="13.5">
      <c r="A66" s="15" t="s">
        <v>46</v>
      </c>
      <c r="B66" s="46">
        <f t="shared" si="10"/>
        <v>12017</v>
      </c>
      <c r="C66" s="46">
        <f t="shared" si="10"/>
        <v>0</v>
      </c>
      <c r="D66" s="49">
        <v>0</v>
      </c>
      <c r="E66" s="49">
        <v>0</v>
      </c>
      <c r="F66" s="49">
        <v>1509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10508</v>
      </c>
      <c r="Q66" s="49">
        <v>0</v>
      </c>
      <c r="R66" s="6"/>
      <c r="S66" s="6"/>
      <c r="T66" s="6"/>
      <c r="U66" s="6"/>
      <c r="V66" s="6"/>
    </row>
    <row r="67" spans="1:22" s="7" customFormat="1" ht="13.5">
      <c r="A67" s="15" t="s">
        <v>47</v>
      </c>
      <c r="B67" s="46">
        <f t="shared" si="10"/>
        <v>16298</v>
      </c>
      <c r="C67" s="46">
        <f t="shared" si="10"/>
        <v>287</v>
      </c>
      <c r="D67" s="49">
        <v>0</v>
      </c>
      <c r="E67" s="49">
        <v>0</v>
      </c>
      <c r="F67" s="49">
        <v>7141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1332</v>
      </c>
      <c r="M67" s="49">
        <v>0</v>
      </c>
      <c r="N67" s="49">
        <v>0</v>
      </c>
      <c r="O67" s="49">
        <v>0</v>
      </c>
      <c r="P67" s="49">
        <v>7825</v>
      </c>
      <c r="Q67" s="49">
        <v>287</v>
      </c>
      <c r="R67" s="6"/>
      <c r="S67" s="6"/>
      <c r="T67" s="6"/>
      <c r="U67" s="6"/>
      <c r="V67" s="6"/>
    </row>
    <row r="68" spans="1:22" s="7" customFormat="1" ht="13.5">
      <c r="A68" s="15"/>
      <c r="B68" s="46"/>
      <c r="C68" s="46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6"/>
      <c r="S68" s="6"/>
      <c r="T68" s="6"/>
      <c r="U68" s="6"/>
      <c r="V68" s="6"/>
    </row>
    <row r="69" spans="1:22" s="7" customFormat="1" ht="13.5">
      <c r="A69" s="15" t="s">
        <v>48</v>
      </c>
      <c r="B69" s="46">
        <f t="shared" si="10"/>
        <v>1399</v>
      </c>
      <c r="C69" s="46">
        <f t="shared" si="10"/>
        <v>501</v>
      </c>
      <c r="D69" s="52">
        <v>204</v>
      </c>
      <c r="E69" s="49">
        <v>204</v>
      </c>
      <c r="F69" s="53">
        <v>597</v>
      </c>
      <c r="G69" s="53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53">
        <v>0</v>
      </c>
      <c r="O69" s="53">
        <v>0</v>
      </c>
      <c r="P69" s="49">
        <v>598</v>
      </c>
      <c r="Q69" s="49">
        <v>297</v>
      </c>
      <c r="R69" s="6"/>
      <c r="S69" s="6"/>
      <c r="T69" s="6"/>
      <c r="U69" s="6"/>
      <c r="V69" s="6"/>
    </row>
    <row r="70" spans="1:22" s="7" customFormat="1" ht="13.5">
      <c r="A70" s="15" t="s">
        <v>49</v>
      </c>
      <c r="B70" s="46">
        <f t="shared" si="10"/>
        <v>5495</v>
      </c>
      <c r="C70" s="46">
        <f t="shared" si="10"/>
        <v>2577</v>
      </c>
      <c r="D70" s="49">
        <v>0</v>
      </c>
      <c r="E70" s="49">
        <v>0</v>
      </c>
      <c r="F70" s="53">
        <v>545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53">
        <v>2373</v>
      </c>
      <c r="O70" s="49">
        <v>0</v>
      </c>
      <c r="P70" s="53">
        <v>2577</v>
      </c>
      <c r="Q70" s="53">
        <v>2577</v>
      </c>
      <c r="R70" s="6"/>
      <c r="S70" s="6"/>
      <c r="T70" s="6"/>
      <c r="U70" s="6"/>
      <c r="V70" s="6"/>
    </row>
    <row r="71" spans="1:22" s="7" customFormat="1" ht="13.5">
      <c r="A71" s="15" t="s">
        <v>50</v>
      </c>
      <c r="B71" s="46">
        <f t="shared" si="10"/>
        <v>21405</v>
      </c>
      <c r="C71" s="46">
        <f t="shared" si="10"/>
        <v>772</v>
      </c>
      <c r="D71" s="49">
        <v>0</v>
      </c>
      <c r="E71" s="49">
        <v>0</v>
      </c>
      <c r="F71" s="53">
        <v>20142</v>
      </c>
      <c r="G71" s="52">
        <v>593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53">
        <v>67</v>
      </c>
      <c r="O71" s="53">
        <v>67</v>
      </c>
      <c r="P71" s="53">
        <v>1196</v>
      </c>
      <c r="Q71" s="53">
        <v>112</v>
      </c>
      <c r="R71" s="6"/>
      <c r="S71" s="6"/>
      <c r="T71" s="6"/>
      <c r="U71" s="6"/>
      <c r="V71" s="6"/>
    </row>
    <row r="72" spans="1:22" s="7" customFormat="1" ht="13.5">
      <c r="A72" s="15" t="s">
        <v>51</v>
      </c>
      <c r="B72" s="46">
        <f t="shared" si="10"/>
        <v>23686</v>
      </c>
      <c r="C72" s="46">
        <f t="shared" si="10"/>
        <v>21493</v>
      </c>
      <c r="D72" s="49">
        <v>248</v>
      </c>
      <c r="E72" s="49">
        <v>190</v>
      </c>
      <c r="F72" s="53">
        <v>621</v>
      </c>
      <c r="G72" s="52">
        <v>328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1408</v>
      </c>
      <c r="O72" s="49">
        <v>249</v>
      </c>
      <c r="P72" s="53">
        <v>21409</v>
      </c>
      <c r="Q72" s="53">
        <v>20726</v>
      </c>
      <c r="R72" s="6"/>
      <c r="S72" s="6"/>
      <c r="T72" s="6"/>
      <c r="U72" s="6"/>
      <c r="V72" s="6"/>
    </row>
    <row r="73" spans="1:22" s="7" customFormat="1" ht="13.5">
      <c r="A73" s="19" t="s">
        <v>52</v>
      </c>
      <c r="B73" s="47">
        <f t="shared" si="10"/>
        <v>3212</v>
      </c>
      <c r="C73" s="48">
        <f t="shared" si="10"/>
        <v>645</v>
      </c>
      <c r="D73" s="49">
        <v>0</v>
      </c>
      <c r="E73" s="49">
        <v>0</v>
      </c>
      <c r="F73" s="55">
        <v>1608</v>
      </c>
      <c r="G73" s="55">
        <v>645</v>
      </c>
      <c r="H73" s="49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1604</v>
      </c>
      <c r="Q73" s="54">
        <v>0</v>
      </c>
      <c r="R73" s="6"/>
      <c r="S73" s="6"/>
      <c r="T73" s="6"/>
      <c r="U73" s="6"/>
      <c r="V73" s="6"/>
    </row>
    <row r="74" spans="1:22" s="40" customFormat="1" ht="18" customHeight="1">
      <c r="A74" s="41" t="s">
        <v>65</v>
      </c>
      <c r="B74" s="41"/>
      <c r="C74" s="41"/>
      <c r="D74" s="41"/>
      <c r="E74" s="41"/>
      <c r="F74" s="41"/>
      <c r="G74" s="41"/>
      <c r="H74" s="41"/>
      <c r="I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ht="12">
      <c r="A75" s="11"/>
    </row>
    <row r="76" ht="12">
      <c r="A76" s="10"/>
    </row>
    <row r="77" ht="12">
      <c r="A77" s="10"/>
    </row>
    <row r="78" ht="12">
      <c r="A78" s="10"/>
    </row>
    <row r="79" ht="12">
      <c r="A79" s="10"/>
    </row>
    <row r="80" ht="12">
      <c r="A80" s="10"/>
    </row>
  </sheetData>
  <mergeCells count="1">
    <mergeCell ref="A4:A5"/>
  </mergeCells>
  <printOptions/>
  <pageMargins left="0.5905511811023623" right="0.5905511811023623" top="0.5905511811023623" bottom="0.5905511811023623" header="0.31496062992125984" footer="0.1968503937007874"/>
  <pageSetup horizontalDpi="300" verticalDpi="300" orientation="portrait" paperSize="9" scale="70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2010-01-21T08:35:19Z</cp:lastPrinted>
  <dcterms:created xsi:type="dcterms:W3CDTF">2008-10-30T07:53:09Z</dcterms:created>
  <dcterms:modified xsi:type="dcterms:W3CDTF">2010-03-16T04:14:54Z</dcterms:modified>
  <cp:category/>
  <cp:version/>
  <cp:contentType/>
  <cp:contentStatus/>
</cp:coreProperties>
</file>