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176" windowWidth="15480" windowHeight="11640" activeTab="0"/>
  </bookViews>
  <sheets>
    <sheet name="n-07-15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<sst xmlns="http://schemas.openxmlformats.org/spreadsheetml/2006/main" count="85" uniqueCount="82">
  <si>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市  町  村</t>
  </si>
  <si>
    <t>総     数</t>
  </si>
  <si>
    <t>総    数</t>
  </si>
  <si>
    <t>木  造</t>
  </si>
  <si>
    <t>簡  耐</t>
  </si>
  <si>
    <t>中  耐</t>
  </si>
  <si>
    <t>高  層</t>
  </si>
  <si>
    <t>戸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</si>
  <si>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</si>
  <si>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</si>
  <si>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</si>
  <si>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</si>
  <si>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</si>
  <si>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</si>
  <si>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</si>
  <si>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</si>
  <si>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</si>
  <si>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</si>
  <si>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</si>
  <si>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</si>
  <si>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</si>
  <si>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</si>
  <si>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</si>
  <si>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</si>
  <si>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</si>
  <si>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</si>
  <si>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</si>
  <si>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</si>
  <si>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</si>
  <si>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</si>
  <si>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</si>
  <si>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</si>
  <si>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</si>
  <si>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</si>
  <si>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</si>
  <si>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</si>
  <si>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</si>
  <si>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</si>
  <si>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</si>
  <si>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</si>
  <si>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</si>
  <si>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</si>
  <si>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</si>
  <si>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</si>
  <si>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</si>
  <si>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</si>
  <si>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</si>
  <si>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</si>
  <si>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</si>
  <si>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</si>
  <si>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</si>
  <si>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</si>
  <si>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</si>
  <si>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</si>
  <si>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</si>
  <si>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</si>
  <si>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</si>
  <si>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</si>
  <si>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</si>
  <si>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木　造</t>
  </si>
  <si>
    <t>準耐火</t>
  </si>
  <si>
    <t>低　耐</t>
  </si>
  <si>
    <t>賃貸住宅</t>
  </si>
  <si>
    <t>都市再生機構</t>
  </si>
  <si>
    <t>　　　　　　都市再生機構西日本支社</t>
  </si>
  <si>
    <t xml:space="preserve">        </t>
  </si>
  <si>
    <t xml:space="preserve">        ア(　）内は特定優良賃貸住宅分戸数である。</t>
  </si>
  <si>
    <t xml:space="preserve">  府  営  住  宅  管  理  戸  数</t>
  </si>
  <si>
    <t>市  町  村  営  住  宅  管  理  戸  数</t>
  </si>
  <si>
    <t xml:space="preserve"> </t>
  </si>
  <si>
    <t>特定公共</t>
  </si>
  <si>
    <t>ア）住宅供給公社</t>
  </si>
  <si>
    <r>
      <t xml:space="preserve">  資  料    </t>
    </r>
    <r>
      <rPr>
        <sz val="11"/>
        <rFont val="ＭＳ 明朝"/>
        <family val="1"/>
      </rPr>
      <t>大阪府住宅まちづくり部住宅経営室住宅管理課、住宅まちづくり部居住企画課、大阪府住宅供給公社、大阪市住宅供給公社、</t>
    </r>
  </si>
  <si>
    <t xml:space="preserve"> 住 　宅   管   理   戸   数</t>
  </si>
  <si>
    <t xml:space="preserve">市   町   村   別   公   共   賃   貸 </t>
  </si>
  <si>
    <t xml:space="preserve">        １）(　）内は、すべて内数である。</t>
  </si>
  <si>
    <r>
      <t xml:space="preserve">   </t>
    </r>
    <r>
      <rPr>
        <sz val="11"/>
        <rFont val="ＭＳ 明朝"/>
        <family val="1"/>
      </rPr>
      <t xml:space="preserve"> １９</t>
    </r>
  </si>
  <si>
    <t>平成１７年</t>
  </si>
  <si>
    <r>
      <t xml:space="preserve">   </t>
    </r>
    <r>
      <rPr>
        <sz val="11"/>
        <rFont val="ＭＳ 明朝"/>
        <family val="1"/>
      </rPr>
      <t xml:space="preserve"> １８</t>
    </r>
  </si>
  <si>
    <r>
      <t xml:space="preserve">   </t>
    </r>
    <r>
      <rPr>
        <sz val="11"/>
        <rFont val="ＭＳ 明朝"/>
        <family val="1"/>
      </rPr>
      <t xml:space="preserve"> ２０</t>
    </r>
  </si>
  <si>
    <t>平成２１年</t>
  </si>
  <si>
    <t xml:space="preserve">         ７－１５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</si>
</sst>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#\ ###\ ##0;[Red]&quot;△&quot;#\ ##0;&quot;－&quot;"/>
    <numFmt numFmtId="178" formatCode="0_);[Red]\(0\)"/>
    <numFmt numFmtId="179" formatCode="\(\ #\ ###\ ##0\)"/>
    <numFmt numFmtId="180" formatCode="\(#\ ###\ ##0\)"/>
    <numFmt numFmtId="181" formatCode="#\ ###\ ##0;[Red]&quot;△&quot;#\ ##0;"/>
    <numFmt numFmtId="182" formatCode="General;;"/>
    <numFmt numFmtId="183" formatCode="\(\ #\ ###\ ###\)"/>
    <numFmt numFmtId="184" formatCode="\(#\ ###\ ###\)"/>
    <numFmt numFmtId="185" formatCode="\(\ \ #\ ###\ ##0\)"/>
    <numFmt numFmtId="186" formatCode="\(\ \ \ #\ ###\ ##0\)"/>
    <numFmt numFmtId="187" formatCode="#\ ###\ ##0;[Red]&quot;△&quot;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 vertical="center" indent="2"/>
    </xf>
    <xf numFmtId="0" fontId="0" fillId="0" borderId="4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 indent="3"/>
    </xf>
    <xf numFmtId="0" fontId="0" fillId="0" borderId="4" xfId="0" applyFont="1" applyBorder="1" applyAlignment="1">
      <alignment horizontal="centerContinuous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38" fontId="0" fillId="0" borderId="1" xfId="17" applyFont="1" applyBorder="1" applyAlignment="1">
      <alignment horizontal="distributed"/>
    </xf>
    <xf numFmtId="38" fontId="0" fillId="0" borderId="0" xfId="17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distributed"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/>
    </xf>
    <xf numFmtId="187" fontId="0" fillId="0" borderId="0" xfId="0" applyNumberFormat="1" applyFont="1" applyAlignment="1">
      <alignment/>
    </xf>
    <xf numFmtId="187" fontId="0" fillId="0" borderId="0" xfId="17" applyNumberFormat="1" applyFont="1" applyBorder="1" applyAlignment="1">
      <alignment/>
    </xf>
    <xf numFmtId="187" fontId="0" fillId="0" borderId="0" xfId="17" applyNumberFormat="1" applyFont="1" applyBorder="1" applyAlignment="1">
      <alignment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9" xfId="0" applyNumberFormat="1" applyFont="1" applyFill="1" applyBorder="1" applyAlignment="1">
      <alignment/>
    </xf>
    <xf numFmtId="180" fontId="0" fillId="0" borderId="0" xfId="0" applyNumberFormat="1" applyFont="1" applyAlignment="1" quotePrefix="1">
      <alignment horizontal="right"/>
    </xf>
    <xf numFmtId="0" fontId="0" fillId="0" borderId="1" xfId="0" applyFont="1" applyBorder="1" applyAlignment="1">
      <alignment/>
    </xf>
    <xf numFmtId="187" fontId="0" fillId="0" borderId="0" xfId="17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 quotePrefix="1">
      <alignment horizontal="right"/>
    </xf>
    <xf numFmtId="0" fontId="0" fillId="0" borderId="1" xfId="0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187" fontId="0" fillId="0" borderId="0" xfId="0" applyNumberFormat="1" applyFont="1" applyFill="1" applyBorder="1" applyAlignment="1">
      <alignment/>
    </xf>
    <xf numFmtId="187" fontId="5" fillId="0" borderId="0" xfId="17" applyNumberFormat="1" applyFont="1" applyFill="1" applyAlignment="1">
      <alignment/>
    </xf>
    <xf numFmtId="180" fontId="5" fillId="0" borderId="0" xfId="17" applyNumberFormat="1" applyFont="1" applyFill="1" applyAlignment="1">
      <alignment/>
    </xf>
    <xf numFmtId="187" fontId="5" fillId="0" borderId="0" xfId="0" applyNumberFormat="1" applyFont="1" applyFill="1" applyBorder="1" applyAlignment="1">
      <alignment/>
    </xf>
    <xf numFmtId="187" fontId="0" fillId="0" borderId="0" xfId="0" applyNumberFormat="1" applyFont="1" applyFill="1" applyAlignment="1" quotePrefix="1">
      <alignment horizontal="right"/>
    </xf>
    <xf numFmtId="180" fontId="0" fillId="0" borderId="0" xfId="17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9.59765625" style="6" customWidth="1"/>
    <col min="2" max="2" width="18.8984375" style="6" customWidth="1"/>
    <col min="3" max="3" width="16" style="6" customWidth="1"/>
    <col min="4" max="8" width="14.8984375" style="6" customWidth="1"/>
    <col min="9" max="9" width="15.8984375" style="6" customWidth="1"/>
    <col min="10" max="14" width="14.8984375" style="6" customWidth="1"/>
    <col min="15" max="15" width="3.8984375" style="6" customWidth="1"/>
    <col min="16" max="16" width="9.8984375" style="6" customWidth="1"/>
    <col min="17" max="17" width="12.09765625" style="6" bestFit="1" customWidth="1"/>
    <col min="18" max="18" width="13.5" style="6" customWidth="1"/>
    <col min="19" max="16384" width="9" style="6" customWidth="1"/>
  </cols>
  <sheetData>
    <row r="1" spans="1:9" ht="21.75" customHeight="1">
      <c r="A1" s="47" t="s">
        <v>81</v>
      </c>
      <c r="C1" s="1"/>
      <c r="E1" s="7"/>
      <c r="H1" s="7" t="s">
        <v>74</v>
      </c>
      <c r="I1" s="1" t="s">
        <v>73</v>
      </c>
    </row>
    <row r="2" ht="24" customHeight="1">
      <c r="A2" s="6" t="s">
        <v>65</v>
      </c>
    </row>
    <row r="3" s="4" customFormat="1" ht="12" customHeight="1">
      <c r="A3" s="4" t="s">
        <v>75</v>
      </c>
    </row>
    <row r="4" s="4" customFormat="1" ht="15" customHeight="1" thickBot="1">
      <c r="A4" s="4" t="s">
        <v>66</v>
      </c>
    </row>
    <row r="5" spans="1:18" ht="15.75" customHeight="1">
      <c r="A5" s="69" t="s">
        <v>0</v>
      </c>
      <c r="B5" s="71" t="s">
        <v>2</v>
      </c>
      <c r="C5" s="9"/>
      <c r="D5" s="10" t="s">
        <v>67</v>
      </c>
      <c r="E5" s="11"/>
      <c r="F5" s="11"/>
      <c r="G5" s="11"/>
      <c r="H5" s="11"/>
      <c r="I5" s="11"/>
      <c r="J5" s="12" t="s">
        <v>68</v>
      </c>
      <c r="K5" s="11"/>
      <c r="L5" s="11"/>
      <c r="M5" s="11"/>
      <c r="N5" s="13"/>
      <c r="O5" s="14" t="s">
        <v>69</v>
      </c>
      <c r="P5" s="15"/>
      <c r="Q5" s="8"/>
      <c r="R5" s="56" t="s">
        <v>63</v>
      </c>
    </row>
    <row r="6" spans="1:18" ht="15.75" customHeight="1">
      <c r="A6" s="60"/>
      <c r="B6" s="72"/>
      <c r="C6" s="61" t="s">
        <v>1</v>
      </c>
      <c r="D6" s="61" t="s">
        <v>3</v>
      </c>
      <c r="E6" s="63" t="s">
        <v>4</v>
      </c>
      <c r="F6" s="61" t="s">
        <v>5</v>
      </c>
      <c r="G6" s="61" t="s">
        <v>6</v>
      </c>
      <c r="H6" s="16" t="s">
        <v>70</v>
      </c>
      <c r="I6" s="67" t="s">
        <v>2</v>
      </c>
      <c r="J6" s="61" t="s">
        <v>59</v>
      </c>
      <c r="K6" s="61" t="s">
        <v>60</v>
      </c>
      <c r="L6" s="63" t="s">
        <v>61</v>
      </c>
      <c r="M6" s="61" t="s">
        <v>5</v>
      </c>
      <c r="N6" s="61" t="s">
        <v>6</v>
      </c>
      <c r="O6" s="57" t="s">
        <v>71</v>
      </c>
      <c r="P6" s="59"/>
      <c r="Q6" s="60"/>
      <c r="R6" s="57"/>
    </row>
    <row r="7" spans="1:18" ht="15.75" customHeight="1">
      <c r="A7" s="70"/>
      <c r="B7" s="66"/>
      <c r="C7" s="66"/>
      <c r="D7" s="62"/>
      <c r="E7" s="64"/>
      <c r="F7" s="62"/>
      <c r="G7" s="62"/>
      <c r="H7" s="18" t="s">
        <v>62</v>
      </c>
      <c r="I7" s="68"/>
      <c r="J7" s="62"/>
      <c r="K7" s="62"/>
      <c r="L7" s="64"/>
      <c r="M7" s="62"/>
      <c r="N7" s="65"/>
      <c r="O7" s="20"/>
      <c r="P7" s="19"/>
      <c r="Q7" s="17"/>
      <c r="R7" s="58"/>
    </row>
    <row r="8" spans="1:14" ht="14.25" customHeight="1">
      <c r="A8" s="21"/>
      <c r="B8" s="22" t="s">
        <v>7</v>
      </c>
      <c r="I8" s="23"/>
      <c r="J8" s="23"/>
      <c r="K8" s="23"/>
      <c r="L8" s="23"/>
      <c r="M8" s="23"/>
      <c r="N8" s="23"/>
    </row>
    <row r="9" spans="1:18" s="25" customFormat="1" ht="14.25" customHeight="1">
      <c r="A9" s="24" t="s">
        <v>77</v>
      </c>
      <c r="B9" s="30">
        <v>400686</v>
      </c>
      <c r="C9" s="33">
        <v>138257</v>
      </c>
      <c r="D9" s="33">
        <v>65</v>
      </c>
      <c r="E9" s="33">
        <v>5000</v>
      </c>
      <c r="F9" s="33">
        <v>93163</v>
      </c>
      <c r="G9" s="33">
        <v>37767</v>
      </c>
      <c r="H9" s="34">
        <v>2262</v>
      </c>
      <c r="I9" s="31">
        <v>109133</v>
      </c>
      <c r="J9" s="31">
        <v>2533</v>
      </c>
      <c r="K9" s="31">
        <v>1390</v>
      </c>
      <c r="L9" s="31">
        <v>102</v>
      </c>
      <c r="M9" s="31">
        <v>50369</v>
      </c>
      <c r="N9" s="31">
        <v>54739</v>
      </c>
      <c r="O9" s="32"/>
      <c r="P9" s="30">
        <v>36153</v>
      </c>
      <c r="Q9" s="38">
        <v>10974</v>
      </c>
      <c r="R9" s="30">
        <v>117143</v>
      </c>
    </row>
    <row r="10" spans="1:18" ht="14.25" customHeight="1">
      <c r="A10" s="26" t="s">
        <v>78</v>
      </c>
      <c r="B10" s="30">
        <v>401970</v>
      </c>
      <c r="C10" s="33">
        <v>138691</v>
      </c>
      <c r="D10" s="33">
        <v>64</v>
      </c>
      <c r="E10" s="33">
        <v>4372</v>
      </c>
      <c r="F10" s="33">
        <v>93163</v>
      </c>
      <c r="G10" s="33">
        <v>38830</v>
      </c>
      <c r="H10" s="34">
        <v>2262</v>
      </c>
      <c r="I10" s="31">
        <v>109748</v>
      </c>
      <c r="J10" s="31">
        <v>2423</v>
      </c>
      <c r="K10" s="31">
        <v>1331</v>
      </c>
      <c r="L10" s="31">
        <v>74</v>
      </c>
      <c r="M10" s="31">
        <v>49465</v>
      </c>
      <c r="N10" s="31">
        <v>56455</v>
      </c>
      <c r="O10" s="32"/>
      <c r="P10" s="30">
        <v>36083</v>
      </c>
      <c r="Q10" s="38">
        <v>11042</v>
      </c>
      <c r="R10" s="30">
        <v>117448</v>
      </c>
    </row>
    <row r="11" spans="1:18" ht="14.25" customHeight="1">
      <c r="A11" s="26" t="s">
        <v>76</v>
      </c>
      <c r="B11" s="30">
        <v>399600</v>
      </c>
      <c r="C11" s="33">
        <v>138318</v>
      </c>
      <c r="D11" s="33">
        <v>64</v>
      </c>
      <c r="E11" s="33">
        <v>3501</v>
      </c>
      <c r="F11" s="33">
        <v>92004</v>
      </c>
      <c r="G11" s="33">
        <v>40487</v>
      </c>
      <c r="H11" s="34">
        <v>2262</v>
      </c>
      <c r="I11" s="31">
        <v>108226</v>
      </c>
      <c r="J11" s="31">
        <v>2177</v>
      </c>
      <c r="K11" s="31">
        <v>872</v>
      </c>
      <c r="L11" s="31">
        <v>102</v>
      </c>
      <c r="M11" s="31">
        <v>47915</v>
      </c>
      <c r="N11" s="31">
        <v>57160</v>
      </c>
      <c r="O11" s="32"/>
      <c r="P11" s="30">
        <v>36430</v>
      </c>
      <c r="Q11" s="38">
        <v>12453</v>
      </c>
      <c r="R11" s="30">
        <v>116626</v>
      </c>
    </row>
    <row r="12" spans="1:18" ht="14.25" customHeight="1">
      <c r="A12" s="26" t="s">
        <v>79</v>
      </c>
      <c r="B12" s="30">
        <v>397729</v>
      </c>
      <c r="C12" s="33">
        <v>137495</v>
      </c>
      <c r="D12" s="33">
        <v>64</v>
      </c>
      <c r="E12" s="33">
        <v>2823</v>
      </c>
      <c r="F12" s="33">
        <v>91225</v>
      </c>
      <c r="G12" s="33">
        <v>41121</v>
      </c>
      <c r="H12" s="34">
        <v>2262</v>
      </c>
      <c r="I12" s="31">
        <v>107043</v>
      </c>
      <c r="J12" s="31">
        <v>2000</v>
      </c>
      <c r="K12" s="31">
        <v>850</v>
      </c>
      <c r="L12" s="31">
        <v>102</v>
      </c>
      <c r="M12" s="31">
        <v>45983</v>
      </c>
      <c r="N12" s="31">
        <v>58108</v>
      </c>
      <c r="O12" s="32"/>
      <c r="P12" s="30">
        <v>36733</v>
      </c>
      <c r="Q12" s="38">
        <v>12453</v>
      </c>
      <c r="R12" s="30">
        <v>116458</v>
      </c>
    </row>
    <row r="13" spans="1:18" ht="12" customHeight="1">
      <c r="A13" s="21"/>
      <c r="B13" s="32"/>
      <c r="C13" s="32"/>
      <c r="D13" s="32"/>
      <c r="E13" s="32"/>
      <c r="F13" s="32"/>
      <c r="G13" s="32"/>
      <c r="H13" s="32"/>
      <c r="I13" s="35"/>
      <c r="J13" s="35"/>
      <c r="K13" s="35"/>
      <c r="L13" s="35"/>
      <c r="M13" s="35"/>
      <c r="N13" s="35"/>
      <c r="O13" s="32"/>
      <c r="P13" s="32"/>
      <c r="Q13" s="38"/>
      <c r="R13" s="32"/>
    </row>
    <row r="14" spans="1:19" s="2" customFormat="1" ht="14.25" customHeight="1">
      <c r="A14" s="3" t="s">
        <v>80</v>
      </c>
      <c r="B14" s="49">
        <f aca="true" t="shared" si="0" ref="B14:H14">SUM(B16:B23)</f>
        <v>396489</v>
      </c>
      <c r="C14" s="49">
        <f t="shared" si="0"/>
        <v>138860</v>
      </c>
      <c r="D14" s="49">
        <f t="shared" si="0"/>
        <v>55</v>
      </c>
      <c r="E14" s="49">
        <f t="shared" si="0"/>
        <v>2576</v>
      </c>
      <c r="F14" s="49">
        <f t="shared" si="0"/>
        <v>90425</v>
      </c>
      <c r="G14" s="49">
        <f t="shared" si="0"/>
        <v>43542</v>
      </c>
      <c r="H14" s="49">
        <f t="shared" si="0"/>
        <v>2262</v>
      </c>
      <c r="I14" s="49">
        <f>SUM(I16:I23)</f>
        <v>106624</v>
      </c>
      <c r="J14" s="49">
        <f>SUM(J16:J23)</f>
        <v>1705</v>
      </c>
      <c r="K14" s="49">
        <f aca="true" t="shared" si="1" ref="K14:R14">SUM(K16:K23)</f>
        <v>812</v>
      </c>
      <c r="L14" s="49">
        <f t="shared" si="1"/>
        <v>102</v>
      </c>
      <c r="M14" s="49">
        <f t="shared" si="1"/>
        <v>45347</v>
      </c>
      <c r="N14" s="49">
        <f t="shared" si="1"/>
        <v>58658</v>
      </c>
      <c r="O14" s="49"/>
      <c r="P14" s="49">
        <f t="shared" si="1"/>
        <v>35405</v>
      </c>
      <c r="Q14" s="50">
        <f>SUM(Q16:Q23)</f>
        <v>12010</v>
      </c>
      <c r="R14" s="49">
        <f t="shared" si="1"/>
        <v>115600</v>
      </c>
      <c r="S14" s="5"/>
    </row>
    <row r="15" spans="1:19" ht="12" customHeight="1">
      <c r="A15" s="39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1"/>
      <c r="S15" s="23"/>
    </row>
    <row r="16" spans="1:19" s="2" customFormat="1" ht="14.25" customHeight="1">
      <c r="A16" s="3" t="s">
        <v>8</v>
      </c>
      <c r="B16" s="49">
        <f>B25</f>
        <v>148501</v>
      </c>
      <c r="C16" s="49">
        <f>C25</f>
        <v>14468</v>
      </c>
      <c r="D16" s="51">
        <v>0</v>
      </c>
      <c r="E16" s="49">
        <f>E25</f>
        <v>1</v>
      </c>
      <c r="F16" s="49">
        <f>F25</f>
        <v>8123</v>
      </c>
      <c r="G16" s="49">
        <f>G25</f>
        <v>6059</v>
      </c>
      <c r="H16" s="49">
        <f>H25</f>
        <v>285</v>
      </c>
      <c r="I16" s="49">
        <f>I25</f>
        <v>87735</v>
      </c>
      <c r="J16" s="49">
        <f aca="true" t="shared" si="2" ref="J16:R16">J25</f>
        <v>84</v>
      </c>
      <c r="K16" s="51">
        <v>0</v>
      </c>
      <c r="L16" s="51">
        <v>0</v>
      </c>
      <c r="M16" s="49">
        <f t="shared" si="2"/>
        <v>33362</v>
      </c>
      <c r="N16" s="49">
        <f t="shared" si="2"/>
        <v>54289</v>
      </c>
      <c r="O16" s="49"/>
      <c r="P16" s="49">
        <f t="shared" si="2"/>
        <v>9128</v>
      </c>
      <c r="Q16" s="50">
        <f t="shared" si="2"/>
        <v>6073</v>
      </c>
      <c r="R16" s="49">
        <f t="shared" si="2"/>
        <v>37170</v>
      </c>
      <c r="S16" s="5"/>
    </row>
    <row r="17" spans="1:19" s="2" customFormat="1" ht="14.25" customHeight="1">
      <c r="A17" s="3" t="s">
        <v>9</v>
      </c>
      <c r="B17" s="49">
        <f aca="true" t="shared" si="3" ref="B17:L17">B31+B33+B38+B53+B65</f>
        <v>47034</v>
      </c>
      <c r="C17" s="49">
        <f t="shared" si="3"/>
        <v>22006</v>
      </c>
      <c r="D17" s="51">
        <v>0</v>
      </c>
      <c r="E17" s="49">
        <f>E31+E33+E38+E53+E65</f>
        <v>142</v>
      </c>
      <c r="F17" s="49">
        <f>F31+F33+F38+F53+F65</f>
        <v>16312</v>
      </c>
      <c r="G17" s="49">
        <f>G31+G33+G38+G53+G65</f>
        <v>5120</v>
      </c>
      <c r="H17" s="49">
        <f>H31+H33+H38+H53+H65</f>
        <v>432</v>
      </c>
      <c r="I17" s="49">
        <f t="shared" si="3"/>
        <v>1726</v>
      </c>
      <c r="J17" s="49">
        <f t="shared" si="3"/>
        <v>42</v>
      </c>
      <c r="K17" s="49">
        <f t="shared" si="3"/>
        <v>28</v>
      </c>
      <c r="L17" s="49">
        <f t="shared" si="3"/>
        <v>12</v>
      </c>
      <c r="M17" s="49">
        <f aca="true" t="shared" si="4" ref="M17:R17">M31+M33+M38+M53+M65</f>
        <v>1235</v>
      </c>
      <c r="N17" s="49">
        <f t="shared" si="4"/>
        <v>409</v>
      </c>
      <c r="O17" s="49"/>
      <c r="P17" s="49">
        <f t="shared" si="4"/>
        <v>5978</v>
      </c>
      <c r="Q17" s="50">
        <f t="shared" si="4"/>
        <v>1286</v>
      </c>
      <c r="R17" s="49">
        <f t="shared" si="4"/>
        <v>17324</v>
      </c>
      <c r="S17" s="5"/>
    </row>
    <row r="18" spans="1:19" s="2" customFormat="1" ht="14.25" customHeight="1">
      <c r="A18" s="3" t="s">
        <v>10</v>
      </c>
      <c r="B18" s="49">
        <f>B28+B29+B49+B66+B67</f>
        <v>22607</v>
      </c>
      <c r="C18" s="49">
        <f>C28+C29+C49+C66+C67</f>
        <v>6002</v>
      </c>
      <c r="D18" s="51">
        <v>0</v>
      </c>
      <c r="E18" s="51">
        <v>0</v>
      </c>
      <c r="F18" s="49">
        <f>F28+F29+F49+F66+F67</f>
        <v>5379</v>
      </c>
      <c r="G18" s="49">
        <f>G28+G29+G49+G66+G67</f>
        <v>623</v>
      </c>
      <c r="H18" s="51">
        <v>0</v>
      </c>
      <c r="I18" s="49">
        <f aca="true" t="shared" si="5" ref="I18:P18">I28+I29+I49+I66+I67</f>
        <v>2828</v>
      </c>
      <c r="J18" s="49">
        <f t="shared" si="5"/>
        <v>74</v>
      </c>
      <c r="K18" s="49">
        <f t="shared" si="5"/>
        <v>65</v>
      </c>
      <c r="L18" s="49">
        <f t="shared" si="5"/>
        <v>52</v>
      </c>
      <c r="M18" s="49">
        <f t="shared" si="5"/>
        <v>1833</v>
      </c>
      <c r="N18" s="49">
        <f t="shared" si="5"/>
        <v>804</v>
      </c>
      <c r="O18" s="49"/>
      <c r="P18" s="49">
        <f t="shared" si="5"/>
        <v>2881</v>
      </c>
      <c r="Q18" s="50">
        <f>Q28+Q29+Q49+Q66+Q67</f>
        <v>637</v>
      </c>
      <c r="R18" s="49">
        <f>R28+R29+R49+R66+R67</f>
        <v>10896</v>
      </c>
      <c r="S18" s="5"/>
    </row>
    <row r="19" spans="1:19" s="2" customFormat="1" ht="14.25" customHeight="1">
      <c r="A19" s="3" t="s">
        <v>11</v>
      </c>
      <c r="B19" s="49">
        <f aca="true" t="shared" si="6" ref="B19:P19">B35+B37+B43+B46+B52+B59+B61</f>
        <v>40533</v>
      </c>
      <c r="C19" s="49">
        <f t="shared" si="6"/>
        <v>24556</v>
      </c>
      <c r="D19" s="49">
        <f t="shared" si="6"/>
        <v>55</v>
      </c>
      <c r="E19" s="49">
        <f t="shared" si="6"/>
        <v>16</v>
      </c>
      <c r="F19" s="49">
        <f t="shared" si="6"/>
        <v>16874</v>
      </c>
      <c r="G19" s="49">
        <f t="shared" si="6"/>
        <v>7227</v>
      </c>
      <c r="H19" s="49">
        <f t="shared" si="6"/>
        <v>384</v>
      </c>
      <c r="I19" s="49">
        <f t="shared" si="6"/>
        <v>2409</v>
      </c>
      <c r="J19" s="49">
        <f t="shared" si="6"/>
        <v>82</v>
      </c>
      <c r="K19" s="49">
        <f t="shared" si="6"/>
        <v>44</v>
      </c>
      <c r="L19" s="49">
        <f t="shared" si="6"/>
        <v>22</v>
      </c>
      <c r="M19" s="49">
        <f t="shared" si="6"/>
        <v>1845</v>
      </c>
      <c r="N19" s="49">
        <f t="shared" si="6"/>
        <v>416</v>
      </c>
      <c r="O19" s="49"/>
      <c r="P19" s="49">
        <f t="shared" si="6"/>
        <v>4002</v>
      </c>
      <c r="Q19" s="50">
        <f>Q35+Q37+Q43+Q46+Q52+Q59+Q61</f>
        <v>921</v>
      </c>
      <c r="R19" s="49">
        <f>R35+R37+R43+R46+R52+R59+R61</f>
        <v>9566</v>
      </c>
      <c r="S19" s="5"/>
    </row>
    <row r="20" spans="1:19" s="2" customFormat="1" ht="14.25" customHeight="1">
      <c r="A20" s="3" t="s">
        <v>12</v>
      </c>
      <c r="B20" s="49">
        <f aca="true" t="shared" si="7" ref="B20:K20">B39+B50+B57</f>
        <v>16564</v>
      </c>
      <c r="C20" s="49">
        <f t="shared" si="7"/>
        <v>10463</v>
      </c>
      <c r="D20" s="51">
        <v>0</v>
      </c>
      <c r="E20" s="49">
        <f>E39+E50+E57</f>
        <v>119</v>
      </c>
      <c r="F20" s="49">
        <f>F39+F50+F57</f>
        <v>4573</v>
      </c>
      <c r="G20" s="49">
        <f>G39+G50+G57</f>
        <v>5216</v>
      </c>
      <c r="H20" s="49">
        <f>H39+H50+H57</f>
        <v>555</v>
      </c>
      <c r="I20" s="49">
        <f t="shared" si="7"/>
        <v>2678</v>
      </c>
      <c r="J20" s="49">
        <f t="shared" si="7"/>
        <v>243</v>
      </c>
      <c r="K20" s="49">
        <f t="shared" si="7"/>
        <v>119</v>
      </c>
      <c r="L20" s="51">
        <v>0</v>
      </c>
      <c r="M20" s="49">
        <f aca="true" t="shared" si="8" ref="M20:R20">M39+M50+M57</f>
        <v>1210</v>
      </c>
      <c r="N20" s="49">
        <f t="shared" si="8"/>
        <v>1106</v>
      </c>
      <c r="O20" s="49"/>
      <c r="P20" s="49">
        <f t="shared" si="8"/>
        <v>1305</v>
      </c>
      <c r="Q20" s="50">
        <f t="shared" si="8"/>
        <v>820</v>
      </c>
      <c r="R20" s="49">
        <f t="shared" si="8"/>
        <v>2118</v>
      </c>
      <c r="S20" s="5"/>
    </row>
    <row r="21" spans="1:19" s="2" customFormat="1" ht="14.25" customHeight="1">
      <c r="A21" s="3" t="s">
        <v>13</v>
      </c>
      <c r="B21" s="49">
        <f aca="true" t="shared" si="9" ref="B21:Q21">B41+B44+B45+B51+B56+B62+B73+B74+B75</f>
        <v>20703</v>
      </c>
      <c r="C21" s="49">
        <f t="shared" si="9"/>
        <v>11086</v>
      </c>
      <c r="D21" s="51">
        <v>0</v>
      </c>
      <c r="E21" s="49">
        <f>E41+E44+E45+E51+E56+E62+E73+E74+E75</f>
        <v>1245</v>
      </c>
      <c r="F21" s="49">
        <f>F41+F44+F45+F51+F56+F62+F73+F74+F75</f>
        <v>4669</v>
      </c>
      <c r="G21" s="49">
        <f>G41+G44+G45+G51+G56+G62+G73+G74+G75</f>
        <v>4842</v>
      </c>
      <c r="H21" s="49">
        <f>H41+H44+H45+H51+H56+H62+H73+H74+H75</f>
        <v>330</v>
      </c>
      <c r="I21" s="49">
        <f t="shared" si="9"/>
        <v>1352</v>
      </c>
      <c r="J21" s="49">
        <f t="shared" si="9"/>
        <v>49</v>
      </c>
      <c r="K21" s="49">
        <f t="shared" si="9"/>
        <v>40</v>
      </c>
      <c r="L21" s="49">
        <f t="shared" si="9"/>
        <v>4</v>
      </c>
      <c r="M21" s="49">
        <f t="shared" si="9"/>
        <v>976</v>
      </c>
      <c r="N21" s="49">
        <f t="shared" si="9"/>
        <v>283</v>
      </c>
      <c r="O21" s="49"/>
      <c r="P21" s="49">
        <f t="shared" si="9"/>
        <v>425</v>
      </c>
      <c r="Q21" s="50">
        <f t="shared" si="9"/>
        <v>276</v>
      </c>
      <c r="R21" s="49">
        <f>R41+R44+R45+R51+R56+R62+R73+R74+R75</f>
        <v>7840</v>
      </c>
      <c r="S21" s="5"/>
    </row>
    <row r="22" spans="1:19" s="2" customFormat="1" ht="14.25" customHeight="1">
      <c r="A22" s="3" t="s">
        <v>14</v>
      </c>
      <c r="B22" s="49">
        <f aca="true" t="shared" si="10" ref="B22:P22">B26+B32+B47+B55+B68</f>
        <v>74984</v>
      </c>
      <c r="C22" s="49">
        <f t="shared" si="10"/>
        <v>33497</v>
      </c>
      <c r="D22" s="51">
        <v>0</v>
      </c>
      <c r="E22" s="49">
        <f>E26+E32+E47+E55+E68</f>
        <v>202</v>
      </c>
      <c r="F22" s="49">
        <f>F26+F32+F47+F55+F68</f>
        <v>23518</v>
      </c>
      <c r="G22" s="49">
        <f>G26+G32+G47+G55+G68</f>
        <v>9689</v>
      </c>
      <c r="H22" s="49">
        <f>H26+H32+H47+H55+H68</f>
        <v>88</v>
      </c>
      <c r="I22" s="49">
        <f t="shared" si="10"/>
        <v>4511</v>
      </c>
      <c r="J22" s="49">
        <f t="shared" si="10"/>
        <v>414</v>
      </c>
      <c r="K22" s="49">
        <f t="shared" si="10"/>
        <v>318</v>
      </c>
      <c r="L22" s="49">
        <f t="shared" si="10"/>
        <v>12</v>
      </c>
      <c r="M22" s="49">
        <f t="shared" si="10"/>
        <v>2791</v>
      </c>
      <c r="N22" s="49">
        <f t="shared" si="10"/>
        <v>976</v>
      </c>
      <c r="O22" s="49"/>
      <c r="P22" s="49">
        <f t="shared" si="10"/>
        <v>10315</v>
      </c>
      <c r="Q22" s="50">
        <f>Q26+Q32+Q47+Q55+Q68</f>
        <v>1729</v>
      </c>
      <c r="R22" s="49">
        <f>R26+R32+R47+R55+R68</f>
        <v>26661</v>
      </c>
      <c r="S22" s="5"/>
    </row>
    <row r="23" spans="1:19" s="2" customFormat="1" ht="14.25" customHeight="1">
      <c r="A23" s="3" t="s">
        <v>15</v>
      </c>
      <c r="B23" s="49">
        <f aca="true" t="shared" si="11" ref="B23:K23">B27+B34+B40+B58+B63+B69+B71+B72</f>
        <v>25563</v>
      </c>
      <c r="C23" s="49">
        <f t="shared" si="11"/>
        <v>16782</v>
      </c>
      <c r="D23" s="51">
        <v>0</v>
      </c>
      <c r="E23" s="49">
        <f>E27+E34+E40+E58+E63+E69+E71+E72</f>
        <v>851</v>
      </c>
      <c r="F23" s="49">
        <f>F27+F34+F40+F58+F63+F69+F71+F72</f>
        <v>10977</v>
      </c>
      <c r="G23" s="49">
        <f>G27+G34+G40+G58+G63+G69+G71+G72</f>
        <v>4766</v>
      </c>
      <c r="H23" s="49">
        <f>H27+H34+H40+H58+H63+H69+H71+H72</f>
        <v>188</v>
      </c>
      <c r="I23" s="49">
        <f t="shared" si="11"/>
        <v>3385</v>
      </c>
      <c r="J23" s="49">
        <f t="shared" si="11"/>
        <v>717</v>
      </c>
      <c r="K23" s="49">
        <f t="shared" si="11"/>
        <v>198</v>
      </c>
      <c r="L23" s="51">
        <v>0</v>
      </c>
      <c r="M23" s="49">
        <f aca="true" t="shared" si="12" ref="M23:R23">M27+M34+M40+M58+M63+M69+M71+M72</f>
        <v>2095</v>
      </c>
      <c r="N23" s="49">
        <f t="shared" si="12"/>
        <v>375</v>
      </c>
      <c r="O23" s="49"/>
      <c r="P23" s="49">
        <f t="shared" si="12"/>
        <v>1371</v>
      </c>
      <c r="Q23" s="50">
        <f t="shared" si="12"/>
        <v>268</v>
      </c>
      <c r="R23" s="49">
        <f t="shared" si="12"/>
        <v>4025</v>
      </c>
      <c r="S23" s="5"/>
    </row>
    <row r="24" spans="1:19" s="45" customFormat="1" ht="12" customHeight="1">
      <c r="A24" s="43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41"/>
      <c r="S24" s="44"/>
    </row>
    <row r="25" spans="1:19" ht="14.25" customHeight="1">
      <c r="A25" s="27" t="s">
        <v>16</v>
      </c>
      <c r="B25" s="31">
        <f>C25+I25+P25+R25</f>
        <v>148501</v>
      </c>
      <c r="C25" s="31">
        <f>SUM(D25:H25)</f>
        <v>14468</v>
      </c>
      <c r="D25" s="48">
        <v>0</v>
      </c>
      <c r="E25" s="48">
        <v>1</v>
      </c>
      <c r="F25" s="48">
        <v>8123</v>
      </c>
      <c r="G25" s="48">
        <v>6059</v>
      </c>
      <c r="H25" s="46">
        <v>285</v>
      </c>
      <c r="I25" s="31">
        <v>87735</v>
      </c>
      <c r="J25" s="36">
        <v>84</v>
      </c>
      <c r="K25" s="36">
        <v>0</v>
      </c>
      <c r="L25" s="36">
        <v>0</v>
      </c>
      <c r="M25" s="36">
        <v>33362</v>
      </c>
      <c r="N25" s="36">
        <v>54289</v>
      </c>
      <c r="O25" s="36"/>
      <c r="P25" s="36">
        <v>9128</v>
      </c>
      <c r="Q25" s="53">
        <v>6073</v>
      </c>
      <c r="R25" s="36">
        <v>37170</v>
      </c>
      <c r="S25" s="23"/>
    </row>
    <row r="26" spans="1:19" ht="14.25" customHeight="1">
      <c r="A26" s="27" t="s">
        <v>17</v>
      </c>
      <c r="B26" s="31">
        <f>C26+I26+P26+R26</f>
        <v>62433</v>
      </c>
      <c r="C26" s="31">
        <f>SUM(D26:H26)</f>
        <v>29224</v>
      </c>
      <c r="D26" s="48">
        <v>0</v>
      </c>
      <c r="E26" s="48">
        <v>12</v>
      </c>
      <c r="F26" s="48">
        <v>21786</v>
      </c>
      <c r="G26" s="48">
        <v>7426</v>
      </c>
      <c r="H26" s="48">
        <v>0</v>
      </c>
      <c r="I26" s="31">
        <v>3508</v>
      </c>
      <c r="J26" s="36">
        <v>78</v>
      </c>
      <c r="K26" s="36">
        <v>298</v>
      </c>
      <c r="L26" s="36">
        <v>12</v>
      </c>
      <c r="M26" s="36">
        <v>2208</v>
      </c>
      <c r="N26" s="36">
        <v>912</v>
      </c>
      <c r="O26" s="36"/>
      <c r="P26" s="36">
        <v>9544</v>
      </c>
      <c r="Q26" s="53">
        <v>1153</v>
      </c>
      <c r="R26" s="36">
        <v>20157</v>
      </c>
      <c r="S26" s="23"/>
    </row>
    <row r="27" spans="1:19" ht="14.25" customHeight="1">
      <c r="A27" s="27" t="s">
        <v>18</v>
      </c>
      <c r="B27" s="31">
        <f>C27+I27+P27+R27</f>
        <v>7588</v>
      </c>
      <c r="C27" s="31">
        <f>SUM(D27:H27)</f>
        <v>5462</v>
      </c>
      <c r="D27" s="48">
        <v>0</v>
      </c>
      <c r="E27" s="48">
        <v>165</v>
      </c>
      <c r="F27" s="48">
        <v>2240</v>
      </c>
      <c r="G27" s="48">
        <v>3000</v>
      </c>
      <c r="H27" s="46">
        <v>57</v>
      </c>
      <c r="I27" s="31">
        <v>799</v>
      </c>
      <c r="J27" s="36">
        <v>279</v>
      </c>
      <c r="K27" s="36">
        <v>0</v>
      </c>
      <c r="L27" s="36">
        <v>0</v>
      </c>
      <c r="M27" s="36">
        <v>366</v>
      </c>
      <c r="N27" s="36">
        <v>154</v>
      </c>
      <c r="O27" s="36"/>
      <c r="P27" s="36">
        <v>651</v>
      </c>
      <c r="Q27" s="53">
        <v>81</v>
      </c>
      <c r="R27" s="36">
        <v>676</v>
      </c>
      <c r="S27" s="23"/>
    </row>
    <row r="28" spans="1:19" ht="14.25" customHeight="1">
      <c r="A28" s="27" t="s">
        <v>19</v>
      </c>
      <c r="B28" s="31">
        <f>C28+I28+P28+R28</f>
        <v>17410</v>
      </c>
      <c r="C28" s="31">
        <f>SUM(D28:H28)</f>
        <v>5369</v>
      </c>
      <c r="D28" s="48">
        <v>0</v>
      </c>
      <c r="E28" s="48">
        <v>0</v>
      </c>
      <c r="F28" s="48">
        <v>4746</v>
      </c>
      <c r="G28" s="48">
        <v>623</v>
      </c>
      <c r="H28" s="48">
        <v>0</v>
      </c>
      <c r="I28" s="31">
        <v>2103</v>
      </c>
      <c r="J28" s="36">
        <v>0</v>
      </c>
      <c r="K28" s="36">
        <v>24</v>
      </c>
      <c r="L28" s="36">
        <v>0</v>
      </c>
      <c r="M28" s="36">
        <v>1275</v>
      </c>
      <c r="N28" s="36">
        <v>804</v>
      </c>
      <c r="O28" s="36"/>
      <c r="P28" s="36">
        <v>1966</v>
      </c>
      <c r="Q28" s="53">
        <v>578</v>
      </c>
      <c r="R28" s="36">
        <v>7972</v>
      </c>
      <c r="S28" s="23"/>
    </row>
    <row r="29" spans="1:19" ht="14.25" customHeight="1">
      <c r="A29" s="27" t="s">
        <v>20</v>
      </c>
      <c r="B29" s="31">
        <f>C29+I29+P29+R29</f>
        <v>3024</v>
      </c>
      <c r="C29" s="31">
        <f>SUM(D29:H29)</f>
        <v>307</v>
      </c>
      <c r="D29" s="48">
        <v>0</v>
      </c>
      <c r="E29" s="48">
        <v>0</v>
      </c>
      <c r="F29" s="48">
        <v>307</v>
      </c>
      <c r="G29" s="48">
        <v>0</v>
      </c>
      <c r="H29" s="48">
        <v>0</v>
      </c>
      <c r="I29" s="31">
        <v>368</v>
      </c>
      <c r="J29" s="36">
        <v>40</v>
      </c>
      <c r="K29" s="36">
        <v>20</v>
      </c>
      <c r="L29" s="36">
        <v>0</v>
      </c>
      <c r="M29" s="36">
        <v>308</v>
      </c>
      <c r="N29" s="36">
        <v>0</v>
      </c>
      <c r="O29" s="36"/>
      <c r="P29" s="36">
        <v>460</v>
      </c>
      <c r="Q29" s="53">
        <v>44</v>
      </c>
      <c r="R29" s="36">
        <v>1889</v>
      </c>
      <c r="S29" s="23"/>
    </row>
    <row r="30" spans="1:19" ht="12" customHeight="1">
      <c r="A30" s="27"/>
      <c r="B30" s="31"/>
      <c r="C30" s="31"/>
      <c r="D30" s="48"/>
      <c r="E30" s="48"/>
      <c r="F30" s="48"/>
      <c r="G30" s="48"/>
      <c r="H30" s="48"/>
      <c r="I30" s="31"/>
      <c r="J30" s="36"/>
      <c r="K30" s="36"/>
      <c r="L30" s="36"/>
      <c r="M30" s="36"/>
      <c r="N30" s="36"/>
      <c r="O30" s="36"/>
      <c r="P30" s="36"/>
      <c r="Q30" s="53"/>
      <c r="R30" s="36"/>
      <c r="S30" s="23"/>
    </row>
    <row r="31" spans="1:19" ht="14.25" customHeight="1">
      <c r="A31" s="27" t="s">
        <v>21</v>
      </c>
      <c r="B31" s="31">
        <f>C31+I31+P31+R31</f>
        <v>21686</v>
      </c>
      <c r="C31" s="31">
        <f>SUM(D31:H31)</f>
        <v>9531</v>
      </c>
      <c r="D31" s="48">
        <v>0</v>
      </c>
      <c r="E31" s="48">
        <v>0</v>
      </c>
      <c r="F31" s="48">
        <v>7123</v>
      </c>
      <c r="G31" s="48">
        <v>2121</v>
      </c>
      <c r="H31" s="46">
        <v>287</v>
      </c>
      <c r="I31" s="31">
        <v>805</v>
      </c>
      <c r="J31" s="36">
        <v>5</v>
      </c>
      <c r="K31" s="36">
        <v>0</v>
      </c>
      <c r="L31" s="36">
        <v>0</v>
      </c>
      <c r="M31" s="36">
        <v>649</v>
      </c>
      <c r="N31" s="36">
        <v>151</v>
      </c>
      <c r="O31" s="36"/>
      <c r="P31" s="36">
        <v>3013</v>
      </c>
      <c r="Q31" s="53">
        <v>575</v>
      </c>
      <c r="R31" s="36">
        <v>8337</v>
      </c>
      <c r="S31" s="23"/>
    </row>
    <row r="32" spans="1:19" ht="14.25" customHeight="1">
      <c r="A32" s="27" t="s">
        <v>22</v>
      </c>
      <c r="B32" s="31">
        <f>C32+I32+P32+R32</f>
        <v>3767</v>
      </c>
      <c r="C32" s="31">
        <f>SUM(D32:H32)</f>
        <v>1457</v>
      </c>
      <c r="D32" s="48">
        <v>0</v>
      </c>
      <c r="E32" s="48">
        <v>0</v>
      </c>
      <c r="F32" s="48">
        <v>391</v>
      </c>
      <c r="G32" s="48">
        <v>978</v>
      </c>
      <c r="H32" s="46">
        <v>88</v>
      </c>
      <c r="I32" s="31">
        <v>342</v>
      </c>
      <c r="J32" s="36">
        <v>145</v>
      </c>
      <c r="K32" s="36">
        <v>0</v>
      </c>
      <c r="L32" s="36">
        <v>0</v>
      </c>
      <c r="M32" s="36">
        <v>197</v>
      </c>
      <c r="N32" s="36">
        <v>0</v>
      </c>
      <c r="O32" s="36"/>
      <c r="P32" s="36">
        <v>315</v>
      </c>
      <c r="Q32" s="53">
        <v>185</v>
      </c>
      <c r="R32" s="36">
        <v>1653</v>
      </c>
      <c r="S32" s="23"/>
    </row>
    <row r="33" spans="1:19" ht="14.25" customHeight="1">
      <c r="A33" s="27" t="s">
        <v>23</v>
      </c>
      <c r="B33" s="31">
        <f>C33+I33+P33+R33</f>
        <v>15600</v>
      </c>
      <c r="C33" s="31">
        <f>SUM(D33:H33)</f>
        <v>7031</v>
      </c>
      <c r="D33" s="48">
        <v>0</v>
      </c>
      <c r="E33" s="48">
        <v>45</v>
      </c>
      <c r="F33" s="48">
        <v>5889</v>
      </c>
      <c r="G33" s="48">
        <v>1096</v>
      </c>
      <c r="H33" s="46">
        <v>1</v>
      </c>
      <c r="I33" s="31">
        <v>356</v>
      </c>
      <c r="J33" s="36">
        <v>0</v>
      </c>
      <c r="K33" s="36">
        <v>0</v>
      </c>
      <c r="L33" s="36">
        <v>12</v>
      </c>
      <c r="M33" s="36">
        <v>290</v>
      </c>
      <c r="N33" s="36">
        <v>54</v>
      </c>
      <c r="O33" s="36"/>
      <c r="P33" s="36">
        <v>2054</v>
      </c>
      <c r="Q33" s="53">
        <v>344</v>
      </c>
      <c r="R33" s="36">
        <v>6159</v>
      </c>
      <c r="S33" s="23"/>
    </row>
    <row r="34" spans="1:19" ht="14.25" customHeight="1">
      <c r="A34" s="27" t="s">
        <v>24</v>
      </c>
      <c r="B34" s="31">
        <f>C34+I34+P34+R34</f>
        <v>5544</v>
      </c>
      <c r="C34" s="31">
        <f>SUM(D34:H34)</f>
        <v>4058</v>
      </c>
      <c r="D34" s="48">
        <v>0</v>
      </c>
      <c r="E34" s="48">
        <v>248</v>
      </c>
      <c r="F34" s="48">
        <v>2814</v>
      </c>
      <c r="G34" s="48">
        <v>946</v>
      </c>
      <c r="H34" s="46">
        <v>50</v>
      </c>
      <c r="I34" s="31">
        <v>949</v>
      </c>
      <c r="J34" s="36">
        <v>385</v>
      </c>
      <c r="K34" s="36">
        <v>138</v>
      </c>
      <c r="L34" s="36">
        <v>0</v>
      </c>
      <c r="M34" s="36">
        <v>389</v>
      </c>
      <c r="N34" s="36">
        <v>37</v>
      </c>
      <c r="O34" s="36"/>
      <c r="P34" s="36">
        <v>332</v>
      </c>
      <c r="Q34" s="53">
        <v>29</v>
      </c>
      <c r="R34" s="36">
        <v>205</v>
      </c>
      <c r="S34" s="23"/>
    </row>
    <row r="35" spans="1:19" ht="14.25" customHeight="1">
      <c r="A35" s="27" t="s">
        <v>25</v>
      </c>
      <c r="B35" s="31">
        <f>C35+I35+P35+R35</f>
        <v>3125</v>
      </c>
      <c r="C35" s="31">
        <f>SUM(D35:H35)</f>
        <v>1750</v>
      </c>
      <c r="D35" s="48">
        <v>55</v>
      </c>
      <c r="E35" s="48">
        <v>0</v>
      </c>
      <c r="F35" s="48">
        <v>1002</v>
      </c>
      <c r="G35" s="48">
        <v>693</v>
      </c>
      <c r="H35" s="48">
        <v>0</v>
      </c>
      <c r="I35" s="31">
        <v>659</v>
      </c>
      <c r="J35" s="36">
        <v>45</v>
      </c>
      <c r="K35" s="36">
        <v>0</v>
      </c>
      <c r="L35" s="36">
        <v>0</v>
      </c>
      <c r="M35" s="36">
        <v>504</v>
      </c>
      <c r="N35" s="36">
        <v>110</v>
      </c>
      <c r="O35" s="36"/>
      <c r="P35" s="36">
        <v>20</v>
      </c>
      <c r="Q35" s="54">
        <v>0</v>
      </c>
      <c r="R35" s="36">
        <v>696</v>
      </c>
      <c r="S35" s="23"/>
    </row>
    <row r="36" spans="1:19" ht="12" customHeight="1">
      <c r="A36" s="27"/>
      <c r="B36" s="31"/>
      <c r="C36" s="31"/>
      <c r="D36" s="48"/>
      <c r="E36" s="48"/>
      <c r="F36" s="48"/>
      <c r="G36" s="48"/>
      <c r="H36" s="46"/>
      <c r="I36" s="31"/>
      <c r="J36" s="36"/>
      <c r="K36" s="36"/>
      <c r="L36" s="36"/>
      <c r="M36" s="36"/>
      <c r="N36" s="36"/>
      <c r="O36" s="36"/>
      <c r="P36" s="36"/>
      <c r="Q36" s="55"/>
      <c r="R36" s="36"/>
      <c r="S36" s="23"/>
    </row>
    <row r="37" spans="1:19" ht="14.25" customHeight="1">
      <c r="A37" s="27" t="s">
        <v>26</v>
      </c>
      <c r="B37" s="31">
        <f>C37+I37+P37+R37</f>
        <v>15747</v>
      </c>
      <c r="C37" s="31">
        <f>SUM(D37:H37)</f>
        <v>8082</v>
      </c>
      <c r="D37" s="48">
        <v>0</v>
      </c>
      <c r="E37" s="48">
        <v>0</v>
      </c>
      <c r="F37" s="48">
        <v>5579</v>
      </c>
      <c r="G37" s="48">
        <v>2403</v>
      </c>
      <c r="H37" s="46">
        <v>100</v>
      </c>
      <c r="I37" s="31">
        <v>28</v>
      </c>
      <c r="J37" s="36">
        <v>0</v>
      </c>
      <c r="K37" s="36">
        <v>0</v>
      </c>
      <c r="L37" s="36">
        <v>0</v>
      </c>
      <c r="M37" s="36">
        <v>28</v>
      </c>
      <c r="N37" s="36">
        <v>0</v>
      </c>
      <c r="O37" s="36"/>
      <c r="P37" s="36">
        <v>1256</v>
      </c>
      <c r="Q37" s="53">
        <v>226</v>
      </c>
      <c r="R37" s="36">
        <v>6381</v>
      </c>
      <c r="S37" s="23"/>
    </row>
    <row r="38" spans="1:19" ht="14.25" customHeight="1">
      <c r="A38" s="27" t="s">
        <v>27</v>
      </c>
      <c r="B38" s="31">
        <f>C38+I38+P38+R38</f>
        <v>7053</v>
      </c>
      <c r="C38" s="31">
        <f>SUM(D38:H38)</f>
        <v>3776</v>
      </c>
      <c r="D38" s="48">
        <v>0</v>
      </c>
      <c r="E38" s="48">
        <v>97</v>
      </c>
      <c r="F38" s="48">
        <v>2619</v>
      </c>
      <c r="G38" s="48">
        <v>990</v>
      </c>
      <c r="H38" s="46">
        <v>70</v>
      </c>
      <c r="I38" s="31">
        <v>213</v>
      </c>
      <c r="J38" s="36">
        <v>1</v>
      </c>
      <c r="K38" s="36">
        <v>0</v>
      </c>
      <c r="L38" s="36">
        <v>0</v>
      </c>
      <c r="M38" s="36">
        <v>212</v>
      </c>
      <c r="N38" s="36">
        <v>0</v>
      </c>
      <c r="O38" s="36"/>
      <c r="P38" s="36">
        <v>777</v>
      </c>
      <c r="Q38" s="53">
        <v>273</v>
      </c>
      <c r="R38" s="36">
        <v>2287</v>
      </c>
      <c r="S38" s="23"/>
    </row>
    <row r="39" spans="1:19" ht="14.25" customHeight="1">
      <c r="A39" s="27" t="s">
        <v>28</v>
      </c>
      <c r="B39" s="31">
        <f>C39+I39+P39+R39</f>
        <v>6033</v>
      </c>
      <c r="C39" s="31">
        <f>SUM(D39:H39)</f>
        <v>4019</v>
      </c>
      <c r="D39" s="48">
        <v>0</v>
      </c>
      <c r="E39" s="48">
        <v>0</v>
      </c>
      <c r="F39" s="48">
        <v>1830</v>
      </c>
      <c r="G39" s="48">
        <v>1634</v>
      </c>
      <c r="H39" s="46">
        <v>555</v>
      </c>
      <c r="I39" s="31">
        <v>838</v>
      </c>
      <c r="J39" s="36">
        <v>0</v>
      </c>
      <c r="K39" s="36">
        <v>59</v>
      </c>
      <c r="L39" s="36">
        <v>0</v>
      </c>
      <c r="M39" s="36">
        <v>682</v>
      </c>
      <c r="N39" s="36">
        <v>97</v>
      </c>
      <c r="O39" s="36"/>
      <c r="P39" s="36">
        <v>521</v>
      </c>
      <c r="Q39" s="53">
        <v>417</v>
      </c>
      <c r="R39" s="36">
        <v>655</v>
      </c>
      <c r="S39" s="23"/>
    </row>
    <row r="40" spans="1:19" ht="14.25" customHeight="1">
      <c r="A40" s="27" t="s">
        <v>29</v>
      </c>
      <c r="B40" s="31">
        <f>C40+I40+P40+R40</f>
        <v>5188</v>
      </c>
      <c r="C40" s="31">
        <f>SUM(D40:H40)</f>
        <v>3857</v>
      </c>
      <c r="D40" s="48">
        <v>0</v>
      </c>
      <c r="E40" s="48">
        <v>438</v>
      </c>
      <c r="F40" s="48">
        <v>3110</v>
      </c>
      <c r="G40" s="48">
        <v>228</v>
      </c>
      <c r="H40" s="46">
        <v>81</v>
      </c>
      <c r="I40" s="31">
        <v>875</v>
      </c>
      <c r="J40" s="36">
        <v>0</v>
      </c>
      <c r="K40" s="36">
        <v>40</v>
      </c>
      <c r="L40" s="36">
        <v>0</v>
      </c>
      <c r="M40" s="36">
        <v>651</v>
      </c>
      <c r="N40" s="36">
        <v>184</v>
      </c>
      <c r="O40" s="36"/>
      <c r="P40" s="36">
        <v>130</v>
      </c>
      <c r="Q40" s="53">
        <v>130</v>
      </c>
      <c r="R40" s="36">
        <v>326</v>
      </c>
      <c r="S40" s="23"/>
    </row>
    <row r="41" spans="1:19" ht="14.25" customHeight="1">
      <c r="A41" s="27" t="s">
        <v>30</v>
      </c>
      <c r="B41" s="31">
        <f>C41+I41+P41+R41</f>
        <v>9754</v>
      </c>
      <c r="C41" s="31">
        <f>SUM(D41:H41)</f>
        <v>3453</v>
      </c>
      <c r="D41" s="48">
        <v>0</v>
      </c>
      <c r="E41" s="48">
        <v>549</v>
      </c>
      <c r="F41" s="48">
        <v>980</v>
      </c>
      <c r="G41" s="48">
        <v>1864</v>
      </c>
      <c r="H41" s="46">
        <v>60</v>
      </c>
      <c r="I41" s="31">
        <v>448</v>
      </c>
      <c r="J41" s="36">
        <v>18</v>
      </c>
      <c r="K41" s="36">
        <v>0</v>
      </c>
      <c r="L41" s="36">
        <v>4</v>
      </c>
      <c r="M41" s="36">
        <v>355</v>
      </c>
      <c r="N41" s="36">
        <v>71</v>
      </c>
      <c r="O41" s="36"/>
      <c r="P41" s="36">
        <v>104</v>
      </c>
      <c r="Q41" s="53">
        <v>104</v>
      </c>
      <c r="R41" s="36">
        <v>5749</v>
      </c>
      <c r="S41" s="23"/>
    </row>
    <row r="42" spans="1:19" ht="12" customHeight="1">
      <c r="A42" s="27"/>
      <c r="B42" s="31"/>
      <c r="C42" s="31"/>
      <c r="D42" s="48"/>
      <c r="E42" s="48"/>
      <c r="F42" s="48"/>
      <c r="G42" s="48"/>
      <c r="H42" s="48"/>
      <c r="I42" s="31"/>
      <c r="J42" s="36"/>
      <c r="K42" s="36"/>
      <c r="L42" s="36"/>
      <c r="M42" s="36"/>
      <c r="N42" s="36"/>
      <c r="O42" s="36"/>
      <c r="P42" s="36"/>
      <c r="Q42" s="53"/>
      <c r="R42" s="36"/>
      <c r="S42" s="23"/>
    </row>
    <row r="43" spans="1:19" ht="14.25" customHeight="1">
      <c r="A43" s="27" t="s">
        <v>31</v>
      </c>
      <c r="B43" s="31">
        <f>C43+I43+P43+R43</f>
        <v>8656</v>
      </c>
      <c r="C43" s="31">
        <f>SUM(D43:H43)</f>
        <v>4848</v>
      </c>
      <c r="D43" s="48">
        <v>0</v>
      </c>
      <c r="E43" s="48">
        <v>16</v>
      </c>
      <c r="F43" s="48">
        <v>3265</v>
      </c>
      <c r="G43" s="48">
        <v>1497</v>
      </c>
      <c r="H43" s="46">
        <v>70</v>
      </c>
      <c r="I43" s="31">
        <v>614</v>
      </c>
      <c r="J43" s="36">
        <v>10</v>
      </c>
      <c r="K43" s="36">
        <v>0</v>
      </c>
      <c r="L43" s="36">
        <v>0</v>
      </c>
      <c r="M43" s="36">
        <v>604</v>
      </c>
      <c r="N43" s="36">
        <v>0</v>
      </c>
      <c r="O43" s="36"/>
      <c r="P43" s="36">
        <v>1609</v>
      </c>
      <c r="Q43" s="53">
        <v>216</v>
      </c>
      <c r="R43" s="36">
        <v>1585</v>
      </c>
      <c r="S43" s="23"/>
    </row>
    <row r="44" spans="1:19" ht="14.25" customHeight="1">
      <c r="A44" s="27" t="s">
        <v>32</v>
      </c>
      <c r="B44" s="31">
        <f>C44+I44+P44+R44</f>
        <v>3875</v>
      </c>
      <c r="C44" s="31">
        <f>SUM(D44:H44)</f>
        <v>2158</v>
      </c>
      <c r="D44" s="48">
        <v>0</v>
      </c>
      <c r="E44" s="48">
        <v>0</v>
      </c>
      <c r="F44" s="48">
        <v>1529</v>
      </c>
      <c r="G44" s="48">
        <v>359</v>
      </c>
      <c r="H44" s="46">
        <v>270</v>
      </c>
      <c r="I44" s="31">
        <v>204</v>
      </c>
      <c r="J44" s="36">
        <v>0</v>
      </c>
      <c r="K44" s="36">
        <v>18</v>
      </c>
      <c r="L44" s="36">
        <v>0</v>
      </c>
      <c r="M44" s="36">
        <v>116</v>
      </c>
      <c r="N44" s="36">
        <v>70</v>
      </c>
      <c r="O44" s="36"/>
      <c r="P44" s="36">
        <v>199</v>
      </c>
      <c r="Q44" s="53">
        <v>50</v>
      </c>
      <c r="R44" s="36">
        <v>1314</v>
      </c>
      <c r="S44" s="23"/>
    </row>
    <row r="45" spans="1:19" ht="14.25" customHeight="1">
      <c r="A45" s="27" t="s">
        <v>33</v>
      </c>
      <c r="B45" s="31">
        <f>C45+I45+P45+R45</f>
        <v>2124</v>
      </c>
      <c r="C45" s="31">
        <f>SUM(D45:H45)</f>
        <v>1589</v>
      </c>
      <c r="D45" s="48">
        <v>0</v>
      </c>
      <c r="E45" s="48">
        <v>0</v>
      </c>
      <c r="F45" s="48">
        <v>174</v>
      </c>
      <c r="G45" s="48">
        <v>1415</v>
      </c>
      <c r="H45" s="48">
        <v>0</v>
      </c>
      <c r="I45" s="31">
        <v>377</v>
      </c>
      <c r="J45" s="36">
        <v>2</v>
      </c>
      <c r="K45" s="36">
        <v>22</v>
      </c>
      <c r="L45" s="36">
        <v>0</v>
      </c>
      <c r="M45" s="36">
        <v>271</v>
      </c>
      <c r="N45" s="36">
        <v>82</v>
      </c>
      <c r="O45" s="36"/>
      <c r="P45" s="36">
        <v>69</v>
      </c>
      <c r="Q45" s="53">
        <v>69</v>
      </c>
      <c r="R45" s="36">
        <v>89</v>
      </c>
      <c r="S45" s="23"/>
    </row>
    <row r="46" spans="1:19" ht="14.25" customHeight="1">
      <c r="A46" s="27" t="s">
        <v>34</v>
      </c>
      <c r="B46" s="31">
        <f>C46+I46+P46+R46</f>
        <v>4558</v>
      </c>
      <c r="C46" s="31">
        <f>SUM(D46:H46)</f>
        <v>3153</v>
      </c>
      <c r="D46" s="48">
        <v>0</v>
      </c>
      <c r="E46" s="48">
        <v>0</v>
      </c>
      <c r="F46" s="48">
        <v>1354</v>
      </c>
      <c r="G46" s="48">
        <v>1625</v>
      </c>
      <c r="H46" s="46">
        <v>174</v>
      </c>
      <c r="I46" s="31">
        <v>848</v>
      </c>
      <c r="J46" s="36">
        <v>0</v>
      </c>
      <c r="K46" s="36">
        <v>44</v>
      </c>
      <c r="L46" s="36">
        <v>22</v>
      </c>
      <c r="M46" s="36">
        <v>643</v>
      </c>
      <c r="N46" s="36">
        <v>139</v>
      </c>
      <c r="O46" s="36"/>
      <c r="P46" s="36">
        <v>157</v>
      </c>
      <c r="Q46" s="53">
        <v>87</v>
      </c>
      <c r="R46" s="36">
        <v>400</v>
      </c>
      <c r="S46" s="23"/>
    </row>
    <row r="47" spans="1:19" ht="14.25" customHeight="1">
      <c r="A47" s="27" t="s">
        <v>35</v>
      </c>
      <c r="B47" s="31">
        <f>C47+I47+P47+R47</f>
        <v>7101</v>
      </c>
      <c r="C47" s="31">
        <f>SUM(D47:H47)</f>
        <v>1599</v>
      </c>
      <c r="D47" s="48">
        <v>0</v>
      </c>
      <c r="E47" s="48">
        <v>190</v>
      </c>
      <c r="F47" s="48">
        <v>658</v>
      </c>
      <c r="G47" s="48">
        <v>751</v>
      </c>
      <c r="H47" s="48">
        <v>0</v>
      </c>
      <c r="I47" s="31">
        <v>512</v>
      </c>
      <c r="J47" s="36">
        <v>144</v>
      </c>
      <c r="K47" s="36">
        <v>20</v>
      </c>
      <c r="L47" s="36">
        <v>0</v>
      </c>
      <c r="M47" s="36">
        <v>284</v>
      </c>
      <c r="N47" s="36">
        <v>64</v>
      </c>
      <c r="O47" s="36"/>
      <c r="P47" s="36">
        <v>234</v>
      </c>
      <c r="Q47" s="53">
        <v>234</v>
      </c>
      <c r="R47" s="36">
        <v>4756</v>
      </c>
      <c r="S47" s="23"/>
    </row>
    <row r="48" spans="1:19" ht="12" customHeight="1">
      <c r="A48" s="27"/>
      <c r="B48" s="31"/>
      <c r="C48" s="31"/>
      <c r="D48" s="48"/>
      <c r="E48" s="48"/>
      <c r="F48" s="48"/>
      <c r="G48" s="48"/>
      <c r="H48" s="48"/>
      <c r="I48" s="31"/>
      <c r="J48" s="36"/>
      <c r="K48" s="36"/>
      <c r="L48" s="36"/>
      <c r="M48" s="36"/>
      <c r="N48" s="36"/>
      <c r="O48" s="36"/>
      <c r="P48" s="36"/>
      <c r="Q48" s="53"/>
      <c r="R48" s="36"/>
      <c r="S48" s="23"/>
    </row>
    <row r="49" spans="1:19" ht="14.25" customHeight="1">
      <c r="A49" s="27" t="s">
        <v>36</v>
      </c>
      <c r="B49" s="31">
        <f>C49+I49+P49+R49</f>
        <v>2117</v>
      </c>
      <c r="C49" s="31">
        <f>SUM(D49:H49)</f>
        <v>326</v>
      </c>
      <c r="D49" s="48">
        <v>0</v>
      </c>
      <c r="E49" s="48">
        <v>0</v>
      </c>
      <c r="F49" s="48">
        <v>326</v>
      </c>
      <c r="G49" s="48">
        <v>0</v>
      </c>
      <c r="H49" s="48">
        <v>0</v>
      </c>
      <c r="I49" s="31">
        <v>301</v>
      </c>
      <c r="J49" s="36">
        <v>0</v>
      </c>
      <c r="K49" s="36">
        <v>15</v>
      </c>
      <c r="L49" s="36">
        <v>52</v>
      </c>
      <c r="M49" s="36">
        <v>234</v>
      </c>
      <c r="N49" s="36">
        <v>0</v>
      </c>
      <c r="O49" s="36"/>
      <c r="P49" s="36">
        <v>455</v>
      </c>
      <c r="Q49" s="53">
        <v>15</v>
      </c>
      <c r="R49" s="36">
        <v>1035</v>
      </c>
      <c r="S49" s="23"/>
    </row>
    <row r="50" spans="1:19" ht="14.25" customHeight="1">
      <c r="A50" s="27" t="s">
        <v>37</v>
      </c>
      <c r="B50" s="31">
        <f>C50+I50+P50+R50</f>
        <v>855</v>
      </c>
      <c r="C50" s="31">
        <f>SUM(D50:H50)</f>
        <v>773</v>
      </c>
      <c r="D50" s="48">
        <v>0</v>
      </c>
      <c r="E50" s="48">
        <v>0</v>
      </c>
      <c r="F50" s="48">
        <v>380</v>
      </c>
      <c r="G50" s="48">
        <v>393</v>
      </c>
      <c r="H50" s="48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/>
      <c r="P50" s="36">
        <v>82</v>
      </c>
      <c r="Q50" s="53">
        <v>82</v>
      </c>
      <c r="R50" s="36">
        <v>0</v>
      </c>
      <c r="S50" s="23"/>
    </row>
    <row r="51" spans="1:19" ht="14.25" customHeight="1">
      <c r="A51" s="27" t="s">
        <v>38</v>
      </c>
      <c r="B51" s="31">
        <f>C51+I51+P51+R51</f>
        <v>2181</v>
      </c>
      <c r="C51" s="31">
        <f>SUM(D51:H51)</f>
        <v>1681</v>
      </c>
      <c r="D51" s="48">
        <v>0</v>
      </c>
      <c r="E51" s="48">
        <v>696</v>
      </c>
      <c r="F51" s="48">
        <v>359</v>
      </c>
      <c r="G51" s="48">
        <v>626</v>
      </c>
      <c r="H51" s="48">
        <v>0</v>
      </c>
      <c r="I51" s="31">
        <v>318</v>
      </c>
      <c r="J51" s="36">
        <v>24</v>
      </c>
      <c r="K51" s="36">
        <v>0</v>
      </c>
      <c r="L51" s="36">
        <v>0</v>
      </c>
      <c r="M51" s="36">
        <v>234</v>
      </c>
      <c r="N51" s="36">
        <v>60</v>
      </c>
      <c r="O51" s="36"/>
      <c r="P51" s="36">
        <v>53</v>
      </c>
      <c r="Q51" s="53">
        <v>53</v>
      </c>
      <c r="R51" s="36">
        <v>129</v>
      </c>
      <c r="S51" s="23"/>
    </row>
    <row r="52" spans="1:19" ht="14.25" customHeight="1">
      <c r="A52" s="27" t="s">
        <v>39</v>
      </c>
      <c r="B52" s="31">
        <f>C52+I52+P52+R52</f>
        <v>5181</v>
      </c>
      <c r="C52" s="31">
        <f>SUM(D52:H52)</f>
        <v>4195</v>
      </c>
      <c r="D52" s="48">
        <v>0</v>
      </c>
      <c r="E52" s="48">
        <v>0</v>
      </c>
      <c r="F52" s="48">
        <v>3404</v>
      </c>
      <c r="G52" s="48">
        <v>751</v>
      </c>
      <c r="H52" s="46">
        <v>40</v>
      </c>
      <c r="I52" s="31">
        <v>233</v>
      </c>
      <c r="J52" s="36">
        <v>0</v>
      </c>
      <c r="K52" s="36">
        <v>0</v>
      </c>
      <c r="L52" s="36">
        <v>0</v>
      </c>
      <c r="M52" s="36">
        <v>66</v>
      </c>
      <c r="N52" s="36">
        <v>167</v>
      </c>
      <c r="O52" s="36"/>
      <c r="P52" s="36">
        <v>249</v>
      </c>
      <c r="Q52" s="53">
        <v>61</v>
      </c>
      <c r="R52" s="36">
        <v>504</v>
      </c>
      <c r="S52" s="23"/>
    </row>
    <row r="53" spans="1:19" ht="14.25" customHeight="1">
      <c r="A53" s="27" t="s">
        <v>40</v>
      </c>
      <c r="B53" s="31">
        <f>C53+I53+P53+R53</f>
        <v>1598</v>
      </c>
      <c r="C53" s="31">
        <f>SUM(D53:H53)</f>
        <v>1104</v>
      </c>
      <c r="D53" s="48">
        <v>0</v>
      </c>
      <c r="E53" s="48">
        <v>0</v>
      </c>
      <c r="F53" s="48">
        <v>117</v>
      </c>
      <c r="G53" s="48">
        <v>913</v>
      </c>
      <c r="H53" s="46">
        <v>74</v>
      </c>
      <c r="I53" s="31">
        <v>210</v>
      </c>
      <c r="J53" s="36">
        <v>36</v>
      </c>
      <c r="K53" s="36">
        <v>20</v>
      </c>
      <c r="L53" s="36">
        <v>0</v>
      </c>
      <c r="M53" s="36">
        <v>84</v>
      </c>
      <c r="N53" s="36">
        <v>70</v>
      </c>
      <c r="O53" s="36"/>
      <c r="P53" s="36">
        <v>94</v>
      </c>
      <c r="Q53" s="53">
        <v>94</v>
      </c>
      <c r="R53" s="36">
        <v>190</v>
      </c>
      <c r="S53" s="23"/>
    </row>
    <row r="54" spans="1:19" ht="12" customHeight="1">
      <c r="A54" s="27"/>
      <c r="B54" s="31"/>
      <c r="C54" s="31"/>
      <c r="D54" s="48"/>
      <c r="E54" s="48"/>
      <c r="F54" s="48"/>
      <c r="G54" s="48"/>
      <c r="H54" s="48"/>
      <c r="I54" s="31"/>
      <c r="J54" s="36"/>
      <c r="K54" s="36"/>
      <c r="L54" s="36"/>
      <c r="M54" s="36"/>
      <c r="N54" s="36"/>
      <c r="O54" s="36"/>
      <c r="P54" s="36"/>
      <c r="Q54" s="53"/>
      <c r="R54" s="36"/>
      <c r="S54" s="23"/>
    </row>
    <row r="55" spans="1:19" ht="14.25" customHeight="1">
      <c r="A55" s="27" t="s">
        <v>41</v>
      </c>
      <c r="B55" s="31">
        <f>C55+I55+P55+R55</f>
        <v>1360</v>
      </c>
      <c r="C55" s="31">
        <f>SUM(D55:H55)</f>
        <v>969</v>
      </c>
      <c r="D55" s="48">
        <v>0</v>
      </c>
      <c r="E55" s="48">
        <v>0</v>
      </c>
      <c r="F55" s="48">
        <v>630</v>
      </c>
      <c r="G55" s="48">
        <v>339</v>
      </c>
      <c r="H55" s="48">
        <v>0</v>
      </c>
      <c r="I55" s="31">
        <v>102</v>
      </c>
      <c r="J55" s="36">
        <v>0</v>
      </c>
      <c r="K55" s="36">
        <v>0</v>
      </c>
      <c r="L55" s="36">
        <v>0</v>
      </c>
      <c r="M55" s="36">
        <v>102</v>
      </c>
      <c r="N55" s="36">
        <v>0</v>
      </c>
      <c r="O55" s="36"/>
      <c r="P55" s="36">
        <v>194</v>
      </c>
      <c r="Q55" s="53">
        <v>129</v>
      </c>
      <c r="R55" s="36">
        <v>95</v>
      </c>
      <c r="S55" s="23"/>
    </row>
    <row r="56" spans="1:19" ht="14.25" customHeight="1">
      <c r="A56" s="27" t="s">
        <v>42</v>
      </c>
      <c r="B56" s="31">
        <f>C56+I56+P56+R56</f>
        <v>1137</v>
      </c>
      <c r="C56" s="31">
        <f>SUM(D56:H56)</f>
        <v>765</v>
      </c>
      <c r="D56" s="48">
        <v>0</v>
      </c>
      <c r="E56" s="48">
        <v>0</v>
      </c>
      <c r="F56" s="48">
        <v>187</v>
      </c>
      <c r="G56" s="48">
        <v>578</v>
      </c>
      <c r="H56" s="48">
        <v>0</v>
      </c>
      <c r="I56" s="31">
        <v>5</v>
      </c>
      <c r="J56" s="36">
        <v>5</v>
      </c>
      <c r="K56" s="36">
        <v>0</v>
      </c>
      <c r="L56" s="36">
        <v>0</v>
      </c>
      <c r="M56" s="36">
        <v>0</v>
      </c>
      <c r="N56" s="36">
        <v>0</v>
      </c>
      <c r="O56" s="36"/>
      <c r="P56" s="36">
        <v>0</v>
      </c>
      <c r="Q56" s="53">
        <v>0</v>
      </c>
      <c r="R56" s="36">
        <v>367</v>
      </c>
      <c r="S56" s="23"/>
    </row>
    <row r="57" spans="1:19" ht="14.25" customHeight="1">
      <c r="A57" s="27" t="s">
        <v>43</v>
      </c>
      <c r="B57" s="31">
        <f>C57+I57+P57+R57</f>
        <v>9676</v>
      </c>
      <c r="C57" s="31">
        <f>SUM(D57:H57)</f>
        <v>5671</v>
      </c>
      <c r="D57" s="48">
        <v>0</v>
      </c>
      <c r="E57" s="48">
        <v>119</v>
      </c>
      <c r="F57" s="48">
        <v>2363</v>
      </c>
      <c r="G57" s="48">
        <v>3189</v>
      </c>
      <c r="H57" s="48">
        <v>0</v>
      </c>
      <c r="I57" s="31">
        <v>1840</v>
      </c>
      <c r="J57" s="36">
        <v>243</v>
      </c>
      <c r="K57" s="36">
        <v>60</v>
      </c>
      <c r="L57" s="36">
        <v>0</v>
      </c>
      <c r="M57" s="36">
        <v>528</v>
      </c>
      <c r="N57" s="36">
        <v>1009</v>
      </c>
      <c r="O57" s="36"/>
      <c r="P57" s="36">
        <v>702</v>
      </c>
      <c r="Q57" s="53">
        <v>321</v>
      </c>
      <c r="R57" s="36">
        <v>1463</v>
      </c>
      <c r="S57" s="23"/>
    </row>
    <row r="58" spans="1:19" ht="14.25" customHeight="1">
      <c r="A58" s="27" t="s">
        <v>44</v>
      </c>
      <c r="B58" s="31">
        <f>C58+I58+P58+R58</f>
        <v>3404</v>
      </c>
      <c r="C58" s="31">
        <f>SUM(D58:H58)</f>
        <v>734</v>
      </c>
      <c r="D58" s="48">
        <v>0</v>
      </c>
      <c r="E58" s="48">
        <v>0</v>
      </c>
      <c r="F58" s="48">
        <v>540</v>
      </c>
      <c r="G58" s="48">
        <v>194</v>
      </c>
      <c r="H58" s="48">
        <v>0</v>
      </c>
      <c r="I58" s="31">
        <v>354</v>
      </c>
      <c r="J58" s="36">
        <v>10</v>
      </c>
      <c r="K58" s="36">
        <v>20</v>
      </c>
      <c r="L58" s="36">
        <v>0</v>
      </c>
      <c r="M58" s="36">
        <v>324</v>
      </c>
      <c r="N58" s="36">
        <v>0</v>
      </c>
      <c r="O58" s="36"/>
      <c r="P58" s="36">
        <v>28</v>
      </c>
      <c r="Q58" s="53">
        <v>28</v>
      </c>
      <c r="R58" s="36">
        <v>2288</v>
      </c>
      <c r="S58" s="23"/>
    </row>
    <row r="59" spans="1:19" ht="14.25" customHeight="1">
      <c r="A59" s="27" t="s">
        <v>45</v>
      </c>
      <c r="B59" s="31">
        <f>C59+I59+P59+R59</f>
        <v>983</v>
      </c>
      <c r="C59" s="31">
        <f>SUM(D59:H59)</f>
        <v>690</v>
      </c>
      <c r="D59" s="48">
        <v>0</v>
      </c>
      <c r="E59" s="48">
        <v>0</v>
      </c>
      <c r="F59" s="48">
        <v>690</v>
      </c>
      <c r="G59" s="48">
        <v>0</v>
      </c>
      <c r="H59" s="48">
        <v>0</v>
      </c>
      <c r="I59" s="31">
        <v>14</v>
      </c>
      <c r="J59" s="36">
        <v>14</v>
      </c>
      <c r="K59" s="36">
        <v>0</v>
      </c>
      <c r="L59" s="36">
        <v>0</v>
      </c>
      <c r="M59" s="36">
        <v>0</v>
      </c>
      <c r="N59" s="36">
        <v>0</v>
      </c>
      <c r="O59" s="36"/>
      <c r="P59" s="36">
        <v>279</v>
      </c>
      <c r="Q59" s="53">
        <v>279</v>
      </c>
      <c r="R59" s="36">
        <v>0</v>
      </c>
      <c r="S59" s="23"/>
    </row>
    <row r="60" spans="1:19" ht="12" customHeight="1">
      <c r="A60" s="27"/>
      <c r="B60" s="31"/>
      <c r="C60" s="31"/>
      <c r="D60" s="48"/>
      <c r="E60" s="48"/>
      <c r="F60" s="48"/>
      <c r="G60" s="48"/>
      <c r="H60" s="48"/>
      <c r="I60" s="31"/>
      <c r="J60" s="36"/>
      <c r="K60" s="36"/>
      <c r="L60" s="36"/>
      <c r="M60" s="36"/>
      <c r="N60" s="36"/>
      <c r="O60" s="36"/>
      <c r="P60" s="36"/>
      <c r="Q60" s="53"/>
      <c r="R60" s="36"/>
      <c r="S60" s="23"/>
    </row>
    <row r="61" spans="1:19" ht="14.25" customHeight="1">
      <c r="A61" s="27" t="s">
        <v>46</v>
      </c>
      <c r="B61" s="31">
        <f>C61+I61+P61+R61</f>
        <v>2283</v>
      </c>
      <c r="C61" s="31">
        <f>SUM(D61:H61)</f>
        <v>1838</v>
      </c>
      <c r="D61" s="48">
        <v>0</v>
      </c>
      <c r="E61" s="48">
        <v>0</v>
      </c>
      <c r="F61" s="48">
        <v>1580</v>
      </c>
      <c r="G61" s="48">
        <v>258</v>
      </c>
      <c r="H61" s="48">
        <v>0</v>
      </c>
      <c r="I61" s="31">
        <v>13</v>
      </c>
      <c r="J61" s="36">
        <v>13</v>
      </c>
      <c r="K61" s="36">
        <v>0</v>
      </c>
      <c r="L61" s="36">
        <v>0</v>
      </c>
      <c r="M61" s="36">
        <v>0</v>
      </c>
      <c r="N61" s="36">
        <v>0</v>
      </c>
      <c r="O61" s="36"/>
      <c r="P61" s="36">
        <v>432</v>
      </c>
      <c r="Q61" s="53">
        <v>52</v>
      </c>
      <c r="R61" s="36">
        <v>0</v>
      </c>
      <c r="S61" s="23"/>
    </row>
    <row r="62" spans="1:19" ht="14.25" customHeight="1">
      <c r="A62" s="27" t="s">
        <v>47</v>
      </c>
      <c r="B62" s="31">
        <f>C62+I62+P62+R62</f>
        <v>1632</v>
      </c>
      <c r="C62" s="31">
        <f>SUM(D62:H62)</f>
        <v>1440</v>
      </c>
      <c r="D62" s="48">
        <v>0</v>
      </c>
      <c r="E62" s="48">
        <v>0</v>
      </c>
      <c r="F62" s="48">
        <v>1440</v>
      </c>
      <c r="G62" s="48">
        <v>0</v>
      </c>
      <c r="H62" s="48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/>
      <c r="P62" s="36">
        <v>0</v>
      </c>
      <c r="Q62" s="54">
        <v>0</v>
      </c>
      <c r="R62" s="36">
        <v>192</v>
      </c>
      <c r="S62" s="23"/>
    </row>
    <row r="63" spans="1:19" ht="14.25" customHeight="1">
      <c r="A63" s="27" t="s">
        <v>48</v>
      </c>
      <c r="B63" s="31">
        <f>C63+I63+P63+R63</f>
        <v>2228</v>
      </c>
      <c r="C63" s="31">
        <f>SUM(D63:H63)</f>
        <v>1698</v>
      </c>
      <c r="D63" s="48">
        <v>0</v>
      </c>
      <c r="E63" s="48">
        <v>0</v>
      </c>
      <c r="F63" s="48">
        <v>1630</v>
      </c>
      <c r="G63" s="48">
        <v>68</v>
      </c>
      <c r="H63" s="48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/>
      <c r="P63" s="36">
        <v>0</v>
      </c>
      <c r="Q63" s="54">
        <v>0</v>
      </c>
      <c r="R63" s="36">
        <v>530</v>
      </c>
      <c r="S63" s="23"/>
    </row>
    <row r="64" spans="1:19" ht="12" customHeight="1">
      <c r="A64" s="27"/>
      <c r="B64" s="31"/>
      <c r="C64" s="31"/>
      <c r="D64" s="48"/>
      <c r="E64" s="48"/>
      <c r="F64" s="48"/>
      <c r="G64" s="48"/>
      <c r="H64" s="48"/>
      <c r="I64" s="31"/>
      <c r="J64" s="36"/>
      <c r="K64" s="36"/>
      <c r="L64" s="36"/>
      <c r="M64" s="36"/>
      <c r="N64" s="36"/>
      <c r="O64" s="36"/>
      <c r="P64" s="36"/>
      <c r="Q64" s="55"/>
      <c r="R64" s="36"/>
      <c r="S64" s="23"/>
    </row>
    <row r="65" spans="1:19" ht="14.25" customHeight="1">
      <c r="A65" s="27" t="s">
        <v>49</v>
      </c>
      <c r="B65" s="31">
        <f>C65+I65+P65+R65</f>
        <v>1097</v>
      </c>
      <c r="C65" s="31">
        <f>SUM(D65:H65)</f>
        <v>564</v>
      </c>
      <c r="D65" s="48">
        <v>0</v>
      </c>
      <c r="E65" s="48">
        <v>0</v>
      </c>
      <c r="F65" s="48">
        <v>564</v>
      </c>
      <c r="G65" s="48">
        <v>0</v>
      </c>
      <c r="H65" s="48">
        <v>0</v>
      </c>
      <c r="I65" s="31">
        <v>142</v>
      </c>
      <c r="J65" s="36">
        <v>0</v>
      </c>
      <c r="K65" s="36">
        <v>8</v>
      </c>
      <c r="L65" s="36">
        <v>0</v>
      </c>
      <c r="M65" s="36">
        <v>0</v>
      </c>
      <c r="N65" s="36">
        <v>134</v>
      </c>
      <c r="O65" s="36"/>
      <c r="P65" s="36">
        <v>40</v>
      </c>
      <c r="Q65" s="54">
        <v>0</v>
      </c>
      <c r="R65" s="36">
        <v>351</v>
      </c>
      <c r="S65" s="23"/>
    </row>
    <row r="66" spans="1:19" ht="14.25" customHeight="1">
      <c r="A66" s="27" t="s">
        <v>50</v>
      </c>
      <c r="B66" s="31">
        <f>C66+I66+P66+R66</f>
        <v>23</v>
      </c>
      <c r="C66" s="36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31">
        <v>23</v>
      </c>
      <c r="J66" s="36">
        <v>7</v>
      </c>
      <c r="K66" s="36">
        <v>0</v>
      </c>
      <c r="L66" s="36">
        <v>0</v>
      </c>
      <c r="M66" s="36">
        <v>16</v>
      </c>
      <c r="N66" s="36">
        <v>0</v>
      </c>
      <c r="O66" s="36"/>
      <c r="P66" s="36">
        <v>0</v>
      </c>
      <c r="Q66" s="54">
        <v>0</v>
      </c>
      <c r="R66" s="36">
        <v>0</v>
      </c>
      <c r="S66" s="23"/>
    </row>
    <row r="67" spans="1:19" ht="14.25" customHeight="1">
      <c r="A67" s="27" t="s">
        <v>51</v>
      </c>
      <c r="B67" s="31">
        <f>C67+I67+P67+R67</f>
        <v>33</v>
      </c>
      <c r="C67" s="36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31">
        <v>33</v>
      </c>
      <c r="J67" s="36">
        <v>27</v>
      </c>
      <c r="K67" s="36">
        <v>6</v>
      </c>
      <c r="L67" s="36">
        <v>0</v>
      </c>
      <c r="M67" s="36">
        <v>0</v>
      </c>
      <c r="N67" s="36">
        <v>0</v>
      </c>
      <c r="O67" s="36"/>
      <c r="P67" s="36">
        <v>0</v>
      </c>
      <c r="Q67" s="54">
        <v>0</v>
      </c>
      <c r="R67" s="36">
        <v>0</v>
      </c>
      <c r="S67" s="23"/>
    </row>
    <row r="68" spans="1:19" ht="14.25" customHeight="1">
      <c r="A68" s="27" t="s">
        <v>52</v>
      </c>
      <c r="B68" s="31">
        <f>C68+I68+P68+R68</f>
        <v>323</v>
      </c>
      <c r="C68" s="31">
        <f>SUM(D68:H68)</f>
        <v>248</v>
      </c>
      <c r="D68" s="48">
        <v>0</v>
      </c>
      <c r="E68" s="48">
        <v>0</v>
      </c>
      <c r="F68" s="48">
        <v>53</v>
      </c>
      <c r="G68" s="48">
        <v>195</v>
      </c>
      <c r="H68" s="48">
        <v>0</v>
      </c>
      <c r="I68" s="31">
        <v>47</v>
      </c>
      <c r="J68" s="36">
        <v>47</v>
      </c>
      <c r="K68" s="36">
        <v>0</v>
      </c>
      <c r="L68" s="36">
        <v>0</v>
      </c>
      <c r="M68" s="36">
        <v>0</v>
      </c>
      <c r="N68" s="36">
        <v>0</v>
      </c>
      <c r="O68" s="36"/>
      <c r="P68" s="36">
        <v>28</v>
      </c>
      <c r="Q68" s="53">
        <v>28</v>
      </c>
      <c r="R68" s="36">
        <v>0</v>
      </c>
      <c r="S68" s="23"/>
    </row>
    <row r="69" spans="1:19" ht="14.25" customHeight="1">
      <c r="A69" s="27" t="s">
        <v>53</v>
      </c>
      <c r="B69" s="31">
        <f>C69+I69+P69+R69</f>
        <v>812</v>
      </c>
      <c r="C69" s="31">
        <f>SUM(D69:H69)</f>
        <v>499</v>
      </c>
      <c r="D69" s="48">
        <v>0</v>
      </c>
      <c r="E69" s="48">
        <v>0</v>
      </c>
      <c r="F69" s="48">
        <v>499</v>
      </c>
      <c r="G69" s="48">
        <v>0</v>
      </c>
      <c r="H69" s="48">
        <v>0</v>
      </c>
      <c r="I69" s="31">
        <v>83</v>
      </c>
      <c r="J69" s="36">
        <v>18</v>
      </c>
      <c r="K69" s="36">
        <v>0</v>
      </c>
      <c r="L69" s="36">
        <v>0</v>
      </c>
      <c r="M69" s="36">
        <v>65</v>
      </c>
      <c r="N69" s="36">
        <v>0</v>
      </c>
      <c r="O69" s="36"/>
      <c r="P69" s="36">
        <v>230</v>
      </c>
      <c r="Q69" s="54">
        <v>0</v>
      </c>
      <c r="R69" s="36">
        <v>0</v>
      </c>
      <c r="S69" s="23"/>
    </row>
    <row r="70" spans="1:19" ht="12" customHeight="1">
      <c r="A70" s="27"/>
      <c r="B70" s="31"/>
      <c r="C70" s="31"/>
      <c r="D70" s="48"/>
      <c r="E70" s="48"/>
      <c r="F70" s="48"/>
      <c r="G70" s="48"/>
      <c r="H70" s="48"/>
      <c r="I70" s="31"/>
      <c r="J70" s="36"/>
      <c r="K70" s="36"/>
      <c r="L70" s="36"/>
      <c r="M70" s="36"/>
      <c r="N70" s="36"/>
      <c r="O70" s="36"/>
      <c r="P70" s="36"/>
      <c r="Q70" s="55"/>
      <c r="R70" s="36"/>
      <c r="S70" s="23"/>
    </row>
    <row r="71" spans="1:19" ht="14.25" customHeight="1">
      <c r="A71" s="27" t="s">
        <v>54</v>
      </c>
      <c r="B71" s="31">
        <f>C71+I71+P71+R71</f>
        <v>446</v>
      </c>
      <c r="C71" s="31">
        <f>SUM(D71:H71)</f>
        <v>354</v>
      </c>
      <c r="D71" s="48">
        <v>0</v>
      </c>
      <c r="E71" s="48">
        <v>0</v>
      </c>
      <c r="F71" s="48">
        <v>24</v>
      </c>
      <c r="G71" s="48">
        <v>330</v>
      </c>
      <c r="H71" s="48">
        <v>0</v>
      </c>
      <c r="I71" s="31">
        <v>92</v>
      </c>
      <c r="J71" s="36">
        <v>0</v>
      </c>
      <c r="K71" s="36">
        <v>0</v>
      </c>
      <c r="L71" s="36">
        <v>0</v>
      </c>
      <c r="M71" s="36">
        <v>92</v>
      </c>
      <c r="N71" s="36">
        <v>0</v>
      </c>
      <c r="O71" s="36"/>
      <c r="P71" s="36">
        <v>0</v>
      </c>
      <c r="Q71" s="54">
        <v>0</v>
      </c>
      <c r="R71" s="36">
        <v>0</v>
      </c>
      <c r="S71" s="23"/>
    </row>
    <row r="72" spans="1:19" ht="14.25" customHeight="1">
      <c r="A72" s="27" t="s">
        <v>55</v>
      </c>
      <c r="B72" s="31">
        <f>C72+I72+P72+R72</f>
        <v>353</v>
      </c>
      <c r="C72" s="31">
        <f>SUM(D72:H72)</f>
        <v>120</v>
      </c>
      <c r="D72" s="48">
        <v>0</v>
      </c>
      <c r="E72" s="48">
        <v>0</v>
      </c>
      <c r="F72" s="48">
        <v>120</v>
      </c>
      <c r="G72" s="48">
        <v>0</v>
      </c>
      <c r="H72" s="48">
        <v>0</v>
      </c>
      <c r="I72" s="31">
        <v>233</v>
      </c>
      <c r="J72" s="36">
        <v>25</v>
      </c>
      <c r="K72" s="36">
        <v>0</v>
      </c>
      <c r="L72" s="36">
        <v>0</v>
      </c>
      <c r="M72" s="36">
        <v>208</v>
      </c>
      <c r="N72" s="36">
        <v>0</v>
      </c>
      <c r="O72" s="36"/>
      <c r="P72" s="36">
        <v>0</v>
      </c>
      <c r="Q72" s="54">
        <v>0</v>
      </c>
      <c r="R72" s="36">
        <v>0</v>
      </c>
      <c r="S72" s="23"/>
    </row>
    <row r="73" spans="1:19" ht="14.25" customHeight="1">
      <c r="A73" s="27" t="s">
        <v>56</v>
      </c>
      <c r="B73" s="36">
        <v>0</v>
      </c>
      <c r="C73" s="36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/>
      <c r="P73" s="36">
        <v>0</v>
      </c>
      <c r="Q73" s="54">
        <v>0</v>
      </c>
      <c r="R73" s="36">
        <v>0</v>
      </c>
      <c r="S73" s="23"/>
    </row>
    <row r="74" spans="1:19" ht="14.25" customHeight="1">
      <c r="A74" s="27" t="s">
        <v>57</v>
      </c>
      <c r="B74" s="36">
        <v>0</v>
      </c>
      <c r="C74" s="36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/>
      <c r="P74" s="36">
        <v>0</v>
      </c>
      <c r="Q74" s="54">
        <v>0</v>
      </c>
      <c r="R74" s="36">
        <v>0</v>
      </c>
      <c r="S74" s="23"/>
    </row>
    <row r="75" spans="1:19" ht="14.25" customHeight="1">
      <c r="A75" s="27" t="s">
        <v>58</v>
      </c>
      <c r="B75" s="36">
        <v>0</v>
      </c>
      <c r="C75" s="36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/>
      <c r="P75" s="36">
        <v>0</v>
      </c>
      <c r="Q75" s="54">
        <v>0</v>
      </c>
      <c r="R75" s="36">
        <v>0</v>
      </c>
      <c r="S75" s="23"/>
    </row>
    <row r="76" spans="1:19" ht="6" customHeight="1">
      <c r="A76" s="28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52"/>
      <c r="R76" s="37"/>
      <c r="S76" s="23"/>
    </row>
    <row r="77" spans="1:17" ht="15.75" customHeight="1">
      <c r="A77" s="6" t="s">
        <v>72</v>
      </c>
      <c r="Q77" s="29"/>
    </row>
    <row r="78" ht="13.5">
      <c r="A78" s="6" t="s">
        <v>64</v>
      </c>
    </row>
  </sheetData>
  <mergeCells count="15">
    <mergeCell ref="C6:C7"/>
    <mergeCell ref="I6:I7"/>
    <mergeCell ref="A5:A7"/>
    <mergeCell ref="B5:B7"/>
    <mergeCell ref="D6:D7"/>
    <mergeCell ref="E6:E7"/>
    <mergeCell ref="F6:F7"/>
    <mergeCell ref="G6:G7"/>
    <mergeCell ref="R5:R7"/>
    <mergeCell ref="O6:Q6"/>
    <mergeCell ref="J6:J7"/>
    <mergeCell ref="K6:K7"/>
    <mergeCell ref="L6:L7"/>
    <mergeCell ref="M6:M7"/>
    <mergeCell ref="N6:N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C62:C63 C50 C64:C75 C25:C49 C51:C61" formulaRange="1"/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2010-01-27T06:14:29Z</cp:lastPrinted>
  <dcterms:created xsi:type="dcterms:W3CDTF">2002-03-27T15:00:00Z</dcterms:created>
  <dcterms:modified xsi:type="dcterms:W3CDTF">2010-03-04T02:14:54Z</dcterms:modified>
  <cp:category/>
  <cp:version/>
  <cp:contentType/>
  <cp:contentStatus/>
</cp:coreProperties>
</file>