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80" windowHeight="8520" tabRatio="713" activeTab="0"/>
  </bookViews>
  <sheets>
    <sheet name="n-19-19" sheetId="1" r:id="rId1"/>
  </sheets>
  <definedNames/>
  <calcPr fullCalcOnLoad="1"/>
</workbook>
</file>

<file path=xl/sharedStrings.xml><?xml version="1.0" encoding="utf-8"?>
<sst xmlns="http://schemas.openxmlformats.org/spreadsheetml/2006/main" count="267" uniqueCount="155">
  <si>
    <t>計</t>
  </si>
  <si>
    <t>所</t>
  </si>
  <si>
    <t>人</t>
  </si>
  <si>
    <t>養護老人ホーム</t>
  </si>
  <si>
    <t>軽費老人ホーム</t>
  </si>
  <si>
    <t>老人福祉センター</t>
  </si>
  <si>
    <t>助産施設</t>
  </si>
  <si>
    <t>乳児院</t>
  </si>
  <si>
    <t>保育所</t>
  </si>
  <si>
    <t>盲ろうあ児施設</t>
  </si>
  <si>
    <t>肢体不自由児施設</t>
  </si>
  <si>
    <t>肢体不自由児通園施設</t>
  </si>
  <si>
    <t>肢体不自由児療護施設</t>
  </si>
  <si>
    <t>難聴幼児通園施設</t>
  </si>
  <si>
    <t>児童館</t>
  </si>
  <si>
    <t>肢体不自由者更生施設</t>
  </si>
  <si>
    <t>点字図書館</t>
  </si>
  <si>
    <t>救護施設</t>
  </si>
  <si>
    <t>更生施設</t>
  </si>
  <si>
    <t>医療保護施設</t>
  </si>
  <si>
    <t>宿所提供施設</t>
  </si>
  <si>
    <t>授産施設</t>
  </si>
  <si>
    <t>無料低額診療施設</t>
  </si>
  <si>
    <t>盲人ホーム</t>
  </si>
  <si>
    <t>有料老人ホーム</t>
  </si>
  <si>
    <t>その他の施設</t>
  </si>
  <si>
    <t>施設</t>
  </si>
  <si>
    <t>定員</t>
  </si>
  <si>
    <t>老人福祉施設</t>
  </si>
  <si>
    <t>児童福祉施設</t>
  </si>
  <si>
    <t>精神薄弱者援護施設</t>
  </si>
  <si>
    <t>身体障害者更生援護施設</t>
  </si>
  <si>
    <t>保護施設</t>
  </si>
  <si>
    <t>母子福祉施設</t>
  </si>
  <si>
    <t>婦人保護施設</t>
  </si>
  <si>
    <t>その他の社会福祉施設等</t>
  </si>
  <si>
    <t>在宅ｻｰﾋﾞｽ供給ｽﾃｰｼｮﾝ</t>
  </si>
  <si>
    <t>在宅介護支援センター</t>
  </si>
  <si>
    <t>精神障害者社会復帰施設</t>
  </si>
  <si>
    <t>老人保健施設</t>
  </si>
  <si>
    <t xml:space="preserve">                社 会 福 祉 施 設 数 及 び 定 員（続）</t>
  </si>
  <si>
    <t>総数</t>
  </si>
  <si>
    <t>ア)</t>
  </si>
  <si>
    <t>母子生活支援施設</t>
  </si>
  <si>
    <t>児童養護施設</t>
  </si>
  <si>
    <t>総数の</t>
  </si>
  <si>
    <t>縦計</t>
  </si>
  <si>
    <t>横計</t>
  </si>
  <si>
    <t>介護保険施設</t>
  </si>
  <si>
    <t>指定介護老人福祉施設（特養）</t>
  </si>
  <si>
    <t>介護老人保険施設</t>
  </si>
  <si>
    <t>指定介護療養医療施設</t>
  </si>
  <si>
    <t>ヵ所</t>
  </si>
  <si>
    <t>-</t>
  </si>
  <si>
    <t>立</t>
  </si>
  <si>
    <t>指定地域密着型介護老人福祉施設</t>
  </si>
  <si>
    <t>（自閉症児施設）</t>
  </si>
  <si>
    <t>児童自立支援施設</t>
  </si>
  <si>
    <t>児童家庭支援センター</t>
  </si>
  <si>
    <t>スポーツ・レクリェーション施設</t>
  </si>
  <si>
    <t>隣保館</t>
  </si>
  <si>
    <t>在宅介護支援センター</t>
  </si>
  <si>
    <t>点字出版施設</t>
  </si>
  <si>
    <t>盲導犬訓練施設</t>
  </si>
  <si>
    <t>（母子福祉施設）母子福祉センター</t>
  </si>
  <si>
    <t>（母子福祉施設）婦人保護施設</t>
  </si>
  <si>
    <t>その他の社会福祉施設</t>
  </si>
  <si>
    <t>社     会     福     祉     施     設</t>
  </si>
  <si>
    <t xml:space="preserve">        1）休止中施設を含む。</t>
  </si>
  <si>
    <t>府            立</t>
  </si>
  <si>
    <t>市  町  村  立</t>
  </si>
  <si>
    <t>民  間</t>
  </si>
  <si>
    <t>市   立</t>
  </si>
  <si>
    <t>民    間    立</t>
  </si>
  <si>
    <t>市 町 村 立</t>
  </si>
  <si>
    <t>民   間   立</t>
  </si>
  <si>
    <t>(ケアハウス）</t>
  </si>
  <si>
    <t>-</t>
  </si>
  <si>
    <t>大　　　　　阪　　　　　府　　　　　管　　　　　轄</t>
  </si>
  <si>
    <t>高　　　槻　　　市　　　管　　　轄</t>
  </si>
  <si>
    <t>東　　大　　阪　　市　　管　　轄</t>
  </si>
  <si>
    <t>　数     及     び     定     員</t>
  </si>
  <si>
    <t>大　　　阪　　　市　　　管　　　轄</t>
  </si>
  <si>
    <t xml:space="preserve">施           設           名 </t>
  </si>
  <si>
    <t xml:space="preserve">施         設         名 </t>
  </si>
  <si>
    <t>保護施設</t>
  </si>
  <si>
    <t>母子福祉センター</t>
  </si>
  <si>
    <t>婦人保護施設</t>
  </si>
  <si>
    <t>児童福祉施設</t>
  </si>
  <si>
    <t xml:space="preserve">        ア）軽費老人ホームの内数である。  イ）知的障害児施設の内数である。    </t>
  </si>
  <si>
    <t>指定障がい者支援施設</t>
  </si>
  <si>
    <t>身体障がい者更生援護施設</t>
  </si>
  <si>
    <r>
      <t>視覚障</t>
    </r>
    <r>
      <rPr>
        <sz val="11"/>
        <rFont val="ＭＳ 明朝"/>
        <family val="1"/>
      </rPr>
      <t>がい</t>
    </r>
    <r>
      <rPr>
        <sz val="11"/>
        <rFont val="ＭＳ 明朝"/>
        <family val="1"/>
      </rPr>
      <t>者更生施設</t>
    </r>
  </si>
  <si>
    <r>
      <t>内部障</t>
    </r>
    <r>
      <rPr>
        <sz val="11"/>
        <rFont val="ＭＳ 明朝"/>
        <family val="1"/>
      </rPr>
      <t>がい</t>
    </r>
    <r>
      <rPr>
        <sz val="11"/>
        <rFont val="ＭＳ 明朝"/>
        <family val="1"/>
      </rPr>
      <t>者更生施設</t>
    </r>
  </si>
  <si>
    <r>
      <t>身体障</t>
    </r>
    <r>
      <rPr>
        <sz val="11"/>
        <rFont val="ＭＳ 明朝"/>
        <family val="1"/>
      </rPr>
      <t>がい</t>
    </r>
    <r>
      <rPr>
        <sz val="11"/>
        <rFont val="ＭＳ 明朝"/>
        <family val="1"/>
      </rPr>
      <t>者入所授産施設</t>
    </r>
  </si>
  <si>
    <r>
      <t>身体障</t>
    </r>
    <r>
      <rPr>
        <sz val="11"/>
        <rFont val="ＭＳ 明朝"/>
        <family val="1"/>
      </rPr>
      <t>がい</t>
    </r>
    <r>
      <rPr>
        <sz val="11"/>
        <rFont val="ＭＳ 明朝"/>
        <family val="1"/>
      </rPr>
      <t>者福祉工場</t>
    </r>
  </si>
  <si>
    <r>
      <t>身体障</t>
    </r>
    <r>
      <rPr>
        <sz val="11"/>
        <rFont val="ＭＳ 明朝"/>
        <family val="1"/>
      </rPr>
      <t>がい</t>
    </r>
    <r>
      <rPr>
        <sz val="11"/>
        <rFont val="ＭＳ 明朝"/>
        <family val="1"/>
      </rPr>
      <t>者通所授産施設</t>
    </r>
  </si>
  <si>
    <r>
      <t>身体障</t>
    </r>
    <r>
      <rPr>
        <sz val="11"/>
        <rFont val="ＭＳ 明朝"/>
        <family val="1"/>
      </rPr>
      <t>がい</t>
    </r>
    <r>
      <rPr>
        <sz val="11"/>
        <rFont val="ＭＳ 明朝"/>
        <family val="1"/>
      </rPr>
      <t>者小規模通所授産施設</t>
    </r>
  </si>
  <si>
    <r>
      <t>身体障</t>
    </r>
    <r>
      <rPr>
        <sz val="11"/>
        <rFont val="ＭＳ 明朝"/>
        <family val="1"/>
      </rPr>
      <t>がい</t>
    </r>
    <r>
      <rPr>
        <sz val="11"/>
        <rFont val="ＭＳ 明朝"/>
        <family val="1"/>
      </rPr>
      <t>者療護施設</t>
    </r>
  </si>
  <si>
    <t>知的障がい者援護施設</t>
  </si>
  <si>
    <r>
      <t>知的障</t>
    </r>
    <r>
      <rPr>
        <sz val="11"/>
        <rFont val="ＭＳ 明朝"/>
        <family val="1"/>
      </rPr>
      <t>がい</t>
    </r>
    <r>
      <rPr>
        <sz val="11"/>
        <rFont val="ＭＳ 明朝"/>
        <family val="1"/>
      </rPr>
      <t>者入所更生施設</t>
    </r>
  </si>
  <si>
    <r>
      <t>知的障</t>
    </r>
    <r>
      <rPr>
        <sz val="11"/>
        <rFont val="ＭＳ 明朝"/>
        <family val="1"/>
      </rPr>
      <t>がい</t>
    </r>
    <r>
      <rPr>
        <sz val="11"/>
        <rFont val="ＭＳ 明朝"/>
        <family val="1"/>
      </rPr>
      <t>者通所更生施設</t>
    </r>
  </si>
  <si>
    <r>
      <t>知的障</t>
    </r>
    <r>
      <rPr>
        <sz val="11"/>
        <rFont val="ＭＳ 明朝"/>
        <family val="1"/>
      </rPr>
      <t>がい</t>
    </r>
    <r>
      <rPr>
        <sz val="11"/>
        <rFont val="ＭＳ 明朝"/>
        <family val="1"/>
      </rPr>
      <t>者入所授産施設</t>
    </r>
  </si>
  <si>
    <r>
      <t>知的障</t>
    </r>
    <r>
      <rPr>
        <sz val="11"/>
        <rFont val="ＭＳ 明朝"/>
        <family val="1"/>
      </rPr>
      <t>がい</t>
    </r>
    <r>
      <rPr>
        <sz val="11"/>
        <rFont val="ＭＳ 明朝"/>
        <family val="1"/>
      </rPr>
      <t>者通所授産施設</t>
    </r>
  </si>
  <si>
    <r>
      <t>知的障</t>
    </r>
    <r>
      <rPr>
        <sz val="11"/>
        <rFont val="ＭＳ 明朝"/>
        <family val="1"/>
      </rPr>
      <t>がい</t>
    </r>
    <r>
      <rPr>
        <sz val="11"/>
        <rFont val="ＭＳ 明朝"/>
        <family val="1"/>
      </rPr>
      <t>者小規模通所授産施設</t>
    </r>
  </si>
  <si>
    <r>
      <t>知的障</t>
    </r>
    <r>
      <rPr>
        <sz val="11"/>
        <rFont val="ＭＳ 明朝"/>
        <family val="1"/>
      </rPr>
      <t>がい</t>
    </r>
    <r>
      <rPr>
        <sz val="11"/>
        <rFont val="ＭＳ 明朝"/>
        <family val="1"/>
      </rPr>
      <t>者通勤寮</t>
    </r>
  </si>
  <si>
    <t>精神障がい者社会復帰施設</t>
  </si>
  <si>
    <r>
      <t>精神障</t>
    </r>
    <r>
      <rPr>
        <sz val="11"/>
        <rFont val="ＭＳ 明朝"/>
        <family val="1"/>
      </rPr>
      <t>がい</t>
    </r>
    <r>
      <rPr>
        <sz val="11"/>
        <rFont val="ＭＳ 明朝"/>
        <family val="1"/>
      </rPr>
      <t>者生活訓練施設</t>
    </r>
  </si>
  <si>
    <r>
      <t>精神障</t>
    </r>
    <r>
      <rPr>
        <sz val="11"/>
        <rFont val="ＭＳ 明朝"/>
        <family val="1"/>
      </rPr>
      <t>がい</t>
    </r>
    <r>
      <rPr>
        <sz val="11"/>
        <rFont val="ＭＳ 明朝"/>
        <family val="1"/>
      </rPr>
      <t>者通所授産施設</t>
    </r>
  </si>
  <si>
    <r>
      <t>精神障</t>
    </r>
    <r>
      <rPr>
        <sz val="11"/>
        <rFont val="ＭＳ 明朝"/>
        <family val="1"/>
      </rPr>
      <t>がい</t>
    </r>
    <r>
      <rPr>
        <sz val="11"/>
        <rFont val="ＭＳ 明朝"/>
        <family val="1"/>
      </rPr>
      <t>者小規模通所授産施設</t>
    </r>
  </si>
  <si>
    <r>
      <t>精神障</t>
    </r>
    <r>
      <rPr>
        <sz val="11"/>
        <rFont val="ＭＳ 明朝"/>
        <family val="1"/>
      </rPr>
      <t>がい</t>
    </r>
    <r>
      <rPr>
        <sz val="11"/>
        <rFont val="ＭＳ 明朝"/>
        <family val="1"/>
      </rPr>
      <t>者福祉ホーム(Ｂ型)</t>
    </r>
  </si>
  <si>
    <r>
      <t>精神障</t>
    </r>
    <r>
      <rPr>
        <sz val="11"/>
        <rFont val="ＭＳ 明朝"/>
        <family val="1"/>
      </rPr>
      <t>がい</t>
    </r>
    <r>
      <rPr>
        <sz val="11"/>
        <rFont val="ＭＳ 明朝"/>
        <family val="1"/>
      </rPr>
      <t>者福祉工場</t>
    </r>
  </si>
  <si>
    <t>身体障がい者社会参加支援施設</t>
  </si>
  <si>
    <r>
      <t>身体障</t>
    </r>
    <r>
      <rPr>
        <sz val="11"/>
        <rFont val="ＭＳ 明朝"/>
        <family val="1"/>
      </rPr>
      <t>がい</t>
    </r>
    <r>
      <rPr>
        <sz val="11"/>
        <rFont val="ＭＳ 明朝"/>
        <family val="1"/>
      </rPr>
      <t>者福祉センター</t>
    </r>
  </si>
  <si>
    <r>
      <t>知的障</t>
    </r>
    <r>
      <rPr>
        <sz val="11"/>
        <rFont val="ＭＳ 明朝"/>
        <family val="1"/>
      </rPr>
      <t>がい</t>
    </r>
    <r>
      <rPr>
        <sz val="11"/>
        <rFont val="ＭＳ 明朝"/>
        <family val="1"/>
      </rPr>
      <t>児施設</t>
    </r>
  </si>
  <si>
    <r>
      <t>知的障</t>
    </r>
    <r>
      <rPr>
        <sz val="11"/>
        <rFont val="ＭＳ 明朝"/>
        <family val="1"/>
      </rPr>
      <t>がい</t>
    </r>
    <r>
      <rPr>
        <sz val="11"/>
        <rFont val="ＭＳ 明朝"/>
        <family val="1"/>
      </rPr>
      <t>児通園施設</t>
    </r>
  </si>
  <si>
    <r>
      <t>重症心身障</t>
    </r>
    <r>
      <rPr>
        <sz val="11"/>
        <rFont val="ＭＳ 明朝"/>
        <family val="1"/>
      </rPr>
      <t>がい</t>
    </r>
    <r>
      <rPr>
        <sz val="11"/>
        <rFont val="ＭＳ 明朝"/>
        <family val="1"/>
      </rPr>
      <t>児施設</t>
    </r>
  </si>
  <si>
    <r>
      <t>情緒障</t>
    </r>
    <r>
      <rPr>
        <sz val="11"/>
        <rFont val="ＭＳ 明朝"/>
        <family val="1"/>
      </rPr>
      <t>がい</t>
    </r>
    <r>
      <rPr>
        <sz val="11"/>
        <rFont val="ＭＳ 明朝"/>
        <family val="1"/>
      </rPr>
      <t>児短期治療施設</t>
    </r>
  </si>
  <si>
    <t>指定障がい者支援施設</t>
  </si>
  <si>
    <t>身体障がい者更生援護施設</t>
  </si>
  <si>
    <r>
      <t>視覚障</t>
    </r>
    <r>
      <rPr>
        <sz val="11"/>
        <rFont val="ＭＳ 明朝"/>
        <family val="1"/>
      </rPr>
      <t>がい者更生施設</t>
    </r>
  </si>
  <si>
    <r>
      <t>内部障</t>
    </r>
    <r>
      <rPr>
        <sz val="11"/>
        <rFont val="ＭＳ 明朝"/>
        <family val="1"/>
      </rPr>
      <t>がい者更生施設</t>
    </r>
  </si>
  <si>
    <r>
      <t>身体障</t>
    </r>
    <r>
      <rPr>
        <sz val="11"/>
        <rFont val="ＭＳ 明朝"/>
        <family val="1"/>
      </rPr>
      <t>がい者入所授産施設</t>
    </r>
  </si>
  <si>
    <r>
      <t>身体障</t>
    </r>
    <r>
      <rPr>
        <sz val="11"/>
        <rFont val="ＭＳ 明朝"/>
        <family val="1"/>
      </rPr>
      <t>がい者福祉工場</t>
    </r>
  </si>
  <si>
    <r>
      <t>身体障</t>
    </r>
    <r>
      <rPr>
        <sz val="11"/>
        <rFont val="ＭＳ 明朝"/>
        <family val="1"/>
      </rPr>
      <t>がい者通所授産施設</t>
    </r>
  </si>
  <si>
    <r>
      <t>身体障</t>
    </r>
    <r>
      <rPr>
        <sz val="11"/>
        <rFont val="ＭＳ 明朝"/>
        <family val="1"/>
      </rPr>
      <t>がい者小規模通所授産施設</t>
    </r>
  </si>
  <si>
    <r>
      <t>身体障</t>
    </r>
    <r>
      <rPr>
        <sz val="11"/>
        <rFont val="ＭＳ 明朝"/>
        <family val="1"/>
      </rPr>
      <t>がい者療護施設</t>
    </r>
  </si>
  <si>
    <t>知的障がい者援護施設</t>
  </si>
  <si>
    <r>
      <t>知的障</t>
    </r>
    <r>
      <rPr>
        <sz val="11"/>
        <rFont val="ＭＳ 明朝"/>
        <family val="1"/>
      </rPr>
      <t>がい者入所更生施設</t>
    </r>
  </si>
  <si>
    <r>
      <t>知的障</t>
    </r>
    <r>
      <rPr>
        <sz val="11"/>
        <rFont val="ＭＳ 明朝"/>
        <family val="1"/>
      </rPr>
      <t>がい者通所更生施設</t>
    </r>
  </si>
  <si>
    <r>
      <t>知的障</t>
    </r>
    <r>
      <rPr>
        <sz val="11"/>
        <rFont val="ＭＳ 明朝"/>
        <family val="1"/>
      </rPr>
      <t>がい者入所授産施設</t>
    </r>
  </si>
  <si>
    <r>
      <t>知的障</t>
    </r>
    <r>
      <rPr>
        <sz val="11"/>
        <rFont val="ＭＳ 明朝"/>
        <family val="1"/>
      </rPr>
      <t>がい者通所授産施設</t>
    </r>
  </si>
  <si>
    <r>
      <t>知的障</t>
    </r>
    <r>
      <rPr>
        <sz val="11"/>
        <rFont val="ＭＳ 明朝"/>
        <family val="1"/>
      </rPr>
      <t>がい者小規模通所授産施設</t>
    </r>
  </si>
  <si>
    <r>
      <t>知的障</t>
    </r>
    <r>
      <rPr>
        <sz val="11"/>
        <rFont val="ＭＳ 明朝"/>
        <family val="1"/>
      </rPr>
      <t>がい者通勤寮</t>
    </r>
  </si>
  <si>
    <t>精神障がい者社会復帰施設</t>
  </si>
  <si>
    <r>
      <t>精神障</t>
    </r>
    <r>
      <rPr>
        <sz val="11"/>
        <rFont val="ＭＳ 明朝"/>
        <family val="1"/>
      </rPr>
      <t>がい者生活訓練施設</t>
    </r>
  </si>
  <si>
    <r>
      <t>精神障</t>
    </r>
    <r>
      <rPr>
        <sz val="11"/>
        <rFont val="ＭＳ 明朝"/>
        <family val="1"/>
      </rPr>
      <t>がい者通所授産施設</t>
    </r>
  </si>
  <si>
    <r>
      <t>精神障</t>
    </r>
    <r>
      <rPr>
        <sz val="11"/>
        <rFont val="ＭＳ 明朝"/>
        <family val="1"/>
      </rPr>
      <t>がい者小規模通所授産施設</t>
    </r>
  </si>
  <si>
    <r>
      <t>精神障</t>
    </r>
    <r>
      <rPr>
        <sz val="11"/>
        <rFont val="ＭＳ 明朝"/>
        <family val="1"/>
      </rPr>
      <t>がい者福祉ホーム(Ｂ型)</t>
    </r>
  </si>
  <si>
    <r>
      <t>精神障</t>
    </r>
    <r>
      <rPr>
        <sz val="11"/>
        <rFont val="ＭＳ 明朝"/>
        <family val="1"/>
      </rPr>
      <t>がい者福祉工場</t>
    </r>
  </si>
  <si>
    <t>身体障がい者社会参加支援施設</t>
  </si>
  <si>
    <r>
      <t>身体障</t>
    </r>
    <r>
      <rPr>
        <sz val="11"/>
        <rFont val="ＭＳ 明朝"/>
        <family val="1"/>
      </rPr>
      <t>がい者福祉センター</t>
    </r>
  </si>
  <si>
    <t>保護施設</t>
  </si>
  <si>
    <t>児童福祉施設</t>
  </si>
  <si>
    <r>
      <t>知的障</t>
    </r>
    <r>
      <rPr>
        <sz val="11"/>
        <rFont val="ＭＳ 明朝"/>
        <family val="1"/>
      </rPr>
      <t>がい児施設</t>
    </r>
  </si>
  <si>
    <r>
      <t>知的障</t>
    </r>
    <r>
      <rPr>
        <sz val="11"/>
        <rFont val="ＭＳ 明朝"/>
        <family val="1"/>
      </rPr>
      <t>がい児通園施設</t>
    </r>
  </si>
  <si>
    <r>
      <t>重症心身障</t>
    </r>
    <r>
      <rPr>
        <sz val="11"/>
        <rFont val="ＭＳ 明朝"/>
        <family val="1"/>
      </rPr>
      <t>がい児施設</t>
    </r>
  </si>
  <si>
    <r>
      <t>情緒障</t>
    </r>
    <r>
      <rPr>
        <sz val="11"/>
        <rFont val="ＭＳ 明朝"/>
        <family val="1"/>
      </rPr>
      <t>がい児短期治療施設</t>
    </r>
  </si>
  <si>
    <t>（平成20年4月1日現在）</t>
  </si>
  <si>
    <r>
      <t xml:space="preserve">総 </t>
    </r>
    <r>
      <rPr>
        <sz val="11"/>
        <rFont val="ＭＳ 明朝"/>
        <family val="1"/>
      </rPr>
      <t xml:space="preserve">      </t>
    </r>
    <r>
      <rPr>
        <sz val="11"/>
        <rFont val="ＭＳ 明朝"/>
        <family val="1"/>
      </rPr>
      <t>数</t>
    </r>
  </si>
  <si>
    <r>
      <t xml:space="preserve"> </t>
    </r>
    <r>
      <rPr>
        <sz val="11"/>
        <rFont val="ＭＳ 明朝"/>
        <family val="1"/>
      </rPr>
      <t xml:space="preserve">           </t>
    </r>
    <r>
      <rPr>
        <sz val="11"/>
        <rFont val="ＭＳ 明朝"/>
        <family val="1"/>
      </rPr>
      <t>堺       市       管       轄</t>
    </r>
  </si>
  <si>
    <r>
      <t xml:space="preserve"> </t>
    </r>
    <r>
      <rPr>
        <sz val="11"/>
        <rFont val="ＭＳ 明朝"/>
        <family val="1"/>
      </rPr>
      <t xml:space="preserve">  </t>
    </r>
    <r>
      <rPr>
        <sz val="11"/>
        <rFont val="ＭＳ 明朝"/>
        <family val="1"/>
      </rPr>
      <t>民   間   立</t>
    </r>
  </si>
  <si>
    <t xml:space="preserve">         １９－１９</t>
  </si>
  <si>
    <t xml:space="preserve">  資  料    大阪府福祉部福祉総務課「社会福祉施設一覧」</t>
  </si>
  <si>
    <t xml:space="preserve">         １９－１９</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</si>
</sst>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0\)"/>
    <numFmt numFmtId="178" formatCode="\(#\ ##0\)"/>
    <numFmt numFmtId="179" formatCode="#\ ##0&quot;世帯&quot;"/>
    <numFmt numFmtId="180" formatCode="\(\-\)"/>
    <numFmt numFmtId="181" formatCode="#\ ##0&quot;床&quot;"/>
    <numFmt numFmtId="182" formatCode="##0&quot;世帯&quot;"/>
    <numFmt numFmtId="183" formatCode="\(##0\)"/>
    <numFmt numFmtId="184" formatCode="###&quot;世帯&quot;"/>
    <numFmt numFmtId="185" formatCode="&quot;世帯&quot;"/>
    <numFmt numFmtId="186" formatCode="\(\)"/>
    <numFmt numFmtId="187" formatCode="&quot;-世帯&quot;"/>
    <numFmt numFmtId="188" formatCode="\(##\-\)"/>
    <numFmt numFmtId="189" formatCode="\(##\)"/>
    <numFmt numFmtId="190" formatCode="0&quot;世&quot;"/>
    <numFmt numFmtId="191" formatCode="#\ ##0;;"/>
    <numFmt numFmtId="192" formatCode="\(##0\);;"/>
    <numFmt numFmtId="193" formatCode="#\ ##0&quot;世帯&quot;;;"/>
    <numFmt numFmtId="194" formatCode="##0&quot;世帯&quot;;;"/>
    <numFmt numFmtId="195" formatCode="\(###\ ##0\);;"/>
    <numFmt numFmtId="196" formatCode="##0;;&quot;-&quot;"/>
    <numFmt numFmtId="197" formatCode="\(0\)"/>
    <numFmt numFmtId="198" formatCode="#,##0;&quot;△&quot;#,##0"/>
    <numFmt numFmtId="199" formatCode="#\ ##0;&quot;△&quot;#\ ##0"/>
    <numFmt numFmtId="200" formatCode="&quot;Yes&quot;;&quot;Yes&quot;;&quot;No&quot;"/>
    <numFmt numFmtId="201" formatCode="&quot;True&quot;;&quot;True&quot;;&quot;False&quot;"/>
    <numFmt numFmtId="202" formatCode="&quot;On&quot;;&quot;On&quot;;&quot;Off&quot;"/>
    <numFmt numFmtId="203" formatCode="[$€-2]\ #,##0.00_);[Red]\([$€-2]\ #,##0.00\)"/>
    <numFmt numFmtId="204" formatCode="0&quot;ヵ所&quot;"/>
    <numFmt numFmtId="205" formatCode="#\ ##0;&quot;△&quot;#\ ##0\-"/>
    <numFmt numFmtId="206" formatCode="General;;\-"/>
    <numFmt numFmtId="207" formatCode="#\ ###;;\-"/>
  </numFmts>
  <fonts count="14">
    <font>
      <sz val="11"/>
      <name val="ＭＳ 明朝"/>
      <family val="1"/>
    </font>
    <font>
      <b/>
      <sz val="11"/>
      <name val="ＭＳ 明朝"/>
      <family val="1"/>
    </font>
    <font>
      <i/>
      <sz val="11"/>
      <name val="ＭＳ 明朝"/>
      <family val="1"/>
    </font>
    <font>
      <b/>
      <i/>
      <sz val="11"/>
      <name val="ＭＳ 明朝"/>
      <family val="1"/>
    </font>
    <font>
      <sz val="11"/>
      <name val="ＭＳ ゴシック"/>
      <family val="3"/>
    </font>
    <font>
      <sz val="10"/>
      <name val="ＭＳ 明朝"/>
      <family val="1"/>
    </font>
    <font>
      <sz val="14"/>
      <name val="ＭＳ 明朝"/>
      <family val="1"/>
    </font>
    <font>
      <sz val="20"/>
      <name val="ＭＳ 明朝"/>
      <family val="1"/>
    </font>
    <font>
      <sz val="8"/>
      <name val="ＭＳ 明朝"/>
      <family val="1"/>
    </font>
    <font>
      <u val="single"/>
      <sz val="8.25"/>
      <color indexed="12"/>
      <name val="ＭＳ 明朝"/>
      <family val="1"/>
    </font>
    <font>
      <u val="single"/>
      <sz val="8.25"/>
      <color indexed="36"/>
      <name val="ＭＳ 明朝"/>
      <family val="1"/>
    </font>
    <font>
      <sz val="6"/>
      <name val="ＭＳ Ｐゴシック"/>
      <family val="3"/>
    </font>
    <font>
      <sz val="11"/>
      <color indexed="8"/>
      <name val="ＭＳ Ｐゴシック"/>
      <family val="3"/>
    </font>
    <font>
      <sz val="16"/>
      <name val="ＭＳ 明朝"/>
      <family val="1"/>
    </font>
  </fonts>
  <fills count="2">
    <fill>
      <patternFill/>
    </fill>
    <fill>
      <patternFill patternType="gray125"/>
    </fill>
  </fills>
  <borders count="23">
    <border>
      <left/>
      <right/>
      <top/>
      <bottom/>
      <diagonal/>
    </border>
    <border>
      <left>
        <color indexed="63"/>
      </left>
      <right>
        <color indexed="63"/>
      </right>
      <top>
        <color indexed="63"/>
      </top>
      <bottom style="medium"/>
    </border>
    <border>
      <left style="thin"/>
      <right style="thin"/>
      <top style="thin"/>
      <bottom style="thin"/>
    </border>
    <border>
      <left>
        <color indexed="63"/>
      </left>
      <right style="thin"/>
      <top>
        <color indexed="63"/>
      </top>
      <bottom>
        <color indexed="63"/>
      </bottom>
    </border>
    <border>
      <left style="double"/>
      <right>
        <color indexed="63"/>
      </right>
      <top style="medium"/>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style="thin"/>
      <top style="medium"/>
      <bottom style="thin"/>
    </border>
    <border>
      <left>
        <color indexed="63"/>
      </left>
      <right>
        <color indexed="63"/>
      </right>
      <top style="medium"/>
      <bottom>
        <color indexed="63"/>
      </bottom>
    </border>
    <border>
      <left>
        <color indexed="63"/>
      </left>
      <right>
        <color indexed="63"/>
      </right>
      <top style="medium"/>
      <bottom style="thin"/>
    </border>
    <border>
      <left style="double"/>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thin"/>
      <right style="thin"/>
      <top>
        <color indexed="63"/>
      </top>
      <bottom style="thin"/>
    </border>
    <border>
      <left style="double"/>
      <right style="thin"/>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style="thin"/>
      <bottom style="thin"/>
    </border>
    <border>
      <left style="thin"/>
      <right>
        <color indexed="63"/>
      </right>
      <top style="medium"/>
      <bottom>
        <color indexed="63"/>
      </bottom>
    </border>
    <border>
      <left>
        <color indexed="63"/>
      </left>
      <right style="double"/>
      <top style="medium"/>
      <bottom>
        <color indexed="63"/>
      </bottom>
    </border>
    <border>
      <left>
        <color indexed="63"/>
      </left>
      <right style="double"/>
      <top>
        <color indexed="63"/>
      </top>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 fillId="0" borderId="0">
      <alignment/>
      <protection/>
    </xf>
    <xf numFmtId="0" fontId="10" fillId="0" borderId="0" applyNumberFormat="0" applyFill="0" applyBorder="0" applyAlignment="0" applyProtection="0"/>
  </cellStyleXfs>
  <cellXfs count="193">
    <xf numFmtId="0" fontId="0" fillId="0" borderId="0" xfId="0" applyAlignment="1">
      <alignment/>
    </xf>
    <xf numFmtId="0" fontId="5" fillId="0" borderId="0" xfId="0" applyFont="1" applyFill="1" applyAlignment="1" applyProtection="1">
      <alignment horizontal="left"/>
      <protection locked="0"/>
    </xf>
    <xf numFmtId="0" fontId="5" fillId="0" borderId="0" xfId="0" applyFont="1" applyFill="1" applyAlignment="1" applyProtection="1">
      <alignment/>
      <protection locked="0"/>
    </xf>
    <xf numFmtId="0" fontId="6" fillId="0" borderId="0" xfId="0" applyFont="1" applyFill="1" applyAlignment="1" applyProtection="1">
      <alignment/>
      <protection locked="0"/>
    </xf>
    <xf numFmtId="0" fontId="7" fillId="0" borderId="0" xfId="0" applyFont="1" applyFill="1" applyAlignment="1" applyProtection="1">
      <alignment horizontal="right" vertical="center"/>
      <protection locked="0"/>
    </xf>
    <xf numFmtId="0" fontId="7" fillId="0" borderId="0" xfId="0" applyFont="1" applyFill="1" applyAlignment="1" applyProtection="1" quotePrefix="1">
      <alignment horizontal="center" vertical="center"/>
      <protection locked="0"/>
    </xf>
    <xf numFmtId="0" fontId="5" fillId="0" borderId="0" xfId="0" applyFont="1" applyFill="1" applyAlignment="1" applyProtection="1">
      <alignment vertical="top"/>
      <protection locked="0"/>
    </xf>
    <xf numFmtId="0" fontId="5" fillId="0" borderId="0" xfId="0" applyFont="1" applyFill="1" applyAlignment="1" applyProtection="1">
      <alignment horizontal="left" vertical="top"/>
      <protection locked="0"/>
    </xf>
    <xf numFmtId="0" fontId="5" fillId="0" borderId="1" xfId="0" applyFont="1" applyFill="1" applyBorder="1" applyAlignment="1" applyProtection="1" quotePrefix="1">
      <alignment horizontal="left" vertical="top"/>
      <protection locked="0"/>
    </xf>
    <xf numFmtId="0" fontId="5" fillId="0" borderId="1" xfId="0" applyFont="1" applyFill="1" applyBorder="1" applyAlignment="1" applyProtection="1">
      <alignment horizontal="left" vertical="top"/>
      <protection locked="0"/>
    </xf>
    <xf numFmtId="0" fontId="5" fillId="0" borderId="1" xfId="0" applyFont="1" applyFill="1" applyBorder="1" applyAlignment="1" applyProtection="1">
      <alignment vertical="top"/>
      <protection locked="0"/>
    </xf>
    <xf numFmtId="0" fontId="5" fillId="0" borderId="1" xfId="0" applyFont="1" applyFill="1" applyBorder="1" applyAlignment="1" applyProtection="1">
      <alignment horizontal="right" vertical="top"/>
      <protection locked="0"/>
    </xf>
    <xf numFmtId="0" fontId="4" fillId="0" borderId="0" xfId="0" applyFont="1" applyFill="1" applyAlignment="1" applyProtection="1">
      <alignment/>
      <protection locked="0"/>
    </xf>
    <xf numFmtId="0" fontId="5" fillId="0" borderId="0" xfId="0" applyFont="1" applyFill="1" applyAlignment="1" applyProtection="1">
      <alignment horizontal="left" vertical="center"/>
      <protection locked="0"/>
    </xf>
    <xf numFmtId="0" fontId="5" fillId="0" borderId="0" xfId="0" applyFont="1" applyFill="1" applyAlignment="1" applyProtection="1">
      <alignment vertical="center"/>
      <protection locked="0"/>
    </xf>
    <xf numFmtId="0" fontId="8" fillId="0" borderId="0" xfId="0" applyFont="1" applyFill="1" applyAlignment="1" applyProtection="1">
      <alignment vertical="center"/>
      <protection locked="0"/>
    </xf>
    <xf numFmtId="176" fontId="8" fillId="0" borderId="0" xfId="0" applyNumberFormat="1" applyFont="1" applyFill="1" applyAlignment="1" applyProtection="1">
      <alignment vertical="center"/>
      <protection locked="0"/>
    </xf>
    <xf numFmtId="0" fontId="5" fillId="0" borderId="2" xfId="0" applyFont="1" applyFill="1" applyBorder="1" applyAlignment="1" applyProtection="1">
      <alignment horizontal="center" vertical="center"/>
      <protection locked="0"/>
    </xf>
    <xf numFmtId="0" fontId="5" fillId="0" borderId="2" xfId="0" applyFont="1" applyFill="1" applyBorder="1" applyAlignment="1" applyProtection="1">
      <alignment horizontal="center"/>
      <protection locked="0"/>
    </xf>
    <xf numFmtId="0" fontId="8" fillId="0" borderId="0" xfId="0" applyFont="1" applyFill="1" applyAlignment="1" applyProtection="1">
      <alignment/>
      <protection locked="0"/>
    </xf>
    <xf numFmtId="176" fontId="5" fillId="0" borderId="0" xfId="0" applyNumberFormat="1" applyFont="1" applyFill="1" applyAlignment="1" applyProtection="1">
      <alignment/>
      <protection locked="0"/>
    </xf>
    <xf numFmtId="199" fontId="4" fillId="0" borderId="0" xfId="0" applyNumberFormat="1" applyFont="1" applyFill="1" applyBorder="1" applyAlignment="1" applyProtection="1">
      <alignment horizontal="left"/>
      <protection locked="0"/>
    </xf>
    <xf numFmtId="0" fontId="5" fillId="0" borderId="0" xfId="0" applyFont="1" applyFill="1" applyBorder="1" applyAlignment="1" applyProtection="1">
      <alignment horizontal="left"/>
      <protection locked="0"/>
    </xf>
    <xf numFmtId="0" fontId="5" fillId="0" borderId="0" xfId="0" applyFont="1" applyFill="1" applyBorder="1" applyAlignment="1" applyProtection="1">
      <alignment horizontal="left" vertical="top"/>
      <protection locked="0"/>
    </xf>
    <xf numFmtId="0" fontId="5" fillId="0" borderId="0" xfId="0" applyFont="1" applyFill="1" applyBorder="1" applyAlignment="1" applyProtection="1">
      <alignment horizontal="left" vertical="center"/>
      <protection locked="0"/>
    </xf>
    <xf numFmtId="207" fontId="4" fillId="0" borderId="0" xfId="0" applyNumberFormat="1" applyFont="1" applyFill="1" applyBorder="1" applyAlignment="1" applyProtection="1">
      <alignment horizontal="right" vertical="center"/>
      <protection locked="0"/>
    </xf>
    <xf numFmtId="207" fontId="4" fillId="0" borderId="0" xfId="0" applyNumberFormat="1" applyFont="1" applyFill="1" applyAlignment="1" applyProtection="1">
      <alignment horizontal="right" vertical="center"/>
      <protection locked="0"/>
    </xf>
    <xf numFmtId="207" fontId="4" fillId="0" borderId="3" xfId="0" applyNumberFormat="1" applyFont="1" applyFill="1" applyBorder="1" applyAlignment="1" applyProtection="1">
      <alignment horizontal="left"/>
      <protection locked="0"/>
    </xf>
    <xf numFmtId="207" fontId="0" fillId="0" borderId="0" xfId="0" applyNumberFormat="1" applyFont="1" applyFill="1" applyAlignment="1" applyProtection="1">
      <alignment horizontal="right" vertical="center"/>
      <protection locked="0"/>
    </xf>
    <xf numFmtId="0" fontId="0" fillId="0" borderId="0" xfId="0" applyFont="1" applyFill="1" applyAlignment="1" applyProtection="1">
      <alignment/>
      <protection locked="0"/>
    </xf>
    <xf numFmtId="176" fontId="0" fillId="0" borderId="0" xfId="0" applyNumberFormat="1" applyFont="1" applyFill="1" applyAlignment="1" applyProtection="1">
      <alignment/>
      <protection locked="0"/>
    </xf>
    <xf numFmtId="176" fontId="0" fillId="0" borderId="0" xfId="0" applyNumberFormat="1" applyFont="1" applyFill="1" applyBorder="1" applyAlignment="1" applyProtection="1">
      <alignment horizontal="distributed"/>
      <protection locked="0"/>
    </xf>
    <xf numFmtId="176" fontId="0" fillId="0" borderId="0" xfId="0" applyNumberFormat="1" applyFont="1" applyFill="1" applyBorder="1" applyAlignment="1" applyProtection="1">
      <alignment horizontal="left"/>
      <protection locked="0"/>
    </xf>
    <xf numFmtId="207" fontId="0" fillId="0" borderId="4" xfId="0" applyNumberFormat="1" applyFont="1" applyFill="1" applyBorder="1" applyAlignment="1" applyProtection="1">
      <alignment horizontal="centerContinuous" vertical="center"/>
      <protection locked="0"/>
    </xf>
    <xf numFmtId="207" fontId="0" fillId="0" borderId="5" xfId="0" applyNumberFormat="1" applyFont="1" applyFill="1" applyBorder="1" applyAlignment="1" applyProtection="1">
      <alignment horizontal="centerContinuous" vertical="center"/>
      <protection locked="0"/>
    </xf>
    <xf numFmtId="207" fontId="0" fillId="0" borderId="6" xfId="0" applyNumberFormat="1" applyFont="1" applyFill="1" applyBorder="1" applyAlignment="1" applyProtection="1">
      <alignment horizontal="centerContinuous" vertical="center"/>
      <protection locked="0"/>
    </xf>
    <xf numFmtId="207" fontId="0" fillId="0" borderId="7" xfId="0" applyNumberFormat="1" applyFont="1" applyFill="1" applyBorder="1" applyAlignment="1" applyProtection="1">
      <alignment horizontal="centerContinuous" vertical="center"/>
      <protection locked="0"/>
    </xf>
    <xf numFmtId="207" fontId="0" fillId="0" borderId="8" xfId="0" applyNumberFormat="1" applyFont="1" applyFill="1" applyBorder="1" applyAlignment="1" applyProtection="1">
      <alignment horizontal="centerContinuous" vertical="center"/>
      <protection locked="0"/>
    </xf>
    <xf numFmtId="207" fontId="0" fillId="0" borderId="9" xfId="0" applyNumberFormat="1" applyFont="1" applyFill="1" applyBorder="1" applyAlignment="1" applyProtection="1">
      <alignment horizontal="distributed"/>
      <protection locked="0"/>
    </xf>
    <xf numFmtId="207" fontId="0" fillId="0" borderId="3" xfId="0" applyNumberFormat="1" applyFont="1" applyFill="1" applyBorder="1" applyAlignment="1" applyProtection="1">
      <alignment horizontal="left"/>
      <protection locked="0"/>
    </xf>
    <xf numFmtId="207" fontId="0" fillId="0" borderId="10" xfId="0" applyNumberFormat="1" applyFont="1" applyFill="1" applyBorder="1" applyAlignment="1" applyProtection="1">
      <alignment horizontal="centerContinuous" vertical="center"/>
      <protection locked="0"/>
    </xf>
    <xf numFmtId="176" fontId="0" fillId="0" borderId="0" xfId="0" applyNumberFormat="1" applyFont="1" applyFill="1" applyBorder="1" applyAlignment="1" applyProtection="1">
      <alignment horizontal="centerContinuous" vertical="center"/>
      <protection locked="0"/>
    </xf>
    <xf numFmtId="0" fontId="0" fillId="0" borderId="0" xfId="0" applyFont="1" applyFill="1" applyAlignment="1" applyProtection="1">
      <alignment horizontal="centerContinuous" vertical="center"/>
      <protection locked="0"/>
    </xf>
    <xf numFmtId="176" fontId="0" fillId="0" borderId="0" xfId="0" applyNumberFormat="1" applyFont="1" applyFill="1" applyBorder="1" applyAlignment="1" applyProtection="1">
      <alignment horizontal="left" vertical="center"/>
      <protection locked="0"/>
    </xf>
    <xf numFmtId="207" fontId="0" fillId="0" borderId="11" xfId="0" applyNumberFormat="1" applyFont="1" applyFill="1" applyBorder="1" applyAlignment="1" applyProtection="1">
      <alignment horizontal="centerContinuous" vertical="center"/>
      <protection locked="0"/>
    </xf>
    <xf numFmtId="207" fontId="0" fillId="0" borderId="12" xfId="0" applyNumberFormat="1" applyFont="1" applyFill="1" applyBorder="1" applyAlignment="1" applyProtection="1">
      <alignment horizontal="centerContinuous" vertical="center"/>
      <protection locked="0"/>
    </xf>
    <xf numFmtId="207" fontId="0" fillId="0" borderId="13" xfId="0" applyNumberFormat="1" applyFont="1" applyFill="1" applyBorder="1" applyAlignment="1" applyProtection="1">
      <alignment horizontal="center" vertical="center"/>
      <protection locked="0"/>
    </xf>
    <xf numFmtId="207" fontId="0" fillId="0" borderId="14" xfId="0" applyNumberFormat="1" applyFont="1" applyFill="1" applyBorder="1" applyAlignment="1" applyProtection="1">
      <alignment horizontal="centerContinuous" vertical="center"/>
      <protection locked="0"/>
    </xf>
    <xf numFmtId="207" fontId="0" fillId="0" borderId="13" xfId="0" applyNumberFormat="1" applyFont="1" applyFill="1" applyBorder="1" applyAlignment="1" applyProtection="1">
      <alignment horizontal="centerContinuous" vertical="center"/>
      <protection locked="0"/>
    </xf>
    <xf numFmtId="207" fontId="0" fillId="0" borderId="0" xfId="0" applyNumberFormat="1" applyFont="1" applyFill="1" applyBorder="1" applyAlignment="1" applyProtection="1">
      <alignment horizontal="centerContinuous" vertical="center"/>
      <protection locked="0"/>
    </xf>
    <xf numFmtId="207" fontId="0" fillId="0" borderId="3" xfId="0" applyNumberFormat="1" applyFont="1" applyFill="1" applyBorder="1" applyAlignment="1" applyProtection="1">
      <alignment horizontal="left" vertical="center"/>
      <protection locked="0"/>
    </xf>
    <xf numFmtId="176" fontId="0" fillId="0" borderId="5" xfId="0" applyNumberFormat="1" applyFont="1" applyFill="1" applyBorder="1" applyAlignment="1" applyProtection="1">
      <alignment vertical="center"/>
      <protection locked="0"/>
    </xf>
    <xf numFmtId="176" fontId="0" fillId="0" borderId="5" xfId="0" applyNumberFormat="1" applyFont="1" applyFill="1" applyBorder="1" applyAlignment="1" applyProtection="1">
      <alignment horizontal="left" vertical="center"/>
      <protection locked="0"/>
    </xf>
    <xf numFmtId="207" fontId="0" fillId="0" borderId="15" xfId="0" applyNumberFormat="1" applyFont="1" applyFill="1" applyBorder="1" applyAlignment="1" applyProtection="1">
      <alignment horizontal="distributed" vertical="center"/>
      <protection locked="0"/>
    </xf>
    <xf numFmtId="207" fontId="0" fillId="0" borderId="5" xfId="0" applyNumberFormat="1" applyFont="1" applyFill="1" applyBorder="1" applyAlignment="1" applyProtection="1">
      <alignment horizontal="distributed" vertical="center"/>
      <protection locked="0"/>
    </xf>
    <xf numFmtId="207" fontId="0" fillId="0" borderId="16" xfId="0" applyNumberFormat="1" applyFont="1" applyFill="1" applyBorder="1" applyAlignment="1" applyProtection="1">
      <alignment horizontal="distributed" vertical="center"/>
      <protection locked="0"/>
    </xf>
    <xf numFmtId="207" fontId="0" fillId="0" borderId="6" xfId="0" applyNumberFormat="1" applyFont="1" applyFill="1" applyBorder="1" applyAlignment="1" applyProtection="1">
      <alignment horizontal="distributed" vertical="center"/>
      <protection locked="0"/>
    </xf>
    <xf numFmtId="207" fontId="0" fillId="0" borderId="5" xfId="0" applyNumberFormat="1" applyFont="1" applyFill="1" applyBorder="1" applyAlignment="1" applyProtection="1">
      <alignment horizontal="left" vertical="center"/>
      <protection locked="0"/>
    </xf>
    <xf numFmtId="207" fontId="0" fillId="0" borderId="6" xfId="0" applyNumberFormat="1" applyFont="1" applyFill="1" applyBorder="1" applyAlignment="1" applyProtection="1">
      <alignment horizontal="left" vertical="center"/>
      <protection locked="0"/>
    </xf>
    <xf numFmtId="199" fontId="0" fillId="0" borderId="17" xfId="0" applyNumberFormat="1" applyFont="1" applyFill="1" applyBorder="1" applyAlignment="1" applyProtection="1">
      <alignment vertical="center"/>
      <protection locked="0"/>
    </xf>
    <xf numFmtId="199" fontId="0" fillId="0" borderId="17" xfId="0" applyNumberFormat="1" applyFont="1" applyFill="1" applyBorder="1" applyAlignment="1" applyProtection="1">
      <alignment horizontal="left" vertical="center"/>
      <protection locked="0"/>
    </xf>
    <xf numFmtId="199" fontId="0" fillId="0" borderId="0" xfId="0" applyNumberFormat="1" applyFont="1" applyFill="1" applyBorder="1" applyAlignment="1" applyProtection="1">
      <alignment horizontal="left" vertical="center"/>
      <protection locked="0"/>
    </xf>
    <xf numFmtId="207" fontId="0" fillId="0" borderId="18" xfId="0" applyNumberFormat="1" applyFont="1" applyFill="1" applyBorder="1" applyAlignment="1" applyProtection="1">
      <alignment horizontal="right" vertical="center"/>
      <protection locked="0"/>
    </xf>
    <xf numFmtId="207" fontId="0" fillId="0" borderId="0" xfId="0" applyNumberFormat="1" applyFont="1" applyFill="1" applyBorder="1" applyAlignment="1" applyProtection="1">
      <alignment horizontal="right" vertical="center"/>
      <protection locked="0"/>
    </xf>
    <xf numFmtId="207" fontId="0" fillId="0" borderId="0" xfId="0" applyNumberFormat="1" applyFont="1" applyFill="1" applyBorder="1" applyAlignment="1" applyProtection="1">
      <alignment horizontal="left" vertical="center"/>
      <protection locked="0"/>
    </xf>
    <xf numFmtId="207" fontId="0" fillId="0" borderId="17" xfId="0" applyNumberFormat="1" applyFont="1" applyFill="1" applyBorder="1" applyAlignment="1" applyProtection="1">
      <alignment horizontal="right" vertical="center"/>
      <protection locked="0"/>
    </xf>
    <xf numFmtId="199" fontId="0" fillId="0" borderId="0" xfId="0" applyNumberFormat="1" applyFont="1" applyFill="1" applyBorder="1" applyAlignment="1" applyProtection="1">
      <alignment horizontal="distributed" vertical="center"/>
      <protection locked="0"/>
    </xf>
    <xf numFmtId="199" fontId="0" fillId="0" borderId="0" xfId="0" applyNumberFormat="1" applyFont="1" applyFill="1" applyBorder="1" applyAlignment="1" applyProtection="1">
      <alignment horizontal="distributed"/>
      <protection locked="0"/>
    </xf>
    <xf numFmtId="199" fontId="0" fillId="0" borderId="0" xfId="0" applyNumberFormat="1" applyFont="1" applyFill="1" applyBorder="1" applyAlignment="1" applyProtection="1">
      <alignment horizontal="left"/>
      <protection locked="0"/>
    </xf>
    <xf numFmtId="207" fontId="0" fillId="0" borderId="0" xfId="0" applyNumberFormat="1" applyFont="1" applyFill="1" applyBorder="1" applyAlignment="1" applyProtection="1">
      <alignment horizontal="distributed"/>
      <protection locked="0"/>
    </xf>
    <xf numFmtId="199" fontId="0" fillId="0" borderId="0" xfId="0" applyNumberFormat="1" applyFont="1" applyFill="1" applyBorder="1" applyAlignment="1" applyProtection="1">
      <alignment vertical="center"/>
      <protection locked="0"/>
    </xf>
    <xf numFmtId="199" fontId="0" fillId="0" borderId="0" xfId="0" applyNumberFormat="1" applyFont="1" applyFill="1" applyBorder="1" applyAlignment="1" applyProtection="1">
      <alignment/>
      <protection locked="0"/>
    </xf>
    <xf numFmtId="207" fontId="0" fillId="0" borderId="0" xfId="0" applyNumberFormat="1" applyFont="1" applyFill="1" applyBorder="1" applyAlignment="1" applyProtection="1">
      <alignment/>
      <protection locked="0"/>
    </xf>
    <xf numFmtId="207" fontId="0" fillId="0" borderId="0" xfId="0" applyNumberFormat="1" applyFont="1" applyFill="1" applyBorder="1" applyAlignment="1" applyProtection="1">
      <alignment horizontal="distributed" vertical="center"/>
      <protection locked="0"/>
    </xf>
    <xf numFmtId="178" fontId="0" fillId="0" borderId="0" xfId="0" applyNumberFormat="1" applyFont="1" applyFill="1" applyBorder="1" applyAlignment="1" applyProtection="1">
      <alignment vertical="center"/>
      <protection locked="0"/>
    </xf>
    <xf numFmtId="178" fontId="0" fillId="0" borderId="0" xfId="0" applyNumberFormat="1" applyFont="1" applyFill="1" applyBorder="1" applyAlignment="1" applyProtection="1">
      <alignment horizontal="right"/>
      <protection locked="0"/>
    </xf>
    <xf numFmtId="178" fontId="0" fillId="0" borderId="0" xfId="0" applyNumberFormat="1" applyFont="1" applyFill="1" applyBorder="1" applyAlignment="1" applyProtection="1">
      <alignment horizontal="distributed" vertical="center"/>
      <protection locked="0"/>
    </xf>
    <xf numFmtId="178" fontId="0" fillId="0" borderId="0" xfId="0" applyNumberFormat="1" applyFont="1" applyFill="1" applyBorder="1" applyAlignment="1" applyProtection="1" quotePrefix="1">
      <alignment horizontal="left" vertical="center"/>
      <protection locked="0"/>
    </xf>
    <xf numFmtId="178" fontId="0" fillId="0" borderId="0" xfId="0" applyNumberFormat="1" applyFont="1" applyFill="1" applyAlignment="1" applyProtection="1" quotePrefix="1">
      <alignment horizontal="right" vertical="center"/>
      <protection locked="0"/>
    </xf>
    <xf numFmtId="178" fontId="0" fillId="0" borderId="3" xfId="0" applyNumberFormat="1" applyFont="1" applyFill="1" applyBorder="1" applyAlignment="1" applyProtection="1" quotePrefix="1">
      <alignment horizontal="left" vertical="center"/>
      <protection locked="0"/>
    </xf>
    <xf numFmtId="178" fontId="0" fillId="0" borderId="0" xfId="0" applyNumberFormat="1" applyFont="1" applyFill="1" applyAlignment="1" applyProtection="1">
      <alignment/>
      <protection locked="0"/>
    </xf>
    <xf numFmtId="199" fontId="0" fillId="0" borderId="0" xfId="0" applyNumberFormat="1" applyFont="1" applyFill="1" applyBorder="1" applyAlignment="1" applyProtection="1" quotePrefix="1">
      <alignment horizontal="distributed" vertical="center"/>
      <protection locked="0"/>
    </xf>
    <xf numFmtId="199" fontId="0" fillId="0" borderId="0" xfId="0" applyNumberFormat="1" applyFont="1" applyFill="1" applyBorder="1" applyAlignment="1" applyProtection="1" quotePrefix="1">
      <alignment horizontal="left" vertical="center"/>
      <protection locked="0"/>
    </xf>
    <xf numFmtId="207" fontId="0" fillId="0" borderId="0" xfId="0" applyNumberFormat="1" applyFont="1" applyFill="1" applyBorder="1" applyAlignment="1" applyProtection="1" quotePrefix="1">
      <alignment horizontal="distributed" vertical="center"/>
      <protection locked="0"/>
    </xf>
    <xf numFmtId="207" fontId="0" fillId="0" borderId="3" xfId="0" applyNumberFormat="1" applyFont="1" applyFill="1" applyBorder="1" applyAlignment="1" applyProtection="1" quotePrefix="1">
      <alignment horizontal="left" vertical="center"/>
      <protection locked="0"/>
    </xf>
    <xf numFmtId="0" fontId="0" fillId="0" borderId="0" xfId="0" applyFont="1" applyFill="1" applyBorder="1" applyAlignment="1" applyProtection="1">
      <alignment/>
      <protection locked="0"/>
    </xf>
    <xf numFmtId="199" fontId="0" fillId="0" borderId="0" xfId="0" applyNumberFormat="1" applyFont="1" applyFill="1" applyBorder="1" applyAlignment="1" applyProtection="1">
      <alignment horizontal="right"/>
      <protection locked="0"/>
    </xf>
    <xf numFmtId="207" fontId="0" fillId="0" borderId="0" xfId="0" applyNumberFormat="1" applyFont="1" applyFill="1" applyBorder="1" applyAlignment="1" applyProtection="1">
      <alignment horizontal="right"/>
      <protection locked="0"/>
    </xf>
    <xf numFmtId="207" fontId="0" fillId="0" borderId="0" xfId="0" applyNumberFormat="1" applyFont="1" applyFill="1" applyAlignment="1" applyProtection="1">
      <alignment horizontal="right"/>
      <protection locked="0"/>
    </xf>
    <xf numFmtId="197" fontId="0" fillId="0" borderId="0" xfId="0" applyNumberFormat="1" applyFont="1" applyFill="1" applyAlignment="1" applyProtection="1">
      <alignment horizontal="right" vertical="center"/>
      <protection locked="0"/>
    </xf>
    <xf numFmtId="199" fontId="0" fillId="0" borderId="0" xfId="0" applyNumberFormat="1" applyFont="1" applyFill="1" applyBorder="1" applyAlignment="1" applyProtection="1">
      <alignment horizontal="centerContinuous" vertical="center"/>
      <protection locked="0"/>
    </xf>
    <xf numFmtId="0" fontId="0" fillId="0" borderId="0" xfId="0" applyFont="1" applyFill="1" applyAlignment="1" applyProtection="1">
      <alignment vertical="center"/>
      <protection locked="0"/>
    </xf>
    <xf numFmtId="207" fontId="0" fillId="0" borderId="0" xfId="0" applyNumberFormat="1" applyFont="1" applyFill="1" applyBorder="1" applyAlignment="1" applyProtection="1" quotePrefix="1">
      <alignment horizontal="left" vertical="center"/>
      <protection locked="0"/>
    </xf>
    <xf numFmtId="199" fontId="0" fillId="0" borderId="5" xfId="0" applyNumberFormat="1" applyFont="1" applyFill="1" applyBorder="1" applyAlignment="1" applyProtection="1">
      <alignment vertical="center"/>
      <protection locked="0"/>
    </xf>
    <xf numFmtId="199" fontId="0" fillId="0" borderId="5" xfId="0" applyNumberFormat="1" applyFont="1" applyFill="1" applyBorder="1" applyAlignment="1" applyProtection="1">
      <alignment/>
      <protection locked="0"/>
    </xf>
    <xf numFmtId="207" fontId="0" fillId="0" borderId="5" xfId="0" applyNumberFormat="1" applyFont="1" applyFill="1" applyBorder="1" applyAlignment="1" applyProtection="1">
      <alignment horizontal="right" vertical="center"/>
      <protection locked="0"/>
    </xf>
    <xf numFmtId="207" fontId="0" fillId="0" borderId="5" xfId="0" applyNumberFormat="1" applyFont="1" applyFill="1" applyBorder="1" applyAlignment="1" applyProtection="1">
      <alignment/>
      <protection locked="0"/>
    </xf>
    <xf numFmtId="199" fontId="0" fillId="0" borderId="19" xfId="0" applyNumberFormat="1" applyFont="1" applyFill="1" applyBorder="1" applyAlignment="1" applyProtection="1">
      <alignment vertical="center"/>
      <protection locked="0"/>
    </xf>
    <xf numFmtId="0" fontId="0" fillId="0" borderId="19" xfId="0" applyFont="1" applyFill="1" applyBorder="1" applyAlignment="1" applyProtection="1">
      <alignment/>
      <protection locked="0"/>
    </xf>
    <xf numFmtId="207" fontId="0" fillId="0" borderId="19" xfId="0" applyNumberFormat="1" applyFont="1" applyFill="1" applyBorder="1" applyAlignment="1" applyProtection="1">
      <alignment vertical="center"/>
      <protection locked="0"/>
    </xf>
    <xf numFmtId="199" fontId="0" fillId="0" borderId="0" xfId="0" applyNumberFormat="1" applyFont="1" applyFill="1" applyAlignment="1" applyProtection="1">
      <alignment/>
      <protection locked="0"/>
    </xf>
    <xf numFmtId="0" fontId="0" fillId="0" borderId="5" xfId="0" applyFont="1" applyFill="1" applyBorder="1" applyAlignment="1" applyProtection="1">
      <alignment horizontal="centerContinuous" vertical="top"/>
      <protection locked="0"/>
    </xf>
    <xf numFmtId="176" fontId="0" fillId="0" borderId="6" xfId="0" applyNumberFormat="1" applyFont="1" applyFill="1" applyBorder="1" applyAlignment="1" applyProtection="1">
      <alignment horizontal="left" vertical="top"/>
      <protection locked="0"/>
    </xf>
    <xf numFmtId="176" fontId="0" fillId="0" borderId="5" xfId="0" applyNumberFormat="1" applyFont="1" applyFill="1" applyBorder="1" applyAlignment="1" applyProtection="1">
      <alignment horizontal="right" vertical="center"/>
      <protection locked="0"/>
    </xf>
    <xf numFmtId="176" fontId="0" fillId="0" borderId="5" xfId="0" applyNumberFormat="1" applyFont="1" applyFill="1" applyBorder="1" applyAlignment="1" applyProtection="1">
      <alignment horizontal="right" vertical="top"/>
      <protection locked="0"/>
    </xf>
    <xf numFmtId="176" fontId="0" fillId="0" borderId="14" xfId="0" applyNumberFormat="1" applyFont="1" applyFill="1" applyBorder="1" applyAlignment="1" applyProtection="1">
      <alignment horizontal="right" vertical="center"/>
      <protection locked="0"/>
    </xf>
    <xf numFmtId="196" fontId="0" fillId="0" borderId="5" xfId="0" applyNumberFormat="1" applyFont="1" applyFill="1" applyBorder="1" applyAlignment="1" applyProtection="1">
      <alignment horizontal="right" vertical="center"/>
      <protection locked="0"/>
    </xf>
    <xf numFmtId="0" fontId="0" fillId="0" borderId="0" xfId="0" applyFont="1" applyFill="1" applyBorder="1" applyAlignment="1" applyProtection="1">
      <alignment vertical="top"/>
      <protection locked="0"/>
    </xf>
    <xf numFmtId="0" fontId="0" fillId="0" borderId="0" xfId="0" applyFont="1" applyFill="1" applyAlignment="1" applyProtection="1" quotePrefix="1">
      <alignment horizontal="left"/>
      <protection locked="0"/>
    </xf>
    <xf numFmtId="0" fontId="0" fillId="0" borderId="0" xfId="0" applyFont="1" applyFill="1" applyBorder="1" applyAlignment="1" applyProtection="1">
      <alignment horizontal="left"/>
      <protection locked="0"/>
    </xf>
    <xf numFmtId="0" fontId="0" fillId="0" borderId="0" xfId="0" applyFont="1" applyFill="1" applyAlignment="1" applyProtection="1">
      <alignment horizontal="left"/>
      <protection locked="0"/>
    </xf>
    <xf numFmtId="0" fontId="0" fillId="0" borderId="0" xfId="0" applyFont="1" applyFill="1" applyBorder="1" applyAlignment="1" applyProtection="1">
      <alignment horizontal="left" vertical="center"/>
      <protection locked="0"/>
    </xf>
    <xf numFmtId="0" fontId="0" fillId="0" borderId="0" xfId="0" applyFont="1" applyFill="1" applyAlignment="1" applyProtection="1">
      <alignment horizontal="left" vertical="center"/>
      <protection locked="0"/>
    </xf>
    <xf numFmtId="0" fontId="0" fillId="0" borderId="0" xfId="0" applyFont="1" applyFill="1" applyBorder="1" applyAlignment="1" applyProtection="1">
      <alignment horizontal="left" vertical="top"/>
      <protection locked="0"/>
    </xf>
    <xf numFmtId="207" fontId="0" fillId="0" borderId="0" xfId="0" applyNumberFormat="1" applyFont="1" applyFill="1" applyBorder="1" applyAlignment="1">
      <alignment horizontal="right" vertical="center"/>
    </xf>
    <xf numFmtId="183" fontId="0" fillId="0" borderId="0" xfId="0" applyNumberFormat="1" applyFont="1" applyFill="1" applyAlignment="1" applyProtection="1">
      <alignment horizontal="right" vertical="center"/>
      <protection locked="0"/>
    </xf>
    <xf numFmtId="0" fontId="0" fillId="0" borderId="0" xfId="0" applyFont="1" applyFill="1" applyBorder="1" applyAlignment="1" applyProtection="1">
      <alignment vertical="center"/>
      <protection locked="0"/>
    </xf>
    <xf numFmtId="207" fontId="0" fillId="0" borderId="0" xfId="0" applyNumberFormat="1" applyFont="1" applyFill="1" applyBorder="1" applyAlignment="1" applyProtection="1">
      <alignment vertical="center"/>
      <protection locked="0"/>
    </xf>
    <xf numFmtId="207" fontId="8" fillId="0" borderId="0" xfId="0" applyNumberFormat="1" applyFont="1" applyFill="1" applyBorder="1" applyAlignment="1">
      <alignment horizontal="right" vertical="center"/>
    </xf>
    <xf numFmtId="199" fontId="0" fillId="0" borderId="0" xfId="0" applyNumberFormat="1" applyFont="1" applyFill="1" applyAlignment="1" applyProtection="1">
      <alignment vertical="center"/>
      <protection locked="0"/>
    </xf>
    <xf numFmtId="199" fontId="0" fillId="0" borderId="3" xfId="0" applyNumberFormat="1" applyFont="1" applyFill="1" applyBorder="1" applyAlignment="1" applyProtection="1">
      <alignment horizontal="left" vertical="center"/>
      <protection locked="0"/>
    </xf>
    <xf numFmtId="176" fontId="0" fillId="0" borderId="5" xfId="0" applyNumberFormat="1" applyFont="1" applyFill="1" applyBorder="1" applyAlignment="1" applyProtection="1">
      <alignment horizontal="centerContinuous" vertical="top"/>
      <protection locked="0"/>
    </xf>
    <xf numFmtId="176" fontId="5" fillId="0" borderId="0" xfId="0" applyNumberFormat="1" applyFont="1" applyFill="1" applyBorder="1" applyAlignment="1" applyProtection="1">
      <alignment horizontal="left" vertical="center"/>
      <protection locked="0"/>
    </xf>
    <xf numFmtId="176" fontId="5" fillId="0" borderId="0" xfId="0" applyNumberFormat="1" applyFont="1" applyFill="1" applyBorder="1" applyAlignment="1" applyProtection="1" quotePrefix="1">
      <alignment horizontal="left" vertical="center"/>
      <protection locked="0"/>
    </xf>
    <xf numFmtId="176" fontId="5" fillId="0" borderId="0" xfId="0" applyNumberFormat="1" applyFont="1" applyFill="1" applyAlignment="1" applyProtection="1" quotePrefix="1">
      <alignment horizontal="left" vertical="center"/>
      <protection locked="0"/>
    </xf>
    <xf numFmtId="176" fontId="5" fillId="0" borderId="0" xfId="0" applyNumberFormat="1" applyFont="1" applyFill="1" applyAlignment="1" applyProtection="1">
      <alignment horizontal="left" vertical="center"/>
      <protection locked="0"/>
    </xf>
    <xf numFmtId="176" fontId="5" fillId="0" borderId="0" xfId="0" applyNumberFormat="1" applyFont="1" applyFill="1" applyAlignment="1" applyProtection="1">
      <alignment horizontal="left"/>
      <protection locked="0"/>
    </xf>
    <xf numFmtId="176" fontId="5" fillId="0" borderId="0" xfId="0" applyNumberFormat="1" applyFont="1" applyFill="1" applyBorder="1" applyAlignment="1" applyProtection="1">
      <alignment horizontal="left" vertical="top"/>
      <protection locked="0"/>
    </xf>
    <xf numFmtId="0" fontId="7" fillId="0" borderId="0" xfId="0" applyFont="1" applyFill="1" applyAlignment="1" applyProtection="1">
      <alignment vertical="center"/>
      <protection locked="0"/>
    </xf>
    <xf numFmtId="207" fontId="4" fillId="0" borderId="0" xfId="0" applyNumberFormat="1" applyFont="1" applyFill="1" applyBorder="1" applyAlignment="1" applyProtection="1">
      <alignment horizontal="distributed" vertical="center"/>
      <protection locked="0"/>
    </xf>
    <xf numFmtId="199" fontId="4" fillId="0" borderId="0" xfId="0" applyNumberFormat="1" applyFont="1" applyFill="1" applyBorder="1" applyAlignment="1" applyProtection="1">
      <alignment horizontal="distributed" vertical="center"/>
      <protection locked="0"/>
    </xf>
    <xf numFmtId="199" fontId="4" fillId="0" borderId="0" xfId="0" applyNumberFormat="1" applyFont="1" applyFill="1" applyBorder="1" applyAlignment="1" applyProtection="1">
      <alignment vertical="center"/>
      <protection locked="0"/>
    </xf>
    <xf numFmtId="199" fontId="4" fillId="0" borderId="0" xfId="0" applyNumberFormat="1" applyFont="1" applyFill="1" applyBorder="1" applyAlignment="1" applyProtection="1">
      <alignment horizontal="left" vertical="center"/>
      <protection locked="0"/>
    </xf>
    <xf numFmtId="207" fontId="4" fillId="0" borderId="3" xfId="0" applyNumberFormat="1" applyFont="1" applyFill="1" applyBorder="1" applyAlignment="1" applyProtection="1">
      <alignment horizontal="left" vertical="center"/>
      <protection locked="0"/>
    </xf>
    <xf numFmtId="0" fontId="4" fillId="0" borderId="0" xfId="0" applyFont="1" applyFill="1" applyAlignment="1" applyProtection="1">
      <alignment vertical="center"/>
      <protection locked="0"/>
    </xf>
    <xf numFmtId="207" fontId="4" fillId="0" borderId="0" xfId="0" applyNumberFormat="1" applyFont="1" applyFill="1" applyBorder="1" applyAlignment="1" applyProtection="1">
      <alignment/>
      <protection locked="0"/>
    </xf>
    <xf numFmtId="207" fontId="4" fillId="0" borderId="0" xfId="0" applyNumberFormat="1" applyFont="1" applyFill="1" applyBorder="1" applyAlignment="1" applyProtection="1">
      <alignment horizontal="left" vertical="center"/>
      <protection locked="0"/>
    </xf>
    <xf numFmtId="199" fontId="4" fillId="0" borderId="0" xfId="0" applyNumberFormat="1" applyFont="1" applyFill="1" applyAlignment="1" applyProtection="1">
      <alignment vertical="center"/>
      <protection locked="0"/>
    </xf>
    <xf numFmtId="199" fontId="4" fillId="0" borderId="3" xfId="0" applyNumberFormat="1" applyFont="1" applyFill="1" applyBorder="1" applyAlignment="1" applyProtection="1">
      <alignment horizontal="left" vertical="center"/>
      <protection locked="0"/>
    </xf>
    <xf numFmtId="0" fontId="0" fillId="0" borderId="0" xfId="21" applyFont="1" applyFill="1" applyBorder="1" applyAlignment="1">
      <alignment horizontal="distributed" vertical="center" wrapText="1"/>
      <protection/>
    </xf>
    <xf numFmtId="207" fontId="0" fillId="0" borderId="0" xfId="21" applyNumberFormat="1" applyFont="1" applyFill="1" applyBorder="1" applyAlignment="1">
      <alignment horizontal="distributed" vertical="center" wrapText="1"/>
      <protection/>
    </xf>
    <xf numFmtId="0" fontId="0" fillId="0" borderId="3" xfId="21" applyFont="1" applyFill="1" applyBorder="1" applyAlignment="1">
      <alignment horizontal="center" vertical="center" wrapText="1"/>
      <protection/>
    </xf>
    <xf numFmtId="0" fontId="0" fillId="0" borderId="3" xfId="21" applyFont="1" applyFill="1" applyBorder="1" applyAlignment="1">
      <alignment vertical="center" wrapText="1"/>
      <protection/>
    </xf>
    <xf numFmtId="0" fontId="5" fillId="0" borderId="0" xfId="21" applyFont="1" applyFill="1" applyBorder="1" applyAlignment="1">
      <alignment horizontal="distributed" vertical="center" wrapText="1"/>
      <protection/>
    </xf>
    <xf numFmtId="0" fontId="0" fillId="0" borderId="5" xfId="21" applyFont="1" applyFill="1" applyBorder="1" applyAlignment="1">
      <alignment horizontal="distributed" vertical="center" wrapText="1"/>
      <protection/>
    </xf>
    <xf numFmtId="207" fontId="0" fillId="0" borderId="5" xfId="21" applyNumberFormat="1" applyFont="1" applyFill="1" applyBorder="1" applyAlignment="1">
      <alignment horizontal="distributed" vertical="center" wrapText="1"/>
      <protection/>
    </xf>
    <xf numFmtId="199" fontId="5" fillId="0" borderId="0" xfId="0" applyNumberFormat="1" applyFont="1" applyFill="1" applyBorder="1" applyAlignment="1" applyProtection="1">
      <alignment horizontal="distributed" vertical="center"/>
      <protection locked="0"/>
    </xf>
    <xf numFmtId="207" fontId="0" fillId="0" borderId="9" xfId="0" applyNumberFormat="1" applyFont="1" applyFill="1" applyBorder="1" applyAlignment="1" applyProtection="1">
      <alignment/>
      <protection locked="0"/>
    </xf>
    <xf numFmtId="207" fontId="0" fillId="0" borderId="5" xfId="0" applyNumberFormat="1" applyFont="1" applyFill="1" applyBorder="1" applyAlignment="1" applyProtection="1">
      <alignment vertical="center"/>
      <protection locked="0"/>
    </xf>
    <xf numFmtId="207" fontId="4" fillId="0" borderId="0" xfId="0" applyNumberFormat="1" applyFont="1" applyFill="1" applyBorder="1" applyAlignment="1" applyProtection="1">
      <alignment vertical="center"/>
      <protection locked="0"/>
    </xf>
    <xf numFmtId="0" fontId="0" fillId="0" borderId="0" xfId="0" applyFont="1" applyFill="1" applyAlignment="1" applyProtection="1">
      <alignment/>
      <protection locked="0"/>
    </xf>
    <xf numFmtId="0" fontId="0" fillId="0" borderId="0" xfId="0" applyFont="1" applyFill="1" applyAlignment="1" applyProtection="1">
      <alignment horizontal="left" vertical="center"/>
      <protection locked="0"/>
    </xf>
    <xf numFmtId="0" fontId="0" fillId="0" borderId="0" xfId="0" applyFont="1" applyFill="1" applyBorder="1" applyAlignment="1" applyProtection="1">
      <alignment horizontal="left" vertical="center"/>
      <protection locked="0"/>
    </xf>
    <xf numFmtId="0" fontId="0" fillId="0" borderId="0" xfId="0" applyFont="1" applyFill="1" applyAlignment="1" applyProtection="1">
      <alignment vertical="center"/>
      <protection locked="0"/>
    </xf>
    <xf numFmtId="0" fontId="0" fillId="0" borderId="0" xfId="0" applyFont="1" applyFill="1" applyAlignment="1" applyProtection="1" quotePrefix="1">
      <alignment horizontal="left" vertical="center"/>
      <protection locked="0"/>
    </xf>
    <xf numFmtId="207" fontId="0" fillId="0" borderId="0" xfId="0" applyNumberFormat="1" applyFont="1" applyFill="1" applyAlignment="1" applyProtection="1">
      <alignment horizontal="right" vertical="center"/>
      <protection locked="0"/>
    </xf>
    <xf numFmtId="183" fontId="0" fillId="0" borderId="0" xfId="0" applyNumberFormat="1" applyFont="1" applyFill="1" applyAlignment="1" applyProtection="1">
      <alignment horizontal="right" vertical="center"/>
      <protection locked="0"/>
    </xf>
    <xf numFmtId="207" fontId="0" fillId="0" borderId="0" xfId="0" applyNumberFormat="1" applyFont="1" applyFill="1" applyBorder="1" applyAlignment="1" applyProtection="1">
      <alignment horizontal="right" vertical="center"/>
      <protection locked="0"/>
    </xf>
    <xf numFmtId="207" fontId="0" fillId="0" borderId="0" xfId="0" applyNumberFormat="1" applyFont="1" applyFill="1" applyAlignment="1" applyProtection="1">
      <alignment horizontal="right"/>
      <protection locked="0"/>
    </xf>
    <xf numFmtId="207" fontId="0" fillId="0" borderId="5" xfId="0" applyNumberFormat="1" applyFont="1" applyFill="1" applyBorder="1" applyAlignment="1" applyProtection="1">
      <alignment horizontal="right" vertical="center"/>
      <protection locked="0"/>
    </xf>
    <xf numFmtId="207" fontId="4" fillId="0" borderId="18" xfId="0" applyNumberFormat="1" applyFont="1" applyFill="1" applyBorder="1" applyAlignment="1" applyProtection="1">
      <alignment horizontal="right" vertical="center"/>
      <protection locked="0"/>
    </xf>
    <xf numFmtId="194" fontId="4" fillId="0" borderId="0" xfId="0" applyNumberFormat="1" applyFont="1" applyFill="1" applyBorder="1" applyAlignment="1" applyProtection="1">
      <alignment horizontal="right" vertical="center"/>
      <protection locked="0"/>
    </xf>
    <xf numFmtId="183" fontId="0" fillId="0" borderId="18" xfId="0" applyNumberFormat="1" applyFont="1" applyFill="1" applyBorder="1" applyAlignment="1" applyProtection="1" quotePrefix="1">
      <alignment horizontal="right" vertical="center"/>
      <protection locked="0"/>
    </xf>
    <xf numFmtId="178" fontId="0" fillId="0" borderId="0" xfId="0" applyNumberFormat="1" applyFont="1" applyFill="1" applyBorder="1" applyAlignment="1" applyProtection="1" quotePrefix="1">
      <alignment horizontal="right" vertical="center"/>
      <protection locked="0"/>
    </xf>
    <xf numFmtId="178" fontId="0" fillId="0" borderId="0" xfId="0" applyNumberFormat="1" applyFont="1" applyFill="1" applyAlignment="1" applyProtection="1">
      <alignment horizontal="right" vertical="center"/>
      <protection locked="0"/>
    </xf>
    <xf numFmtId="207" fontId="0" fillId="0" borderId="0" xfId="0" applyNumberFormat="1" applyFont="1" applyFill="1" applyBorder="1" applyAlignment="1" applyProtection="1" quotePrefix="1">
      <alignment horizontal="right" vertical="center"/>
      <protection locked="0"/>
    </xf>
    <xf numFmtId="197" fontId="0" fillId="0" borderId="18" xfId="0" applyNumberFormat="1" applyFont="1" applyFill="1" applyBorder="1" applyAlignment="1" applyProtection="1">
      <alignment horizontal="right" vertical="center"/>
      <protection locked="0"/>
    </xf>
    <xf numFmtId="197" fontId="0" fillId="0" borderId="0" xfId="0" applyNumberFormat="1" applyFont="1" applyFill="1" applyBorder="1" applyAlignment="1" applyProtection="1">
      <alignment horizontal="right" vertical="center"/>
      <protection locked="0"/>
    </xf>
    <xf numFmtId="207" fontId="0" fillId="0" borderId="18" xfId="0" applyNumberFormat="1" applyFont="1" applyFill="1" applyBorder="1" applyAlignment="1" applyProtection="1">
      <alignment/>
      <protection locked="0"/>
    </xf>
    <xf numFmtId="207" fontId="0" fillId="0" borderId="14" xfId="0" applyNumberFormat="1" applyFont="1" applyFill="1" applyBorder="1" applyAlignment="1" applyProtection="1">
      <alignment horizontal="right" vertical="center"/>
      <protection locked="0"/>
    </xf>
    <xf numFmtId="207" fontId="0" fillId="0" borderId="14" xfId="0" applyNumberFormat="1" applyFont="1" applyFill="1" applyBorder="1" applyAlignment="1" applyProtection="1">
      <alignment/>
      <protection locked="0"/>
    </xf>
    <xf numFmtId="0" fontId="5" fillId="0" borderId="0" xfId="0" applyFont="1" applyFill="1" applyBorder="1" applyAlignment="1" applyProtection="1">
      <alignment horizontal="right" vertical="top"/>
      <protection locked="0"/>
    </xf>
    <xf numFmtId="207" fontId="0" fillId="0" borderId="0" xfId="0" applyNumberFormat="1" applyFont="1" applyFill="1" applyBorder="1" applyAlignment="1" applyProtection="1">
      <alignment horizontal="distributed" vertical="center"/>
      <protection locked="0"/>
    </xf>
    <xf numFmtId="183" fontId="0" fillId="0" borderId="0" xfId="0" applyNumberFormat="1" applyFont="1" applyFill="1" applyBorder="1" applyAlignment="1" applyProtection="1">
      <alignment horizontal="right" vertical="center"/>
      <protection locked="0"/>
    </xf>
    <xf numFmtId="207" fontId="0" fillId="0" borderId="0" xfId="0" applyNumberFormat="1" applyFont="1" applyFill="1" applyBorder="1" applyAlignment="1" applyProtection="1">
      <alignment horizontal="right"/>
      <protection locked="0"/>
    </xf>
    <xf numFmtId="176" fontId="0" fillId="0" borderId="0" xfId="0" applyNumberFormat="1" applyFont="1" applyFill="1" applyBorder="1" applyAlignment="1" applyProtection="1">
      <alignment horizontal="right" vertical="center"/>
      <protection locked="0"/>
    </xf>
    <xf numFmtId="0" fontId="13" fillId="0" borderId="0" xfId="0" applyFont="1" applyFill="1" applyAlignment="1" applyProtection="1">
      <alignment vertical="center"/>
      <protection locked="0"/>
    </xf>
    <xf numFmtId="0" fontId="0" fillId="0" borderId="20" xfId="0" applyNumberFormat="1" applyFont="1" applyFill="1" applyBorder="1" applyAlignment="1" applyProtection="1">
      <alignment horizontal="center" vertical="center"/>
      <protection locked="0"/>
    </xf>
    <xf numFmtId="0" fontId="0" fillId="0" borderId="21" xfId="0" applyNumberFormat="1" applyFont="1" applyFill="1" applyBorder="1" applyAlignment="1" applyProtection="1">
      <alignment horizontal="center" vertical="center"/>
      <protection locked="0"/>
    </xf>
    <xf numFmtId="0" fontId="0" fillId="0" borderId="14" xfId="0" applyNumberFormat="1" applyFont="1" applyFill="1" applyBorder="1" applyAlignment="1" applyProtection="1">
      <alignment horizontal="center" vertical="center"/>
      <protection locked="0"/>
    </xf>
    <xf numFmtId="0" fontId="0" fillId="0" borderId="22" xfId="0" applyNumberFormat="1" applyFont="1" applyFill="1" applyBorder="1" applyAlignment="1" applyProtection="1">
      <alignment horizontal="center" vertical="center"/>
      <protection locked="0"/>
    </xf>
    <xf numFmtId="199" fontId="4" fillId="0" borderId="0" xfId="0" applyNumberFormat="1" applyFont="1" applyFill="1" applyBorder="1" applyAlignment="1" applyProtection="1">
      <alignment horizontal="distributed" vertical="center"/>
      <protection locked="0"/>
    </xf>
    <xf numFmtId="199" fontId="4" fillId="0" borderId="0" xfId="0" applyNumberFormat="1" applyFont="1" applyFill="1" applyBorder="1" applyAlignment="1" applyProtection="1">
      <alignment horizontal="distributed" vertical="center" wrapText="1"/>
      <protection locked="0"/>
    </xf>
    <xf numFmtId="199" fontId="4" fillId="0" borderId="0" xfId="0" applyNumberFormat="1" applyFont="1" applyFill="1" applyBorder="1" applyAlignment="1" applyProtection="1" quotePrefix="1">
      <alignment horizontal="distributed" vertical="center"/>
      <protection locked="0"/>
    </xf>
    <xf numFmtId="199" fontId="4" fillId="0" borderId="0" xfId="0" applyNumberFormat="1" applyFont="1" applyFill="1" applyBorder="1" applyAlignment="1" applyProtection="1">
      <alignment horizontal="distributed"/>
      <protection locked="0"/>
    </xf>
    <xf numFmtId="207" fontId="4" fillId="0" borderId="0" xfId="0" applyNumberFormat="1" applyFont="1" applyFill="1" applyBorder="1" applyAlignment="1" applyProtection="1" quotePrefix="1">
      <alignment horizontal="distributed" vertical="center"/>
      <protection locked="0"/>
    </xf>
    <xf numFmtId="207" fontId="4" fillId="0" borderId="0" xfId="0" applyNumberFormat="1" applyFont="1" applyFill="1" applyBorder="1" applyAlignment="1" applyProtection="1">
      <alignment horizontal="distributed" vertical="center"/>
      <protection locked="0"/>
    </xf>
    <xf numFmtId="199" fontId="0" fillId="0" borderId="0" xfId="0" applyNumberFormat="1" applyFont="1" applyFill="1" applyBorder="1" applyAlignment="1" applyProtection="1" quotePrefix="1">
      <alignment horizontal="distributed" vertical="center"/>
      <protection locked="0"/>
    </xf>
    <xf numFmtId="199" fontId="0" fillId="0" borderId="0" xfId="0" applyNumberFormat="1" applyFont="1" applyFill="1" applyBorder="1" applyAlignment="1" applyProtection="1">
      <alignment horizontal="distributed" vertical="center"/>
      <protection locked="0"/>
    </xf>
    <xf numFmtId="207" fontId="4" fillId="0" borderId="17" xfId="0" applyNumberFormat="1" applyFont="1" applyFill="1" applyBorder="1" applyAlignment="1" applyProtection="1">
      <alignment horizontal="distributed" vertical="center"/>
      <protection locked="0"/>
    </xf>
    <xf numFmtId="207" fontId="4" fillId="0" borderId="0" xfId="0" applyNumberFormat="1" applyFont="1" applyFill="1" applyBorder="1" applyAlignment="1" applyProtection="1">
      <alignment horizontal="distributed" vertical="center" wrapText="1"/>
      <protection locked="0"/>
    </xf>
    <xf numFmtId="207" fontId="0" fillId="0" borderId="0" xfId="0" applyNumberFormat="1" applyFont="1" applyFill="1" applyBorder="1" applyAlignment="1" applyProtection="1" quotePrefix="1">
      <alignment horizontal="distributed" vertical="center"/>
      <protection locked="0"/>
    </xf>
    <xf numFmtId="0" fontId="4" fillId="0" borderId="0" xfId="0" applyFont="1" applyFill="1" applyBorder="1" applyAlignment="1">
      <alignment/>
    </xf>
  </cellXfs>
  <cellStyles count="9">
    <cellStyle name="Normal" xfId="0"/>
    <cellStyle name="Percent" xfId="15"/>
    <cellStyle name="Hyperlink" xfId="16"/>
    <cellStyle name="Comma [0]" xfId="17"/>
    <cellStyle name="Comma" xfId="18"/>
    <cellStyle name="Currency [0]" xfId="19"/>
    <cellStyle name="Currency" xfId="20"/>
    <cellStyle name="標準_Sheet2"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AQ112"/>
  <sheetViews>
    <sheetView showGridLines="0" tabSelected="1" zoomScale="75" zoomScaleNormal="75" zoomScaleSheetLayoutView="75" workbookViewId="0" topLeftCell="A1">
      <selection activeCell="A1" sqref="A1"/>
    </sheetView>
  </sheetViews>
  <sheetFormatPr defaultColWidth="8.796875" defaultRowHeight="14.25"/>
  <cols>
    <col min="1" max="1" width="1.8984375" style="2" customWidth="1"/>
    <col min="2" max="2" width="5.59765625" style="1" customWidth="1"/>
    <col min="3" max="3" width="29.19921875" style="1" customWidth="1"/>
    <col min="4" max="4" width="0.4921875" style="22" customWidth="1"/>
    <col min="5" max="19" width="9" style="2" customWidth="1"/>
    <col min="20" max="20" width="9.5" style="2" customWidth="1"/>
    <col min="21" max="26" width="9" style="2" customWidth="1"/>
    <col min="27" max="27" width="21.8984375" style="2" customWidth="1"/>
    <col min="28" max="28" width="1.1015625" style="2" customWidth="1"/>
    <col min="29" max="29" width="2.59765625" style="1" customWidth="1"/>
    <col min="30" max="30" width="31.5" style="1" customWidth="1"/>
    <col min="31" max="31" width="1.8984375" style="1" customWidth="1"/>
    <col min="32" max="42" width="7.59765625" style="29" customWidth="1"/>
    <col min="43" max="43" width="8.5" style="29" customWidth="1"/>
    <col min="44" max="16384" width="9" style="29" customWidth="1"/>
  </cols>
  <sheetData>
    <row r="1" spans="1:43" s="3" customFormat="1" ht="21.75" customHeight="1">
      <c r="A1" s="176" t="s">
        <v>152</v>
      </c>
      <c r="B1" s="151"/>
      <c r="C1" s="151"/>
      <c r="D1" s="152"/>
      <c r="E1" s="29"/>
      <c r="F1" s="150"/>
      <c r="G1" s="150"/>
      <c r="H1" s="153"/>
      <c r="I1" s="154"/>
      <c r="J1" s="150"/>
      <c r="K1" s="150"/>
      <c r="L1" s="153"/>
      <c r="M1" s="4" t="s">
        <v>67</v>
      </c>
      <c r="N1" s="151"/>
      <c r="O1" s="153"/>
      <c r="P1" s="128" t="s">
        <v>81</v>
      </c>
      <c r="Q1" s="153"/>
      <c r="R1" s="153"/>
      <c r="S1" s="153"/>
      <c r="T1" s="153"/>
      <c r="U1" s="150"/>
      <c r="V1" s="153"/>
      <c r="W1" s="150"/>
      <c r="X1" s="153"/>
      <c r="Y1" s="153"/>
      <c r="Z1" s="153"/>
      <c r="AA1" s="153"/>
      <c r="AB1" s="176" t="s">
        <v>154</v>
      </c>
      <c r="AC1" s="151"/>
      <c r="AD1" s="151"/>
      <c r="AE1" s="151"/>
      <c r="AF1" s="153"/>
      <c r="AG1" s="150"/>
      <c r="AH1" s="5" t="s">
        <v>40</v>
      </c>
      <c r="AI1" s="153"/>
      <c r="AJ1" s="153"/>
      <c r="AK1" s="153"/>
      <c r="AL1" s="153"/>
      <c r="AM1" s="153"/>
      <c r="AN1" s="150"/>
      <c r="AO1" s="150"/>
      <c r="AP1" s="150"/>
      <c r="AQ1" s="150"/>
    </row>
    <row r="2" spans="1:39" s="150" customFormat="1" ht="24" customHeight="1">
      <c r="A2" s="153"/>
      <c r="B2" s="151"/>
      <c r="C2" s="151"/>
      <c r="D2" s="152"/>
      <c r="G2" s="154"/>
      <c r="H2" s="153"/>
      <c r="I2" s="153"/>
      <c r="J2" s="153"/>
      <c r="K2" s="153"/>
      <c r="L2" s="153"/>
      <c r="M2" s="153"/>
      <c r="N2" s="153"/>
      <c r="O2" s="153"/>
      <c r="P2" s="153"/>
      <c r="Q2" s="153"/>
      <c r="R2" s="153"/>
      <c r="S2" s="153"/>
      <c r="T2" s="153"/>
      <c r="U2" s="153"/>
      <c r="V2" s="153"/>
      <c r="W2" s="153"/>
      <c r="X2" s="153"/>
      <c r="Y2" s="153"/>
      <c r="Z2" s="153"/>
      <c r="AA2" s="153"/>
      <c r="AB2" s="153"/>
      <c r="AC2" s="151"/>
      <c r="AD2" s="151"/>
      <c r="AE2" s="151"/>
      <c r="AF2" s="153"/>
      <c r="AG2" s="153"/>
      <c r="AH2" s="153"/>
      <c r="AI2" s="153"/>
      <c r="AJ2" s="153"/>
      <c r="AK2" s="153"/>
      <c r="AL2" s="153"/>
      <c r="AM2" s="153"/>
    </row>
    <row r="3" spans="1:31" s="6" customFormat="1" ht="12" customHeight="1">
      <c r="A3" s="6" t="s">
        <v>68</v>
      </c>
      <c r="B3" s="7"/>
      <c r="C3" s="7"/>
      <c r="D3" s="23"/>
      <c r="AC3" s="7"/>
      <c r="AD3" s="7"/>
      <c r="AE3" s="7"/>
    </row>
    <row r="4" spans="1:43" s="6" customFormat="1" ht="15" customHeight="1" thickBot="1">
      <c r="A4" s="8" t="s">
        <v>89</v>
      </c>
      <c r="B4" s="9"/>
      <c r="C4" s="9"/>
      <c r="D4" s="9"/>
      <c r="E4" s="10"/>
      <c r="F4" s="10"/>
      <c r="G4" s="10"/>
      <c r="H4" s="10"/>
      <c r="I4" s="10"/>
      <c r="J4" s="10"/>
      <c r="K4" s="10"/>
      <c r="L4" s="10"/>
      <c r="M4" s="10"/>
      <c r="N4" s="10"/>
      <c r="O4" s="10"/>
      <c r="P4" s="10"/>
      <c r="Q4" s="10"/>
      <c r="R4" s="10"/>
      <c r="S4" s="10"/>
      <c r="T4" s="10"/>
      <c r="U4" s="10"/>
      <c r="V4" s="10"/>
      <c r="W4" s="10"/>
      <c r="X4" s="10"/>
      <c r="Y4" s="10"/>
      <c r="Z4" s="11"/>
      <c r="AA4" s="171"/>
      <c r="AB4" s="8"/>
      <c r="AC4" s="9"/>
      <c r="AD4" s="9"/>
      <c r="AE4" s="9"/>
      <c r="AK4" s="11"/>
      <c r="AQ4" s="11" t="s">
        <v>148</v>
      </c>
    </row>
    <row r="5" spans="1:43" ht="15" customHeight="1">
      <c r="A5" s="30"/>
      <c r="B5" s="31"/>
      <c r="C5" s="31"/>
      <c r="D5" s="32"/>
      <c r="E5" s="177" t="s">
        <v>149</v>
      </c>
      <c r="F5" s="178"/>
      <c r="G5" s="33" t="s">
        <v>78</v>
      </c>
      <c r="H5" s="34"/>
      <c r="I5" s="34"/>
      <c r="J5" s="34"/>
      <c r="K5" s="34"/>
      <c r="L5" s="34"/>
      <c r="M5" s="34"/>
      <c r="N5" s="35"/>
      <c r="O5" s="36" t="s">
        <v>82</v>
      </c>
      <c r="P5" s="34"/>
      <c r="Q5" s="34"/>
      <c r="R5" s="34"/>
      <c r="S5" s="34"/>
      <c r="T5" s="37"/>
      <c r="U5" s="148" t="s">
        <v>150</v>
      </c>
      <c r="V5" s="34"/>
      <c r="W5" s="34"/>
      <c r="X5" s="34"/>
      <c r="Y5" s="34"/>
      <c r="Z5" s="34"/>
      <c r="AA5" s="49"/>
      <c r="AB5" s="147"/>
      <c r="AC5" s="38"/>
      <c r="AD5" s="38"/>
      <c r="AE5" s="39"/>
      <c r="AF5" s="36" t="s">
        <v>79</v>
      </c>
      <c r="AG5" s="40"/>
      <c r="AH5" s="40"/>
      <c r="AI5" s="40"/>
      <c r="AJ5" s="40"/>
      <c r="AK5" s="40"/>
      <c r="AL5" s="36" t="s">
        <v>80</v>
      </c>
      <c r="AM5" s="40"/>
      <c r="AN5" s="40"/>
      <c r="AO5" s="40"/>
      <c r="AP5" s="40"/>
      <c r="AQ5" s="40"/>
    </row>
    <row r="6" spans="1:43" ht="15" customHeight="1">
      <c r="A6" s="41" t="s">
        <v>83</v>
      </c>
      <c r="B6" s="42"/>
      <c r="C6" s="41"/>
      <c r="D6" s="43"/>
      <c r="E6" s="179"/>
      <c r="F6" s="180"/>
      <c r="G6" s="44" t="s">
        <v>0</v>
      </c>
      <c r="H6" s="35"/>
      <c r="I6" s="34" t="s">
        <v>69</v>
      </c>
      <c r="J6" s="35"/>
      <c r="K6" s="34" t="s">
        <v>70</v>
      </c>
      <c r="L6" s="45"/>
      <c r="M6" s="46" t="s">
        <v>71</v>
      </c>
      <c r="N6" s="35" t="s">
        <v>54</v>
      </c>
      <c r="O6" s="47" t="s">
        <v>0</v>
      </c>
      <c r="P6" s="35"/>
      <c r="Q6" s="34" t="s">
        <v>72</v>
      </c>
      <c r="R6" s="35"/>
      <c r="S6" s="48" t="s">
        <v>73</v>
      </c>
      <c r="T6" s="35"/>
      <c r="U6" s="34" t="s">
        <v>0</v>
      </c>
      <c r="V6" s="35"/>
      <c r="W6" s="34" t="s">
        <v>74</v>
      </c>
      <c r="X6" s="35"/>
      <c r="Y6" s="148" t="s">
        <v>151</v>
      </c>
      <c r="Z6" s="34"/>
      <c r="AA6" s="49"/>
      <c r="AB6" s="49" t="s">
        <v>84</v>
      </c>
      <c r="AC6" s="49"/>
      <c r="AD6" s="49"/>
      <c r="AE6" s="50"/>
      <c r="AF6" s="47" t="s">
        <v>0</v>
      </c>
      <c r="AG6" s="35"/>
      <c r="AH6" s="34" t="s">
        <v>74</v>
      </c>
      <c r="AI6" s="35"/>
      <c r="AJ6" s="34" t="s">
        <v>75</v>
      </c>
      <c r="AK6" s="34"/>
      <c r="AL6" s="47" t="s">
        <v>0</v>
      </c>
      <c r="AM6" s="35"/>
      <c r="AN6" s="34" t="s">
        <v>74</v>
      </c>
      <c r="AO6" s="35"/>
      <c r="AP6" s="34" t="s">
        <v>75</v>
      </c>
      <c r="AQ6" s="34"/>
    </row>
    <row r="7" spans="1:43" ht="15" customHeight="1">
      <c r="A7" s="51"/>
      <c r="B7" s="52"/>
      <c r="C7" s="52"/>
      <c r="D7" s="52"/>
      <c r="E7" s="53" t="s">
        <v>26</v>
      </c>
      <c r="F7" s="54" t="s">
        <v>27</v>
      </c>
      <c r="G7" s="55" t="s">
        <v>26</v>
      </c>
      <c r="H7" s="56" t="s">
        <v>27</v>
      </c>
      <c r="I7" s="56" t="s">
        <v>26</v>
      </c>
      <c r="J7" s="56" t="s">
        <v>27</v>
      </c>
      <c r="K7" s="56" t="s">
        <v>26</v>
      </c>
      <c r="L7" s="56" t="s">
        <v>27</v>
      </c>
      <c r="M7" s="56" t="s">
        <v>26</v>
      </c>
      <c r="N7" s="54" t="s">
        <v>27</v>
      </c>
      <c r="O7" s="53" t="s">
        <v>26</v>
      </c>
      <c r="P7" s="56" t="s">
        <v>27</v>
      </c>
      <c r="Q7" s="56" t="s">
        <v>26</v>
      </c>
      <c r="R7" s="56" t="s">
        <v>27</v>
      </c>
      <c r="S7" s="56" t="s">
        <v>26</v>
      </c>
      <c r="T7" s="56" t="s">
        <v>27</v>
      </c>
      <c r="U7" s="56" t="s">
        <v>26</v>
      </c>
      <c r="V7" s="56" t="s">
        <v>27</v>
      </c>
      <c r="W7" s="56" t="s">
        <v>26</v>
      </c>
      <c r="X7" s="56" t="s">
        <v>27</v>
      </c>
      <c r="Y7" s="56" t="s">
        <v>26</v>
      </c>
      <c r="Z7" s="54" t="s">
        <v>27</v>
      </c>
      <c r="AA7" s="172"/>
      <c r="AB7" s="148"/>
      <c r="AC7" s="57"/>
      <c r="AD7" s="57"/>
      <c r="AE7" s="58"/>
      <c r="AF7" s="53" t="s">
        <v>26</v>
      </c>
      <c r="AG7" s="56" t="s">
        <v>27</v>
      </c>
      <c r="AH7" s="56" t="s">
        <v>26</v>
      </c>
      <c r="AI7" s="56" t="s">
        <v>27</v>
      </c>
      <c r="AJ7" s="56" t="s">
        <v>26</v>
      </c>
      <c r="AK7" s="54" t="s">
        <v>27</v>
      </c>
      <c r="AL7" s="53" t="s">
        <v>26</v>
      </c>
      <c r="AM7" s="56" t="s">
        <v>27</v>
      </c>
      <c r="AN7" s="56" t="s">
        <v>26</v>
      </c>
      <c r="AO7" s="56" t="s">
        <v>27</v>
      </c>
      <c r="AP7" s="56" t="s">
        <v>26</v>
      </c>
      <c r="AQ7" s="54" t="s">
        <v>27</v>
      </c>
    </row>
    <row r="8" spans="1:43" ht="13.5">
      <c r="A8" s="59"/>
      <c r="B8" s="60"/>
      <c r="C8" s="60"/>
      <c r="D8" s="61"/>
      <c r="E8" s="62" t="s">
        <v>1</v>
      </c>
      <c r="F8" s="63" t="s">
        <v>2</v>
      </c>
      <c r="G8" s="28"/>
      <c r="H8" s="28"/>
      <c r="I8" s="28"/>
      <c r="J8" s="28"/>
      <c r="K8" s="28"/>
      <c r="L8" s="28"/>
      <c r="M8" s="28"/>
      <c r="N8" s="28"/>
      <c r="O8" s="28"/>
      <c r="P8" s="28"/>
      <c r="Q8" s="28"/>
      <c r="R8" s="28"/>
      <c r="S8" s="28"/>
      <c r="T8" s="28"/>
      <c r="U8" s="28"/>
      <c r="V8" s="28"/>
      <c r="W8" s="28"/>
      <c r="X8" s="28"/>
      <c r="Y8" s="28"/>
      <c r="Z8" s="28"/>
      <c r="AA8" s="63"/>
      <c r="AB8" s="117"/>
      <c r="AC8" s="64"/>
      <c r="AD8" s="64"/>
      <c r="AE8" s="50"/>
      <c r="AF8" s="62"/>
      <c r="AG8" s="28"/>
      <c r="AH8" s="28"/>
      <c r="AI8" s="28"/>
      <c r="AJ8" s="28"/>
      <c r="AK8" s="28"/>
      <c r="AL8" s="65"/>
      <c r="AM8" s="28"/>
      <c r="AN8" s="28"/>
      <c r="AO8" s="28"/>
      <c r="AP8" s="28"/>
      <c r="AQ8" s="28"/>
    </row>
    <row r="9" spans="1:43" s="12" customFormat="1" ht="13.5" customHeight="1">
      <c r="A9" s="181" t="s">
        <v>41</v>
      </c>
      <c r="B9" s="181"/>
      <c r="C9" s="181"/>
      <c r="D9" s="21"/>
      <c r="E9" s="160">
        <f>E12+E20+E32+E40+E47+E53+E58+E59+E61+E81+E22</f>
        <v>2911</v>
      </c>
      <c r="F9" s="25">
        <f>F12+F20+F22+F32+F40+F47+F53+F58+F59+F61+F81-F10</f>
        <v>179369</v>
      </c>
      <c r="G9" s="26">
        <f>G12+G20+G22+G32+G61+G40+G47+G53+G81+G58+G59</f>
        <v>1733</v>
      </c>
      <c r="H9" s="26">
        <f>H12+H20+H22+H32+H47+H53+H40+H58+H59+H61+H81-H10</f>
        <v>99145</v>
      </c>
      <c r="I9" s="26">
        <f>I12+I20+I22+I32+I61+I40+I47+I53+I81+I58+I59</f>
        <v>29</v>
      </c>
      <c r="J9" s="26">
        <f>J12+J20+J22+J32+J47+J53+J40+J58+J59+J61+J81-J10</f>
        <v>1738</v>
      </c>
      <c r="K9" s="26">
        <f>K12+K20+K22+K32+K61+K40+K47+K53+K81+K58+K59</f>
        <v>492</v>
      </c>
      <c r="L9" s="26">
        <f>L12+L20+L22+L32+L47+L53+L40+L58+L59+L61+L81-L10</f>
        <v>30634</v>
      </c>
      <c r="M9" s="26">
        <f>M12+M20+M22+M32+M61+M40+M47+M53+M81+M58+M59</f>
        <v>1212</v>
      </c>
      <c r="N9" s="26">
        <f>N12+N20+N22+N32+N47+N53+N40+N58+N59+N61+N81-N10</f>
        <v>66773</v>
      </c>
      <c r="O9" s="26">
        <f>O12+O20+O22+O32+O61+O40+O47+O53+O81+O58+O59</f>
        <v>745</v>
      </c>
      <c r="P9" s="26">
        <f>P12+P20+P22+P32+P47+P53+P40+P58+P59+P61+P81-P10</f>
        <v>52326</v>
      </c>
      <c r="Q9" s="26">
        <f>Q12+Q20+Q22+Q32+Q61+Q40+Q47+Q53+Q81+Q58+Q59</f>
        <v>217</v>
      </c>
      <c r="R9" s="26">
        <f>R12+R20+R22+R32+R47+R53+R40+R58+R59+R61+R81-R10</f>
        <v>16427</v>
      </c>
      <c r="S9" s="26">
        <f>S12+S20+S22+S32+S61+S40+S47+S53+S81+S58+S59</f>
        <v>528</v>
      </c>
      <c r="T9" s="26">
        <f>T12+T20+T22+T32+T47+T53+T40+T58+T59+T61+T81-T10</f>
        <v>35899</v>
      </c>
      <c r="U9" s="26">
        <f>U12+U20+U22+U32+U61+U40+U47+U53+U81+U58+U59</f>
        <v>269</v>
      </c>
      <c r="V9" s="26">
        <f>V12+V20+V22+V32+V47+V53+V40+V58+V59+V61+V81-V10</f>
        <v>15880</v>
      </c>
      <c r="W9" s="26">
        <f>W12+W20+W22+W32+W61+W40+W47+W53+W81+W58+W59</f>
        <v>40</v>
      </c>
      <c r="X9" s="26">
        <f>X12+X20+X22+X32+X47+X53+X40+X58+X59+X61+X81-X10</f>
        <v>3160</v>
      </c>
      <c r="Y9" s="26">
        <f>Y12+Y20+Y22+Y32+Y61+Y40+Y47+Y53+Y81+Y58+Y59</f>
        <v>229</v>
      </c>
      <c r="Z9" s="26">
        <f>Z12+Z20+Z22+Z32+Z47+Z53+Z40+Z58+Z59+Z61+Z81-Z10</f>
        <v>12720</v>
      </c>
      <c r="AA9" s="25"/>
      <c r="AB9" s="186" t="s">
        <v>41</v>
      </c>
      <c r="AC9" s="186"/>
      <c r="AD9" s="186"/>
      <c r="AE9" s="27"/>
      <c r="AF9" s="160">
        <f>AF12+AF20+AF22+AF32+AF61+AF40+AF47+AF53+AF81+AF58+AF59</f>
        <v>67</v>
      </c>
      <c r="AG9" s="25">
        <f>AG12+AG20+AG22+AG32+AG47+AG53+AG40+AG58+AG59+AG61+AG81-AG10</f>
        <v>4888</v>
      </c>
      <c r="AH9" s="25">
        <f>AH12+AH20+AH22+AH32+AH61+AH40+AH47+AH53+AH81+AH58+AH59</f>
        <v>24</v>
      </c>
      <c r="AI9" s="25">
        <f>AI12+AI20+AI22+AI32+AI47+AI53+AI40+AI58+AI59+AI61+AI81-AI10</f>
        <v>1440</v>
      </c>
      <c r="AJ9" s="25">
        <f>AJ12+AJ20+AJ22+AJ32+AJ61+AJ40+AJ47+AJ53+AJ81+AJ58+AJ59</f>
        <v>43</v>
      </c>
      <c r="AK9" s="25">
        <f>AK12+AK20+AK22+AK32+AK47+AK53+AK40+AK58+AK59+AK61+AK81-AK10</f>
        <v>3448</v>
      </c>
      <c r="AL9" s="25">
        <f>AL12+AL20+AL22+AL32+AL61+AL40+AL47+AL53+AL81+AL58+AL59</f>
        <v>97</v>
      </c>
      <c r="AM9" s="25">
        <f>AM12+AM20+AM22+AM32+AM47+AM53+AM40+AM58+AM59+AM61+AM81-AM10</f>
        <v>7130</v>
      </c>
      <c r="AN9" s="25">
        <f>AN12+AN20+AN22+AN32+AN61+AN40+AN47+AN53+AN81+AN58+AN59</f>
        <v>27</v>
      </c>
      <c r="AO9" s="25">
        <f>AO12+AO20+AO22+AO32+AO47+AO53+AO40+AO58+AO59+AO61+AO81-AO10</f>
        <v>1683</v>
      </c>
      <c r="AP9" s="25">
        <f>AP12+AP20+AP22+AP32+AP61+AP40+AP47+AP53+AP81+AP58+AP59</f>
        <v>70</v>
      </c>
      <c r="AQ9" s="25">
        <f>AQ12+AQ20+AQ22+AQ32+AQ47+AQ53+AQ40+AQ58+AQ59+AQ61+AQ81-AQ10</f>
        <v>5447</v>
      </c>
    </row>
    <row r="10" spans="1:43" ht="13.5">
      <c r="A10" s="66"/>
      <c r="B10" s="67"/>
      <c r="C10" s="67"/>
      <c r="D10" s="68"/>
      <c r="E10" s="62" t="s">
        <v>52</v>
      </c>
      <c r="F10" s="161">
        <f>H10+P10+V10+AG10+AM10</f>
        <v>506</v>
      </c>
      <c r="G10" s="28" t="s">
        <v>52</v>
      </c>
      <c r="H10" s="26">
        <f>J10+L10+N10</f>
        <v>122</v>
      </c>
      <c r="I10" s="28" t="s">
        <v>52</v>
      </c>
      <c r="J10" s="26">
        <f>J22+J81</f>
        <v>0</v>
      </c>
      <c r="K10" s="28" t="s">
        <v>52</v>
      </c>
      <c r="L10" s="26">
        <f>L64+L83</f>
        <v>32</v>
      </c>
      <c r="M10" s="28" t="s">
        <v>52</v>
      </c>
      <c r="N10" s="26">
        <f>N64+N83</f>
        <v>90</v>
      </c>
      <c r="O10" s="28" t="s">
        <v>52</v>
      </c>
      <c r="P10" s="26">
        <f>R10+T10</f>
        <v>354</v>
      </c>
      <c r="Q10" s="28" t="s">
        <v>52</v>
      </c>
      <c r="R10" s="26">
        <f>R64+R83</f>
        <v>150</v>
      </c>
      <c r="S10" s="28" t="s">
        <v>52</v>
      </c>
      <c r="T10" s="26">
        <f>T64+T83</f>
        <v>204</v>
      </c>
      <c r="U10" s="28" t="s">
        <v>52</v>
      </c>
      <c r="V10" s="26">
        <f>X10+Z10</f>
        <v>0</v>
      </c>
      <c r="W10" s="28" t="s">
        <v>52</v>
      </c>
      <c r="X10" s="26">
        <f>X64+X83</f>
        <v>0</v>
      </c>
      <c r="Y10" s="28" t="s">
        <v>52</v>
      </c>
      <c r="Z10" s="26">
        <f>Z64+Z83</f>
        <v>0</v>
      </c>
      <c r="AA10" s="25"/>
      <c r="AB10" s="73"/>
      <c r="AC10" s="69"/>
      <c r="AD10" s="69"/>
      <c r="AE10" s="39"/>
      <c r="AF10" s="62" t="s">
        <v>52</v>
      </c>
      <c r="AG10" s="26" t="s">
        <v>53</v>
      </c>
      <c r="AH10" s="28" t="s">
        <v>52</v>
      </c>
      <c r="AI10" s="26">
        <f>AI64+AI83</f>
        <v>0</v>
      </c>
      <c r="AJ10" s="28" t="s">
        <v>52</v>
      </c>
      <c r="AK10" s="26">
        <f>AK64+AK83</f>
        <v>0</v>
      </c>
      <c r="AL10" s="63" t="s">
        <v>52</v>
      </c>
      <c r="AM10" s="26">
        <f>AO10+AQ10</f>
        <v>30</v>
      </c>
      <c r="AN10" s="28" t="s">
        <v>52</v>
      </c>
      <c r="AO10" s="26">
        <f>AO64+AO83</f>
        <v>14</v>
      </c>
      <c r="AP10" s="28" t="s">
        <v>52</v>
      </c>
      <c r="AQ10" s="26">
        <f>AQ64+AQ83</f>
        <v>16</v>
      </c>
    </row>
    <row r="11" spans="1:43" ht="9" customHeight="1">
      <c r="A11" s="66"/>
      <c r="B11" s="67"/>
      <c r="C11" s="67"/>
      <c r="D11" s="68"/>
      <c r="E11" s="62"/>
      <c r="F11" s="63"/>
      <c r="G11" s="28"/>
      <c r="H11" s="28"/>
      <c r="I11" s="28"/>
      <c r="J11" s="28"/>
      <c r="K11" s="28"/>
      <c r="L11" s="28"/>
      <c r="M11" s="28"/>
      <c r="N11" s="28"/>
      <c r="O11" s="28"/>
      <c r="P11" s="28"/>
      <c r="Q11" s="28"/>
      <c r="R11" s="28"/>
      <c r="S11" s="28"/>
      <c r="T11" s="28"/>
      <c r="U11" s="28"/>
      <c r="V11" s="28"/>
      <c r="W11" s="28"/>
      <c r="X11" s="28"/>
      <c r="Y11" s="28"/>
      <c r="Z11" s="28"/>
      <c r="AA11" s="63"/>
      <c r="AB11" s="73"/>
      <c r="AC11" s="69"/>
      <c r="AD11" s="69"/>
      <c r="AE11" s="39"/>
      <c r="AF11" s="62"/>
      <c r="AG11" s="28"/>
      <c r="AH11" s="28"/>
      <c r="AI11" s="28"/>
      <c r="AJ11" s="28"/>
      <c r="AK11" s="28"/>
      <c r="AL11" s="63"/>
      <c r="AM11" s="28"/>
      <c r="AN11" s="28"/>
      <c r="AO11" s="28"/>
      <c r="AP11" s="28"/>
      <c r="AQ11" s="28"/>
    </row>
    <row r="12" spans="1:43" s="134" customFormat="1" ht="12.75" customHeight="1">
      <c r="A12" s="131"/>
      <c r="B12" s="181" t="s">
        <v>28</v>
      </c>
      <c r="C12" s="181"/>
      <c r="D12" s="132"/>
      <c r="E12" s="160">
        <f>E13+E14+E16+E17</f>
        <v>619</v>
      </c>
      <c r="F12" s="25">
        <f>F13+F14+F16+F17</f>
        <v>8563</v>
      </c>
      <c r="G12" s="26">
        <f>I12+K12+M12</f>
        <v>363</v>
      </c>
      <c r="H12" s="26">
        <f aca="true" t="shared" si="0" ref="G12:H17">J12+L12+N12</f>
        <v>4899</v>
      </c>
      <c r="I12" s="26">
        <f aca="true" t="shared" si="1" ref="I12:N12">I13+I14+I16+I17</f>
        <v>0</v>
      </c>
      <c r="J12" s="26">
        <f t="shared" si="1"/>
        <v>0</v>
      </c>
      <c r="K12" s="26">
        <f t="shared" si="1"/>
        <v>95</v>
      </c>
      <c r="L12" s="26">
        <f t="shared" si="1"/>
        <v>200</v>
      </c>
      <c r="M12" s="26">
        <f t="shared" si="1"/>
        <v>268</v>
      </c>
      <c r="N12" s="26">
        <f t="shared" si="1"/>
        <v>4699</v>
      </c>
      <c r="O12" s="26">
        <f>Q12+S12</f>
        <v>171</v>
      </c>
      <c r="P12" s="26">
        <f aca="true" t="shared" si="2" ref="O12:P17">R12+T12</f>
        <v>1963</v>
      </c>
      <c r="Q12" s="26">
        <f>Q13+Q14+Q16+Q17</f>
        <v>31</v>
      </c>
      <c r="R12" s="26">
        <f>R13+R14+R16+R17</f>
        <v>561</v>
      </c>
      <c r="S12" s="26">
        <f>S13+S14+S16+S17</f>
        <v>140</v>
      </c>
      <c r="T12" s="26">
        <f>T13+T14+T16+T17</f>
        <v>1402</v>
      </c>
      <c r="U12" s="26">
        <f aca="true" t="shared" si="3" ref="U12:V17">W12+Y12</f>
        <v>54</v>
      </c>
      <c r="V12" s="26">
        <f t="shared" si="3"/>
        <v>755</v>
      </c>
      <c r="W12" s="26">
        <f>W13+W14+W16+W17</f>
        <v>8</v>
      </c>
      <c r="X12" s="26">
        <f>X13+X14+X16+X17</f>
        <v>120</v>
      </c>
      <c r="Y12" s="26">
        <f>Y13+Y14+Y16+Y17</f>
        <v>46</v>
      </c>
      <c r="Z12" s="26">
        <f>Z13+Z14+Z16+Z17</f>
        <v>635</v>
      </c>
      <c r="AA12" s="25"/>
      <c r="AB12" s="149"/>
      <c r="AC12" s="186" t="s">
        <v>28</v>
      </c>
      <c r="AD12" s="186"/>
      <c r="AE12" s="133"/>
      <c r="AF12" s="160">
        <f>AH12+AJ12</f>
        <v>14</v>
      </c>
      <c r="AG12" s="25">
        <f>AI12+AK12</f>
        <v>430</v>
      </c>
      <c r="AH12" s="25">
        <f>AH13+AH14+AH16+AH17</f>
        <v>6</v>
      </c>
      <c r="AI12" s="25">
        <f>AI13+AI14+AI16+AI17</f>
        <v>50</v>
      </c>
      <c r="AJ12" s="25">
        <f>AJ13+AJ14+AJ16+AJ17</f>
        <v>8</v>
      </c>
      <c r="AK12" s="25">
        <f>AK13+AK14+AK16+AK17</f>
        <v>380</v>
      </c>
      <c r="AL12" s="25">
        <f aca="true" t="shared" si="4" ref="AL12:AM14">+AN12+AP12</f>
        <v>17</v>
      </c>
      <c r="AM12" s="25">
        <f t="shared" si="4"/>
        <v>516</v>
      </c>
      <c r="AN12" s="25">
        <f>AN13+AN14+AN16+AN17</f>
        <v>6</v>
      </c>
      <c r="AO12" s="25">
        <f>AO13+AO14+AO16+AO17</f>
        <v>0</v>
      </c>
      <c r="AP12" s="25">
        <f>AP13+AP14+AP16+AP17</f>
        <v>11</v>
      </c>
      <c r="AQ12" s="25">
        <f>AQ13+AQ14+AQ16+AQ17</f>
        <v>516</v>
      </c>
    </row>
    <row r="13" spans="1:43" ht="12" customHeight="1">
      <c r="A13" s="70"/>
      <c r="B13" s="71"/>
      <c r="C13" s="66" t="s">
        <v>3</v>
      </c>
      <c r="D13" s="61"/>
      <c r="E13" s="62">
        <f>G13+O13+U13+AB13+AF13+AL13</f>
        <v>31</v>
      </c>
      <c r="F13" s="63">
        <f>H13+P13+V13+AG13+AM13</f>
        <v>2853</v>
      </c>
      <c r="G13" s="28">
        <f>I13+K13+M13</f>
        <v>14</v>
      </c>
      <c r="H13" s="28">
        <f t="shared" si="0"/>
        <v>1380</v>
      </c>
      <c r="I13" s="28">
        <v>0</v>
      </c>
      <c r="J13" s="28">
        <v>0</v>
      </c>
      <c r="K13" s="114">
        <v>4</v>
      </c>
      <c r="L13" s="28">
        <v>200</v>
      </c>
      <c r="M13" s="28">
        <v>10</v>
      </c>
      <c r="N13" s="28">
        <v>1180</v>
      </c>
      <c r="O13" s="28">
        <f t="shared" si="2"/>
        <v>12</v>
      </c>
      <c r="P13" s="28">
        <f t="shared" si="2"/>
        <v>1033</v>
      </c>
      <c r="Q13" s="28">
        <v>2</v>
      </c>
      <c r="R13" s="28">
        <v>386</v>
      </c>
      <c r="S13" s="28">
        <v>10</v>
      </c>
      <c r="T13" s="28">
        <v>647</v>
      </c>
      <c r="U13" s="28">
        <f t="shared" si="3"/>
        <v>2</v>
      </c>
      <c r="V13" s="28">
        <f t="shared" si="3"/>
        <v>190</v>
      </c>
      <c r="W13" s="155">
        <v>1</v>
      </c>
      <c r="X13" s="155">
        <v>120</v>
      </c>
      <c r="Y13" s="155">
        <v>1</v>
      </c>
      <c r="Z13" s="155">
        <v>70</v>
      </c>
      <c r="AA13" s="157"/>
      <c r="AB13" s="117"/>
      <c r="AC13" s="72"/>
      <c r="AD13" s="73" t="s">
        <v>3</v>
      </c>
      <c r="AE13" s="50"/>
      <c r="AF13" s="62">
        <f>+AH13+AJ13</f>
        <v>2</v>
      </c>
      <c r="AG13" s="63">
        <f>+AI13+AK13</f>
        <v>100</v>
      </c>
      <c r="AH13" s="155">
        <v>1</v>
      </c>
      <c r="AI13" s="155">
        <v>50</v>
      </c>
      <c r="AJ13" s="155">
        <v>1</v>
      </c>
      <c r="AK13" s="155">
        <v>50</v>
      </c>
      <c r="AL13" s="63">
        <f t="shared" si="4"/>
        <v>1</v>
      </c>
      <c r="AM13" s="28">
        <f t="shared" si="4"/>
        <v>150</v>
      </c>
      <c r="AN13" s="28">
        <v>0</v>
      </c>
      <c r="AO13" s="28">
        <v>0</v>
      </c>
      <c r="AP13" s="28">
        <v>1</v>
      </c>
      <c r="AQ13" s="28">
        <v>150</v>
      </c>
    </row>
    <row r="14" spans="1:43" ht="12" customHeight="1">
      <c r="A14" s="70"/>
      <c r="B14" s="71"/>
      <c r="C14" s="66" t="s">
        <v>4</v>
      </c>
      <c r="D14" s="61"/>
      <c r="E14" s="62">
        <f>G14+O14+U14+AL14+AF14</f>
        <v>130</v>
      </c>
      <c r="F14" s="63">
        <f>H14+P14+V14+AM14+AG14</f>
        <v>5710</v>
      </c>
      <c r="G14" s="28">
        <f t="shared" si="0"/>
        <v>80</v>
      </c>
      <c r="H14" s="28">
        <f t="shared" si="0"/>
        <v>3519</v>
      </c>
      <c r="I14" s="28">
        <v>0</v>
      </c>
      <c r="J14" s="28">
        <v>0</v>
      </c>
      <c r="K14" s="114">
        <v>0</v>
      </c>
      <c r="L14" s="28">
        <v>0</v>
      </c>
      <c r="M14" s="28">
        <v>80</v>
      </c>
      <c r="N14" s="28">
        <v>3519</v>
      </c>
      <c r="O14" s="28">
        <f t="shared" si="2"/>
        <v>23</v>
      </c>
      <c r="P14" s="28">
        <f t="shared" si="2"/>
        <v>930</v>
      </c>
      <c r="Q14" s="28">
        <v>3</v>
      </c>
      <c r="R14" s="28">
        <v>175</v>
      </c>
      <c r="S14" s="28">
        <v>20</v>
      </c>
      <c r="T14" s="28">
        <v>755</v>
      </c>
      <c r="U14" s="28">
        <f t="shared" si="3"/>
        <v>12</v>
      </c>
      <c r="V14" s="28">
        <f t="shared" si="3"/>
        <v>565</v>
      </c>
      <c r="W14" s="155">
        <v>0</v>
      </c>
      <c r="X14" s="155">
        <v>0</v>
      </c>
      <c r="Y14" s="155">
        <v>12</v>
      </c>
      <c r="Z14" s="155">
        <v>565</v>
      </c>
      <c r="AA14" s="157"/>
      <c r="AB14" s="117"/>
      <c r="AC14" s="72"/>
      <c r="AD14" s="73" t="s">
        <v>4</v>
      </c>
      <c r="AE14" s="50"/>
      <c r="AF14" s="62">
        <f>+AH14+AJ14</f>
        <v>7</v>
      </c>
      <c r="AG14" s="63">
        <f>+AI14+AK14</f>
        <v>330</v>
      </c>
      <c r="AH14" s="155">
        <v>0</v>
      </c>
      <c r="AI14" s="155">
        <v>0</v>
      </c>
      <c r="AJ14" s="155">
        <v>7</v>
      </c>
      <c r="AK14" s="155">
        <v>330</v>
      </c>
      <c r="AL14" s="63">
        <f t="shared" si="4"/>
        <v>8</v>
      </c>
      <c r="AM14" s="28">
        <f t="shared" si="4"/>
        <v>366</v>
      </c>
      <c r="AN14" s="28">
        <v>0</v>
      </c>
      <c r="AO14" s="28">
        <v>0</v>
      </c>
      <c r="AP14" s="28">
        <v>8</v>
      </c>
      <c r="AQ14" s="28">
        <v>366</v>
      </c>
    </row>
    <row r="15" spans="1:43" s="80" customFormat="1" ht="12" customHeight="1">
      <c r="A15" s="74"/>
      <c r="B15" s="75" t="s">
        <v>42</v>
      </c>
      <c r="C15" s="76" t="s">
        <v>76</v>
      </c>
      <c r="D15" s="77"/>
      <c r="E15" s="162">
        <f aca="true" t="shared" si="5" ref="E15:F17">G15+O15+U15+AF15+AL15</f>
        <v>107</v>
      </c>
      <c r="F15" s="163">
        <f t="shared" si="5"/>
        <v>4535</v>
      </c>
      <c r="G15" s="115">
        <f t="shared" si="0"/>
        <v>64</v>
      </c>
      <c r="H15" s="164">
        <f t="shared" si="0"/>
        <v>2719</v>
      </c>
      <c r="I15" s="28">
        <v>0</v>
      </c>
      <c r="J15" s="28">
        <v>0</v>
      </c>
      <c r="K15" s="114">
        <v>0</v>
      </c>
      <c r="L15" s="28">
        <v>0</v>
      </c>
      <c r="M15" s="115">
        <v>64</v>
      </c>
      <c r="N15" s="78">
        <v>2719</v>
      </c>
      <c r="O15" s="115">
        <f t="shared" si="2"/>
        <v>19</v>
      </c>
      <c r="P15" s="115">
        <f>R15+T15</f>
        <v>705</v>
      </c>
      <c r="Q15" s="28">
        <v>0</v>
      </c>
      <c r="R15" s="28">
        <v>0</v>
      </c>
      <c r="S15" s="115">
        <v>19</v>
      </c>
      <c r="T15" s="115">
        <v>705</v>
      </c>
      <c r="U15" s="115">
        <f t="shared" si="3"/>
        <v>10</v>
      </c>
      <c r="V15" s="115">
        <f>X15+Z15</f>
        <v>465</v>
      </c>
      <c r="W15" s="155">
        <v>0</v>
      </c>
      <c r="X15" s="155">
        <v>0</v>
      </c>
      <c r="Y15" s="156">
        <v>10</v>
      </c>
      <c r="Z15" s="156">
        <v>465</v>
      </c>
      <c r="AA15" s="173"/>
      <c r="AB15" s="74"/>
      <c r="AC15" s="75" t="s">
        <v>42</v>
      </c>
      <c r="AD15" s="76" t="s">
        <v>76</v>
      </c>
      <c r="AE15" s="79"/>
      <c r="AF15" s="115">
        <f>AH15+AJ15</f>
        <v>7</v>
      </c>
      <c r="AG15" s="115">
        <f>AI15+AK15</f>
        <v>330</v>
      </c>
      <c r="AH15" s="155">
        <v>0</v>
      </c>
      <c r="AI15" s="155">
        <v>0</v>
      </c>
      <c r="AJ15" s="156">
        <v>7</v>
      </c>
      <c r="AK15" s="156">
        <v>330</v>
      </c>
      <c r="AL15" s="115">
        <f>AN15+AP15</f>
        <v>7</v>
      </c>
      <c r="AM15" s="115">
        <f>AO15+AQ15</f>
        <v>316</v>
      </c>
      <c r="AN15" s="28">
        <v>0</v>
      </c>
      <c r="AO15" s="28">
        <v>0</v>
      </c>
      <c r="AP15" s="115">
        <v>7</v>
      </c>
      <c r="AQ15" s="115">
        <v>316</v>
      </c>
    </row>
    <row r="16" spans="1:43" ht="12" customHeight="1">
      <c r="A16" s="70"/>
      <c r="B16" s="71"/>
      <c r="C16" s="66" t="s">
        <v>5</v>
      </c>
      <c r="D16" s="61"/>
      <c r="E16" s="62">
        <f t="shared" si="5"/>
        <v>114</v>
      </c>
      <c r="F16" s="165">
        <f t="shared" si="5"/>
        <v>0</v>
      </c>
      <c r="G16" s="28">
        <f t="shared" si="0"/>
        <v>69</v>
      </c>
      <c r="H16" s="28">
        <f t="shared" si="0"/>
        <v>0</v>
      </c>
      <c r="I16" s="28">
        <v>0</v>
      </c>
      <c r="J16" s="28">
        <v>0</v>
      </c>
      <c r="K16" s="114">
        <v>69</v>
      </c>
      <c r="L16" s="28">
        <v>0</v>
      </c>
      <c r="M16" s="28">
        <v>0</v>
      </c>
      <c r="N16" s="28">
        <v>0</v>
      </c>
      <c r="O16" s="28">
        <f t="shared" si="2"/>
        <v>27</v>
      </c>
      <c r="P16" s="28">
        <f t="shared" si="2"/>
        <v>0</v>
      </c>
      <c r="Q16" s="28">
        <v>26</v>
      </c>
      <c r="R16" s="28">
        <v>0</v>
      </c>
      <c r="S16" s="28">
        <v>1</v>
      </c>
      <c r="T16" s="28">
        <v>0</v>
      </c>
      <c r="U16" s="28">
        <f t="shared" si="3"/>
        <v>7</v>
      </c>
      <c r="V16" s="28">
        <f t="shared" si="3"/>
        <v>0</v>
      </c>
      <c r="W16" s="155">
        <v>7</v>
      </c>
      <c r="X16" s="155">
        <v>0</v>
      </c>
      <c r="Y16" s="155">
        <v>0</v>
      </c>
      <c r="Z16" s="155">
        <v>0</v>
      </c>
      <c r="AA16" s="157"/>
      <c r="AB16" s="117"/>
      <c r="AC16" s="72"/>
      <c r="AD16" s="73" t="s">
        <v>5</v>
      </c>
      <c r="AE16" s="50"/>
      <c r="AF16" s="62">
        <f>AH16+AJ16</f>
        <v>5</v>
      </c>
      <c r="AG16" s="63" t="s">
        <v>77</v>
      </c>
      <c r="AH16" s="155">
        <v>5</v>
      </c>
      <c r="AI16" s="155">
        <v>0</v>
      </c>
      <c r="AJ16" s="155">
        <v>0</v>
      </c>
      <c r="AK16" s="155">
        <v>0</v>
      </c>
      <c r="AL16" s="63">
        <f>AN16+AP16</f>
        <v>6</v>
      </c>
      <c r="AM16" s="63" t="s">
        <v>53</v>
      </c>
      <c r="AN16" s="28">
        <v>6</v>
      </c>
      <c r="AO16" s="28">
        <v>0</v>
      </c>
      <c r="AP16" s="28">
        <v>0</v>
      </c>
      <c r="AQ16" s="28">
        <v>0</v>
      </c>
    </row>
    <row r="17" spans="1:43" ht="12" customHeight="1">
      <c r="A17" s="70"/>
      <c r="B17" s="71"/>
      <c r="C17" s="81" t="s">
        <v>61</v>
      </c>
      <c r="D17" s="82"/>
      <c r="E17" s="62">
        <f t="shared" si="5"/>
        <v>344</v>
      </c>
      <c r="F17" s="165">
        <f t="shared" si="5"/>
        <v>0</v>
      </c>
      <c r="G17" s="28">
        <f t="shared" si="0"/>
        <v>200</v>
      </c>
      <c r="H17" s="28">
        <f t="shared" si="0"/>
        <v>0</v>
      </c>
      <c r="I17" s="28">
        <v>0</v>
      </c>
      <c r="J17" s="28">
        <v>0</v>
      </c>
      <c r="K17" s="114">
        <v>22</v>
      </c>
      <c r="L17" s="28">
        <v>0</v>
      </c>
      <c r="M17" s="28">
        <v>178</v>
      </c>
      <c r="N17" s="28">
        <v>0</v>
      </c>
      <c r="O17" s="28">
        <f t="shared" si="2"/>
        <v>109</v>
      </c>
      <c r="P17" s="28">
        <f t="shared" si="2"/>
        <v>0</v>
      </c>
      <c r="Q17" s="28">
        <v>0</v>
      </c>
      <c r="R17" s="28">
        <v>0</v>
      </c>
      <c r="S17" s="28">
        <v>109</v>
      </c>
      <c r="T17" s="28">
        <v>0</v>
      </c>
      <c r="U17" s="28">
        <f t="shared" si="3"/>
        <v>33</v>
      </c>
      <c r="V17" s="28">
        <f t="shared" si="3"/>
        <v>0</v>
      </c>
      <c r="W17" s="155">
        <v>0</v>
      </c>
      <c r="X17" s="155">
        <v>0</v>
      </c>
      <c r="Y17" s="155">
        <v>33</v>
      </c>
      <c r="Z17" s="155">
        <v>0</v>
      </c>
      <c r="AA17" s="157"/>
      <c r="AB17" s="117"/>
      <c r="AC17" s="72"/>
      <c r="AD17" s="83" t="s">
        <v>61</v>
      </c>
      <c r="AE17" s="84"/>
      <c r="AF17" s="62">
        <f>AH17+AJ17</f>
        <v>0</v>
      </c>
      <c r="AG17" s="63">
        <f>AI17+AK17</f>
        <v>0</v>
      </c>
      <c r="AH17" s="155">
        <v>0</v>
      </c>
      <c r="AI17" s="155">
        <v>0</v>
      </c>
      <c r="AJ17" s="155">
        <v>0</v>
      </c>
      <c r="AK17" s="155">
        <v>0</v>
      </c>
      <c r="AL17" s="63">
        <f>AN17+AP17</f>
        <v>2</v>
      </c>
      <c r="AM17" s="63">
        <f>AO17+AQ17</f>
        <v>0</v>
      </c>
      <c r="AN17" s="28">
        <v>0</v>
      </c>
      <c r="AO17" s="28">
        <v>0</v>
      </c>
      <c r="AP17" s="28">
        <v>2</v>
      </c>
      <c r="AQ17" s="28">
        <v>0</v>
      </c>
    </row>
    <row r="18" spans="1:43" ht="9" customHeight="1">
      <c r="A18" s="70"/>
      <c r="B18" s="71"/>
      <c r="C18" s="81"/>
      <c r="D18" s="82"/>
      <c r="E18" s="62"/>
      <c r="F18" s="63"/>
      <c r="G18" s="28"/>
      <c r="H18" s="28"/>
      <c r="I18" s="28"/>
      <c r="J18" s="28"/>
      <c r="K18" s="28"/>
      <c r="L18" s="28"/>
      <c r="M18" s="28"/>
      <c r="N18" s="28"/>
      <c r="O18" s="28"/>
      <c r="P18" s="28"/>
      <c r="Q18" s="28"/>
      <c r="R18" s="28"/>
      <c r="S18" s="28"/>
      <c r="T18" s="28"/>
      <c r="U18" s="28"/>
      <c r="V18" s="28"/>
      <c r="W18" s="155"/>
      <c r="X18" s="155"/>
      <c r="Y18" s="155"/>
      <c r="Z18" s="155"/>
      <c r="AA18" s="157"/>
      <c r="AB18" s="117"/>
      <c r="AC18" s="72"/>
      <c r="AD18" s="83"/>
      <c r="AE18" s="84"/>
      <c r="AF18" s="62"/>
      <c r="AG18" s="63"/>
      <c r="AH18" s="155"/>
      <c r="AI18" s="155"/>
      <c r="AJ18" s="155"/>
      <c r="AK18" s="155"/>
      <c r="AL18" s="63"/>
      <c r="AM18" s="63"/>
      <c r="AN18" s="28"/>
      <c r="AO18" s="28"/>
      <c r="AP18" s="28"/>
      <c r="AQ18" s="28"/>
    </row>
    <row r="19" spans="1:43" s="91" customFormat="1" ht="12.75" customHeight="1">
      <c r="A19" s="70"/>
      <c r="B19" s="116"/>
      <c r="C19" s="66"/>
      <c r="D19" s="61"/>
      <c r="E19" s="62"/>
      <c r="F19" s="63"/>
      <c r="G19" s="28"/>
      <c r="H19" s="28"/>
      <c r="I19" s="28"/>
      <c r="J19" s="28"/>
      <c r="K19" s="28"/>
      <c r="L19" s="28"/>
      <c r="M19" s="28"/>
      <c r="N19" s="28"/>
      <c r="O19" s="28"/>
      <c r="P19" s="28"/>
      <c r="Q19" s="28"/>
      <c r="R19" s="28"/>
      <c r="S19" s="28"/>
      <c r="T19" s="28"/>
      <c r="U19" s="28"/>
      <c r="V19" s="28"/>
      <c r="W19" s="155"/>
      <c r="X19" s="155"/>
      <c r="Y19" s="155"/>
      <c r="Z19" s="155"/>
      <c r="AA19" s="157"/>
      <c r="AB19" s="117"/>
      <c r="AC19" s="117"/>
      <c r="AD19" s="73"/>
      <c r="AE19" s="50"/>
      <c r="AF19" s="62"/>
      <c r="AG19" s="63"/>
      <c r="AH19" s="157"/>
      <c r="AI19" s="157"/>
      <c r="AJ19" s="157"/>
      <c r="AK19" s="157"/>
      <c r="AL19" s="63"/>
      <c r="AM19" s="63"/>
      <c r="AN19" s="63"/>
      <c r="AO19" s="63"/>
      <c r="AP19" s="63"/>
      <c r="AQ19" s="63"/>
    </row>
    <row r="20" spans="1:43" s="12" customFormat="1" ht="12" customHeight="1">
      <c r="A20" s="131"/>
      <c r="B20" s="181" t="s">
        <v>90</v>
      </c>
      <c r="C20" s="181"/>
      <c r="D20" s="132"/>
      <c r="E20" s="160">
        <f>G20+O20+U20+AF20+AL20</f>
        <v>14</v>
      </c>
      <c r="F20" s="25">
        <f>H20+P20+V20+AG20+AM20</f>
        <v>747</v>
      </c>
      <c r="G20" s="26">
        <f>I20+K20+M20</f>
        <v>14</v>
      </c>
      <c r="H20" s="26">
        <f>J20+L20+N20</f>
        <v>747</v>
      </c>
      <c r="I20" s="26">
        <v>1</v>
      </c>
      <c r="J20" s="26">
        <v>90</v>
      </c>
      <c r="K20" s="26">
        <v>0</v>
      </c>
      <c r="L20" s="26">
        <v>0</v>
      </c>
      <c r="M20" s="26">
        <v>13</v>
      </c>
      <c r="N20" s="26">
        <v>657</v>
      </c>
      <c r="O20" s="26">
        <v>0</v>
      </c>
      <c r="P20" s="26">
        <v>0</v>
      </c>
      <c r="Q20" s="26">
        <v>0</v>
      </c>
      <c r="R20" s="26">
        <v>0</v>
      </c>
      <c r="S20" s="26">
        <v>0</v>
      </c>
      <c r="T20" s="26">
        <v>0</v>
      </c>
      <c r="U20" s="26">
        <v>0</v>
      </c>
      <c r="V20" s="26">
        <v>0</v>
      </c>
      <c r="W20" s="26">
        <v>0</v>
      </c>
      <c r="X20" s="26">
        <v>0</v>
      </c>
      <c r="Y20" s="26">
        <v>0</v>
      </c>
      <c r="Z20" s="26">
        <v>0</v>
      </c>
      <c r="AA20" s="25"/>
      <c r="AB20" s="149"/>
      <c r="AC20" s="186" t="s">
        <v>118</v>
      </c>
      <c r="AD20" s="192"/>
      <c r="AE20" s="133"/>
      <c r="AF20" s="160">
        <v>0</v>
      </c>
      <c r="AG20" s="25">
        <v>0</v>
      </c>
      <c r="AH20" s="26">
        <v>0</v>
      </c>
      <c r="AI20" s="26">
        <v>0</v>
      </c>
      <c r="AJ20" s="26">
        <v>0</v>
      </c>
      <c r="AK20" s="26">
        <v>0</v>
      </c>
      <c r="AL20" s="25">
        <v>0</v>
      </c>
      <c r="AM20" s="25">
        <v>0</v>
      </c>
      <c r="AN20" s="26">
        <v>0</v>
      </c>
      <c r="AO20" s="26">
        <v>0</v>
      </c>
      <c r="AP20" s="26">
        <v>0</v>
      </c>
      <c r="AQ20" s="26">
        <v>0</v>
      </c>
    </row>
    <row r="21" spans="1:43" ht="9" customHeight="1">
      <c r="A21" s="70"/>
      <c r="B21" s="71"/>
      <c r="C21" s="66"/>
      <c r="D21" s="61"/>
      <c r="E21" s="62"/>
      <c r="F21" s="63"/>
      <c r="G21" s="28"/>
      <c r="H21" s="28"/>
      <c r="I21" s="28"/>
      <c r="J21" s="28"/>
      <c r="K21" s="28"/>
      <c r="L21" s="28"/>
      <c r="M21" s="28"/>
      <c r="N21" s="28"/>
      <c r="O21" s="28"/>
      <c r="P21" s="28"/>
      <c r="Q21" s="28"/>
      <c r="R21" s="28"/>
      <c r="S21" s="28"/>
      <c r="T21" s="28"/>
      <c r="U21" s="28"/>
      <c r="V21" s="28"/>
      <c r="W21" s="28"/>
      <c r="X21" s="28"/>
      <c r="Y21" s="28"/>
      <c r="Z21" s="28"/>
      <c r="AA21" s="63"/>
      <c r="AB21" s="117"/>
      <c r="AC21" s="72"/>
      <c r="AD21" s="73"/>
      <c r="AE21" s="50"/>
      <c r="AF21" s="62"/>
      <c r="AG21" s="63"/>
      <c r="AH21" s="155"/>
      <c r="AI21" s="155"/>
      <c r="AJ21" s="155"/>
      <c r="AK21" s="155"/>
      <c r="AL21" s="63"/>
      <c r="AM21" s="63"/>
      <c r="AN21" s="28"/>
      <c r="AO21" s="28"/>
      <c r="AP21" s="28"/>
      <c r="AQ21" s="28"/>
    </row>
    <row r="22" spans="1:43" s="12" customFormat="1" ht="12" customHeight="1">
      <c r="A22" s="131"/>
      <c r="B22" s="181" t="s">
        <v>91</v>
      </c>
      <c r="C22" s="181"/>
      <c r="D22" s="132"/>
      <c r="E22" s="160">
        <f>SUM(E23:E30)</f>
        <v>90</v>
      </c>
      <c r="F22" s="25">
        <f>SUM(F23:F30)</f>
        <v>2669</v>
      </c>
      <c r="G22" s="26">
        <f>I22+K22+M22</f>
        <v>52</v>
      </c>
      <c r="H22" s="26">
        <f>J22+L22+N22</f>
        <v>1716</v>
      </c>
      <c r="I22" s="26">
        <f aca="true" t="shared" si="6" ref="I22:N22">SUM(I23:I30)</f>
        <v>0</v>
      </c>
      <c r="J22" s="26">
        <f t="shared" si="6"/>
        <v>0</v>
      </c>
      <c r="K22" s="26">
        <f t="shared" si="6"/>
        <v>4</v>
      </c>
      <c r="L22" s="26">
        <f t="shared" si="6"/>
        <v>89</v>
      </c>
      <c r="M22" s="26">
        <f t="shared" si="6"/>
        <v>48</v>
      </c>
      <c r="N22" s="26">
        <f t="shared" si="6"/>
        <v>1627</v>
      </c>
      <c r="O22" s="26">
        <f>Q22+S22</f>
        <v>18</v>
      </c>
      <c r="P22" s="26">
        <f>R22+T22</f>
        <v>527</v>
      </c>
      <c r="Q22" s="26">
        <f>SUM(Q23:Q30)</f>
        <v>2</v>
      </c>
      <c r="R22" s="26">
        <f>SUM(R23:R30)</f>
        <v>67</v>
      </c>
      <c r="S22" s="26">
        <f>SUM(S23:S30)</f>
        <v>16</v>
      </c>
      <c r="T22" s="26">
        <f>SUM(T23:T30)</f>
        <v>460</v>
      </c>
      <c r="U22" s="26">
        <f>W22+Y22</f>
        <v>17</v>
      </c>
      <c r="V22" s="26">
        <f>X22+Z22</f>
        <v>367</v>
      </c>
      <c r="W22" s="26">
        <f>SUM(W23:W30)</f>
        <v>0</v>
      </c>
      <c r="X22" s="26">
        <f>SUM(X23:X30)</f>
        <v>0</v>
      </c>
      <c r="Y22" s="26">
        <f>SUM(Y23:Y30)</f>
        <v>17</v>
      </c>
      <c r="Z22" s="26">
        <f>SUM(Z23:Z30)</f>
        <v>367</v>
      </c>
      <c r="AA22" s="25"/>
      <c r="AB22" s="149"/>
      <c r="AC22" s="186" t="s">
        <v>119</v>
      </c>
      <c r="AD22" s="186"/>
      <c r="AE22" s="133"/>
      <c r="AF22" s="160">
        <f>AH22+AJ22</f>
        <v>3</v>
      </c>
      <c r="AG22" s="25">
        <f>AI22+AK22</f>
        <v>59</v>
      </c>
      <c r="AH22" s="26">
        <f>SUM(AH23:AH30)</f>
        <v>0</v>
      </c>
      <c r="AI22" s="26">
        <f>SUM(AI23:AI30)</f>
        <v>0</v>
      </c>
      <c r="AJ22" s="26">
        <f>SUM(AJ23:AJ30)</f>
        <v>3</v>
      </c>
      <c r="AK22" s="26">
        <f>SUM(AK23:AK30)</f>
        <v>59</v>
      </c>
      <c r="AL22" s="25">
        <f>+AN22+AP22</f>
        <v>0</v>
      </c>
      <c r="AM22" s="26">
        <f>+AO22+AQ22</f>
        <v>0</v>
      </c>
      <c r="AN22" s="26">
        <f>SUM(AN23:AN30)</f>
        <v>0</v>
      </c>
      <c r="AO22" s="26">
        <f>SUM(AO23:AO30)</f>
        <v>0</v>
      </c>
      <c r="AP22" s="26">
        <f>SUM(AP23:AP30)</f>
        <v>0</v>
      </c>
      <c r="AQ22" s="26">
        <f>SUM(AQ23:AQ30)</f>
        <v>0</v>
      </c>
    </row>
    <row r="23" spans="1:43" ht="12" customHeight="1">
      <c r="A23" s="70"/>
      <c r="B23" s="71"/>
      <c r="C23" s="139" t="s">
        <v>15</v>
      </c>
      <c r="D23" s="61"/>
      <c r="E23" s="62">
        <f aca="true" t="shared" si="7" ref="E23:E30">G23+O23+U23+AL23+AF23</f>
        <v>2</v>
      </c>
      <c r="F23" s="63">
        <f aca="true" t="shared" si="8" ref="F23:F30">H23+P23+V23+AG23+AM23</f>
        <v>97</v>
      </c>
      <c r="G23" s="28">
        <f aca="true" t="shared" si="9" ref="G23:G30">I23+K23+M23</f>
        <v>1</v>
      </c>
      <c r="H23" s="28">
        <f>J23+L23+N23</f>
        <v>50</v>
      </c>
      <c r="I23" s="28">
        <v>0</v>
      </c>
      <c r="J23" s="28">
        <v>0</v>
      </c>
      <c r="K23" s="28">
        <v>0</v>
      </c>
      <c r="L23" s="28">
        <v>0</v>
      </c>
      <c r="M23" s="28">
        <v>1</v>
      </c>
      <c r="N23" s="28">
        <v>50</v>
      </c>
      <c r="O23" s="28">
        <f aca="true" t="shared" si="10" ref="O23:O30">Q23+S23</f>
        <v>1</v>
      </c>
      <c r="P23" s="28">
        <f>R23+T23</f>
        <v>47</v>
      </c>
      <c r="Q23" s="28">
        <v>1</v>
      </c>
      <c r="R23" s="28">
        <v>47</v>
      </c>
      <c r="S23" s="28">
        <v>0</v>
      </c>
      <c r="T23" s="28">
        <v>0</v>
      </c>
      <c r="U23" s="28">
        <f aca="true" t="shared" si="11" ref="U23:U30">W23+Y23</f>
        <v>0</v>
      </c>
      <c r="V23" s="28">
        <f>X23+Z23</f>
        <v>0</v>
      </c>
      <c r="W23" s="155">
        <v>0</v>
      </c>
      <c r="X23" s="155">
        <v>0</v>
      </c>
      <c r="Y23" s="155">
        <v>0</v>
      </c>
      <c r="Z23" s="155">
        <v>0</v>
      </c>
      <c r="AA23" s="157"/>
      <c r="AB23" s="117"/>
      <c r="AC23" s="72"/>
      <c r="AD23" s="140" t="s">
        <v>15</v>
      </c>
      <c r="AE23" s="50"/>
      <c r="AF23" s="62">
        <f aca="true" t="shared" si="12" ref="AF23:AF30">AH23+AJ23</f>
        <v>0</v>
      </c>
      <c r="AG23" s="63">
        <f>AI23+AK23</f>
        <v>0</v>
      </c>
      <c r="AH23" s="155">
        <v>0</v>
      </c>
      <c r="AI23" s="155">
        <v>0</v>
      </c>
      <c r="AJ23" s="155">
        <v>0</v>
      </c>
      <c r="AK23" s="155">
        <v>0</v>
      </c>
      <c r="AL23" s="63">
        <f aca="true" t="shared" si="13" ref="AL23:AL30">AN23+AP23</f>
        <v>0</v>
      </c>
      <c r="AM23" s="63">
        <f>AO23+AQ23</f>
        <v>0</v>
      </c>
      <c r="AN23" s="28">
        <v>0</v>
      </c>
      <c r="AO23" s="28">
        <v>0</v>
      </c>
      <c r="AP23" s="28">
        <v>0</v>
      </c>
      <c r="AQ23" s="28">
        <v>0</v>
      </c>
    </row>
    <row r="24" spans="1:43" ht="12" customHeight="1">
      <c r="A24" s="70"/>
      <c r="B24" s="71"/>
      <c r="C24" s="139" t="s">
        <v>92</v>
      </c>
      <c r="D24" s="61"/>
      <c r="E24" s="62">
        <f t="shared" si="7"/>
        <v>2</v>
      </c>
      <c r="F24" s="63">
        <f t="shared" si="8"/>
        <v>70</v>
      </c>
      <c r="G24" s="28">
        <f t="shared" si="9"/>
        <v>0</v>
      </c>
      <c r="H24" s="28">
        <f aca="true" t="shared" si="14" ref="H24:H30">J24+L24+N24</f>
        <v>0</v>
      </c>
      <c r="I24" s="28">
        <v>0</v>
      </c>
      <c r="J24" s="28">
        <v>0</v>
      </c>
      <c r="K24" s="28">
        <v>0</v>
      </c>
      <c r="L24" s="28">
        <v>0</v>
      </c>
      <c r="M24" s="28">
        <v>0</v>
      </c>
      <c r="N24" s="28">
        <v>0</v>
      </c>
      <c r="O24" s="28">
        <f t="shared" si="10"/>
        <v>2</v>
      </c>
      <c r="P24" s="28">
        <f aca="true" t="shared" si="15" ref="P24:P30">R24+T24</f>
        <v>70</v>
      </c>
      <c r="Q24" s="28">
        <v>0</v>
      </c>
      <c r="R24" s="28">
        <v>0</v>
      </c>
      <c r="S24" s="28">
        <v>2</v>
      </c>
      <c r="T24" s="28">
        <v>70</v>
      </c>
      <c r="U24" s="28">
        <f t="shared" si="11"/>
        <v>0</v>
      </c>
      <c r="V24" s="28">
        <f aca="true" t="shared" si="16" ref="V24:V30">X24+Z24</f>
        <v>0</v>
      </c>
      <c r="W24" s="155">
        <v>0</v>
      </c>
      <c r="X24" s="155">
        <v>0</v>
      </c>
      <c r="Y24" s="155">
        <v>0</v>
      </c>
      <c r="Z24" s="155">
        <v>0</v>
      </c>
      <c r="AA24" s="157"/>
      <c r="AB24" s="117"/>
      <c r="AC24" s="72"/>
      <c r="AD24" s="140" t="s">
        <v>120</v>
      </c>
      <c r="AE24" s="50"/>
      <c r="AF24" s="62">
        <f t="shared" si="12"/>
        <v>0</v>
      </c>
      <c r="AG24" s="63">
        <f aca="true" t="shared" si="17" ref="AG24:AG30">AI24+AK24</f>
        <v>0</v>
      </c>
      <c r="AH24" s="155">
        <v>0</v>
      </c>
      <c r="AI24" s="155">
        <v>0</v>
      </c>
      <c r="AJ24" s="155">
        <v>0</v>
      </c>
      <c r="AK24" s="155">
        <v>0</v>
      </c>
      <c r="AL24" s="63">
        <f t="shared" si="13"/>
        <v>0</v>
      </c>
      <c r="AM24" s="63">
        <f aca="true" t="shared" si="18" ref="AM24:AM30">AO24+AQ24</f>
        <v>0</v>
      </c>
      <c r="AN24" s="28">
        <v>0</v>
      </c>
      <c r="AO24" s="28">
        <v>0</v>
      </c>
      <c r="AP24" s="28">
        <v>0</v>
      </c>
      <c r="AQ24" s="28">
        <v>0</v>
      </c>
    </row>
    <row r="25" spans="1:43" ht="12" customHeight="1">
      <c r="A25" s="70"/>
      <c r="B25" s="71"/>
      <c r="C25" s="139" t="s">
        <v>93</v>
      </c>
      <c r="D25" s="61"/>
      <c r="E25" s="62">
        <f t="shared" si="7"/>
        <v>1</v>
      </c>
      <c r="F25" s="63">
        <f t="shared" si="8"/>
        <v>79</v>
      </c>
      <c r="G25" s="28">
        <f t="shared" si="9"/>
        <v>1</v>
      </c>
      <c r="H25" s="28">
        <f t="shared" si="14"/>
        <v>79</v>
      </c>
      <c r="I25" s="28">
        <v>0</v>
      </c>
      <c r="J25" s="28">
        <v>0</v>
      </c>
      <c r="K25" s="28">
        <v>0</v>
      </c>
      <c r="L25" s="28">
        <v>0</v>
      </c>
      <c r="M25" s="28">
        <v>1</v>
      </c>
      <c r="N25" s="28">
        <v>79</v>
      </c>
      <c r="O25" s="28">
        <f t="shared" si="10"/>
        <v>0</v>
      </c>
      <c r="P25" s="28">
        <f t="shared" si="15"/>
        <v>0</v>
      </c>
      <c r="Q25" s="28">
        <v>0</v>
      </c>
      <c r="R25" s="28">
        <v>0</v>
      </c>
      <c r="S25" s="28">
        <v>0</v>
      </c>
      <c r="T25" s="28">
        <v>0</v>
      </c>
      <c r="U25" s="28">
        <f t="shared" si="11"/>
        <v>0</v>
      </c>
      <c r="V25" s="28">
        <f t="shared" si="16"/>
        <v>0</v>
      </c>
      <c r="W25" s="155">
        <v>0</v>
      </c>
      <c r="X25" s="155">
        <v>0</v>
      </c>
      <c r="Y25" s="155">
        <v>0</v>
      </c>
      <c r="Z25" s="155">
        <v>0</v>
      </c>
      <c r="AA25" s="157"/>
      <c r="AB25" s="117"/>
      <c r="AC25" s="72"/>
      <c r="AD25" s="140" t="s">
        <v>121</v>
      </c>
      <c r="AE25" s="50"/>
      <c r="AF25" s="62">
        <f t="shared" si="12"/>
        <v>0</v>
      </c>
      <c r="AG25" s="63">
        <f t="shared" si="17"/>
        <v>0</v>
      </c>
      <c r="AH25" s="155">
        <v>0</v>
      </c>
      <c r="AI25" s="155">
        <v>0</v>
      </c>
      <c r="AJ25" s="155">
        <v>0</v>
      </c>
      <c r="AK25" s="155">
        <v>0</v>
      </c>
      <c r="AL25" s="63">
        <f t="shared" si="13"/>
        <v>0</v>
      </c>
      <c r="AM25" s="63">
        <f t="shared" si="18"/>
        <v>0</v>
      </c>
      <c r="AN25" s="28">
        <v>0</v>
      </c>
      <c r="AO25" s="28">
        <v>0</v>
      </c>
      <c r="AP25" s="28">
        <v>0</v>
      </c>
      <c r="AQ25" s="28">
        <v>0</v>
      </c>
    </row>
    <row r="26" spans="1:43" ht="12" customHeight="1">
      <c r="A26" s="70"/>
      <c r="B26" s="86"/>
      <c r="C26" s="139" t="s">
        <v>94</v>
      </c>
      <c r="D26" s="82"/>
      <c r="E26" s="62">
        <f t="shared" si="7"/>
        <v>3</v>
      </c>
      <c r="F26" s="63">
        <f t="shared" si="8"/>
        <v>123</v>
      </c>
      <c r="G26" s="28">
        <f t="shared" si="9"/>
        <v>2</v>
      </c>
      <c r="H26" s="28">
        <f t="shared" si="14"/>
        <v>73</v>
      </c>
      <c r="I26" s="28">
        <v>0</v>
      </c>
      <c r="J26" s="28">
        <v>0</v>
      </c>
      <c r="K26" s="28">
        <v>0</v>
      </c>
      <c r="L26" s="28">
        <v>0</v>
      </c>
      <c r="M26" s="28">
        <v>2</v>
      </c>
      <c r="N26" s="28">
        <v>73</v>
      </c>
      <c r="O26" s="28">
        <f t="shared" si="10"/>
        <v>1</v>
      </c>
      <c r="P26" s="28">
        <f t="shared" si="15"/>
        <v>50</v>
      </c>
      <c r="Q26" s="28">
        <v>0</v>
      </c>
      <c r="R26" s="28">
        <v>0</v>
      </c>
      <c r="S26" s="28">
        <v>1</v>
      </c>
      <c r="T26" s="28">
        <v>50</v>
      </c>
      <c r="U26" s="28">
        <f t="shared" si="11"/>
        <v>0</v>
      </c>
      <c r="V26" s="28">
        <f t="shared" si="16"/>
        <v>0</v>
      </c>
      <c r="W26" s="155">
        <v>0</v>
      </c>
      <c r="X26" s="155">
        <v>0</v>
      </c>
      <c r="Y26" s="155">
        <v>0</v>
      </c>
      <c r="Z26" s="155">
        <v>0</v>
      </c>
      <c r="AA26" s="157"/>
      <c r="AB26" s="117"/>
      <c r="AC26" s="87"/>
      <c r="AD26" s="140" t="s">
        <v>122</v>
      </c>
      <c r="AE26" s="84"/>
      <c r="AF26" s="62">
        <f t="shared" si="12"/>
        <v>0</v>
      </c>
      <c r="AG26" s="63">
        <f t="shared" si="17"/>
        <v>0</v>
      </c>
      <c r="AH26" s="155">
        <v>0</v>
      </c>
      <c r="AI26" s="155">
        <v>0</v>
      </c>
      <c r="AJ26" s="155">
        <v>0</v>
      </c>
      <c r="AK26" s="155">
        <v>0</v>
      </c>
      <c r="AL26" s="63">
        <f t="shared" si="13"/>
        <v>0</v>
      </c>
      <c r="AM26" s="63">
        <f t="shared" si="18"/>
        <v>0</v>
      </c>
      <c r="AN26" s="28">
        <v>0</v>
      </c>
      <c r="AO26" s="28">
        <v>0</v>
      </c>
      <c r="AP26" s="28">
        <v>0</v>
      </c>
      <c r="AQ26" s="28">
        <v>0</v>
      </c>
    </row>
    <row r="27" spans="1:43" ht="12" customHeight="1">
      <c r="A27" s="70"/>
      <c r="B27" s="71"/>
      <c r="C27" s="139" t="s">
        <v>95</v>
      </c>
      <c r="D27" s="61"/>
      <c r="E27" s="62">
        <f t="shared" si="7"/>
        <v>1</v>
      </c>
      <c r="F27" s="63">
        <f t="shared" si="8"/>
        <v>50</v>
      </c>
      <c r="G27" s="28">
        <f t="shared" si="9"/>
        <v>1</v>
      </c>
      <c r="H27" s="28">
        <f t="shared" si="14"/>
        <v>50</v>
      </c>
      <c r="I27" s="28">
        <v>0</v>
      </c>
      <c r="J27" s="28">
        <v>0</v>
      </c>
      <c r="K27" s="28">
        <v>0</v>
      </c>
      <c r="L27" s="28">
        <v>0</v>
      </c>
      <c r="M27" s="28">
        <v>1</v>
      </c>
      <c r="N27" s="28">
        <v>50</v>
      </c>
      <c r="O27" s="28">
        <f t="shared" si="10"/>
        <v>0</v>
      </c>
      <c r="P27" s="28">
        <f t="shared" si="15"/>
        <v>0</v>
      </c>
      <c r="Q27" s="28">
        <v>0</v>
      </c>
      <c r="R27" s="28">
        <v>0</v>
      </c>
      <c r="S27" s="28">
        <v>0</v>
      </c>
      <c r="T27" s="28">
        <v>0</v>
      </c>
      <c r="U27" s="28">
        <f t="shared" si="11"/>
        <v>0</v>
      </c>
      <c r="V27" s="28">
        <f t="shared" si="16"/>
        <v>0</v>
      </c>
      <c r="W27" s="155">
        <v>0</v>
      </c>
      <c r="X27" s="155">
        <v>0</v>
      </c>
      <c r="Y27" s="155">
        <v>0</v>
      </c>
      <c r="Z27" s="155">
        <v>0</v>
      </c>
      <c r="AA27" s="157"/>
      <c r="AB27" s="117"/>
      <c r="AC27" s="72"/>
      <c r="AD27" s="140" t="s">
        <v>123</v>
      </c>
      <c r="AE27" s="50"/>
      <c r="AF27" s="62">
        <f t="shared" si="12"/>
        <v>0</v>
      </c>
      <c r="AG27" s="63">
        <f t="shared" si="17"/>
        <v>0</v>
      </c>
      <c r="AH27" s="155">
        <v>0</v>
      </c>
      <c r="AI27" s="155">
        <v>0</v>
      </c>
      <c r="AJ27" s="155">
        <v>0</v>
      </c>
      <c r="AK27" s="155">
        <v>0</v>
      </c>
      <c r="AL27" s="63">
        <f t="shared" si="13"/>
        <v>0</v>
      </c>
      <c r="AM27" s="63">
        <f t="shared" si="18"/>
        <v>0</v>
      </c>
      <c r="AN27" s="28">
        <v>0</v>
      </c>
      <c r="AO27" s="28">
        <v>0</v>
      </c>
      <c r="AP27" s="28">
        <v>0</v>
      </c>
      <c r="AQ27" s="28">
        <v>0</v>
      </c>
    </row>
    <row r="28" spans="1:43" ht="12" customHeight="1">
      <c r="A28" s="70"/>
      <c r="B28" s="71"/>
      <c r="C28" s="139" t="s">
        <v>96</v>
      </c>
      <c r="D28" s="61"/>
      <c r="E28" s="62">
        <f t="shared" si="7"/>
        <v>18</v>
      </c>
      <c r="F28" s="63">
        <f t="shared" si="8"/>
        <v>421</v>
      </c>
      <c r="G28" s="28">
        <f t="shared" si="9"/>
        <v>9</v>
      </c>
      <c r="H28" s="28">
        <f t="shared" si="14"/>
        <v>210</v>
      </c>
      <c r="I28" s="28">
        <v>0</v>
      </c>
      <c r="J28" s="28">
        <v>0</v>
      </c>
      <c r="K28" s="28">
        <v>2</v>
      </c>
      <c r="L28" s="28">
        <v>55</v>
      </c>
      <c r="M28" s="28">
        <v>7</v>
      </c>
      <c r="N28" s="28">
        <v>155</v>
      </c>
      <c r="O28" s="28">
        <f t="shared" si="10"/>
        <v>6</v>
      </c>
      <c r="P28" s="28">
        <f t="shared" si="15"/>
        <v>131</v>
      </c>
      <c r="Q28" s="28">
        <v>1</v>
      </c>
      <c r="R28" s="28">
        <v>20</v>
      </c>
      <c r="S28" s="28">
        <v>5</v>
      </c>
      <c r="T28" s="28">
        <v>111</v>
      </c>
      <c r="U28" s="28">
        <f t="shared" si="11"/>
        <v>1</v>
      </c>
      <c r="V28" s="28">
        <f t="shared" si="16"/>
        <v>40</v>
      </c>
      <c r="W28" s="155">
        <v>0</v>
      </c>
      <c r="X28" s="155">
        <v>0</v>
      </c>
      <c r="Y28" s="155">
        <v>1</v>
      </c>
      <c r="Z28" s="155">
        <v>40</v>
      </c>
      <c r="AA28" s="157"/>
      <c r="AB28" s="117"/>
      <c r="AC28" s="72"/>
      <c r="AD28" s="140" t="s">
        <v>124</v>
      </c>
      <c r="AE28" s="50"/>
      <c r="AF28" s="62">
        <f t="shared" si="12"/>
        <v>2</v>
      </c>
      <c r="AG28" s="63">
        <f t="shared" si="17"/>
        <v>40</v>
      </c>
      <c r="AH28" s="155">
        <v>0</v>
      </c>
      <c r="AI28" s="155">
        <v>0</v>
      </c>
      <c r="AJ28" s="155">
        <v>2</v>
      </c>
      <c r="AK28" s="155">
        <v>40</v>
      </c>
      <c r="AL28" s="63">
        <f t="shared" si="13"/>
        <v>0</v>
      </c>
      <c r="AM28" s="63">
        <f t="shared" si="18"/>
        <v>0</v>
      </c>
      <c r="AN28" s="28">
        <v>0</v>
      </c>
      <c r="AO28" s="28">
        <v>0</v>
      </c>
      <c r="AP28" s="28">
        <v>0</v>
      </c>
      <c r="AQ28" s="28">
        <v>0</v>
      </c>
    </row>
    <row r="29" spans="1:43" ht="12" customHeight="1">
      <c r="A29" s="70"/>
      <c r="B29" s="71"/>
      <c r="C29" s="139" t="s">
        <v>97</v>
      </c>
      <c r="D29" s="61"/>
      <c r="E29" s="62">
        <f t="shared" si="7"/>
        <v>46</v>
      </c>
      <c r="F29" s="63">
        <f t="shared" si="8"/>
        <v>757</v>
      </c>
      <c r="G29" s="28">
        <f t="shared" si="9"/>
        <v>25</v>
      </c>
      <c r="H29" s="28">
        <f t="shared" si="14"/>
        <v>412</v>
      </c>
      <c r="I29" s="28">
        <v>0</v>
      </c>
      <c r="J29" s="28">
        <v>0</v>
      </c>
      <c r="K29" s="28">
        <v>2</v>
      </c>
      <c r="L29" s="28">
        <v>34</v>
      </c>
      <c r="M29" s="28">
        <v>23</v>
      </c>
      <c r="N29" s="28">
        <v>378</v>
      </c>
      <c r="O29" s="28">
        <f t="shared" si="10"/>
        <v>5</v>
      </c>
      <c r="P29" s="28">
        <f t="shared" si="15"/>
        <v>79</v>
      </c>
      <c r="Q29" s="28">
        <v>0</v>
      </c>
      <c r="R29" s="28">
        <v>0</v>
      </c>
      <c r="S29" s="28">
        <v>5</v>
      </c>
      <c r="T29" s="28">
        <v>79</v>
      </c>
      <c r="U29" s="28">
        <f t="shared" si="11"/>
        <v>15</v>
      </c>
      <c r="V29" s="28">
        <f t="shared" si="16"/>
        <v>247</v>
      </c>
      <c r="W29" s="155">
        <v>0</v>
      </c>
      <c r="X29" s="155">
        <v>0</v>
      </c>
      <c r="Y29" s="155">
        <v>15</v>
      </c>
      <c r="Z29" s="155">
        <v>247</v>
      </c>
      <c r="AA29" s="157"/>
      <c r="AB29" s="117"/>
      <c r="AC29" s="72"/>
      <c r="AD29" s="140" t="s">
        <v>125</v>
      </c>
      <c r="AE29" s="50"/>
      <c r="AF29" s="62">
        <f t="shared" si="12"/>
        <v>1</v>
      </c>
      <c r="AG29" s="63">
        <f t="shared" si="17"/>
        <v>19</v>
      </c>
      <c r="AH29" s="155">
        <v>0</v>
      </c>
      <c r="AI29" s="155">
        <v>0</v>
      </c>
      <c r="AJ29" s="155">
        <v>1</v>
      </c>
      <c r="AK29" s="155">
        <v>19</v>
      </c>
      <c r="AL29" s="63">
        <f t="shared" si="13"/>
        <v>0</v>
      </c>
      <c r="AM29" s="63">
        <f t="shared" si="18"/>
        <v>0</v>
      </c>
      <c r="AN29" s="28">
        <v>0</v>
      </c>
      <c r="AO29" s="28">
        <v>0</v>
      </c>
      <c r="AP29" s="28">
        <v>0</v>
      </c>
      <c r="AQ29" s="28">
        <v>0</v>
      </c>
    </row>
    <row r="30" spans="1:43" ht="12" customHeight="1">
      <c r="A30" s="70"/>
      <c r="B30" s="71"/>
      <c r="C30" s="139" t="s">
        <v>98</v>
      </c>
      <c r="D30" s="61"/>
      <c r="E30" s="62">
        <f t="shared" si="7"/>
        <v>17</v>
      </c>
      <c r="F30" s="63">
        <f t="shared" si="8"/>
        <v>1072</v>
      </c>
      <c r="G30" s="28">
        <f t="shared" si="9"/>
        <v>13</v>
      </c>
      <c r="H30" s="28">
        <f t="shared" si="14"/>
        <v>842</v>
      </c>
      <c r="I30" s="28">
        <v>0</v>
      </c>
      <c r="J30" s="28">
        <v>0</v>
      </c>
      <c r="K30" s="28">
        <v>0</v>
      </c>
      <c r="L30" s="28">
        <v>0</v>
      </c>
      <c r="M30" s="28">
        <v>13</v>
      </c>
      <c r="N30" s="28">
        <v>842</v>
      </c>
      <c r="O30" s="28">
        <f t="shared" si="10"/>
        <v>3</v>
      </c>
      <c r="P30" s="28">
        <f t="shared" si="15"/>
        <v>150</v>
      </c>
      <c r="Q30" s="28">
        <v>0</v>
      </c>
      <c r="R30" s="28">
        <v>0</v>
      </c>
      <c r="S30" s="28">
        <v>3</v>
      </c>
      <c r="T30" s="28">
        <v>150</v>
      </c>
      <c r="U30" s="28">
        <f t="shared" si="11"/>
        <v>1</v>
      </c>
      <c r="V30" s="28">
        <f t="shared" si="16"/>
        <v>80</v>
      </c>
      <c r="W30" s="155">
        <v>0</v>
      </c>
      <c r="X30" s="155">
        <v>0</v>
      </c>
      <c r="Y30" s="155">
        <v>1</v>
      </c>
      <c r="Z30" s="155">
        <v>80</v>
      </c>
      <c r="AA30" s="157"/>
      <c r="AB30" s="117"/>
      <c r="AC30" s="72"/>
      <c r="AD30" s="140" t="s">
        <v>126</v>
      </c>
      <c r="AE30" s="50"/>
      <c r="AF30" s="62">
        <f t="shared" si="12"/>
        <v>0</v>
      </c>
      <c r="AG30" s="63">
        <f t="shared" si="17"/>
        <v>0</v>
      </c>
      <c r="AH30" s="155">
        <v>0</v>
      </c>
      <c r="AI30" s="155">
        <v>0</v>
      </c>
      <c r="AJ30" s="155">
        <v>0</v>
      </c>
      <c r="AK30" s="155">
        <v>0</v>
      </c>
      <c r="AL30" s="63">
        <f t="shared" si="13"/>
        <v>0</v>
      </c>
      <c r="AM30" s="63">
        <f t="shared" si="18"/>
        <v>0</v>
      </c>
      <c r="AN30" s="28">
        <v>0</v>
      </c>
      <c r="AO30" s="28">
        <v>0</v>
      </c>
      <c r="AP30" s="28">
        <v>0</v>
      </c>
      <c r="AQ30" s="28">
        <v>0</v>
      </c>
    </row>
    <row r="31" spans="1:43" ht="9" customHeight="1">
      <c r="A31" s="70"/>
      <c r="B31" s="71"/>
      <c r="C31" s="66"/>
      <c r="D31" s="61"/>
      <c r="E31" s="62"/>
      <c r="F31" s="63"/>
      <c r="G31" s="28"/>
      <c r="H31" s="28"/>
      <c r="I31" s="28"/>
      <c r="J31" s="28"/>
      <c r="K31" s="28"/>
      <c r="L31" s="28"/>
      <c r="M31" s="28"/>
      <c r="N31" s="28"/>
      <c r="O31" s="28"/>
      <c r="P31" s="28"/>
      <c r="Q31" s="28"/>
      <c r="R31" s="28"/>
      <c r="S31" s="28"/>
      <c r="T31" s="28"/>
      <c r="U31" s="28"/>
      <c r="V31" s="28"/>
      <c r="W31" s="28"/>
      <c r="X31" s="28"/>
      <c r="Y31" s="28"/>
      <c r="Z31" s="28"/>
      <c r="AA31" s="63"/>
      <c r="AB31" s="117"/>
      <c r="AC31" s="72"/>
      <c r="AD31" s="73"/>
      <c r="AE31" s="50"/>
      <c r="AF31" s="62"/>
      <c r="AG31" s="63"/>
      <c r="AH31" s="155"/>
      <c r="AI31" s="155"/>
      <c r="AJ31" s="155"/>
      <c r="AK31" s="155"/>
      <c r="AL31" s="63"/>
      <c r="AM31" s="63"/>
      <c r="AN31" s="28"/>
      <c r="AO31" s="28"/>
      <c r="AP31" s="28"/>
      <c r="AQ31" s="28"/>
    </row>
    <row r="32" spans="1:43" s="12" customFormat="1" ht="12" customHeight="1">
      <c r="A32" s="131"/>
      <c r="B32" s="181" t="s">
        <v>99</v>
      </c>
      <c r="C32" s="181"/>
      <c r="D32" s="132"/>
      <c r="E32" s="160">
        <f>SUM(E33:E38)</f>
        <v>237</v>
      </c>
      <c r="F32" s="25">
        <f>SUM(F33:F38)</f>
        <v>9192</v>
      </c>
      <c r="G32" s="26">
        <f>I32+K32+M32</f>
        <v>160</v>
      </c>
      <c r="H32" s="26">
        <f>J32+L32+N32</f>
        <v>6141</v>
      </c>
      <c r="I32" s="26">
        <f aca="true" t="shared" si="19" ref="I32:N32">SUM(I33:I38)</f>
        <v>13</v>
      </c>
      <c r="J32" s="26">
        <f t="shared" si="19"/>
        <v>920</v>
      </c>
      <c r="K32" s="26">
        <f t="shared" si="19"/>
        <v>15</v>
      </c>
      <c r="L32" s="26">
        <f t="shared" si="19"/>
        <v>544</v>
      </c>
      <c r="M32" s="26">
        <f t="shared" si="19"/>
        <v>132</v>
      </c>
      <c r="N32" s="26">
        <f t="shared" si="19"/>
        <v>4677</v>
      </c>
      <c r="O32" s="26">
        <f>Q32+S32</f>
        <v>37</v>
      </c>
      <c r="P32" s="26">
        <f>R32+T32</f>
        <v>1434</v>
      </c>
      <c r="Q32" s="26">
        <f>SUM(Q33:Q38)</f>
        <v>3</v>
      </c>
      <c r="R32" s="26">
        <f>SUM(R33:R38)</f>
        <v>130</v>
      </c>
      <c r="S32" s="26">
        <f>SUM(S33:S38)</f>
        <v>34</v>
      </c>
      <c r="T32" s="26">
        <f>SUM(T33:T38)</f>
        <v>1304</v>
      </c>
      <c r="U32" s="26">
        <f>W32+Y32</f>
        <v>29</v>
      </c>
      <c r="V32" s="26">
        <f>X32+Z32</f>
        <v>1194</v>
      </c>
      <c r="W32" s="26">
        <f>SUM(W33:W38)</f>
        <v>0</v>
      </c>
      <c r="X32" s="26">
        <f>SUM(X33:X38)</f>
        <v>0</v>
      </c>
      <c r="Y32" s="26">
        <f>SUM(Y33:Y38)</f>
        <v>29</v>
      </c>
      <c r="Z32" s="26">
        <f>SUM(Z33:Z38)</f>
        <v>1194</v>
      </c>
      <c r="AA32" s="25"/>
      <c r="AB32" s="149"/>
      <c r="AC32" s="181" t="s">
        <v>127</v>
      </c>
      <c r="AD32" s="181"/>
      <c r="AE32" s="130"/>
      <c r="AF32" s="160">
        <f>AH32+AJ32</f>
        <v>4</v>
      </c>
      <c r="AG32" s="25">
        <f>AI32+AK32</f>
        <v>175</v>
      </c>
      <c r="AH32" s="26">
        <f>SUM(AH33:AH38)</f>
        <v>1</v>
      </c>
      <c r="AI32" s="26">
        <f>SUM(AI33:AI38)</f>
        <v>50</v>
      </c>
      <c r="AJ32" s="26">
        <f>SUM(AJ33:AJ38)</f>
        <v>3</v>
      </c>
      <c r="AK32" s="26">
        <f>SUM(AK33:AK38)</f>
        <v>125</v>
      </c>
      <c r="AL32" s="25">
        <f>+AN32+AP32</f>
        <v>7</v>
      </c>
      <c r="AM32" s="25">
        <f>+AO32+AQ32</f>
        <v>248</v>
      </c>
      <c r="AN32" s="26">
        <f>SUM(AN33:AN38)</f>
        <v>0</v>
      </c>
      <c r="AO32" s="26">
        <f>SUM(AO33:AO38)</f>
        <v>0</v>
      </c>
      <c r="AP32" s="26">
        <f>SUM(AP33:AP38)</f>
        <v>7</v>
      </c>
      <c r="AQ32" s="26">
        <f>SUM(AQ33:AQ38)</f>
        <v>248</v>
      </c>
    </row>
    <row r="33" spans="1:43" ht="12" customHeight="1">
      <c r="A33" s="70"/>
      <c r="B33" s="71"/>
      <c r="C33" s="139" t="s">
        <v>100</v>
      </c>
      <c r="D33" s="61"/>
      <c r="E33" s="62">
        <f aca="true" t="shared" si="20" ref="E33:E38">G33+O33+U33+AL33+AF33</f>
        <v>49</v>
      </c>
      <c r="F33" s="63">
        <f aca="true" t="shared" si="21" ref="F33:F38">H33+P33+V33+AG33+AM33</f>
        <v>3132</v>
      </c>
      <c r="G33" s="28">
        <f aca="true" t="shared" si="22" ref="G33:G38">I33+K33+M33</f>
        <v>37</v>
      </c>
      <c r="H33" s="28">
        <f aca="true" t="shared" si="23" ref="H33:H38">J33+L33+N33</f>
        <v>2515</v>
      </c>
      <c r="I33" s="28">
        <v>9</v>
      </c>
      <c r="J33" s="28">
        <v>770</v>
      </c>
      <c r="K33" s="28">
        <v>1</v>
      </c>
      <c r="L33" s="28">
        <v>30</v>
      </c>
      <c r="M33" s="28">
        <v>27</v>
      </c>
      <c r="N33" s="28">
        <v>1715</v>
      </c>
      <c r="O33" s="28">
        <f aca="true" t="shared" si="24" ref="O33:O38">Q33+S33</f>
        <v>8</v>
      </c>
      <c r="P33" s="28">
        <f aca="true" t="shared" si="25" ref="P33:P38">R33+T33</f>
        <v>417</v>
      </c>
      <c r="Q33" s="28">
        <v>0</v>
      </c>
      <c r="R33" s="28">
        <v>0</v>
      </c>
      <c r="S33" s="28">
        <v>8</v>
      </c>
      <c r="T33" s="28">
        <v>417</v>
      </c>
      <c r="U33" s="28">
        <f aca="true" t="shared" si="26" ref="U33:U38">W33+Y33</f>
        <v>3</v>
      </c>
      <c r="V33" s="28">
        <f aca="true" t="shared" si="27" ref="V33:V38">X33+Z33</f>
        <v>150</v>
      </c>
      <c r="W33" s="155">
        <v>0</v>
      </c>
      <c r="X33" s="155">
        <v>0</v>
      </c>
      <c r="Y33" s="155">
        <v>3</v>
      </c>
      <c r="Z33" s="155">
        <v>150</v>
      </c>
      <c r="AA33" s="157"/>
      <c r="AB33" s="117"/>
      <c r="AC33" s="71"/>
      <c r="AD33" s="139" t="s">
        <v>128</v>
      </c>
      <c r="AE33" s="141"/>
      <c r="AF33" s="62">
        <f aca="true" t="shared" si="28" ref="AF33:AF38">AH33+AJ33</f>
        <v>0</v>
      </c>
      <c r="AG33" s="63">
        <f aca="true" t="shared" si="29" ref="AG33:AG38">AI33+AK33</f>
        <v>0</v>
      </c>
      <c r="AH33" s="155">
        <v>0</v>
      </c>
      <c r="AI33" s="155">
        <v>0</v>
      </c>
      <c r="AJ33" s="155">
        <v>0</v>
      </c>
      <c r="AK33" s="155">
        <v>0</v>
      </c>
      <c r="AL33" s="63">
        <f aca="true" t="shared" si="30" ref="AL33:AL38">AN33+AP33</f>
        <v>1</v>
      </c>
      <c r="AM33" s="63">
        <f aca="true" t="shared" si="31" ref="AM33:AM38">AO33+AQ33</f>
        <v>50</v>
      </c>
      <c r="AN33" s="28">
        <v>0</v>
      </c>
      <c r="AO33" s="28">
        <v>0</v>
      </c>
      <c r="AP33" s="28">
        <v>1</v>
      </c>
      <c r="AQ33" s="28">
        <v>50</v>
      </c>
    </row>
    <row r="34" spans="1:43" ht="12" customHeight="1">
      <c r="A34" s="70"/>
      <c r="B34" s="71"/>
      <c r="C34" s="139" t="s">
        <v>101</v>
      </c>
      <c r="D34" s="61"/>
      <c r="E34" s="62">
        <f t="shared" si="20"/>
        <v>25</v>
      </c>
      <c r="F34" s="63">
        <f t="shared" si="21"/>
        <v>1108</v>
      </c>
      <c r="G34" s="28">
        <f t="shared" si="22"/>
        <v>8</v>
      </c>
      <c r="H34" s="28">
        <f t="shared" si="23"/>
        <v>323</v>
      </c>
      <c r="I34" s="28">
        <v>0</v>
      </c>
      <c r="J34" s="28">
        <v>0</v>
      </c>
      <c r="K34" s="28">
        <v>4</v>
      </c>
      <c r="L34" s="28">
        <v>203</v>
      </c>
      <c r="M34" s="28">
        <v>4</v>
      </c>
      <c r="N34" s="28">
        <v>120</v>
      </c>
      <c r="O34" s="28">
        <f t="shared" si="24"/>
        <v>12</v>
      </c>
      <c r="P34" s="28">
        <f t="shared" si="25"/>
        <v>565</v>
      </c>
      <c r="Q34" s="28">
        <v>0</v>
      </c>
      <c r="R34" s="28">
        <v>0</v>
      </c>
      <c r="S34" s="28">
        <v>12</v>
      </c>
      <c r="T34" s="28">
        <v>565</v>
      </c>
      <c r="U34" s="28">
        <f t="shared" si="26"/>
        <v>3</v>
      </c>
      <c r="V34" s="28">
        <f t="shared" si="27"/>
        <v>150</v>
      </c>
      <c r="W34" s="155">
        <v>0</v>
      </c>
      <c r="X34" s="155">
        <v>0</v>
      </c>
      <c r="Y34" s="155">
        <v>3</v>
      </c>
      <c r="Z34" s="155">
        <v>150</v>
      </c>
      <c r="AA34" s="157"/>
      <c r="AB34" s="117"/>
      <c r="AC34" s="71"/>
      <c r="AD34" s="139" t="s">
        <v>129</v>
      </c>
      <c r="AE34" s="141"/>
      <c r="AF34" s="62">
        <f t="shared" si="28"/>
        <v>1</v>
      </c>
      <c r="AG34" s="63">
        <f t="shared" si="29"/>
        <v>50</v>
      </c>
      <c r="AH34" s="155">
        <v>1</v>
      </c>
      <c r="AI34" s="155">
        <v>50</v>
      </c>
      <c r="AJ34" s="155">
        <v>0</v>
      </c>
      <c r="AK34" s="155">
        <v>0</v>
      </c>
      <c r="AL34" s="63">
        <f t="shared" si="30"/>
        <v>1</v>
      </c>
      <c r="AM34" s="63">
        <f t="shared" si="31"/>
        <v>20</v>
      </c>
      <c r="AN34" s="28">
        <v>0</v>
      </c>
      <c r="AO34" s="28">
        <v>0</v>
      </c>
      <c r="AP34" s="28">
        <v>1</v>
      </c>
      <c r="AQ34" s="28">
        <v>20</v>
      </c>
    </row>
    <row r="35" spans="1:43" ht="12" customHeight="1">
      <c r="A35" s="70"/>
      <c r="B35" s="71"/>
      <c r="C35" s="139" t="s">
        <v>102</v>
      </c>
      <c r="D35" s="61"/>
      <c r="E35" s="62">
        <f t="shared" si="20"/>
        <v>5</v>
      </c>
      <c r="F35" s="63">
        <f t="shared" si="21"/>
        <v>265</v>
      </c>
      <c r="G35" s="28">
        <f t="shared" si="22"/>
        <v>5</v>
      </c>
      <c r="H35" s="28">
        <f t="shared" si="23"/>
        <v>265</v>
      </c>
      <c r="I35" s="28">
        <v>3</v>
      </c>
      <c r="J35" s="28">
        <v>130</v>
      </c>
      <c r="K35" s="28">
        <v>0</v>
      </c>
      <c r="L35" s="28">
        <v>0</v>
      </c>
      <c r="M35" s="28">
        <v>2</v>
      </c>
      <c r="N35" s="28">
        <v>135</v>
      </c>
      <c r="O35" s="28">
        <f t="shared" si="24"/>
        <v>0</v>
      </c>
      <c r="P35" s="28">
        <f t="shared" si="25"/>
        <v>0</v>
      </c>
      <c r="Q35" s="28">
        <v>0</v>
      </c>
      <c r="R35" s="28">
        <v>0</v>
      </c>
      <c r="S35" s="28">
        <v>0</v>
      </c>
      <c r="T35" s="28">
        <v>0</v>
      </c>
      <c r="U35" s="28">
        <f t="shared" si="26"/>
        <v>0</v>
      </c>
      <c r="V35" s="28">
        <f t="shared" si="27"/>
        <v>0</v>
      </c>
      <c r="W35" s="155">
        <v>0</v>
      </c>
      <c r="X35" s="155">
        <v>0</v>
      </c>
      <c r="Y35" s="155">
        <v>0</v>
      </c>
      <c r="Z35" s="155">
        <v>0</v>
      </c>
      <c r="AA35" s="157"/>
      <c r="AB35" s="117"/>
      <c r="AC35" s="71"/>
      <c r="AD35" s="139" t="s">
        <v>130</v>
      </c>
      <c r="AE35" s="141"/>
      <c r="AF35" s="62">
        <f t="shared" si="28"/>
        <v>0</v>
      </c>
      <c r="AG35" s="63">
        <f t="shared" si="29"/>
        <v>0</v>
      </c>
      <c r="AH35" s="155">
        <v>0</v>
      </c>
      <c r="AI35" s="155">
        <v>0</v>
      </c>
      <c r="AJ35" s="155">
        <v>0</v>
      </c>
      <c r="AK35" s="155">
        <v>0</v>
      </c>
      <c r="AL35" s="63">
        <f t="shared" si="30"/>
        <v>0</v>
      </c>
      <c r="AM35" s="63">
        <f t="shared" si="31"/>
        <v>0</v>
      </c>
      <c r="AN35" s="28">
        <v>0</v>
      </c>
      <c r="AO35" s="28">
        <v>0</v>
      </c>
      <c r="AP35" s="28">
        <v>0</v>
      </c>
      <c r="AQ35" s="28">
        <v>0</v>
      </c>
    </row>
    <row r="36" spans="1:43" ht="12" customHeight="1">
      <c r="A36" s="70"/>
      <c r="B36" s="71"/>
      <c r="C36" s="139" t="s">
        <v>103</v>
      </c>
      <c r="D36" s="61"/>
      <c r="E36" s="62">
        <f t="shared" si="20"/>
        <v>74</v>
      </c>
      <c r="F36" s="63">
        <f t="shared" si="21"/>
        <v>3317</v>
      </c>
      <c r="G36" s="28">
        <f t="shared" si="22"/>
        <v>50</v>
      </c>
      <c r="H36" s="28">
        <f t="shared" si="23"/>
        <v>2073</v>
      </c>
      <c r="I36" s="28">
        <v>0</v>
      </c>
      <c r="J36" s="28">
        <v>0</v>
      </c>
      <c r="K36" s="28">
        <v>8</v>
      </c>
      <c r="L36" s="28">
        <v>273</v>
      </c>
      <c r="M36" s="28">
        <v>42</v>
      </c>
      <c r="N36" s="28">
        <v>1800</v>
      </c>
      <c r="O36" s="28">
        <f t="shared" si="24"/>
        <v>9</v>
      </c>
      <c r="P36" s="28">
        <f t="shared" si="25"/>
        <v>320</v>
      </c>
      <c r="Q36" s="28">
        <v>3</v>
      </c>
      <c r="R36" s="28">
        <v>130</v>
      </c>
      <c r="S36" s="28">
        <v>6</v>
      </c>
      <c r="T36" s="28">
        <v>190</v>
      </c>
      <c r="U36" s="28">
        <f t="shared" si="26"/>
        <v>8</v>
      </c>
      <c r="V36" s="28">
        <f t="shared" si="27"/>
        <v>640</v>
      </c>
      <c r="W36" s="155">
        <v>0</v>
      </c>
      <c r="X36" s="155">
        <v>0</v>
      </c>
      <c r="Y36" s="155">
        <v>8</v>
      </c>
      <c r="Z36" s="155">
        <v>640</v>
      </c>
      <c r="AA36" s="157"/>
      <c r="AB36" s="117"/>
      <c r="AC36" s="71"/>
      <c r="AD36" s="139" t="s">
        <v>131</v>
      </c>
      <c r="AE36" s="141"/>
      <c r="AF36" s="62">
        <f t="shared" si="28"/>
        <v>3</v>
      </c>
      <c r="AG36" s="63">
        <f t="shared" si="29"/>
        <v>125</v>
      </c>
      <c r="AH36" s="155">
        <v>0</v>
      </c>
      <c r="AI36" s="155">
        <v>0</v>
      </c>
      <c r="AJ36" s="155">
        <v>3</v>
      </c>
      <c r="AK36" s="155">
        <v>125</v>
      </c>
      <c r="AL36" s="63">
        <f t="shared" si="30"/>
        <v>4</v>
      </c>
      <c r="AM36" s="63">
        <f t="shared" si="31"/>
        <v>159</v>
      </c>
      <c r="AN36" s="28">
        <v>0</v>
      </c>
      <c r="AO36" s="28">
        <v>0</v>
      </c>
      <c r="AP36" s="28">
        <v>4</v>
      </c>
      <c r="AQ36" s="28">
        <v>159</v>
      </c>
    </row>
    <row r="37" spans="1:43" ht="12" customHeight="1">
      <c r="A37" s="70"/>
      <c r="B37" s="71"/>
      <c r="C37" s="139" t="s">
        <v>104</v>
      </c>
      <c r="D37" s="61"/>
      <c r="E37" s="62">
        <f t="shared" si="20"/>
        <v>79</v>
      </c>
      <c r="F37" s="63">
        <f t="shared" si="21"/>
        <v>1270</v>
      </c>
      <c r="G37" s="28">
        <f t="shared" si="22"/>
        <v>58</v>
      </c>
      <c r="H37" s="28">
        <f t="shared" si="23"/>
        <v>925</v>
      </c>
      <c r="I37" s="28">
        <v>0</v>
      </c>
      <c r="J37" s="28">
        <v>0</v>
      </c>
      <c r="K37" s="28">
        <v>2</v>
      </c>
      <c r="L37" s="28">
        <v>38</v>
      </c>
      <c r="M37" s="28">
        <v>56</v>
      </c>
      <c r="N37" s="28">
        <v>887</v>
      </c>
      <c r="O37" s="28">
        <f t="shared" si="24"/>
        <v>5</v>
      </c>
      <c r="P37" s="28">
        <f t="shared" si="25"/>
        <v>72</v>
      </c>
      <c r="Q37" s="28">
        <v>0</v>
      </c>
      <c r="R37" s="28">
        <v>0</v>
      </c>
      <c r="S37" s="28">
        <v>5</v>
      </c>
      <c r="T37" s="28">
        <v>72</v>
      </c>
      <c r="U37" s="28">
        <f t="shared" si="26"/>
        <v>15</v>
      </c>
      <c r="V37" s="28">
        <f t="shared" si="27"/>
        <v>254</v>
      </c>
      <c r="W37" s="155">
        <v>0</v>
      </c>
      <c r="X37" s="155">
        <v>0</v>
      </c>
      <c r="Y37" s="155">
        <v>15</v>
      </c>
      <c r="Z37" s="155">
        <v>254</v>
      </c>
      <c r="AA37" s="157"/>
      <c r="AB37" s="117"/>
      <c r="AC37" s="71"/>
      <c r="AD37" s="139" t="s">
        <v>132</v>
      </c>
      <c r="AE37" s="142"/>
      <c r="AF37" s="62">
        <f t="shared" si="28"/>
        <v>0</v>
      </c>
      <c r="AG37" s="63">
        <f t="shared" si="29"/>
        <v>0</v>
      </c>
      <c r="AH37" s="155">
        <v>0</v>
      </c>
      <c r="AI37" s="155">
        <v>0</v>
      </c>
      <c r="AJ37" s="155">
        <v>0</v>
      </c>
      <c r="AK37" s="155">
        <v>0</v>
      </c>
      <c r="AL37" s="63">
        <f t="shared" si="30"/>
        <v>1</v>
      </c>
      <c r="AM37" s="63">
        <f t="shared" si="31"/>
        <v>19</v>
      </c>
      <c r="AN37" s="28">
        <v>0</v>
      </c>
      <c r="AO37" s="28">
        <v>0</v>
      </c>
      <c r="AP37" s="28">
        <v>1</v>
      </c>
      <c r="AQ37" s="28">
        <v>19</v>
      </c>
    </row>
    <row r="38" spans="1:43" ht="12" customHeight="1">
      <c r="A38" s="70"/>
      <c r="B38" s="71"/>
      <c r="C38" s="139" t="s">
        <v>105</v>
      </c>
      <c r="D38" s="61"/>
      <c r="E38" s="62">
        <f t="shared" si="20"/>
        <v>5</v>
      </c>
      <c r="F38" s="63">
        <f t="shared" si="21"/>
        <v>100</v>
      </c>
      <c r="G38" s="28">
        <f t="shared" si="22"/>
        <v>2</v>
      </c>
      <c r="H38" s="28">
        <f t="shared" si="23"/>
        <v>40</v>
      </c>
      <c r="I38" s="28">
        <v>1</v>
      </c>
      <c r="J38" s="28">
        <v>20</v>
      </c>
      <c r="K38" s="28">
        <v>0</v>
      </c>
      <c r="L38" s="28">
        <v>0</v>
      </c>
      <c r="M38" s="28">
        <v>1</v>
      </c>
      <c r="N38" s="28">
        <v>20</v>
      </c>
      <c r="O38" s="28">
        <f t="shared" si="24"/>
        <v>3</v>
      </c>
      <c r="P38" s="28">
        <f t="shared" si="25"/>
        <v>60</v>
      </c>
      <c r="Q38" s="28">
        <v>0</v>
      </c>
      <c r="R38" s="28">
        <v>0</v>
      </c>
      <c r="S38" s="28">
        <v>3</v>
      </c>
      <c r="T38" s="28">
        <v>60</v>
      </c>
      <c r="U38" s="28">
        <f t="shared" si="26"/>
        <v>0</v>
      </c>
      <c r="V38" s="28">
        <f t="shared" si="27"/>
        <v>0</v>
      </c>
      <c r="W38" s="155">
        <v>0</v>
      </c>
      <c r="X38" s="155">
        <v>0</v>
      </c>
      <c r="Y38" s="155">
        <v>0</v>
      </c>
      <c r="Z38" s="155">
        <v>0</v>
      </c>
      <c r="AA38" s="157"/>
      <c r="AB38" s="117"/>
      <c r="AC38" s="71"/>
      <c r="AD38" s="139" t="s">
        <v>133</v>
      </c>
      <c r="AE38" s="141"/>
      <c r="AF38" s="62">
        <f t="shared" si="28"/>
        <v>0</v>
      </c>
      <c r="AG38" s="63">
        <f t="shared" si="29"/>
        <v>0</v>
      </c>
      <c r="AH38" s="155">
        <v>0</v>
      </c>
      <c r="AI38" s="155">
        <v>0</v>
      </c>
      <c r="AJ38" s="155">
        <v>0</v>
      </c>
      <c r="AK38" s="155">
        <v>0</v>
      </c>
      <c r="AL38" s="63">
        <f t="shared" si="30"/>
        <v>0</v>
      </c>
      <c r="AM38" s="63">
        <f t="shared" si="31"/>
        <v>0</v>
      </c>
      <c r="AN38" s="28">
        <v>0</v>
      </c>
      <c r="AO38" s="28">
        <v>0</v>
      </c>
      <c r="AP38" s="28">
        <v>0</v>
      </c>
      <c r="AQ38" s="28">
        <v>0</v>
      </c>
    </row>
    <row r="39" spans="1:43" s="91" customFormat="1" ht="9" customHeight="1">
      <c r="A39" s="70"/>
      <c r="B39" s="187"/>
      <c r="C39" s="188"/>
      <c r="D39" s="61"/>
      <c r="E39" s="62"/>
      <c r="F39" s="63"/>
      <c r="G39" s="28"/>
      <c r="H39" s="28"/>
      <c r="I39" s="28"/>
      <c r="J39" s="28"/>
      <c r="K39" s="28"/>
      <c r="L39" s="28"/>
      <c r="M39" s="28"/>
      <c r="N39" s="28"/>
      <c r="O39" s="28"/>
      <c r="P39" s="28"/>
      <c r="Q39" s="28"/>
      <c r="R39" s="28"/>
      <c r="S39" s="28"/>
      <c r="T39" s="28"/>
      <c r="U39" s="28"/>
      <c r="V39" s="28"/>
      <c r="W39" s="28"/>
      <c r="X39" s="28"/>
      <c r="Y39" s="28"/>
      <c r="Z39" s="28"/>
      <c r="AA39" s="63"/>
      <c r="AB39" s="117"/>
      <c r="AC39" s="191"/>
      <c r="AD39" s="191"/>
      <c r="AE39" s="50"/>
      <c r="AF39" s="62"/>
      <c r="AG39" s="63"/>
      <c r="AH39" s="157"/>
      <c r="AI39" s="157"/>
      <c r="AJ39" s="157"/>
      <c r="AK39" s="157"/>
      <c r="AL39" s="63"/>
      <c r="AM39" s="63"/>
      <c r="AN39" s="63"/>
      <c r="AO39" s="63"/>
      <c r="AP39" s="63"/>
      <c r="AQ39" s="63"/>
    </row>
    <row r="40" spans="1:43" s="134" customFormat="1" ht="12.75" customHeight="1">
      <c r="A40" s="131"/>
      <c r="B40" s="183" t="s">
        <v>106</v>
      </c>
      <c r="C40" s="183"/>
      <c r="D40" s="132"/>
      <c r="E40" s="160">
        <f>SUM(E41:E45)</f>
        <v>129</v>
      </c>
      <c r="F40" s="25">
        <f>SUM(F41:F45)</f>
        <v>2427</v>
      </c>
      <c r="G40" s="26">
        <f aca="true" t="shared" si="32" ref="G40:H45">I40+K40+M40</f>
        <v>85</v>
      </c>
      <c r="H40" s="26">
        <f t="shared" si="32"/>
        <v>1602</v>
      </c>
      <c r="I40" s="26">
        <f aca="true" t="shared" si="33" ref="I40:N40">SUM(I41:I45)</f>
        <v>0</v>
      </c>
      <c r="J40" s="26">
        <f t="shared" si="33"/>
        <v>0</v>
      </c>
      <c r="K40" s="26">
        <f t="shared" si="33"/>
        <v>0</v>
      </c>
      <c r="L40" s="26">
        <f t="shared" si="33"/>
        <v>0</v>
      </c>
      <c r="M40" s="26">
        <f t="shared" si="33"/>
        <v>85</v>
      </c>
      <c r="N40" s="26">
        <f t="shared" si="33"/>
        <v>1602</v>
      </c>
      <c r="O40" s="26">
        <f aca="true" t="shared" si="34" ref="O40:P45">Q40+S40</f>
        <v>25</v>
      </c>
      <c r="P40" s="26">
        <f t="shared" si="34"/>
        <v>464</v>
      </c>
      <c r="Q40" s="26">
        <f>SUM(Q41:Q45)</f>
        <v>0</v>
      </c>
      <c r="R40" s="26">
        <f>SUM(R41:R45)</f>
        <v>0</v>
      </c>
      <c r="S40" s="26">
        <f>SUM(S41:S45)</f>
        <v>25</v>
      </c>
      <c r="T40" s="26">
        <f>SUM(T41:T45)</f>
        <v>464</v>
      </c>
      <c r="U40" s="26">
        <f aca="true" t="shared" si="35" ref="U40:V45">W40+Y40</f>
        <v>19</v>
      </c>
      <c r="V40" s="26">
        <f t="shared" si="35"/>
        <v>361</v>
      </c>
      <c r="W40" s="26">
        <f>SUM(W41:W45)</f>
        <v>0</v>
      </c>
      <c r="X40" s="26">
        <f>SUM(X41:X45)</f>
        <v>0</v>
      </c>
      <c r="Y40" s="26">
        <f>SUM(Y41:Y45)</f>
        <v>19</v>
      </c>
      <c r="Z40" s="26">
        <f>SUM(Z41:Z45)</f>
        <v>361</v>
      </c>
      <c r="AA40" s="25"/>
      <c r="AB40" s="149"/>
      <c r="AC40" s="185" t="s">
        <v>134</v>
      </c>
      <c r="AD40" s="185"/>
      <c r="AE40" s="133"/>
      <c r="AF40" s="160">
        <f aca="true" t="shared" si="36" ref="AF40:AG45">AH40+AJ40</f>
        <v>0</v>
      </c>
      <c r="AG40" s="25">
        <f t="shared" si="36"/>
        <v>0</v>
      </c>
      <c r="AH40" s="26">
        <f>SUM(AH41:AH45)</f>
        <v>0</v>
      </c>
      <c r="AI40" s="26">
        <f>SUM(AI41:AI45)</f>
        <v>0</v>
      </c>
      <c r="AJ40" s="26">
        <f>SUM(AJ41:AJ45)</f>
        <v>0</v>
      </c>
      <c r="AK40" s="26">
        <f>SUM(AK41:AK45)</f>
        <v>0</v>
      </c>
      <c r="AL40" s="25">
        <f>+AN40+AP40</f>
        <v>0</v>
      </c>
      <c r="AM40" s="25">
        <f>+AO40+AQ40</f>
        <v>0</v>
      </c>
      <c r="AN40" s="26">
        <f>SUM(AN41:AN45)</f>
        <v>0</v>
      </c>
      <c r="AO40" s="26">
        <f>SUM(AO41:AO45)</f>
        <v>0</v>
      </c>
      <c r="AP40" s="26">
        <f>SUM(AP41:AP45)</f>
        <v>0</v>
      </c>
      <c r="AQ40" s="26">
        <f>SUM(AQ41:AQ45)</f>
        <v>0</v>
      </c>
    </row>
    <row r="41" spans="1:43" ht="12" customHeight="1">
      <c r="A41" s="70"/>
      <c r="B41" s="71"/>
      <c r="C41" s="139" t="s">
        <v>107</v>
      </c>
      <c r="D41" s="61"/>
      <c r="E41" s="62">
        <f>G41+O41+U41+AL41+AF41</f>
        <v>12</v>
      </c>
      <c r="F41" s="63">
        <f>H41+P41+V41+AG41+AM41</f>
        <v>245</v>
      </c>
      <c r="G41" s="28">
        <f t="shared" si="32"/>
        <v>10</v>
      </c>
      <c r="H41" s="28">
        <f t="shared" si="32"/>
        <v>203</v>
      </c>
      <c r="I41" s="114">
        <v>0</v>
      </c>
      <c r="J41" s="114">
        <v>0</v>
      </c>
      <c r="K41" s="114">
        <v>0</v>
      </c>
      <c r="L41" s="114">
        <v>0</v>
      </c>
      <c r="M41" s="114">
        <v>10</v>
      </c>
      <c r="N41" s="114">
        <v>203</v>
      </c>
      <c r="O41" s="28">
        <f t="shared" si="34"/>
        <v>2</v>
      </c>
      <c r="P41" s="28">
        <f t="shared" si="34"/>
        <v>42</v>
      </c>
      <c r="Q41" s="28">
        <v>0</v>
      </c>
      <c r="R41" s="28">
        <v>0</v>
      </c>
      <c r="S41" s="28">
        <v>2</v>
      </c>
      <c r="T41" s="28">
        <v>42</v>
      </c>
      <c r="U41" s="28">
        <f t="shared" si="35"/>
        <v>0</v>
      </c>
      <c r="V41" s="28">
        <f t="shared" si="35"/>
        <v>0</v>
      </c>
      <c r="W41" s="155">
        <v>0</v>
      </c>
      <c r="X41" s="155">
        <v>0</v>
      </c>
      <c r="Y41" s="155">
        <v>0</v>
      </c>
      <c r="Z41" s="155">
        <v>0</v>
      </c>
      <c r="AA41" s="157"/>
      <c r="AB41" s="117"/>
      <c r="AC41" s="72"/>
      <c r="AD41" s="140" t="s">
        <v>135</v>
      </c>
      <c r="AE41" s="50"/>
      <c r="AF41" s="62">
        <f t="shared" si="36"/>
        <v>0</v>
      </c>
      <c r="AG41" s="63">
        <f t="shared" si="36"/>
        <v>0</v>
      </c>
      <c r="AH41" s="28">
        <v>0</v>
      </c>
      <c r="AI41" s="28">
        <v>0</v>
      </c>
      <c r="AJ41" s="28">
        <v>0</v>
      </c>
      <c r="AK41" s="28">
        <v>0</v>
      </c>
      <c r="AL41" s="63">
        <f aca="true" t="shared" si="37" ref="AL41:AM45">AN41+AP41</f>
        <v>0</v>
      </c>
      <c r="AM41" s="63">
        <f t="shared" si="37"/>
        <v>0</v>
      </c>
      <c r="AN41" s="28">
        <v>0</v>
      </c>
      <c r="AO41" s="28">
        <v>0</v>
      </c>
      <c r="AP41" s="28">
        <v>0</v>
      </c>
      <c r="AQ41" s="28">
        <v>0</v>
      </c>
    </row>
    <row r="42" spans="1:43" ht="12" customHeight="1">
      <c r="A42" s="70"/>
      <c r="B42" s="71"/>
      <c r="C42" s="139" t="s">
        <v>108</v>
      </c>
      <c r="D42" s="61"/>
      <c r="E42" s="62">
        <f>G42+O42+U42+AL42+AF42</f>
        <v>7</v>
      </c>
      <c r="F42" s="63">
        <f>H42+P42+V42+AG42+AM42</f>
        <v>140</v>
      </c>
      <c r="G42" s="28">
        <f t="shared" si="32"/>
        <v>5</v>
      </c>
      <c r="H42" s="28">
        <f t="shared" si="32"/>
        <v>100</v>
      </c>
      <c r="I42" s="114">
        <v>0</v>
      </c>
      <c r="J42" s="114">
        <v>0</v>
      </c>
      <c r="K42" s="114">
        <v>0</v>
      </c>
      <c r="L42" s="114">
        <v>0</v>
      </c>
      <c r="M42" s="114">
        <v>5</v>
      </c>
      <c r="N42" s="114">
        <v>100</v>
      </c>
      <c r="O42" s="28">
        <f t="shared" si="34"/>
        <v>2</v>
      </c>
      <c r="P42" s="28">
        <f t="shared" si="34"/>
        <v>40</v>
      </c>
      <c r="Q42" s="28">
        <v>0</v>
      </c>
      <c r="R42" s="28">
        <v>0</v>
      </c>
      <c r="S42" s="28">
        <v>2</v>
      </c>
      <c r="T42" s="28">
        <v>40</v>
      </c>
      <c r="U42" s="28">
        <f t="shared" si="35"/>
        <v>0</v>
      </c>
      <c r="V42" s="28">
        <f t="shared" si="35"/>
        <v>0</v>
      </c>
      <c r="W42" s="155">
        <v>0</v>
      </c>
      <c r="X42" s="155">
        <v>0</v>
      </c>
      <c r="Y42" s="155">
        <v>0</v>
      </c>
      <c r="Z42" s="155">
        <v>0</v>
      </c>
      <c r="AA42" s="157"/>
      <c r="AB42" s="117"/>
      <c r="AC42" s="72"/>
      <c r="AD42" s="140" t="s">
        <v>136</v>
      </c>
      <c r="AE42" s="50"/>
      <c r="AF42" s="62">
        <f t="shared" si="36"/>
        <v>0</v>
      </c>
      <c r="AG42" s="63">
        <f t="shared" si="36"/>
        <v>0</v>
      </c>
      <c r="AH42" s="28">
        <v>0</v>
      </c>
      <c r="AI42" s="28">
        <v>0</v>
      </c>
      <c r="AJ42" s="28">
        <v>0</v>
      </c>
      <c r="AK42" s="28">
        <v>0</v>
      </c>
      <c r="AL42" s="63">
        <f t="shared" si="37"/>
        <v>0</v>
      </c>
      <c r="AM42" s="63">
        <f t="shared" si="37"/>
        <v>0</v>
      </c>
      <c r="AN42" s="28">
        <v>0</v>
      </c>
      <c r="AO42" s="28">
        <v>0</v>
      </c>
      <c r="AP42" s="28">
        <v>0</v>
      </c>
      <c r="AQ42" s="28">
        <v>0</v>
      </c>
    </row>
    <row r="43" spans="1:43" ht="12" customHeight="1">
      <c r="A43" s="70"/>
      <c r="B43" s="71"/>
      <c r="C43" s="139" t="s">
        <v>109</v>
      </c>
      <c r="D43" s="61"/>
      <c r="E43" s="62">
        <f>G43+O43+U43+AL43+AF43</f>
        <v>105</v>
      </c>
      <c r="F43" s="63">
        <f>H43+P43+V43+AG43+AM43</f>
        <v>1933</v>
      </c>
      <c r="G43" s="28">
        <f t="shared" si="32"/>
        <v>65</v>
      </c>
      <c r="H43" s="28">
        <f t="shared" si="32"/>
        <v>1190</v>
      </c>
      <c r="I43" s="114">
        <v>0</v>
      </c>
      <c r="J43" s="114">
        <v>0</v>
      </c>
      <c r="K43" s="114">
        <v>0</v>
      </c>
      <c r="L43" s="114">
        <v>0</v>
      </c>
      <c r="M43" s="114">
        <v>65</v>
      </c>
      <c r="N43" s="114">
        <v>1190</v>
      </c>
      <c r="O43" s="28">
        <f t="shared" si="34"/>
        <v>21</v>
      </c>
      <c r="P43" s="28">
        <f t="shared" si="34"/>
        <v>382</v>
      </c>
      <c r="Q43" s="28">
        <v>0</v>
      </c>
      <c r="R43" s="28">
        <v>0</v>
      </c>
      <c r="S43" s="28">
        <v>21</v>
      </c>
      <c r="T43" s="28">
        <v>382</v>
      </c>
      <c r="U43" s="28">
        <f t="shared" si="35"/>
        <v>19</v>
      </c>
      <c r="V43" s="28">
        <f t="shared" si="35"/>
        <v>361</v>
      </c>
      <c r="W43" s="155">
        <v>0</v>
      </c>
      <c r="X43" s="155">
        <v>0</v>
      </c>
      <c r="Y43" s="155">
        <v>19</v>
      </c>
      <c r="Z43" s="155">
        <v>361</v>
      </c>
      <c r="AA43" s="157"/>
      <c r="AB43" s="117"/>
      <c r="AC43" s="72"/>
      <c r="AD43" s="140" t="s">
        <v>137</v>
      </c>
      <c r="AE43" s="50"/>
      <c r="AF43" s="62">
        <f t="shared" si="36"/>
        <v>0</v>
      </c>
      <c r="AG43" s="63">
        <f t="shared" si="36"/>
        <v>0</v>
      </c>
      <c r="AH43" s="28">
        <v>0</v>
      </c>
      <c r="AI43" s="28">
        <v>0</v>
      </c>
      <c r="AJ43" s="28">
        <v>0</v>
      </c>
      <c r="AK43" s="28">
        <v>0</v>
      </c>
      <c r="AL43" s="63">
        <f t="shared" si="37"/>
        <v>0</v>
      </c>
      <c r="AM43" s="63">
        <f t="shared" si="37"/>
        <v>0</v>
      </c>
      <c r="AN43" s="28">
        <v>0</v>
      </c>
      <c r="AO43" s="28">
        <v>0</v>
      </c>
      <c r="AP43" s="28">
        <v>0</v>
      </c>
      <c r="AQ43" s="28">
        <v>0</v>
      </c>
    </row>
    <row r="44" spans="1:43" ht="12" customHeight="1">
      <c r="A44" s="70"/>
      <c r="B44" s="71"/>
      <c r="C44" s="139" t="s">
        <v>110</v>
      </c>
      <c r="D44" s="61"/>
      <c r="E44" s="62">
        <f>G44+O44+U44+AL44+AF44</f>
        <v>4</v>
      </c>
      <c r="F44" s="63">
        <f>H44+P44+V44+AG44+AM44</f>
        <v>80</v>
      </c>
      <c r="G44" s="28">
        <f t="shared" si="32"/>
        <v>4</v>
      </c>
      <c r="H44" s="28">
        <f t="shared" si="32"/>
        <v>80</v>
      </c>
      <c r="I44" s="114">
        <v>0</v>
      </c>
      <c r="J44" s="114">
        <v>0</v>
      </c>
      <c r="K44" s="114">
        <v>0</v>
      </c>
      <c r="L44" s="114">
        <v>0</v>
      </c>
      <c r="M44" s="114">
        <v>4</v>
      </c>
      <c r="N44" s="114">
        <v>80</v>
      </c>
      <c r="O44" s="28">
        <f t="shared" si="34"/>
        <v>0</v>
      </c>
      <c r="P44" s="28">
        <f t="shared" si="34"/>
        <v>0</v>
      </c>
      <c r="Q44" s="28">
        <v>0</v>
      </c>
      <c r="R44" s="28">
        <v>0</v>
      </c>
      <c r="S44" s="28">
        <v>0</v>
      </c>
      <c r="T44" s="28">
        <v>0</v>
      </c>
      <c r="U44" s="28">
        <f t="shared" si="35"/>
        <v>0</v>
      </c>
      <c r="V44" s="28">
        <f t="shared" si="35"/>
        <v>0</v>
      </c>
      <c r="W44" s="155">
        <v>0</v>
      </c>
      <c r="X44" s="155">
        <v>0</v>
      </c>
      <c r="Y44" s="155">
        <v>0</v>
      </c>
      <c r="Z44" s="155">
        <v>0</v>
      </c>
      <c r="AA44" s="157"/>
      <c r="AB44" s="117"/>
      <c r="AC44" s="72"/>
      <c r="AD44" s="140" t="s">
        <v>138</v>
      </c>
      <c r="AE44" s="50"/>
      <c r="AF44" s="62">
        <f t="shared" si="36"/>
        <v>0</v>
      </c>
      <c r="AG44" s="63">
        <f t="shared" si="36"/>
        <v>0</v>
      </c>
      <c r="AH44" s="28">
        <v>0</v>
      </c>
      <c r="AI44" s="28">
        <v>0</v>
      </c>
      <c r="AJ44" s="28">
        <v>0</v>
      </c>
      <c r="AK44" s="28">
        <v>0</v>
      </c>
      <c r="AL44" s="63">
        <f t="shared" si="37"/>
        <v>0</v>
      </c>
      <c r="AM44" s="63">
        <f t="shared" si="37"/>
        <v>0</v>
      </c>
      <c r="AN44" s="28">
        <v>0</v>
      </c>
      <c r="AO44" s="28">
        <v>0</v>
      </c>
      <c r="AP44" s="28">
        <v>0</v>
      </c>
      <c r="AQ44" s="28">
        <v>0</v>
      </c>
    </row>
    <row r="45" spans="1:43" ht="12" customHeight="1">
      <c r="A45" s="70"/>
      <c r="B45" s="71"/>
      <c r="C45" s="139" t="s">
        <v>111</v>
      </c>
      <c r="D45" s="61"/>
      <c r="E45" s="62">
        <f>G45+O45+U45+AL45+AF45</f>
        <v>1</v>
      </c>
      <c r="F45" s="63">
        <f>H45+P45+V45+AG45+AM45</f>
        <v>29</v>
      </c>
      <c r="G45" s="28">
        <f t="shared" si="32"/>
        <v>1</v>
      </c>
      <c r="H45" s="28">
        <f t="shared" si="32"/>
        <v>29</v>
      </c>
      <c r="I45" s="114">
        <v>0</v>
      </c>
      <c r="J45" s="114">
        <v>0</v>
      </c>
      <c r="K45" s="114">
        <v>0</v>
      </c>
      <c r="L45" s="114">
        <v>0</v>
      </c>
      <c r="M45" s="114">
        <v>1</v>
      </c>
      <c r="N45" s="114">
        <v>29</v>
      </c>
      <c r="O45" s="28">
        <f t="shared" si="34"/>
        <v>0</v>
      </c>
      <c r="P45" s="28">
        <f t="shared" si="34"/>
        <v>0</v>
      </c>
      <c r="Q45" s="28">
        <v>0</v>
      </c>
      <c r="R45" s="28">
        <v>0</v>
      </c>
      <c r="S45" s="28">
        <v>0</v>
      </c>
      <c r="T45" s="28">
        <v>0</v>
      </c>
      <c r="U45" s="28">
        <f t="shared" si="35"/>
        <v>0</v>
      </c>
      <c r="V45" s="28">
        <f t="shared" si="35"/>
        <v>0</v>
      </c>
      <c r="W45" s="155">
        <v>0</v>
      </c>
      <c r="X45" s="155">
        <v>0</v>
      </c>
      <c r="Y45" s="155">
        <v>0</v>
      </c>
      <c r="Z45" s="155">
        <v>0</v>
      </c>
      <c r="AA45" s="157"/>
      <c r="AB45" s="117"/>
      <c r="AC45" s="72"/>
      <c r="AD45" s="140" t="s">
        <v>139</v>
      </c>
      <c r="AE45" s="50"/>
      <c r="AF45" s="62">
        <f t="shared" si="36"/>
        <v>0</v>
      </c>
      <c r="AG45" s="63">
        <f t="shared" si="36"/>
        <v>0</v>
      </c>
      <c r="AH45" s="28">
        <v>0</v>
      </c>
      <c r="AI45" s="28">
        <v>0</v>
      </c>
      <c r="AJ45" s="28">
        <v>0</v>
      </c>
      <c r="AK45" s="28">
        <v>0</v>
      </c>
      <c r="AL45" s="63">
        <f t="shared" si="37"/>
        <v>0</v>
      </c>
      <c r="AM45" s="63">
        <f t="shared" si="37"/>
        <v>0</v>
      </c>
      <c r="AN45" s="28">
        <v>0</v>
      </c>
      <c r="AO45" s="28">
        <v>0</v>
      </c>
      <c r="AP45" s="28">
        <v>0</v>
      </c>
      <c r="AQ45" s="28">
        <v>0</v>
      </c>
    </row>
    <row r="46" spans="1:43" ht="9" customHeight="1">
      <c r="A46" s="70"/>
      <c r="B46" s="71"/>
      <c r="C46" s="81"/>
      <c r="D46" s="82"/>
      <c r="E46" s="62"/>
      <c r="F46" s="63"/>
      <c r="G46" s="28"/>
      <c r="H46" s="28"/>
      <c r="I46" s="28"/>
      <c r="J46" s="28"/>
      <c r="K46" s="28"/>
      <c r="L46" s="28"/>
      <c r="M46" s="28"/>
      <c r="N46" s="28"/>
      <c r="O46" s="28"/>
      <c r="P46" s="28"/>
      <c r="Q46" s="28"/>
      <c r="R46" s="28"/>
      <c r="S46" s="28"/>
      <c r="T46" s="28"/>
      <c r="U46" s="28"/>
      <c r="V46" s="28"/>
      <c r="W46" s="28"/>
      <c r="X46" s="28"/>
      <c r="Y46" s="28"/>
      <c r="Z46" s="28"/>
      <c r="AA46" s="63"/>
      <c r="AB46" s="117"/>
      <c r="AC46" s="72"/>
      <c r="AD46" s="83"/>
      <c r="AE46" s="84"/>
      <c r="AF46" s="62"/>
      <c r="AG46" s="63"/>
      <c r="AH46" s="28"/>
      <c r="AI46" s="28"/>
      <c r="AJ46" s="28"/>
      <c r="AK46" s="28"/>
      <c r="AL46" s="63"/>
      <c r="AM46" s="63"/>
      <c r="AN46" s="28"/>
      <c r="AO46" s="28"/>
      <c r="AP46" s="28"/>
      <c r="AQ46" s="28"/>
    </row>
    <row r="47" spans="1:43" s="134" customFormat="1" ht="12.75" customHeight="1">
      <c r="A47" s="131"/>
      <c r="B47" s="182" t="s">
        <v>112</v>
      </c>
      <c r="C47" s="183"/>
      <c r="D47" s="132"/>
      <c r="E47" s="160">
        <f>SUM(E48:E51)</f>
        <v>35</v>
      </c>
      <c r="F47" s="25">
        <f>SUM(F48:F51)</f>
        <v>0</v>
      </c>
      <c r="G47" s="26">
        <f aca="true" t="shared" si="38" ref="G47:H51">I47+K47+M47</f>
        <v>18</v>
      </c>
      <c r="H47" s="26">
        <f t="shared" si="38"/>
        <v>0</v>
      </c>
      <c r="I47" s="26">
        <f aca="true" t="shared" si="39" ref="I47:N47">SUM(I48:I51)</f>
        <v>1</v>
      </c>
      <c r="J47" s="26">
        <f t="shared" si="39"/>
        <v>0</v>
      </c>
      <c r="K47" s="26">
        <f t="shared" si="39"/>
        <v>7</v>
      </c>
      <c r="L47" s="26">
        <f t="shared" si="39"/>
        <v>0</v>
      </c>
      <c r="M47" s="26">
        <f t="shared" si="39"/>
        <v>10</v>
      </c>
      <c r="N47" s="26">
        <f t="shared" si="39"/>
        <v>0</v>
      </c>
      <c r="O47" s="26">
        <f aca="true" t="shared" si="40" ref="O47:P51">Q47+S47</f>
        <v>11</v>
      </c>
      <c r="P47" s="26">
        <f t="shared" si="40"/>
        <v>0</v>
      </c>
      <c r="Q47" s="26">
        <f>SUM(Q48:Q51)</f>
        <v>10</v>
      </c>
      <c r="R47" s="26">
        <f>SUM(R48:R51)</f>
        <v>0</v>
      </c>
      <c r="S47" s="26">
        <f>SUM(S48:S51)</f>
        <v>1</v>
      </c>
      <c r="T47" s="26">
        <f>SUM(T48:T51)</f>
        <v>0</v>
      </c>
      <c r="U47" s="26">
        <f aca="true" t="shared" si="41" ref="U47:V51">W47+Y47</f>
        <v>1</v>
      </c>
      <c r="V47" s="26">
        <f t="shared" si="41"/>
        <v>0</v>
      </c>
      <c r="W47" s="26">
        <f>SUM(W48:W51)</f>
        <v>0</v>
      </c>
      <c r="X47" s="26">
        <f>SUM(X48:X51)</f>
        <v>0</v>
      </c>
      <c r="Y47" s="26">
        <f>SUM(Y48:Y51)</f>
        <v>1</v>
      </c>
      <c r="Z47" s="26">
        <f>SUM(Z48:Z51)</f>
        <v>0</v>
      </c>
      <c r="AA47" s="25"/>
      <c r="AB47" s="149"/>
      <c r="AC47" s="190" t="s">
        <v>140</v>
      </c>
      <c r="AD47" s="190"/>
      <c r="AE47" s="133"/>
      <c r="AF47" s="160">
        <f aca="true" t="shared" si="42" ref="AF47:AG51">AH47+AJ47</f>
        <v>1</v>
      </c>
      <c r="AG47" s="25">
        <f t="shared" si="42"/>
        <v>0</v>
      </c>
      <c r="AH47" s="25">
        <f>SUM(AH48:AH51)</f>
        <v>1</v>
      </c>
      <c r="AI47" s="25">
        <f>SUM(AI48:AI51)</f>
        <v>0</v>
      </c>
      <c r="AJ47" s="25">
        <f>SUM(AJ48:AJ51)</f>
        <v>0</v>
      </c>
      <c r="AK47" s="25">
        <f>SUM(AK48:AK51)</f>
        <v>0</v>
      </c>
      <c r="AL47" s="25">
        <f>+AN47+AP47</f>
        <v>4</v>
      </c>
      <c r="AM47" s="25">
        <f>+AO47+AQ47</f>
        <v>0</v>
      </c>
      <c r="AN47" s="25">
        <f>SUM(AN48:AN51)</f>
        <v>3</v>
      </c>
      <c r="AO47" s="25">
        <f>SUM(AO48:AO51)</f>
        <v>0</v>
      </c>
      <c r="AP47" s="25">
        <f>SUM(AP48:AP51)</f>
        <v>1</v>
      </c>
      <c r="AQ47" s="25">
        <f>SUM(AQ48:AQ51)</f>
        <v>0</v>
      </c>
    </row>
    <row r="48" spans="1:43" ht="12" customHeight="1">
      <c r="A48" s="70"/>
      <c r="B48" s="71"/>
      <c r="C48" s="66" t="s">
        <v>16</v>
      </c>
      <c r="D48" s="61"/>
      <c r="E48" s="62">
        <f>G48+O48+U48+AL48+AF48</f>
        <v>3</v>
      </c>
      <c r="F48" s="63">
        <f>H48+P48+V48+AG48+AM48</f>
        <v>0</v>
      </c>
      <c r="G48" s="28">
        <f t="shared" si="38"/>
        <v>1</v>
      </c>
      <c r="H48" s="28">
        <f t="shared" si="38"/>
        <v>0</v>
      </c>
      <c r="I48" s="118">
        <v>0</v>
      </c>
      <c r="J48" s="114">
        <v>0</v>
      </c>
      <c r="K48" s="114">
        <v>0</v>
      </c>
      <c r="L48" s="114">
        <v>0</v>
      </c>
      <c r="M48" s="114">
        <v>1</v>
      </c>
      <c r="N48" s="114">
        <v>0</v>
      </c>
      <c r="O48" s="28">
        <f t="shared" si="40"/>
        <v>2</v>
      </c>
      <c r="P48" s="28">
        <f t="shared" si="40"/>
        <v>0</v>
      </c>
      <c r="Q48" s="63">
        <v>1</v>
      </c>
      <c r="R48" s="63">
        <v>0</v>
      </c>
      <c r="S48" s="28">
        <v>1</v>
      </c>
      <c r="T48" s="28">
        <v>0</v>
      </c>
      <c r="U48" s="28">
        <f t="shared" si="41"/>
        <v>0</v>
      </c>
      <c r="V48" s="28">
        <f t="shared" si="41"/>
        <v>0</v>
      </c>
      <c r="W48" s="155">
        <v>0</v>
      </c>
      <c r="X48" s="155">
        <v>0</v>
      </c>
      <c r="Y48" s="155">
        <v>0</v>
      </c>
      <c r="Z48" s="155">
        <v>0</v>
      </c>
      <c r="AA48" s="157"/>
      <c r="AB48" s="117"/>
      <c r="AC48" s="72"/>
      <c r="AD48" s="73" t="s">
        <v>16</v>
      </c>
      <c r="AE48" s="50"/>
      <c r="AF48" s="62">
        <f t="shared" si="42"/>
        <v>0</v>
      </c>
      <c r="AG48" s="63">
        <f t="shared" si="42"/>
        <v>0</v>
      </c>
      <c r="AH48" s="28">
        <v>0</v>
      </c>
      <c r="AI48" s="28">
        <v>0</v>
      </c>
      <c r="AJ48" s="28">
        <v>0</v>
      </c>
      <c r="AK48" s="28">
        <v>0</v>
      </c>
      <c r="AL48" s="63">
        <f aca="true" t="shared" si="43" ref="AL48:AM51">AN48+AP48</f>
        <v>0</v>
      </c>
      <c r="AM48" s="63">
        <f t="shared" si="43"/>
        <v>0</v>
      </c>
      <c r="AN48" s="28">
        <v>0</v>
      </c>
      <c r="AO48" s="28">
        <v>0</v>
      </c>
      <c r="AP48" s="28">
        <v>0</v>
      </c>
      <c r="AQ48" s="28">
        <v>0</v>
      </c>
    </row>
    <row r="49" spans="1:43" ht="12" customHeight="1">
      <c r="A49" s="70"/>
      <c r="B49" s="71"/>
      <c r="C49" s="66" t="s">
        <v>62</v>
      </c>
      <c r="D49" s="61"/>
      <c r="E49" s="62">
        <f>G49+O49+U49+AL49+AF49</f>
        <v>1</v>
      </c>
      <c r="F49" s="63">
        <f>H49+P49+V49+AG49+AM49</f>
        <v>0</v>
      </c>
      <c r="G49" s="28">
        <f t="shared" si="38"/>
        <v>0</v>
      </c>
      <c r="H49" s="28">
        <f t="shared" si="38"/>
        <v>0</v>
      </c>
      <c r="I49" s="118">
        <v>0</v>
      </c>
      <c r="J49" s="114">
        <v>0</v>
      </c>
      <c r="K49" s="114">
        <v>0</v>
      </c>
      <c r="L49" s="114">
        <v>0</v>
      </c>
      <c r="M49" s="114">
        <v>0</v>
      </c>
      <c r="N49" s="114">
        <v>0</v>
      </c>
      <c r="O49" s="28">
        <f t="shared" si="40"/>
        <v>0</v>
      </c>
      <c r="P49" s="28">
        <f t="shared" si="40"/>
        <v>0</v>
      </c>
      <c r="Q49" s="63">
        <v>0</v>
      </c>
      <c r="R49" s="63">
        <v>0</v>
      </c>
      <c r="S49" s="28">
        <v>0</v>
      </c>
      <c r="T49" s="28">
        <v>0</v>
      </c>
      <c r="U49" s="28">
        <f t="shared" si="41"/>
        <v>0</v>
      </c>
      <c r="V49" s="28">
        <f t="shared" si="41"/>
        <v>0</v>
      </c>
      <c r="W49" s="155">
        <v>0</v>
      </c>
      <c r="X49" s="155">
        <v>0</v>
      </c>
      <c r="Y49" s="155">
        <v>0</v>
      </c>
      <c r="Z49" s="155">
        <v>0</v>
      </c>
      <c r="AA49" s="157"/>
      <c r="AB49" s="117"/>
      <c r="AC49" s="72"/>
      <c r="AD49" s="73" t="s">
        <v>62</v>
      </c>
      <c r="AE49" s="50"/>
      <c r="AF49" s="62">
        <f t="shared" si="42"/>
        <v>0</v>
      </c>
      <c r="AG49" s="63">
        <f t="shared" si="42"/>
        <v>0</v>
      </c>
      <c r="AH49" s="28">
        <v>0</v>
      </c>
      <c r="AI49" s="28">
        <v>0</v>
      </c>
      <c r="AJ49" s="28">
        <v>0</v>
      </c>
      <c r="AK49" s="28">
        <v>0</v>
      </c>
      <c r="AL49" s="63">
        <f t="shared" si="43"/>
        <v>1</v>
      </c>
      <c r="AM49" s="63">
        <f t="shared" si="43"/>
        <v>0</v>
      </c>
      <c r="AN49" s="28">
        <v>0</v>
      </c>
      <c r="AO49" s="28">
        <v>0</v>
      </c>
      <c r="AP49" s="28">
        <v>1</v>
      </c>
      <c r="AQ49" s="28">
        <v>0</v>
      </c>
    </row>
    <row r="50" spans="1:43" ht="12" customHeight="1">
      <c r="A50" s="70"/>
      <c r="B50" s="71"/>
      <c r="C50" s="66" t="s">
        <v>113</v>
      </c>
      <c r="D50" s="61"/>
      <c r="E50" s="62">
        <f>G50+O50+U50+AL50+AF50</f>
        <v>30</v>
      </c>
      <c r="F50" s="63">
        <f>H50+P50+V50+AG50+AM50</f>
        <v>0</v>
      </c>
      <c r="G50" s="28">
        <f t="shared" si="38"/>
        <v>16</v>
      </c>
      <c r="H50" s="28">
        <f t="shared" si="38"/>
        <v>0</v>
      </c>
      <c r="I50" s="114">
        <v>1</v>
      </c>
      <c r="J50" s="114">
        <v>0</v>
      </c>
      <c r="K50" s="114">
        <v>7</v>
      </c>
      <c r="L50" s="114">
        <v>0</v>
      </c>
      <c r="M50" s="114">
        <v>8</v>
      </c>
      <c r="N50" s="114">
        <v>0</v>
      </c>
      <c r="O50" s="28">
        <f t="shared" si="40"/>
        <v>9</v>
      </c>
      <c r="P50" s="28">
        <f t="shared" si="40"/>
        <v>0</v>
      </c>
      <c r="Q50" s="63">
        <v>9</v>
      </c>
      <c r="R50" s="63">
        <v>0</v>
      </c>
      <c r="S50" s="28">
        <v>0</v>
      </c>
      <c r="T50" s="28">
        <v>0</v>
      </c>
      <c r="U50" s="28">
        <f t="shared" si="41"/>
        <v>1</v>
      </c>
      <c r="V50" s="28">
        <f t="shared" si="41"/>
        <v>0</v>
      </c>
      <c r="W50" s="155">
        <v>0</v>
      </c>
      <c r="X50" s="155">
        <v>0</v>
      </c>
      <c r="Y50" s="155">
        <v>1</v>
      </c>
      <c r="Z50" s="155">
        <v>0</v>
      </c>
      <c r="AA50" s="157"/>
      <c r="AB50" s="117"/>
      <c r="AC50" s="72"/>
      <c r="AD50" s="73" t="s">
        <v>141</v>
      </c>
      <c r="AE50" s="50"/>
      <c r="AF50" s="62">
        <f t="shared" si="42"/>
        <v>1</v>
      </c>
      <c r="AG50" s="63">
        <f t="shared" si="42"/>
        <v>0</v>
      </c>
      <c r="AH50" s="28">
        <v>1</v>
      </c>
      <c r="AI50" s="28">
        <v>0</v>
      </c>
      <c r="AJ50" s="28">
        <v>0</v>
      </c>
      <c r="AK50" s="28">
        <v>0</v>
      </c>
      <c r="AL50" s="63">
        <f t="shared" si="43"/>
        <v>3</v>
      </c>
      <c r="AM50" s="63">
        <f t="shared" si="43"/>
        <v>0</v>
      </c>
      <c r="AN50" s="28">
        <v>3</v>
      </c>
      <c r="AO50" s="28">
        <v>0</v>
      </c>
      <c r="AP50" s="28">
        <v>0</v>
      </c>
      <c r="AQ50" s="28">
        <v>0</v>
      </c>
    </row>
    <row r="51" spans="1:43" ht="12" customHeight="1">
      <c r="A51" s="70"/>
      <c r="B51" s="71"/>
      <c r="C51" s="66" t="s">
        <v>63</v>
      </c>
      <c r="D51" s="61"/>
      <c r="E51" s="62">
        <f>G51+O51+U51+AL51+AF51</f>
        <v>1</v>
      </c>
      <c r="F51" s="63">
        <f>H51+P51+V51+AG51+AM51</f>
        <v>0</v>
      </c>
      <c r="G51" s="28">
        <f t="shared" si="38"/>
        <v>1</v>
      </c>
      <c r="H51" s="28">
        <f t="shared" si="38"/>
        <v>0</v>
      </c>
      <c r="I51" s="114">
        <v>0</v>
      </c>
      <c r="J51" s="114">
        <v>0</v>
      </c>
      <c r="K51" s="114">
        <v>0</v>
      </c>
      <c r="L51" s="114">
        <v>0</v>
      </c>
      <c r="M51" s="114">
        <v>1</v>
      </c>
      <c r="N51" s="114">
        <v>0</v>
      </c>
      <c r="O51" s="28">
        <f t="shared" si="40"/>
        <v>0</v>
      </c>
      <c r="P51" s="28">
        <f t="shared" si="40"/>
        <v>0</v>
      </c>
      <c r="Q51" s="63">
        <v>0</v>
      </c>
      <c r="R51" s="63">
        <v>0</v>
      </c>
      <c r="S51" s="28">
        <v>0</v>
      </c>
      <c r="T51" s="28">
        <v>0</v>
      </c>
      <c r="U51" s="28">
        <f t="shared" si="41"/>
        <v>0</v>
      </c>
      <c r="V51" s="28">
        <f t="shared" si="41"/>
        <v>0</v>
      </c>
      <c r="W51" s="155">
        <v>0</v>
      </c>
      <c r="X51" s="155">
        <v>0</v>
      </c>
      <c r="Y51" s="155">
        <v>0</v>
      </c>
      <c r="Z51" s="155">
        <v>0</v>
      </c>
      <c r="AA51" s="157"/>
      <c r="AB51" s="117"/>
      <c r="AC51" s="72"/>
      <c r="AD51" s="73" t="s">
        <v>63</v>
      </c>
      <c r="AE51" s="50"/>
      <c r="AF51" s="62">
        <f t="shared" si="42"/>
        <v>0</v>
      </c>
      <c r="AG51" s="63">
        <f t="shared" si="42"/>
        <v>0</v>
      </c>
      <c r="AH51" s="28">
        <v>0</v>
      </c>
      <c r="AI51" s="28">
        <v>0</v>
      </c>
      <c r="AJ51" s="28">
        <v>0</v>
      </c>
      <c r="AK51" s="28">
        <v>0</v>
      </c>
      <c r="AL51" s="63">
        <f t="shared" si="43"/>
        <v>0</v>
      </c>
      <c r="AM51" s="63">
        <f t="shared" si="43"/>
        <v>0</v>
      </c>
      <c r="AN51" s="28">
        <v>0</v>
      </c>
      <c r="AO51" s="28">
        <v>0</v>
      </c>
      <c r="AP51" s="28">
        <v>0</v>
      </c>
      <c r="AQ51" s="28">
        <v>0</v>
      </c>
    </row>
    <row r="52" spans="1:43" ht="12" customHeight="1">
      <c r="A52" s="70"/>
      <c r="B52" s="71"/>
      <c r="C52" s="66"/>
      <c r="D52" s="61"/>
      <c r="E52" s="62"/>
      <c r="F52" s="63"/>
      <c r="G52" s="28"/>
      <c r="H52" s="28"/>
      <c r="I52" s="28"/>
      <c r="J52" s="28"/>
      <c r="K52" s="28"/>
      <c r="L52" s="28"/>
      <c r="M52" s="28"/>
      <c r="N52" s="28"/>
      <c r="O52" s="28"/>
      <c r="P52" s="28"/>
      <c r="Q52" s="63"/>
      <c r="R52" s="63"/>
      <c r="S52" s="28"/>
      <c r="T52" s="28"/>
      <c r="U52" s="28"/>
      <c r="V52" s="28"/>
      <c r="W52" s="28"/>
      <c r="X52" s="28"/>
      <c r="Y52" s="28"/>
      <c r="Z52" s="28"/>
      <c r="AA52" s="63"/>
      <c r="AB52" s="117"/>
      <c r="AC52" s="72"/>
      <c r="AD52" s="73"/>
      <c r="AE52" s="50"/>
      <c r="AF52" s="62"/>
      <c r="AG52" s="63"/>
      <c r="AH52" s="28"/>
      <c r="AI52" s="28"/>
      <c r="AJ52" s="28"/>
      <c r="AK52" s="28"/>
      <c r="AL52" s="63"/>
      <c r="AM52" s="63"/>
      <c r="AN52" s="28"/>
      <c r="AO52" s="28"/>
      <c r="AP52" s="28"/>
      <c r="AQ52" s="28"/>
    </row>
    <row r="53" spans="1:43" s="12" customFormat="1" ht="12" customHeight="1">
      <c r="A53" s="131"/>
      <c r="B53" s="181" t="s">
        <v>85</v>
      </c>
      <c r="C53" s="181"/>
      <c r="D53" s="132"/>
      <c r="E53" s="160">
        <f>SUM(E54:E56)</f>
        <v>33</v>
      </c>
      <c r="F53" s="25">
        <f>SUM(F54:F56)</f>
        <v>6013</v>
      </c>
      <c r="G53" s="26">
        <f aca="true" t="shared" si="44" ref="G53:H59">I53+K53+M53</f>
        <v>5</v>
      </c>
      <c r="H53" s="26">
        <f t="shared" si="44"/>
        <v>1235</v>
      </c>
      <c r="I53" s="26">
        <f aca="true" t="shared" si="45" ref="I53:N53">SUM(I54:I57)</f>
        <v>0</v>
      </c>
      <c r="J53" s="26">
        <f t="shared" si="45"/>
        <v>0</v>
      </c>
      <c r="K53" s="26">
        <f t="shared" si="45"/>
        <v>0</v>
      </c>
      <c r="L53" s="26">
        <f t="shared" si="45"/>
        <v>0</v>
      </c>
      <c r="M53" s="26">
        <f t="shared" si="45"/>
        <v>5</v>
      </c>
      <c r="N53" s="26">
        <f t="shared" si="45"/>
        <v>1235</v>
      </c>
      <c r="O53" s="26">
        <f aca="true" t="shared" si="46" ref="O53:P56">Q53+S53</f>
        <v>24</v>
      </c>
      <c r="P53" s="26">
        <f t="shared" si="46"/>
        <v>4370</v>
      </c>
      <c r="Q53" s="25">
        <f>SUM(Q54:Q56)</f>
        <v>7</v>
      </c>
      <c r="R53" s="25">
        <f>SUM(R54:R56)</f>
        <v>825</v>
      </c>
      <c r="S53" s="25">
        <f>SUM(S54:S56)</f>
        <v>17</v>
      </c>
      <c r="T53" s="25">
        <f>SUM(T54:T56)</f>
        <v>3545</v>
      </c>
      <c r="U53" s="26">
        <f aca="true" t="shared" si="47" ref="U53:V56">W53+Y53</f>
        <v>1</v>
      </c>
      <c r="V53" s="26">
        <f t="shared" si="47"/>
        <v>60</v>
      </c>
      <c r="W53" s="26">
        <f>SUM(W54:W58)</f>
        <v>0</v>
      </c>
      <c r="X53" s="26">
        <f>SUM(X54:X58)</f>
        <v>0</v>
      </c>
      <c r="Y53" s="26">
        <f>SUM(Y54:Y58)</f>
        <v>1</v>
      </c>
      <c r="Z53" s="26">
        <f>SUM(Z54:Z58)</f>
        <v>60</v>
      </c>
      <c r="AA53" s="25"/>
      <c r="AB53" s="149"/>
      <c r="AC53" s="186" t="s">
        <v>142</v>
      </c>
      <c r="AD53" s="186"/>
      <c r="AE53" s="133"/>
      <c r="AF53" s="160">
        <f aca="true" t="shared" si="48" ref="AF53:AG56">AH53+AJ53</f>
        <v>1</v>
      </c>
      <c r="AG53" s="25">
        <f t="shared" si="48"/>
        <v>200</v>
      </c>
      <c r="AH53" s="26">
        <f>SUM(AH54:AH59)</f>
        <v>0</v>
      </c>
      <c r="AI53" s="26">
        <f>SUM(AI54:AI59)</f>
        <v>0</v>
      </c>
      <c r="AJ53" s="26">
        <f>SUM(AJ54:AJ59)</f>
        <v>1</v>
      </c>
      <c r="AK53" s="26">
        <f>SUM(AK54:AK59)</f>
        <v>200</v>
      </c>
      <c r="AL53" s="25">
        <f>+AN53+AP53</f>
        <v>2</v>
      </c>
      <c r="AM53" s="25">
        <f>+AO53+AQ53</f>
        <v>148</v>
      </c>
      <c r="AN53" s="26">
        <f>SUM(AN54:AN59)</f>
        <v>0</v>
      </c>
      <c r="AO53" s="26">
        <f>SUM(AO54:AO59)</f>
        <v>0</v>
      </c>
      <c r="AP53" s="26">
        <f>SUM(AP54:AP59)</f>
        <v>2</v>
      </c>
      <c r="AQ53" s="26">
        <f>SUM(AQ54:AQ59)</f>
        <v>148</v>
      </c>
    </row>
    <row r="54" spans="1:43" ht="12" customHeight="1">
      <c r="A54" s="70"/>
      <c r="B54" s="71"/>
      <c r="C54" s="139" t="s">
        <v>17</v>
      </c>
      <c r="D54" s="61"/>
      <c r="E54" s="62">
        <f>G54+O54+U54+AL54+AF54</f>
        <v>21</v>
      </c>
      <c r="F54" s="63">
        <f>H54+P54+V54+AG54+AM54</f>
        <v>2488</v>
      </c>
      <c r="G54" s="28">
        <f t="shared" si="44"/>
        <v>3</v>
      </c>
      <c r="H54" s="28">
        <f t="shared" si="44"/>
        <v>420</v>
      </c>
      <c r="I54" s="28">
        <v>0</v>
      </c>
      <c r="J54" s="28">
        <v>0</v>
      </c>
      <c r="K54" s="28">
        <v>0</v>
      </c>
      <c r="L54" s="28">
        <v>0</v>
      </c>
      <c r="M54" s="28">
        <v>3</v>
      </c>
      <c r="N54" s="28">
        <v>420</v>
      </c>
      <c r="O54" s="28">
        <f t="shared" si="46"/>
        <v>15</v>
      </c>
      <c r="P54" s="28">
        <f t="shared" si="46"/>
        <v>1718</v>
      </c>
      <c r="Q54" s="63">
        <v>3</v>
      </c>
      <c r="R54" s="63">
        <v>258</v>
      </c>
      <c r="S54" s="28">
        <v>12</v>
      </c>
      <c r="T54" s="28">
        <v>1460</v>
      </c>
      <c r="U54" s="28">
        <f t="shared" si="47"/>
        <v>1</v>
      </c>
      <c r="V54" s="28">
        <f t="shared" si="47"/>
        <v>60</v>
      </c>
      <c r="W54" s="155">
        <v>0</v>
      </c>
      <c r="X54" s="155">
        <v>0</v>
      </c>
      <c r="Y54" s="155">
        <v>1</v>
      </c>
      <c r="Z54" s="155">
        <v>60</v>
      </c>
      <c r="AA54" s="157"/>
      <c r="AB54" s="117"/>
      <c r="AC54" s="72"/>
      <c r="AD54" s="140" t="s">
        <v>17</v>
      </c>
      <c r="AE54" s="50"/>
      <c r="AF54" s="62">
        <f t="shared" si="48"/>
        <v>1</v>
      </c>
      <c r="AG54" s="63">
        <f t="shared" si="48"/>
        <v>200</v>
      </c>
      <c r="AH54" s="28">
        <v>0</v>
      </c>
      <c r="AI54" s="28">
        <v>0</v>
      </c>
      <c r="AJ54" s="155">
        <v>1</v>
      </c>
      <c r="AK54" s="155">
        <v>200</v>
      </c>
      <c r="AL54" s="63">
        <f aca="true" t="shared" si="49" ref="AL54:AM56">AN54+AP54</f>
        <v>1</v>
      </c>
      <c r="AM54" s="63">
        <f t="shared" si="49"/>
        <v>90</v>
      </c>
      <c r="AN54" s="28">
        <v>0</v>
      </c>
      <c r="AO54" s="28">
        <v>0</v>
      </c>
      <c r="AP54" s="28">
        <v>1</v>
      </c>
      <c r="AQ54" s="28">
        <v>90</v>
      </c>
    </row>
    <row r="55" spans="1:43" ht="12" customHeight="1">
      <c r="A55" s="70"/>
      <c r="B55" s="71"/>
      <c r="C55" s="139" t="s">
        <v>18</v>
      </c>
      <c r="D55" s="61"/>
      <c r="E55" s="62">
        <f>G55+O55+U55+AL55+AF55</f>
        <v>3</v>
      </c>
      <c r="F55" s="63">
        <f>H55+P55+V55+AG55+AM55</f>
        <v>395</v>
      </c>
      <c r="G55" s="28">
        <f t="shared" si="44"/>
        <v>0</v>
      </c>
      <c r="H55" s="28">
        <f t="shared" si="44"/>
        <v>0</v>
      </c>
      <c r="I55" s="28">
        <v>0</v>
      </c>
      <c r="J55" s="28">
        <v>0</v>
      </c>
      <c r="K55" s="28">
        <v>0</v>
      </c>
      <c r="L55" s="28">
        <v>0</v>
      </c>
      <c r="M55" s="28">
        <v>0</v>
      </c>
      <c r="N55" s="28">
        <v>0</v>
      </c>
      <c r="O55" s="28">
        <f t="shared" si="46"/>
        <v>3</v>
      </c>
      <c r="P55" s="28">
        <f t="shared" si="46"/>
        <v>395</v>
      </c>
      <c r="Q55" s="63">
        <v>3</v>
      </c>
      <c r="R55" s="63">
        <v>395</v>
      </c>
      <c r="S55" s="28">
        <v>0</v>
      </c>
      <c r="T55" s="28">
        <v>0</v>
      </c>
      <c r="U55" s="28">
        <f t="shared" si="47"/>
        <v>0</v>
      </c>
      <c r="V55" s="28">
        <f t="shared" si="47"/>
        <v>0</v>
      </c>
      <c r="W55" s="155">
        <v>0</v>
      </c>
      <c r="X55" s="155">
        <v>0</v>
      </c>
      <c r="Y55" s="155">
        <v>0</v>
      </c>
      <c r="Z55" s="155">
        <v>0</v>
      </c>
      <c r="AA55" s="157"/>
      <c r="AB55" s="117"/>
      <c r="AC55" s="72"/>
      <c r="AD55" s="140" t="s">
        <v>18</v>
      </c>
      <c r="AE55" s="50"/>
      <c r="AF55" s="62">
        <f t="shared" si="48"/>
        <v>0</v>
      </c>
      <c r="AG55" s="63">
        <f t="shared" si="48"/>
        <v>0</v>
      </c>
      <c r="AH55" s="28">
        <v>0</v>
      </c>
      <c r="AI55" s="28">
        <v>0</v>
      </c>
      <c r="AJ55" s="28">
        <v>0</v>
      </c>
      <c r="AK55" s="28">
        <v>0</v>
      </c>
      <c r="AL55" s="63">
        <f t="shared" si="49"/>
        <v>0</v>
      </c>
      <c r="AM55" s="63">
        <f t="shared" si="49"/>
        <v>0</v>
      </c>
      <c r="AN55" s="28">
        <v>0</v>
      </c>
      <c r="AO55" s="28">
        <v>0</v>
      </c>
      <c r="AP55" s="28">
        <v>0</v>
      </c>
      <c r="AQ55" s="28">
        <v>0</v>
      </c>
    </row>
    <row r="56" spans="1:43" ht="12" customHeight="1">
      <c r="A56" s="70"/>
      <c r="B56" s="71"/>
      <c r="C56" s="139" t="s">
        <v>19</v>
      </c>
      <c r="D56" s="61"/>
      <c r="E56" s="62">
        <f>G56+O56+U56+AL56+AF56</f>
        <v>9</v>
      </c>
      <c r="F56" s="63">
        <f>H56+P56+V56+AG56+AM56</f>
        <v>3130</v>
      </c>
      <c r="G56" s="28">
        <f t="shared" si="44"/>
        <v>2</v>
      </c>
      <c r="H56" s="28">
        <f t="shared" si="44"/>
        <v>815</v>
      </c>
      <c r="I56" s="28">
        <v>0</v>
      </c>
      <c r="J56" s="28">
        <v>0</v>
      </c>
      <c r="K56" s="28">
        <v>0</v>
      </c>
      <c r="L56" s="28">
        <v>0</v>
      </c>
      <c r="M56" s="28">
        <v>2</v>
      </c>
      <c r="N56" s="28">
        <v>815</v>
      </c>
      <c r="O56" s="28">
        <f t="shared" si="46"/>
        <v>6</v>
      </c>
      <c r="P56" s="28">
        <f t="shared" si="46"/>
        <v>2257</v>
      </c>
      <c r="Q56" s="63">
        <v>1</v>
      </c>
      <c r="R56" s="63">
        <v>172</v>
      </c>
      <c r="S56" s="28">
        <v>5</v>
      </c>
      <c r="T56" s="28">
        <v>2085</v>
      </c>
      <c r="U56" s="28">
        <f t="shared" si="47"/>
        <v>0</v>
      </c>
      <c r="V56" s="28">
        <f t="shared" si="47"/>
        <v>0</v>
      </c>
      <c r="W56" s="155">
        <v>0</v>
      </c>
      <c r="X56" s="155">
        <v>0</v>
      </c>
      <c r="Y56" s="155">
        <v>0</v>
      </c>
      <c r="Z56" s="155">
        <v>0</v>
      </c>
      <c r="AA56" s="157"/>
      <c r="AB56" s="117"/>
      <c r="AC56" s="72"/>
      <c r="AD56" s="140" t="s">
        <v>19</v>
      </c>
      <c r="AE56" s="50"/>
      <c r="AF56" s="62">
        <f t="shared" si="48"/>
        <v>0</v>
      </c>
      <c r="AG56" s="63">
        <f t="shared" si="48"/>
        <v>0</v>
      </c>
      <c r="AH56" s="28">
        <v>0</v>
      </c>
      <c r="AI56" s="28">
        <v>0</v>
      </c>
      <c r="AJ56" s="28">
        <v>0</v>
      </c>
      <c r="AK56" s="28">
        <v>0</v>
      </c>
      <c r="AL56" s="63">
        <f t="shared" si="49"/>
        <v>1</v>
      </c>
      <c r="AM56" s="63">
        <f t="shared" si="49"/>
        <v>58</v>
      </c>
      <c r="AN56" s="28">
        <v>0</v>
      </c>
      <c r="AO56" s="28">
        <v>0</v>
      </c>
      <c r="AP56" s="28">
        <v>1</v>
      </c>
      <c r="AQ56" s="28">
        <v>58</v>
      </c>
    </row>
    <row r="57" spans="1:43" ht="6.75" customHeight="1">
      <c r="A57" s="70"/>
      <c r="B57" s="71"/>
      <c r="C57" s="66"/>
      <c r="D57" s="61"/>
      <c r="E57" s="62"/>
      <c r="F57" s="63"/>
      <c r="G57" s="28"/>
      <c r="H57" s="28"/>
      <c r="I57" s="28"/>
      <c r="J57" s="28"/>
      <c r="K57" s="28"/>
      <c r="L57" s="28"/>
      <c r="M57" s="28"/>
      <c r="N57" s="28"/>
      <c r="O57" s="28"/>
      <c r="P57" s="28"/>
      <c r="Q57" s="63"/>
      <c r="R57" s="63"/>
      <c r="S57" s="28"/>
      <c r="T57" s="28"/>
      <c r="U57" s="28"/>
      <c r="V57" s="28"/>
      <c r="W57" s="155"/>
      <c r="X57" s="155"/>
      <c r="Y57" s="155"/>
      <c r="Z57" s="155"/>
      <c r="AA57" s="157"/>
      <c r="AB57" s="117"/>
      <c r="AC57" s="72"/>
      <c r="AD57" s="73"/>
      <c r="AE57" s="50"/>
      <c r="AF57" s="62"/>
      <c r="AG57" s="63"/>
      <c r="AH57" s="28"/>
      <c r="AI57" s="28"/>
      <c r="AJ57" s="28"/>
      <c r="AK57" s="28"/>
      <c r="AL57" s="63"/>
      <c r="AM57" s="63"/>
      <c r="AN57" s="28"/>
      <c r="AO57" s="28"/>
      <c r="AP57" s="28"/>
      <c r="AQ57" s="28"/>
    </row>
    <row r="58" spans="1:43" s="12" customFormat="1" ht="12.75" customHeight="1">
      <c r="A58" s="131"/>
      <c r="B58" s="184" t="s">
        <v>86</v>
      </c>
      <c r="C58" s="184"/>
      <c r="D58" s="132"/>
      <c r="E58" s="160">
        <f>G58+O58+U58+AB58+AH58</f>
        <v>7</v>
      </c>
      <c r="F58" s="25">
        <f>H58+P58+V58+AC58+AI58</f>
        <v>0</v>
      </c>
      <c r="G58" s="28">
        <f t="shared" si="44"/>
        <v>6</v>
      </c>
      <c r="H58" s="28">
        <f t="shared" si="44"/>
        <v>0</v>
      </c>
      <c r="I58" s="26">
        <v>0</v>
      </c>
      <c r="J58" s="26">
        <v>0</v>
      </c>
      <c r="K58" s="26">
        <v>5</v>
      </c>
      <c r="L58" s="26">
        <v>0</v>
      </c>
      <c r="M58" s="26">
        <v>1</v>
      </c>
      <c r="N58" s="26">
        <v>0</v>
      </c>
      <c r="O58" s="26">
        <v>1</v>
      </c>
      <c r="P58" s="26">
        <v>0</v>
      </c>
      <c r="Q58" s="25">
        <v>1</v>
      </c>
      <c r="R58" s="25">
        <v>0</v>
      </c>
      <c r="S58" s="26">
        <v>0</v>
      </c>
      <c r="T58" s="26">
        <v>0</v>
      </c>
      <c r="U58" s="26">
        <v>0</v>
      </c>
      <c r="V58" s="26">
        <v>0</v>
      </c>
      <c r="W58" s="26">
        <v>0</v>
      </c>
      <c r="X58" s="26">
        <v>0</v>
      </c>
      <c r="Y58" s="26">
        <v>0</v>
      </c>
      <c r="Z58" s="26">
        <v>0</v>
      </c>
      <c r="AA58" s="25"/>
      <c r="AB58" s="149"/>
      <c r="AC58" s="135" t="s">
        <v>64</v>
      </c>
      <c r="AD58" s="129"/>
      <c r="AE58" s="133"/>
      <c r="AF58" s="160">
        <v>0</v>
      </c>
      <c r="AG58" s="25">
        <v>0</v>
      </c>
      <c r="AH58" s="26">
        <v>0</v>
      </c>
      <c r="AI58" s="26">
        <v>0</v>
      </c>
      <c r="AJ58" s="26">
        <v>0</v>
      </c>
      <c r="AK58" s="26">
        <v>0</v>
      </c>
      <c r="AL58" s="25">
        <v>0</v>
      </c>
      <c r="AM58" s="25">
        <v>0</v>
      </c>
      <c r="AN58" s="26">
        <v>0</v>
      </c>
      <c r="AO58" s="26">
        <v>0</v>
      </c>
      <c r="AP58" s="26">
        <v>0</v>
      </c>
      <c r="AQ58" s="26">
        <v>0</v>
      </c>
    </row>
    <row r="59" spans="1:43" s="12" customFormat="1" ht="12" customHeight="1">
      <c r="A59" s="131"/>
      <c r="B59" s="184" t="s">
        <v>87</v>
      </c>
      <c r="C59" s="184"/>
      <c r="D59" s="132"/>
      <c r="E59" s="160">
        <f>G59+O59+U59+AB59+AH59</f>
        <v>3</v>
      </c>
      <c r="F59" s="25">
        <f>H59+P59+V59+AC59+AI59</f>
        <v>150</v>
      </c>
      <c r="G59" s="28">
        <f t="shared" si="44"/>
        <v>3</v>
      </c>
      <c r="H59" s="28">
        <f t="shared" si="44"/>
        <v>150</v>
      </c>
      <c r="I59" s="26">
        <v>3</v>
      </c>
      <c r="J59" s="26">
        <v>150</v>
      </c>
      <c r="K59" s="26">
        <v>0</v>
      </c>
      <c r="L59" s="26">
        <v>0</v>
      </c>
      <c r="M59" s="26">
        <v>0</v>
      </c>
      <c r="N59" s="26">
        <v>0</v>
      </c>
      <c r="O59" s="26">
        <v>0</v>
      </c>
      <c r="P59" s="26">
        <v>0</v>
      </c>
      <c r="Q59" s="25">
        <v>0</v>
      </c>
      <c r="R59" s="25">
        <v>0</v>
      </c>
      <c r="S59" s="26">
        <v>0</v>
      </c>
      <c r="T59" s="26">
        <v>0</v>
      </c>
      <c r="U59" s="26">
        <v>0</v>
      </c>
      <c r="V59" s="26">
        <v>0</v>
      </c>
      <c r="W59" s="26">
        <v>0</v>
      </c>
      <c r="X59" s="26">
        <v>0</v>
      </c>
      <c r="Y59" s="26">
        <v>0</v>
      </c>
      <c r="Z59" s="26">
        <v>0</v>
      </c>
      <c r="AA59" s="25"/>
      <c r="AB59" s="149"/>
      <c r="AC59" s="135" t="s">
        <v>65</v>
      </c>
      <c r="AD59" s="129"/>
      <c r="AE59" s="133"/>
      <c r="AF59" s="160">
        <v>0</v>
      </c>
      <c r="AG59" s="25">
        <v>0</v>
      </c>
      <c r="AH59" s="26">
        <v>0</v>
      </c>
      <c r="AI59" s="26">
        <v>0</v>
      </c>
      <c r="AJ59" s="26">
        <v>0</v>
      </c>
      <c r="AK59" s="26">
        <v>0</v>
      </c>
      <c r="AL59" s="25">
        <v>0</v>
      </c>
      <c r="AM59" s="25">
        <v>0</v>
      </c>
      <c r="AN59" s="26">
        <v>0</v>
      </c>
      <c r="AO59" s="26">
        <v>0</v>
      </c>
      <c r="AP59" s="26">
        <v>0</v>
      </c>
      <c r="AQ59" s="26">
        <v>0</v>
      </c>
    </row>
    <row r="60" spans="1:43" ht="9" customHeight="1">
      <c r="A60" s="71"/>
      <c r="B60" s="71"/>
      <c r="C60" s="81"/>
      <c r="D60" s="82"/>
      <c r="E60" s="62"/>
      <c r="F60" s="63"/>
      <c r="G60" s="28"/>
      <c r="H60" s="28"/>
      <c r="I60" s="28"/>
      <c r="J60" s="28"/>
      <c r="K60" s="28"/>
      <c r="L60" s="28"/>
      <c r="M60" s="28"/>
      <c r="N60" s="28"/>
      <c r="O60" s="28"/>
      <c r="P60" s="28"/>
      <c r="Q60" s="28"/>
      <c r="R60" s="28"/>
      <c r="S60" s="28"/>
      <c r="T60" s="28"/>
      <c r="U60" s="28"/>
      <c r="V60" s="28"/>
      <c r="W60" s="28"/>
      <c r="X60" s="28"/>
      <c r="Y60" s="28"/>
      <c r="Z60" s="28"/>
      <c r="AA60" s="63"/>
      <c r="AB60" s="72"/>
      <c r="AC60" s="72"/>
      <c r="AD60" s="83"/>
      <c r="AE60" s="84"/>
      <c r="AF60" s="62"/>
      <c r="AG60" s="63"/>
      <c r="AH60" s="28"/>
      <c r="AI60" s="28"/>
      <c r="AJ60" s="28"/>
      <c r="AK60" s="28"/>
      <c r="AL60" s="63"/>
      <c r="AM60" s="63"/>
      <c r="AN60" s="28"/>
      <c r="AO60" s="28"/>
      <c r="AP60" s="28"/>
      <c r="AQ60" s="28"/>
    </row>
    <row r="61" spans="1:43" s="134" customFormat="1" ht="12.75" customHeight="1">
      <c r="A61" s="131"/>
      <c r="B61" s="181" t="s">
        <v>88</v>
      </c>
      <c r="C61" s="181"/>
      <c r="D61" s="132"/>
      <c r="E61" s="160">
        <f>SUM(E62:E67)+SUM(E69:E79)</f>
        <v>1439</v>
      </c>
      <c r="F61" s="25">
        <f>SUM(F62:F67)+SUM(F69:F79)</f>
        <v>136762</v>
      </c>
      <c r="G61" s="26">
        <f>I61+K61+M61</f>
        <v>788</v>
      </c>
      <c r="H61" s="26">
        <f>J61+L61+N61</f>
        <v>70790</v>
      </c>
      <c r="I61" s="26">
        <f aca="true" t="shared" si="50" ref="I61:N61">SUM(I62:I67)+SUM(I69:I79)</f>
        <v>10</v>
      </c>
      <c r="J61" s="26">
        <f t="shared" si="50"/>
        <v>578</v>
      </c>
      <c r="K61" s="26">
        <f t="shared" si="50"/>
        <v>337</v>
      </c>
      <c r="L61" s="26">
        <f t="shared" si="50"/>
        <v>29833</v>
      </c>
      <c r="M61" s="26">
        <f t="shared" si="50"/>
        <v>441</v>
      </c>
      <c r="N61" s="26">
        <f t="shared" si="50"/>
        <v>40379</v>
      </c>
      <c r="O61" s="26">
        <f>Q61+S61</f>
        <v>420</v>
      </c>
      <c r="P61" s="26">
        <f>R61+T61</f>
        <v>43688</v>
      </c>
      <c r="Q61" s="26">
        <f>SUM(Q62:Q67)+SUM(Q69:Q79)</f>
        <v>151</v>
      </c>
      <c r="R61" s="26">
        <f>SUM(R62:R67)+SUM(R69:R79)</f>
        <v>14994</v>
      </c>
      <c r="S61" s="26">
        <f>SUM(S62:S67)+SUM(S69:S79)</f>
        <v>269</v>
      </c>
      <c r="T61" s="26">
        <f>SUM(T62:T67)+SUM(T69:T79)</f>
        <v>28694</v>
      </c>
      <c r="U61" s="26">
        <f>W61+Y61</f>
        <v>125</v>
      </c>
      <c r="V61" s="26">
        <f>X61+Z61</f>
        <v>12028</v>
      </c>
      <c r="W61" s="26">
        <f>SUM(W62:W67)+SUM(W69:W79)</f>
        <v>31</v>
      </c>
      <c r="X61" s="26">
        <f>SUM(X62:X67)+SUM(X69:X79)</f>
        <v>3040</v>
      </c>
      <c r="Y61" s="26">
        <f>SUM(Y62:Y67)+SUM(Y69:Y79)</f>
        <v>94</v>
      </c>
      <c r="Z61" s="26">
        <f>SUM(Z62:Z67)+SUM(Z69:Z79)</f>
        <v>8988</v>
      </c>
      <c r="AA61" s="25"/>
      <c r="AB61" s="149"/>
      <c r="AC61" s="186" t="s">
        <v>143</v>
      </c>
      <c r="AD61" s="186"/>
      <c r="AE61" s="133"/>
      <c r="AF61" s="160">
        <f>AH61+AJ61</f>
        <v>42</v>
      </c>
      <c r="AG61" s="25">
        <f>AI61+AK61</f>
        <v>4024</v>
      </c>
      <c r="AH61" s="25">
        <f>SUM(AH62:AH67)+SUM(AH69:AH79)</f>
        <v>14</v>
      </c>
      <c r="AI61" s="25">
        <f>SUM(AI62:AI67)+SUM(AI69:AI79)</f>
        <v>1340</v>
      </c>
      <c r="AJ61" s="25">
        <f>SUM(AJ62:AJ67)+SUM(AJ69:AJ79)</f>
        <v>28</v>
      </c>
      <c r="AK61" s="25">
        <f>SUM(AK62:AK67)+SUM(AK69:AK79)</f>
        <v>2684</v>
      </c>
      <c r="AL61" s="25">
        <f>+AN61+AP61</f>
        <v>64</v>
      </c>
      <c r="AM61" s="25">
        <f>+AO61+AQ61</f>
        <v>6232</v>
      </c>
      <c r="AN61" s="25">
        <f>SUM(AN62:AN67)+SUM(AN69:AN79)</f>
        <v>18</v>
      </c>
      <c r="AO61" s="25">
        <f>SUM(AO62:AO67)+SUM(AO69:AO79)</f>
        <v>1697</v>
      </c>
      <c r="AP61" s="25">
        <f>SUM(AP62:AP67)+SUM(AP69:AP79)</f>
        <v>46</v>
      </c>
      <c r="AQ61" s="25">
        <f>SUM(AQ62:AQ67)+SUM(AQ69:AQ79)</f>
        <v>4535</v>
      </c>
    </row>
    <row r="62" spans="1:43" ht="12" customHeight="1">
      <c r="A62" s="70"/>
      <c r="B62" s="71"/>
      <c r="C62" s="139" t="s">
        <v>6</v>
      </c>
      <c r="D62" s="61"/>
      <c r="E62" s="62">
        <f aca="true" t="shared" si="51" ref="E62:E79">G62+O62+U62+AL62+AF62</f>
        <v>62</v>
      </c>
      <c r="F62" s="63">
        <f aca="true" t="shared" si="52" ref="F62:F79">H62+P62+V62+AG62+AM62</f>
        <v>308</v>
      </c>
      <c r="G62" s="28">
        <f>I62+K62+M62</f>
        <v>35</v>
      </c>
      <c r="H62" s="28">
        <f>J62+L62+N62</f>
        <v>163</v>
      </c>
      <c r="I62" s="28">
        <v>3</v>
      </c>
      <c r="J62" s="28">
        <v>8</v>
      </c>
      <c r="K62" s="28">
        <v>15</v>
      </c>
      <c r="L62" s="28">
        <v>54</v>
      </c>
      <c r="M62" s="28">
        <v>17</v>
      </c>
      <c r="N62" s="28">
        <v>101</v>
      </c>
      <c r="O62" s="28">
        <f>Q62+S62</f>
        <v>12</v>
      </c>
      <c r="P62" s="28">
        <f>R62+T62</f>
        <v>99</v>
      </c>
      <c r="Q62" s="28">
        <v>4</v>
      </c>
      <c r="R62" s="28">
        <v>18</v>
      </c>
      <c r="S62" s="28">
        <v>8</v>
      </c>
      <c r="T62" s="28">
        <v>81</v>
      </c>
      <c r="U62" s="28">
        <f>W62+Y62</f>
        <v>8</v>
      </c>
      <c r="V62" s="28">
        <f>X62+Z62</f>
        <v>20</v>
      </c>
      <c r="W62" s="155">
        <v>1</v>
      </c>
      <c r="X62" s="155">
        <v>4</v>
      </c>
      <c r="Y62" s="155">
        <v>7</v>
      </c>
      <c r="Z62" s="155">
        <v>16</v>
      </c>
      <c r="AA62" s="157"/>
      <c r="AB62" s="117"/>
      <c r="AC62" s="72"/>
      <c r="AD62" s="140" t="s">
        <v>6</v>
      </c>
      <c r="AE62" s="50"/>
      <c r="AF62" s="62">
        <f>AH62+AJ62</f>
        <v>4</v>
      </c>
      <c r="AG62" s="63">
        <f>AI62+AK62</f>
        <v>14</v>
      </c>
      <c r="AH62" s="155">
        <v>0</v>
      </c>
      <c r="AI62" s="155">
        <v>0</v>
      </c>
      <c r="AJ62" s="155">
        <v>4</v>
      </c>
      <c r="AK62" s="155">
        <v>14</v>
      </c>
      <c r="AL62" s="63">
        <f>AN62+AP62</f>
        <v>3</v>
      </c>
      <c r="AM62" s="63">
        <f>AO62+AQ62</f>
        <v>12</v>
      </c>
      <c r="AN62" s="28">
        <v>1</v>
      </c>
      <c r="AO62" s="28">
        <v>3</v>
      </c>
      <c r="AP62" s="28">
        <v>2</v>
      </c>
      <c r="AQ62" s="28">
        <v>9</v>
      </c>
    </row>
    <row r="63" spans="1:43" ht="12" customHeight="1">
      <c r="A63" s="70"/>
      <c r="B63" s="71"/>
      <c r="C63" s="139" t="s">
        <v>7</v>
      </c>
      <c r="D63" s="61"/>
      <c r="E63" s="62">
        <f t="shared" si="51"/>
        <v>7</v>
      </c>
      <c r="F63" s="63">
        <f t="shared" si="52"/>
        <v>367</v>
      </c>
      <c r="G63" s="28">
        <f aca="true" t="shared" si="53" ref="G63:G69">I63+K63+M63</f>
        <v>3</v>
      </c>
      <c r="H63" s="28">
        <f aca="true" t="shared" si="54" ref="H63:H68">J63+L63+N63</f>
        <v>152</v>
      </c>
      <c r="I63" s="28">
        <v>0</v>
      </c>
      <c r="J63" s="28">
        <v>0</v>
      </c>
      <c r="K63" s="28">
        <v>0</v>
      </c>
      <c r="L63" s="28">
        <v>0</v>
      </c>
      <c r="M63" s="28">
        <v>3</v>
      </c>
      <c r="N63" s="28">
        <v>152</v>
      </c>
      <c r="O63" s="28">
        <f aca="true" t="shared" si="55" ref="O63:O79">Q63+S63</f>
        <v>4</v>
      </c>
      <c r="P63" s="28">
        <f aca="true" t="shared" si="56" ref="P63:P79">R63+T63</f>
        <v>215</v>
      </c>
      <c r="Q63" s="28">
        <v>0</v>
      </c>
      <c r="R63" s="28">
        <v>0</v>
      </c>
      <c r="S63" s="28">
        <v>4</v>
      </c>
      <c r="T63" s="28">
        <v>215</v>
      </c>
      <c r="U63" s="28">
        <f aca="true" t="shared" si="57" ref="U63:U79">W63+Y63</f>
        <v>0</v>
      </c>
      <c r="V63" s="28">
        <f aca="true" t="shared" si="58" ref="V63:V79">X63+Z63</f>
        <v>0</v>
      </c>
      <c r="W63" s="155">
        <v>0</v>
      </c>
      <c r="X63" s="155">
        <v>0</v>
      </c>
      <c r="Y63" s="155">
        <v>0</v>
      </c>
      <c r="Z63" s="155">
        <v>0</v>
      </c>
      <c r="AA63" s="157"/>
      <c r="AB63" s="117"/>
      <c r="AC63" s="72"/>
      <c r="AD63" s="140" t="s">
        <v>7</v>
      </c>
      <c r="AE63" s="50"/>
      <c r="AF63" s="62">
        <f aca="true" t="shared" si="59" ref="AF63:AF79">AH63+AJ63</f>
        <v>0</v>
      </c>
      <c r="AG63" s="63">
        <f aca="true" t="shared" si="60" ref="AG63:AG79">AI63+AK63</f>
        <v>0</v>
      </c>
      <c r="AH63" s="155">
        <v>0</v>
      </c>
      <c r="AI63" s="155">
        <v>0</v>
      </c>
      <c r="AJ63" s="155">
        <v>0</v>
      </c>
      <c r="AK63" s="155">
        <v>0</v>
      </c>
      <c r="AL63" s="63">
        <f aca="true" t="shared" si="61" ref="AL63:AL79">AN63+AP63</f>
        <v>0</v>
      </c>
      <c r="AM63" s="63">
        <f aca="true" t="shared" si="62" ref="AM63:AM79">AO63+AQ63</f>
        <v>0</v>
      </c>
      <c r="AN63" s="28">
        <v>0</v>
      </c>
      <c r="AO63" s="28">
        <v>0</v>
      </c>
      <c r="AP63" s="28">
        <v>0</v>
      </c>
      <c r="AQ63" s="28">
        <v>0</v>
      </c>
    </row>
    <row r="64" spans="1:43" ht="12" customHeight="1">
      <c r="A64" s="70"/>
      <c r="B64" s="71"/>
      <c r="C64" s="139" t="s">
        <v>43</v>
      </c>
      <c r="D64" s="61"/>
      <c r="E64" s="62">
        <f t="shared" si="51"/>
        <v>10</v>
      </c>
      <c r="F64" s="63">
        <f t="shared" si="52"/>
        <v>316</v>
      </c>
      <c r="G64" s="28">
        <f t="shared" si="53"/>
        <v>5</v>
      </c>
      <c r="H64" s="28">
        <f t="shared" si="54"/>
        <v>122</v>
      </c>
      <c r="I64" s="28">
        <v>0</v>
      </c>
      <c r="J64" s="28">
        <v>0</v>
      </c>
      <c r="K64" s="28">
        <v>2</v>
      </c>
      <c r="L64" s="28">
        <v>32</v>
      </c>
      <c r="M64" s="28">
        <v>3</v>
      </c>
      <c r="N64" s="28">
        <v>90</v>
      </c>
      <c r="O64" s="28">
        <f t="shared" si="55"/>
        <v>4</v>
      </c>
      <c r="P64" s="28">
        <f t="shared" si="56"/>
        <v>180</v>
      </c>
      <c r="Q64" s="28">
        <v>3</v>
      </c>
      <c r="R64" s="28">
        <v>150</v>
      </c>
      <c r="S64" s="28">
        <v>1</v>
      </c>
      <c r="T64" s="28">
        <v>30</v>
      </c>
      <c r="U64" s="28">
        <f t="shared" si="57"/>
        <v>0</v>
      </c>
      <c r="V64" s="28">
        <f t="shared" si="58"/>
        <v>0</v>
      </c>
      <c r="W64" s="155">
        <v>0</v>
      </c>
      <c r="X64" s="155">
        <v>0</v>
      </c>
      <c r="Y64" s="155">
        <v>0</v>
      </c>
      <c r="Z64" s="155">
        <v>0</v>
      </c>
      <c r="AA64" s="157"/>
      <c r="AB64" s="117"/>
      <c r="AC64" s="72"/>
      <c r="AD64" s="140" t="s">
        <v>43</v>
      </c>
      <c r="AE64" s="50"/>
      <c r="AF64" s="62">
        <f t="shared" si="59"/>
        <v>0</v>
      </c>
      <c r="AG64" s="63">
        <f t="shared" si="60"/>
        <v>0</v>
      </c>
      <c r="AH64" s="155">
        <v>0</v>
      </c>
      <c r="AI64" s="155">
        <v>0</v>
      </c>
      <c r="AJ64" s="155">
        <v>0</v>
      </c>
      <c r="AK64" s="155">
        <v>0</v>
      </c>
      <c r="AL64" s="63">
        <f t="shared" si="61"/>
        <v>1</v>
      </c>
      <c r="AM64" s="63">
        <f t="shared" si="62"/>
        <v>14</v>
      </c>
      <c r="AN64" s="28">
        <v>1</v>
      </c>
      <c r="AO64" s="28">
        <v>14</v>
      </c>
      <c r="AP64" s="28">
        <v>0</v>
      </c>
      <c r="AQ64" s="28">
        <v>0</v>
      </c>
    </row>
    <row r="65" spans="1:43" ht="12" customHeight="1">
      <c r="A65" s="70"/>
      <c r="B65" s="71"/>
      <c r="C65" s="139" t="s">
        <v>14</v>
      </c>
      <c r="D65" s="61"/>
      <c r="E65" s="62">
        <f t="shared" si="51"/>
        <v>54</v>
      </c>
      <c r="F65" s="63">
        <f t="shared" si="52"/>
        <v>0</v>
      </c>
      <c r="G65" s="28">
        <f t="shared" si="53"/>
        <v>39</v>
      </c>
      <c r="H65" s="28">
        <f t="shared" si="54"/>
        <v>0</v>
      </c>
      <c r="I65" s="28">
        <v>1</v>
      </c>
      <c r="J65" s="28">
        <v>0</v>
      </c>
      <c r="K65" s="28">
        <v>34</v>
      </c>
      <c r="L65" s="28">
        <v>0</v>
      </c>
      <c r="M65" s="28">
        <v>4</v>
      </c>
      <c r="N65" s="28">
        <v>0</v>
      </c>
      <c r="O65" s="28">
        <f t="shared" si="55"/>
        <v>11</v>
      </c>
      <c r="P65" s="28">
        <f t="shared" si="56"/>
        <v>0</v>
      </c>
      <c r="Q65" s="28">
        <v>0</v>
      </c>
      <c r="R65" s="28">
        <v>0</v>
      </c>
      <c r="S65" s="28">
        <v>11</v>
      </c>
      <c r="T65" s="28">
        <v>0</v>
      </c>
      <c r="U65" s="28">
        <f t="shared" si="57"/>
        <v>1</v>
      </c>
      <c r="V65" s="28">
        <f t="shared" si="58"/>
        <v>0</v>
      </c>
      <c r="W65" s="155">
        <v>1</v>
      </c>
      <c r="X65" s="155">
        <v>0</v>
      </c>
      <c r="Y65" s="155">
        <v>0</v>
      </c>
      <c r="Z65" s="155">
        <v>0</v>
      </c>
      <c r="AA65" s="157"/>
      <c r="AB65" s="117"/>
      <c r="AC65" s="72"/>
      <c r="AD65" s="140" t="s">
        <v>14</v>
      </c>
      <c r="AE65" s="50"/>
      <c r="AF65" s="62">
        <f t="shared" si="59"/>
        <v>1</v>
      </c>
      <c r="AG65" s="63">
        <f t="shared" si="60"/>
        <v>0</v>
      </c>
      <c r="AH65" s="158">
        <v>1</v>
      </c>
      <c r="AI65" s="158">
        <v>0</v>
      </c>
      <c r="AJ65" s="158">
        <v>0</v>
      </c>
      <c r="AK65" s="158">
        <v>0</v>
      </c>
      <c r="AL65" s="63">
        <f t="shared" si="61"/>
        <v>2</v>
      </c>
      <c r="AM65" s="63">
        <f t="shared" si="62"/>
        <v>0</v>
      </c>
      <c r="AN65" s="88">
        <v>2</v>
      </c>
      <c r="AO65" s="88">
        <v>0</v>
      </c>
      <c r="AP65" s="88">
        <v>0</v>
      </c>
      <c r="AQ65" s="88">
        <v>0</v>
      </c>
    </row>
    <row r="66" spans="1:43" s="91" customFormat="1" ht="12" customHeight="1">
      <c r="A66" s="70"/>
      <c r="B66" s="66"/>
      <c r="C66" s="139" t="s">
        <v>44</v>
      </c>
      <c r="D66" s="61"/>
      <c r="E66" s="62">
        <f t="shared" si="51"/>
        <v>37</v>
      </c>
      <c r="F66" s="63">
        <f t="shared" si="52"/>
        <v>2881</v>
      </c>
      <c r="G66" s="28">
        <f t="shared" si="53"/>
        <v>23</v>
      </c>
      <c r="H66" s="28">
        <f t="shared" si="54"/>
        <v>1562</v>
      </c>
      <c r="I66" s="28">
        <v>0</v>
      </c>
      <c r="J66" s="28">
        <v>0</v>
      </c>
      <c r="K66" s="28">
        <v>0</v>
      </c>
      <c r="L66" s="28">
        <v>0</v>
      </c>
      <c r="M66" s="28">
        <v>23</v>
      </c>
      <c r="N66" s="28">
        <v>1562</v>
      </c>
      <c r="O66" s="28">
        <f t="shared" si="55"/>
        <v>10</v>
      </c>
      <c r="P66" s="28">
        <f t="shared" si="56"/>
        <v>965</v>
      </c>
      <c r="Q66" s="28">
        <v>3</v>
      </c>
      <c r="R66" s="28">
        <v>260</v>
      </c>
      <c r="S66" s="28">
        <v>7</v>
      </c>
      <c r="T66" s="28">
        <v>705</v>
      </c>
      <c r="U66" s="28">
        <f t="shared" si="57"/>
        <v>4</v>
      </c>
      <c r="V66" s="28">
        <f t="shared" si="58"/>
        <v>354</v>
      </c>
      <c r="W66" s="155">
        <v>0</v>
      </c>
      <c r="X66" s="155">
        <v>0</v>
      </c>
      <c r="Y66" s="155">
        <v>4</v>
      </c>
      <c r="Z66" s="155">
        <v>354</v>
      </c>
      <c r="AA66" s="157"/>
      <c r="AB66" s="117"/>
      <c r="AC66" s="73"/>
      <c r="AD66" s="140" t="s">
        <v>44</v>
      </c>
      <c r="AE66" s="50"/>
      <c r="AF66" s="62">
        <f t="shared" si="59"/>
        <v>0</v>
      </c>
      <c r="AG66" s="63">
        <f t="shared" si="60"/>
        <v>0</v>
      </c>
      <c r="AH66" s="157">
        <v>0</v>
      </c>
      <c r="AI66" s="157">
        <v>0</v>
      </c>
      <c r="AJ66" s="157">
        <v>0</v>
      </c>
      <c r="AK66" s="157">
        <v>0</v>
      </c>
      <c r="AL66" s="63">
        <f t="shared" si="61"/>
        <v>0</v>
      </c>
      <c r="AM66" s="63">
        <f t="shared" si="62"/>
        <v>0</v>
      </c>
      <c r="AN66" s="63">
        <v>0</v>
      </c>
      <c r="AO66" s="63">
        <v>0</v>
      </c>
      <c r="AP66" s="63">
        <v>0</v>
      </c>
      <c r="AQ66" s="63">
        <v>0</v>
      </c>
    </row>
    <row r="67" spans="1:43" ht="12" customHeight="1">
      <c r="A67" s="70"/>
      <c r="B67" s="71"/>
      <c r="C67" s="139" t="s">
        <v>114</v>
      </c>
      <c r="D67" s="61"/>
      <c r="E67" s="62">
        <f t="shared" si="51"/>
        <v>11</v>
      </c>
      <c r="F67" s="63">
        <f t="shared" si="52"/>
        <v>602</v>
      </c>
      <c r="G67" s="28">
        <f t="shared" si="53"/>
        <v>7</v>
      </c>
      <c r="H67" s="28">
        <f t="shared" si="54"/>
        <v>306</v>
      </c>
      <c r="I67" s="28">
        <v>2</v>
      </c>
      <c r="J67" s="28">
        <v>100</v>
      </c>
      <c r="K67" s="28">
        <v>0</v>
      </c>
      <c r="L67" s="28">
        <v>0</v>
      </c>
      <c r="M67" s="28">
        <v>5</v>
      </c>
      <c r="N67" s="28">
        <v>206</v>
      </c>
      <c r="O67" s="28">
        <f t="shared" si="55"/>
        <v>4</v>
      </c>
      <c r="P67" s="28">
        <f t="shared" si="56"/>
        <v>296</v>
      </c>
      <c r="Q67" s="28">
        <v>1</v>
      </c>
      <c r="R67" s="28">
        <v>80</v>
      </c>
      <c r="S67" s="28">
        <v>3</v>
      </c>
      <c r="T67" s="28">
        <v>216</v>
      </c>
      <c r="U67" s="28">
        <f t="shared" si="57"/>
        <v>0</v>
      </c>
      <c r="V67" s="28">
        <f t="shared" si="58"/>
        <v>0</v>
      </c>
      <c r="W67" s="155">
        <v>0</v>
      </c>
      <c r="X67" s="155">
        <v>0</v>
      </c>
      <c r="Y67" s="155">
        <v>0</v>
      </c>
      <c r="Z67" s="155">
        <v>0</v>
      </c>
      <c r="AA67" s="157"/>
      <c r="AB67" s="117"/>
      <c r="AC67" s="72"/>
      <c r="AD67" s="140" t="s">
        <v>144</v>
      </c>
      <c r="AE67" s="50"/>
      <c r="AF67" s="62">
        <f t="shared" si="59"/>
        <v>0</v>
      </c>
      <c r="AG67" s="63">
        <f t="shared" si="60"/>
        <v>0</v>
      </c>
      <c r="AH67" s="155">
        <v>0</v>
      </c>
      <c r="AI67" s="155">
        <v>0</v>
      </c>
      <c r="AJ67" s="155">
        <v>0</v>
      </c>
      <c r="AK67" s="155">
        <v>0</v>
      </c>
      <c r="AL67" s="63">
        <f t="shared" si="61"/>
        <v>0</v>
      </c>
      <c r="AM67" s="63">
        <f t="shared" si="62"/>
        <v>0</v>
      </c>
      <c r="AN67" s="28">
        <v>0</v>
      </c>
      <c r="AO67" s="28">
        <v>0</v>
      </c>
      <c r="AP67" s="28">
        <v>0</v>
      </c>
      <c r="AQ67" s="28">
        <v>0</v>
      </c>
    </row>
    <row r="68" spans="1:43" ht="12" customHeight="1">
      <c r="A68" s="70"/>
      <c r="B68" s="71"/>
      <c r="C68" s="139" t="s">
        <v>56</v>
      </c>
      <c r="D68" s="61"/>
      <c r="E68" s="166">
        <f t="shared" si="51"/>
        <v>1</v>
      </c>
      <c r="F68" s="167">
        <f t="shared" si="52"/>
        <v>35</v>
      </c>
      <c r="G68" s="89">
        <f t="shared" si="53"/>
        <v>1</v>
      </c>
      <c r="H68" s="89">
        <f t="shared" si="54"/>
        <v>35</v>
      </c>
      <c r="I68" s="28">
        <v>0</v>
      </c>
      <c r="J68" s="28">
        <v>0</v>
      </c>
      <c r="K68" s="28">
        <v>0</v>
      </c>
      <c r="L68" s="28">
        <v>0</v>
      </c>
      <c r="M68" s="89">
        <v>1</v>
      </c>
      <c r="N68" s="89">
        <v>35</v>
      </c>
      <c r="O68" s="28">
        <f t="shared" si="55"/>
        <v>0</v>
      </c>
      <c r="P68" s="28">
        <f t="shared" si="56"/>
        <v>0</v>
      </c>
      <c r="Q68" s="28">
        <v>0</v>
      </c>
      <c r="R68" s="28">
        <v>0</v>
      </c>
      <c r="S68" s="28">
        <v>0</v>
      </c>
      <c r="T68" s="28">
        <v>0</v>
      </c>
      <c r="U68" s="28">
        <f t="shared" si="57"/>
        <v>0</v>
      </c>
      <c r="V68" s="28">
        <f t="shared" si="58"/>
        <v>0</v>
      </c>
      <c r="W68" s="158">
        <v>0</v>
      </c>
      <c r="X68" s="158">
        <v>0</v>
      </c>
      <c r="Y68" s="158">
        <v>0</v>
      </c>
      <c r="Z68" s="158">
        <v>0</v>
      </c>
      <c r="AA68" s="174"/>
      <c r="AB68" s="117"/>
      <c r="AC68" s="72"/>
      <c r="AD68" s="140" t="s">
        <v>56</v>
      </c>
      <c r="AE68" s="50"/>
      <c r="AF68" s="62">
        <f t="shared" si="59"/>
        <v>0</v>
      </c>
      <c r="AG68" s="63">
        <f t="shared" si="60"/>
        <v>0</v>
      </c>
      <c r="AH68" s="158">
        <v>0</v>
      </c>
      <c r="AI68" s="158">
        <v>0</v>
      </c>
      <c r="AJ68" s="158">
        <v>0</v>
      </c>
      <c r="AK68" s="158">
        <v>0</v>
      </c>
      <c r="AL68" s="63">
        <f t="shared" si="61"/>
        <v>0</v>
      </c>
      <c r="AM68" s="63">
        <f t="shared" si="62"/>
        <v>0</v>
      </c>
      <c r="AN68" s="88">
        <v>0</v>
      </c>
      <c r="AO68" s="88">
        <v>0</v>
      </c>
      <c r="AP68" s="88">
        <v>0</v>
      </c>
      <c r="AQ68" s="88">
        <v>0</v>
      </c>
    </row>
    <row r="69" spans="1:43" s="91" customFormat="1" ht="12" customHeight="1">
      <c r="A69" s="70"/>
      <c r="B69" s="66"/>
      <c r="C69" s="139" t="s">
        <v>115</v>
      </c>
      <c r="D69" s="61"/>
      <c r="E69" s="62">
        <f t="shared" si="51"/>
        <v>25</v>
      </c>
      <c r="F69" s="63">
        <f t="shared" si="52"/>
        <v>1132</v>
      </c>
      <c r="G69" s="28">
        <f t="shared" si="53"/>
        <v>17</v>
      </c>
      <c r="H69" s="28">
        <f aca="true" t="shared" si="63" ref="H69:H79">J69+L69+N69</f>
        <v>790</v>
      </c>
      <c r="I69" s="28">
        <v>0</v>
      </c>
      <c r="J69" s="28">
        <v>0</v>
      </c>
      <c r="K69" s="28">
        <v>14</v>
      </c>
      <c r="L69" s="28">
        <v>650</v>
      </c>
      <c r="M69" s="28">
        <v>3</v>
      </c>
      <c r="N69" s="28">
        <v>140</v>
      </c>
      <c r="O69" s="28">
        <f t="shared" si="55"/>
        <v>5</v>
      </c>
      <c r="P69" s="28">
        <f t="shared" si="56"/>
        <v>192</v>
      </c>
      <c r="Q69" s="28">
        <v>4</v>
      </c>
      <c r="R69" s="28">
        <v>150</v>
      </c>
      <c r="S69" s="28">
        <v>1</v>
      </c>
      <c r="T69" s="28">
        <v>42</v>
      </c>
      <c r="U69" s="28">
        <f t="shared" si="57"/>
        <v>3</v>
      </c>
      <c r="V69" s="28">
        <f t="shared" si="58"/>
        <v>150</v>
      </c>
      <c r="W69" s="155">
        <v>3</v>
      </c>
      <c r="X69" s="155">
        <v>150</v>
      </c>
      <c r="Y69" s="155">
        <v>0</v>
      </c>
      <c r="Z69" s="155">
        <v>0</v>
      </c>
      <c r="AA69" s="157"/>
      <c r="AB69" s="117"/>
      <c r="AC69" s="73"/>
      <c r="AD69" s="140" t="s">
        <v>145</v>
      </c>
      <c r="AE69" s="50"/>
      <c r="AF69" s="62">
        <f t="shared" si="59"/>
        <v>0</v>
      </c>
      <c r="AG69" s="63">
        <f t="shared" si="60"/>
        <v>0</v>
      </c>
      <c r="AH69" s="155">
        <v>0</v>
      </c>
      <c r="AI69" s="155">
        <v>0</v>
      </c>
      <c r="AJ69" s="155">
        <v>0</v>
      </c>
      <c r="AK69" s="155">
        <v>0</v>
      </c>
      <c r="AL69" s="63">
        <f t="shared" si="61"/>
        <v>0</v>
      </c>
      <c r="AM69" s="63">
        <f t="shared" si="62"/>
        <v>0</v>
      </c>
      <c r="AN69" s="28">
        <v>0</v>
      </c>
      <c r="AO69" s="28">
        <v>0</v>
      </c>
      <c r="AP69" s="28">
        <v>0</v>
      </c>
      <c r="AQ69" s="28">
        <v>0</v>
      </c>
    </row>
    <row r="70" spans="1:43" s="91" customFormat="1" ht="12" customHeight="1">
      <c r="A70" s="70"/>
      <c r="B70" s="90"/>
      <c r="C70" s="139" t="s">
        <v>10</v>
      </c>
      <c r="D70" s="61"/>
      <c r="E70" s="62">
        <f t="shared" si="51"/>
        <v>3</v>
      </c>
      <c r="F70" s="63">
        <f t="shared" si="52"/>
        <v>192</v>
      </c>
      <c r="G70" s="28">
        <f aca="true" t="shared" si="64" ref="G70:G79">I70+K70+M70</f>
        <v>1</v>
      </c>
      <c r="H70" s="28">
        <f t="shared" si="63"/>
        <v>100</v>
      </c>
      <c r="I70" s="28">
        <v>1</v>
      </c>
      <c r="J70" s="28">
        <v>100</v>
      </c>
      <c r="K70" s="28">
        <v>0</v>
      </c>
      <c r="L70" s="28">
        <v>0</v>
      </c>
      <c r="M70" s="28">
        <v>0</v>
      </c>
      <c r="N70" s="28">
        <v>0</v>
      </c>
      <c r="O70" s="28">
        <f t="shared" si="55"/>
        <v>2</v>
      </c>
      <c r="P70" s="28">
        <f t="shared" si="56"/>
        <v>92</v>
      </c>
      <c r="Q70" s="28">
        <v>0</v>
      </c>
      <c r="R70" s="28">
        <v>0</v>
      </c>
      <c r="S70" s="28">
        <v>2</v>
      </c>
      <c r="T70" s="28">
        <v>92</v>
      </c>
      <c r="U70" s="28">
        <f t="shared" si="57"/>
        <v>0</v>
      </c>
      <c r="V70" s="28">
        <f t="shared" si="58"/>
        <v>0</v>
      </c>
      <c r="W70" s="155">
        <v>0</v>
      </c>
      <c r="X70" s="155">
        <v>0</v>
      </c>
      <c r="Y70" s="155">
        <v>0</v>
      </c>
      <c r="Z70" s="155">
        <v>0</v>
      </c>
      <c r="AA70" s="157"/>
      <c r="AB70" s="117"/>
      <c r="AC70" s="49"/>
      <c r="AD70" s="140" t="s">
        <v>10</v>
      </c>
      <c r="AE70" s="50"/>
      <c r="AF70" s="62">
        <f t="shared" si="59"/>
        <v>0</v>
      </c>
      <c r="AG70" s="63">
        <f t="shared" si="60"/>
        <v>0</v>
      </c>
      <c r="AH70" s="155">
        <v>0</v>
      </c>
      <c r="AI70" s="155">
        <v>0</v>
      </c>
      <c r="AJ70" s="155">
        <v>0</v>
      </c>
      <c r="AK70" s="155">
        <v>0</v>
      </c>
      <c r="AL70" s="63">
        <f t="shared" si="61"/>
        <v>0</v>
      </c>
      <c r="AM70" s="63">
        <f t="shared" si="62"/>
        <v>0</v>
      </c>
      <c r="AN70" s="28">
        <v>0</v>
      </c>
      <c r="AO70" s="28">
        <v>0</v>
      </c>
      <c r="AP70" s="28">
        <v>0</v>
      </c>
      <c r="AQ70" s="28">
        <v>0</v>
      </c>
    </row>
    <row r="71" spans="1:43" s="91" customFormat="1" ht="12" customHeight="1">
      <c r="A71" s="70"/>
      <c r="B71" s="66"/>
      <c r="C71" s="139" t="s">
        <v>11</v>
      </c>
      <c r="D71" s="61"/>
      <c r="E71" s="62">
        <f t="shared" si="51"/>
        <v>23</v>
      </c>
      <c r="F71" s="63">
        <f t="shared" si="52"/>
        <v>950</v>
      </c>
      <c r="G71" s="28">
        <f t="shared" si="64"/>
        <v>17</v>
      </c>
      <c r="H71" s="28">
        <f t="shared" si="63"/>
        <v>700</v>
      </c>
      <c r="I71" s="28">
        <v>1</v>
      </c>
      <c r="J71" s="28">
        <v>40</v>
      </c>
      <c r="K71" s="28">
        <v>11</v>
      </c>
      <c r="L71" s="28">
        <v>470</v>
      </c>
      <c r="M71" s="28">
        <v>5</v>
      </c>
      <c r="N71" s="28">
        <v>190</v>
      </c>
      <c r="O71" s="28">
        <f t="shared" si="55"/>
        <v>4</v>
      </c>
      <c r="P71" s="28">
        <f t="shared" si="56"/>
        <v>180</v>
      </c>
      <c r="Q71" s="28">
        <v>1</v>
      </c>
      <c r="R71" s="28">
        <v>40</v>
      </c>
      <c r="S71" s="28">
        <v>3</v>
      </c>
      <c r="T71" s="28">
        <v>140</v>
      </c>
      <c r="U71" s="28">
        <f t="shared" si="57"/>
        <v>2</v>
      </c>
      <c r="V71" s="28">
        <f t="shared" si="58"/>
        <v>70</v>
      </c>
      <c r="W71" s="155">
        <v>2</v>
      </c>
      <c r="X71" s="155">
        <v>70</v>
      </c>
      <c r="Y71" s="155">
        <v>0</v>
      </c>
      <c r="Z71" s="155">
        <v>0</v>
      </c>
      <c r="AA71" s="157"/>
      <c r="AB71" s="117"/>
      <c r="AC71" s="73"/>
      <c r="AD71" s="140" t="s">
        <v>11</v>
      </c>
      <c r="AE71" s="50"/>
      <c r="AF71" s="62">
        <f t="shared" si="59"/>
        <v>0</v>
      </c>
      <c r="AG71" s="63">
        <f t="shared" si="60"/>
        <v>0</v>
      </c>
      <c r="AH71" s="155">
        <v>0</v>
      </c>
      <c r="AI71" s="155">
        <v>0</v>
      </c>
      <c r="AJ71" s="155">
        <v>0</v>
      </c>
      <c r="AK71" s="155">
        <v>0</v>
      </c>
      <c r="AL71" s="63">
        <f t="shared" si="61"/>
        <v>0</v>
      </c>
      <c r="AM71" s="63">
        <f t="shared" si="62"/>
        <v>0</v>
      </c>
      <c r="AN71" s="28">
        <v>0</v>
      </c>
      <c r="AO71" s="28">
        <v>0</v>
      </c>
      <c r="AP71" s="28">
        <v>0</v>
      </c>
      <c r="AQ71" s="28">
        <v>0</v>
      </c>
    </row>
    <row r="72" spans="1:43" ht="12" customHeight="1">
      <c r="A72" s="71"/>
      <c r="B72" s="71"/>
      <c r="C72" s="139" t="s">
        <v>12</v>
      </c>
      <c r="D72" s="61"/>
      <c r="E72" s="62">
        <f t="shared" si="51"/>
        <v>1</v>
      </c>
      <c r="F72" s="63">
        <f t="shared" si="52"/>
        <v>50</v>
      </c>
      <c r="G72" s="28">
        <f t="shared" si="64"/>
        <v>1</v>
      </c>
      <c r="H72" s="28">
        <f t="shared" si="63"/>
        <v>50</v>
      </c>
      <c r="I72" s="28">
        <v>0</v>
      </c>
      <c r="J72" s="28">
        <v>0</v>
      </c>
      <c r="K72" s="28">
        <v>0</v>
      </c>
      <c r="L72" s="28">
        <v>0</v>
      </c>
      <c r="M72" s="28">
        <v>1</v>
      </c>
      <c r="N72" s="28">
        <v>50</v>
      </c>
      <c r="O72" s="28">
        <f t="shared" si="55"/>
        <v>0</v>
      </c>
      <c r="P72" s="28">
        <f t="shared" si="56"/>
        <v>0</v>
      </c>
      <c r="Q72" s="28">
        <v>0</v>
      </c>
      <c r="R72" s="28">
        <v>0</v>
      </c>
      <c r="S72" s="28">
        <v>0</v>
      </c>
      <c r="T72" s="28">
        <v>0</v>
      </c>
      <c r="U72" s="28">
        <f t="shared" si="57"/>
        <v>0</v>
      </c>
      <c r="V72" s="28">
        <f t="shared" si="58"/>
        <v>0</v>
      </c>
      <c r="W72" s="155">
        <v>0</v>
      </c>
      <c r="X72" s="155">
        <v>0</v>
      </c>
      <c r="Y72" s="155">
        <v>0</v>
      </c>
      <c r="Z72" s="155">
        <v>0</v>
      </c>
      <c r="AA72" s="157"/>
      <c r="AB72" s="72"/>
      <c r="AC72" s="72"/>
      <c r="AD72" s="140" t="s">
        <v>12</v>
      </c>
      <c r="AE72" s="50"/>
      <c r="AF72" s="62">
        <f t="shared" si="59"/>
        <v>0</v>
      </c>
      <c r="AG72" s="63">
        <f t="shared" si="60"/>
        <v>0</v>
      </c>
      <c r="AH72" s="155">
        <v>0</v>
      </c>
      <c r="AI72" s="155">
        <v>0</v>
      </c>
      <c r="AJ72" s="155">
        <v>0</v>
      </c>
      <c r="AK72" s="155">
        <v>0</v>
      </c>
      <c r="AL72" s="63">
        <f t="shared" si="61"/>
        <v>0</v>
      </c>
      <c r="AM72" s="63">
        <f t="shared" si="62"/>
        <v>0</v>
      </c>
      <c r="AN72" s="28">
        <v>0</v>
      </c>
      <c r="AO72" s="28">
        <v>0</v>
      </c>
      <c r="AP72" s="28">
        <v>0</v>
      </c>
      <c r="AQ72" s="28">
        <v>0</v>
      </c>
    </row>
    <row r="73" spans="1:43" ht="12" customHeight="1">
      <c r="A73" s="71"/>
      <c r="B73" s="71"/>
      <c r="C73" s="139" t="s">
        <v>9</v>
      </c>
      <c r="D73" s="61"/>
      <c r="E73" s="62">
        <f t="shared" si="51"/>
        <v>2</v>
      </c>
      <c r="F73" s="63">
        <f t="shared" si="52"/>
        <v>80</v>
      </c>
      <c r="G73" s="28">
        <f t="shared" si="64"/>
        <v>0</v>
      </c>
      <c r="H73" s="28">
        <f t="shared" si="63"/>
        <v>0</v>
      </c>
      <c r="I73" s="28">
        <v>0</v>
      </c>
      <c r="J73" s="28">
        <v>0</v>
      </c>
      <c r="K73" s="28">
        <v>0</v>
      </c>
      <c r="L73" s="28">
        <v>0</v>
      </c>
      <c r="M73" s="28">
        <v>0</v>
      </c>
      <c r="N73" s="28">
        <v>0</v>
      </c>
      <c r="O73" s="28">
        <f t="shared" si="55"/>
        <v>2</v>
      </c>
      <c r="P73" s="28">
        <f t="shared" si="56"/>
        <v>80</v>
      </c>
      <c r="Q73" s="28">
        <v>0</v>
      </c>
      <c r="R73" s="28">
        <v>0</v>
      </c>
      <c r="S73" s="28">
        <v>2</v>
      </c>
      <c r="T73" s="28">
        <v>80</v>
      </c>
      <c r="U73" s="28">
        <f t="shared" si="57"/>
        <v>0</v>
      </c>
      <c r="V73" s="28">
        <f t="shared" si="58"/>
        <v>0</v>
      </c>
      <c r="W73" s="155">
        <v>0</v>
      </c>
      <c r="X73" s="155">
        <v>0</v>
      </c>
      <c r="Y73" s="155">
        <v>0</v>
      </c>
      <c r="Z73" s="155">
        <v>0</v>
      </c>
      <c r="AA73" s="157"/>
      <c r="AB73" s="72"/>
      <c r="AC73" s="72"/>
      <c r="AD73" s="140" t="s">
        <v>9</v>
      </c>
      <c r="AE73" s="50"/>
      <c r="AF73" s="62">
        <f t="shared" si="59"/>
        <v>0</v>
      </c>
      <c r="AG73" s="63">
        <f t="shared" si="60"/>
        <v>0</v>
      </c>
      <c r="AH73" s="155">
        <v>0</v>
      </c>
      <c r="AI73" s="155">
        <v>0</v>
      </c>
      <c r="AJ73" s="155">
        <v>0</v>
      </c>
      <c r="AK73" s="155">
        <v>0</v>
      </c>
      <c r="AL73" s="63">
        <f t="shared" si="61"/>
        <v>0</v>
      </c>
      <c r="AM73" s="63">
        <f t="shared" si="62"/>
        <v>0</v>
      </c>
      <c r="AN73" s="28">
        <v>0</v>
      </c>
      <c r="AO73" s="28">
        <v>0</v>
      </c>
      <c r="AP73" s="28">
        <v>0</v>
      </c>
      <c r="AQ73" s="28">
        <v>0</v>
      </c>
    </row>
    <row r="74" spans="1:43" ht="12" customHeight="1">
      <c r="A74" s="71"/>
      <c r="B74" s="71"/>
      <c r="C74" s="139" t="s">
        <v>116</v>
      </c>
      <c r="D74" s="61"/>
      <c r="E74" s="62">
        <f t="shared" si="51"/>
        <v>5</v>
      </c>
      <c r="F74" s="63">
        <f t="shared" si="52"/>
        <v>690</v>
      </c>
      <c r="G74" s="28">
        <f t="shared" si="64"/>
        <v>3</v>
      </c>
      <c r="H74" s="28">
        <f t="shared" si="63"/>
        <v>600</v>
      </c>
      <c r="I74" s="28">
        <v>0</v>
      </c>
      <c r="J74" s="28">
        <v>0</v>
      </c>
      <c r="K74" s="28">
        <v>0</v>
      </c>
      <c r="L74" s="28">
        <v>0</v>
      </c>
      <c r="M74" s="28">
        <v>3</v>
      </c>
      <c r="N74" s="28">
        <v>600</v>
      </c>
      <c r="O74" s="28">
        <f t="shared" si="55"/>
        <v>2</v>
      </c>
      <c r="P74" s="28">
        <f t="shared" si="56"/>
        <v>90</v>
      </c>
      <c r="Q74" s="28">
        <v>0</v>
      </c>
      <c r="R74" s="28">
        <v>0</v>
      </c>
      <c r="S74" s="28">
        <v>2</v>
      </c>
      <c r="T74" s="28">
        <v>90</v>
      </c>
      <c r="U74" s="28">
        <f t="shared" si="57"/>
        <v>0</v>
      </c>
      <c r="V74" s="28">
        <f t="shared" si="58"/>
        <v>0</v>
      </c>
      <c r="W74" s="155">
        <v>0</v>
      </c>
      <c r="X74" s="155">
        <v>0</v>
      </c>
      <c r="Y74" s="155">
        <v>0</v>
      </c>
      <c r="Z74" s="155">
        <v>0</v>
      </c>
      <c r="AA74" s="157"/>
      <c r="AB74" s="72"/>
      <c r="AC74" s="72"/>
      <c r="AD74" s="140" t="s">
        <v>146</v>
      </c>
      <c r="AE74" s="50"/>
      <c r="AF74" s="62">
        <f t="shared" si="59"/>
        <v>0</v>
      </c>
      <c r="AG74" s="63">
        <f t="shared" si="60"/>
        <v>0</v>
      </c>
      <c r="AH74" s="155">
        <v>0</v>
      </c>
      <c r="AI74" s="155">
        <v>0</v>
      </c>
      <c r="AJ74" s="155">
        <v>0</v>
      </c>
      <c r="AK74" s="155">
        <v>0</v>
      </c>
      <c r="AL74" s="63">
        <f t="shared" si="61"/>
        <v>0</v>
      </c>
      <c r="AM74" s="63">
        <f t="shared" si="62"/>
        <v>0</v>
      </c>
      <c r="AN74" s="28">
        <v>0</v>
      </c>
      <c r="AO74" s="28">
        <v>0</v>
      </c>
      <c r="AP74" s="28">
        <v>0</v>
      </c>
      <c r="AQ74" s="28">
        <v>0</v>
      </c>
    </row>
    <row r="75" spans="1:43" ht="12" customHeight="1">
      <c r="A75" s="71"/>
      <c r="B75" s="71"/>
      <c r="C75" s="139" t="s">
        <v>117</v>
      </c>
      <c r="D75" s="61"/>
      <c r="E75" s="62">
        <f t="shared" si="51"/>
        <v>5</v>
      </c>
      <c r="F75" s="63">
        <f t="shared" si="52"/>
        <v>244</v>
      </c>
      <c r="G75" s="28">
        <f t="shared" si="64"/>
        <v>3</v>
      </c>
      <c r="H75" s="28">
        <f t="shared" si="63"/>
        <v>154</v>
      </c>
      <c r="I75" s="28">
        <v>0</v>
      </c>
      <c r="J75" s="28">
        <v>0</v>
      </c>
      <c r="K75" s="28">
        <v>0</v>
      </c>
      <c r="L75" s="28">
        <v>0</v>
      </c>
      <c r="M75" s="28">
        <v>3</v>
      </c>
      <c r="N75" s="28">
        <v>154</v>
      </c>
      <c r="O75" s="28">
        <f t="shared" si="55"/>
        <v>2</v>
      </c>
      <c r="P75" s="28">
        <f t="shared" si="56"/>
        <v>90</v>
      </c>
      <c r="Q75" s="28">
        <v>2</v>
      </c>
      <c r="R75" s="28">
        <v>90</v>
      </c>
      <c r="S75" s="28">
        <v>0</v>
      </c>
      <c r="T75" s="28">
        <v>0</v>
      </c>
      <c r="U75" s="28">
        <f t="shared" si="57"/>
        <v>0</v>
      </c>
      <c r="V75" s="28">
        <f t="shared" si="58"/>
        <v>0</v>
      </c>
      <c r="W75" s="155">
        <v>0</v>
      </c>
      <c r="X75" s="155">
        <v>0</v>
      </c>
      <c r="Y75" s="155">
        <v>0</v>
      </c>
      <c r="Z75" s="155">
        <v>0</v>
      </c>
      <c r="AA75" s="157"/>
      <c r="AB75" s="72"/>
      <c r="AC75" s="72"/>
      <c r="AD75" s="140" t="s">
        <v>147</v>
      </c>
      <c r="AE75" s="50"/>
      <c r="AF75" s="62">
        <f t="shared" si="59"/>
        <v>0</v>
      </c>
      <c r="AG75" s="63">
        <f t="shared" si="60"/>
        <v>0</v>
      </c>
      <c r="AH75" s="155">
        <v>0</v>
      </c>
      <c r="AI75" s="155">
        <v>0</v>
      </c>
      <c r="AJ75" s="155">
        <v>0</v>
      </c>
      <c r="AK75" s="155">
        <v>0</v>
      </c>
      <c r="AL75" s="63">
        <f t="shared" si="61"/>
        <v>0</v>
      </c>
      <c r="AM75" s="63">
        <f t="shared" si="62"/>
        <v>0</v>
      </c>
      <c r="AN75" s="28">
        <v>0</v>
      </c>
      <c r="AO75" s="28">
        <v>0</v>
      </c>
      <c r="AP75" s="28">
        <v>0</v>
      </c>
      <c r="AQ75" s="28">
        <v>0</v>
      </c>
    </row>
    <row r="76" spans="1:43" ht="12" customHeight="1">
      <c r="A76" s="71"/>
      <c r="B76" s="71"/>
      <c r="C76" s="139" t="s">
        <v>13</v>
      </c>
      <c r="D76" s="61"/>
      <c r="E76" s="62">
        <f t="shared" si="51"/>
        <v>1</v>
      </c>
      <c r="F76" s="63">
        <f t="shared" si="52"/>
        <v>30</v>
      </c>
      <c r="G76" s="28">
        <f t="shared" si="64"/>
        <v>0</v>
      </c>
      <c r="H76" s="28">
        <f t="shared" si="63"/>
        <v>0</v>
      </c>
      <c r="I76" s="28">
        <v>0</v>
      </c>
      <c r="J76" s="28">
        <v>0</v>
      </c>
      <c r="K76" s="28">
        <v>0</v>
      </c>
      <c r="L76" s="28">
        <v>0</v>
      </c>
      <c r="M76" s="28">
        <v>0</v>
      </c>
      <c r="N76" s="28">
        <v>0</v>
      </c>
      <c r="O76" s="28">
        <f t="shared" si="55"/>
        <v>1</v>
      </c>
      <c r="P76" s="28">
        <f t="shared" si="56"/>
        <v>30</v>
      </c>
      <c r="Q76" s="28">
        <v>0</v>
      </c>
      <c r="R76" s="28">
        <v>0</v>
      </c>
      <c r="S76" s="28">
        <v>1</v>
      </c>
      <c r="T76" s="28">
        <v>30</v>
      </c>
      <c r="U76" s="28">
        <f t="shared" si="57"/>
        <v>0</v>
      </c>
      <c r="V76" s="28">
        <f t="shared" si="58"/>
        <v>0</v>
      </c>
      <c r="W76" s="155">
        <v>0</v>
      </c>
      <c r="X76" s="155">
        <v>0</v>
      </c>
      <c r="Y76" s="155">
        <v>0</v>
      </c>
      <c r="Z76" s="155">
        <v>0</v>
      </c>
      <c r="AA76" s="157"/>
      <c r="AB76" s="72"/>
      <c r="AC76" s="72"/>
      <c r="AD76" s="140" t="s">
        <v>13</v>
      </c>
      <c r="AE76" s="50"/>
      <c r="AF76" s="62">
        <f t="shared" si="59"/>
        <v>0</v>
      </c>
      <c r="AG76" s="63">
        <f t="shared" si="60"/>
        <v>0</v>
      </c>
      <c r="AH76" s="155">
        <v>0</v>
      </c>
      <c r="AI76" s="155">
        <v>0</v>
      </c>
      <c r="AJ76" s="155">
        <v>0</v>
      </c>
      <c r="AK76" s="155">
        <v>0</v>
      </c>
      <c r="AL76" s="63">
        <f t="shared" si="61"/>
        <v>0</v>
      </c>
      <c r="AM76" s="63">
        <f t="shared" si="62"/>
        <v>0</v>
      </c>
      <c r="AN76" s="28">
        <v>0</v>
      </c>
      <c r="AO76" s="28">
        <v>0</v>
      </c>
      <c r="AP76" s="28">
        <v>0</v>
      </c>
      <c r="AQ76" s="28">
        <v>0</v>
      </c>
    </row>
    <row r="77" spans="1:43" ht="12" customHeight="1">
      <c r="A77" s="71"/>
      <c r="B77" s="71"/>
      <c r="C77" s="139" t="s">
        <v>57</v>
      </c>
      <c r="D77" s="61"/>
      <c r="E77" s="62">
        <f t="shared" si="51"/>
        <v>3</v>
      </c>
      <c r="F77" s="63">
        <f t="shared" si="52"/>
        <v>454</v>
      </c>
      <c r="G77" s="28">
        <f t="shared" si="64"/>
        <v>2</v>
      </c>
      <c r="H77" s="28">
        <f t="shared" si="63"/>
        <v>330</v>
      </c>
      <c r="I77" s="28">
        <v>2</v>
      </c>
      <c r="J77" s="28">
        <v>330</v>
      </c>
      <c r="K77" s="28">
        <v>0</v>
      </c>
      <c r="L77" s="28">
        <v>0</v>
      </c>
      <c r="M77" s="28">
        <v>0</v>
      </c>
      <c r="N77" s="28">
        <v>0</v>
      </c>
      <c r="O77" s="28">
        <f t="shared" si="55"/>
        <v>1</v>
      </c>
      <c r="P77" s="28">
        <f t="shared" si="56"/>
        <v>124</v>
      </c>
      <c r="Q77" s="28">
        <v>1</v>
      </c>
      <c r="R77" s="28">
        <v>124</v>
      </c>
      <c r="S77" s="28">
        <v>0</v>
      </c>
      <c r="T77" s="28">
        <v>0</v>
      </c>
      <c r="U77" s="28">
        <f t="shared" si="57"/>
        <v>0</v>
      </c>
      <c r="V77" s="28">
        <f t="shared" si="58"/>
        <v>0</v>
      </c>
      <c r="W77" s="155">
        <v>0</v>
      </c>
      <c r="X77" s="155">
        <v>0</v>
      </c>
      <c r="Y77" s="155">
        <v>0</v>
      </c>
      <c r="Z77" s="155">
        <v>0</v>
      </c>
      <c r="AA77" s="157"/>
      <c r="AB77" s="72"/>
      <c r="AC77" s="72"/>
      <c r="AD77" s="140" t="s">
        <v>57</v>
      </c>
      <c r="AE77" s="50"/>
      <c r="AF77" s="62">
        <f t="shared" si="59"/>
        <v>0</v>
      </c>
      <c r="AG77" s="63">
        <f t="shared" si="60"/>
        <v>0</v>
      </c>
      <c r="AH77" s="155">
        <v>0</v>
      </c>
      <c r="AI77" s="155">
        <v>0</v>
      </c>
      <c r="AJ77" s="155">
        <v>0</v>
      </c>
      <c r="AK77" s="155">
        <v>0</v>
      </c>
      <c r="AL77" s="63">
        <f t="shared" si="61"/>
        <v>0</v>
      </c>
      <c r="AM77" s="63">
        <f t="shared" si="62"/>
        <v>0</v>
      </c>
      <c r="AN77" s="28">
        <v>0</v>
      </c>
      <c r="AO77" s="28">
        <v>0</v>
      </c>
      <c r="AP77" s="28">
        <v>0</v>
      </c>
      <c r="AQ77" s="28">
        <v>0</v>
      </c>
    </row>
    <row r="78" spans="1:43" s="91" customFormat="1" ht="12" customHeight="1">
      <c r="A78" s="70"/>
      <c r="B78" s="66"/>
      <c r="C78" s="139" t="s">
        <v>58</v>
      </c>
      <c r="D78" s="61"/>
      <c r="E78" s="62">
        <f t="shared" si="51"/>
        <v>3</v>
      </c>
      <c r="F78" s="63">
        <f t="shared" si="52"/>
        <v>0</v>
      </c>
      <c r="G78" s="28">
        <f t="shared" si="64"/>
        <v>1</v>
      </c>
      <c r="H78" s="28">
        <f t="shared" si="63"/>
        <v>0</v>
      </c>
      <c r="I78" s="28">
        <v>0</v>
      </c>
      <c r="J78" s="28">
        <v>0</v>
      </c>
      <c r="K78" s="28">
        <v>0</v>
      </c>
      <c r="L78" s="28">
        <v>0</v>
      </c>
      <c r="M78" s="28">
        <v>1</v>
      </c>
      <c r="N78" s="28">
        <v>0</v>
      </c>
      <c r="O78" s="28">
        <f t="shared" si="55"/>
        <v>1</v>
      </c>
      <c r="P78" s="28">
        <f t="shared" si="56"/>
        <v>0</v>
      </c>
      <c r="Q78" s="28">
        <v>0</v>
      </c>
      <c r="R78" s="28">
        <v>0</v>
      </c>
      <c r="S78" s="28">
        <v>1</v>
      </c>
      <c r="T78" s="28">
        <v>0</v>
      </c>
      <c r="U78" s="28">
        <f t="shared" si="57"/>
        <v>1</v>
      </c>
      <c r="V78" s="28">
        <f t="shared" si="58"/>
        <v>0</v>
      </c>
      <c r="W78" s="155">
        <v>0</v>
      </c>
      <c r="X78" s="155">
        <v>0</v>
      </c>
      <c r="Y78" s="155">
        <v>1</v>
      </c>
      <c r="Z78" s="155">
        <v>0</v>
      </c>
      <c r="AA78" s="157"/>
      <c r="AB78" s="117"/>
      <c r="AC78" s="73"/>
      <c r="AD78" s="140" t="s">
        <v>58</v>
      </c>
      <c r="AE78" s="50"/>
      <c r="AF78" s="62">
        <f t="shared" si="59"/>
        <v>0</v>
      </c>
      <c r="AG78" s="63">
        <f t="shared" si="60"/>
        <v>0</v>
      </c>
      <c r="AH78" s="155">
        <v>0</v>
      </c>
      <c r="AI78" s="155">
        <v>0</v>
      </c>
      <c r="AJ78" s="155">
        <v>0</v>
      </c>
      <c r="AK78" s="155">
        <v>0</v>
      </c>
      <c r="AL78" s="63">
        <f t="shared" si="61"/>
        <v>0</v>
      </c>
      <c r="AM78" s="63">
        <f t="shared" si="62"/>
        <v>0</v>
      </c>
      <c r="AN78" s="28">
        <v>0</v>
      </c>
      <c r="AO78" s="28">
        <v>0</v>
      </c>
      <c r="AP78" s="28">
        <v>0</v>
      </c>
      <c r="AQ78" s="28">
        <v>0</v>
      </c>
    </row>
    <row r="79" spans="1:43" ht="12" customHeight="1">
      <c r="A79" s="70"/>
      <c r="B79" s="71"/>
      <c r="C79" s="139" t="s">
        <v>8</v>
      </c>
      <c r="D79" s="61"/>
      <c r="E79" s="62">
        <f t="shared" si="51"/>
        <v>1187</v>
      </c>
      <c r="F79" s="63">
        <f t="shared" si="52"/>
        <v>128466</v>
      </c>
      <c r="G79" s="28">
        <f t="shared" si="64"/>
        <v>631</v>
      </c>
      <c r="H79" s="28">
        <f t="shared" si="63"/>
        <v>65761</v>
      </c>
      <c r="I79" s="28">
        <v>0</v>
      </c>
      <c r="J79" s="28">
        <v>0</v>
      </c>
      <c r="K79" s="28">
        <v>261</v>
      </c>
      <c r="L79" s="28">
        <v>28627</v>
      </c>
      <c r="M79" s="28">
        <v>370</v>
      </c>
      <c r="N79" s="28">
        <v>37134</v>
      </c>
      <c r="O79" s="28">
        <f t="shared" si="55"/>
        <v>355</v>
      </c>
      <c r="P79" s="28">
        <f t="shared" si="56"/>
        <v>41055</v>
      </c>
      <c r="Q79" s="28">
        <v>132</v>
      </c>
      <c r="R79" s="28">
        <v>14082</v>
      </c>
      <c r="S79" s="28">
        <v>223</v>
      </c>
      <c r="T79" s="28">
        <v>26973</v>
      </c>
      <c r="U79" s="28">
        <f t="shared" si="57"/>
        <v>106</v>
      </c>
      <c r="V79" s="28">
        <f t="shared" si="58"/>
        <v>11434</v>
      </c>
      <c r="W79" s="155">
        <v>24</v>
      </c>
      <c r="X79" s="155">
        <v>2816</v>
      </c>
      <c r="Y79" s="155">
        <v>82</v>
      </c>
      <c r="Z79" s="155">
        <v>8618</v>
      </c>
      <c r="AA79" s="157"/>
      <c r="AB79" s="117"/>
      <c r="AC79" s="72"/>
      <c r="AD79" s="140" t="s">
        <v>8</v>
      </c>
      <c r="AE79" s="50"/>
      <c r="AF79" s="62">
        <f t="shared" si="59"/>
        <v>37</v>
      </c>
      <c r="AG79" s="63">
        <f t="shared" si="60"/>
        <v>4010</v>
      </c>
      <c r="AH79" s="155">
        <v>13</v>
      </c>
      <c r="AI79" s="155">
        <v>1340</v>
      </c>
      <c r="AJ79" s="155">
        <v>24</v>
      </c>
      <c r="AK79" s="155">
        <v>2670</v>
      </c>
      <c r="AL79" s="63">
        <f t="shared" si="61"/>
        <v>58</v>
      </c>
      <c r="AM79" s="63">
        <f t="shared" si="62"/>
        <v>6206</v>
      </c>
      <c r="AN79" s="28">
        <v>14</v>
      </c>
      <c r="AO79" s="28">
        <v>1680</v>
      </c>
      <c r="AP79" s="28">
        <v>44</v>
      </c>
      <c r="AQ79" s="28">
        <v>4526</v>
      </c>
    </row>
    <row r="80" spans="1:43" ht="9" customHeight="1">
      <c r="A80" s="70"/>
      <c r="B80" s="71"/>
      <c r="C80" s="139"/>
      <c r="D80" s="61"/>
      <c r="E80" s="62"/>
      <c r="F80" s="63"/>
      <c r="G80" s="28"/>
      <c r="H80" s="28"/>
      <c r="I80" s="28"/>
      <c r="J80" s="28"/>
      <c r="K80" s="28"/>
      <c r="L80" s="28"/>
      <c r="M80" s="28"/>
      <c r="N80" s="28"/>
      <c r="O80" s="28"/>
      <c r="P80" s="28"/>
      <c r="Q80" s="28"/>
      <c r="R80" s="28"/>
      <c r="S80" s="28"/>
      <c r="T80" s="28"/>
      <c r="U80" s="28"/>
      <c r="V80" s="28"/>
      <c r="W80" s="28"/>
      <c r="X80" s="28"/>
      <c r="Y80" s="28"/>
      <c r="Z80" s="28"/>
      <c r="AA80" s="63"/>
      <c r="AB80" s="117"/>
      <c r="AC80" s="72"/>
      <c r="AD80" s="140"/>
      <c r="AE80" s="50"/>
      <c r="AF80" s="62"/>
      <c r="AG80" s="63"/>
      <c r="AH80" s="155"/>
      <c r="AI80" s="155"/>
      <c r="AJ80" s="155"/>
      <c r="AK80" s="155"/>
      <c r="AL80" s="63"/>
      <c r="AM80" s="63"/>
      <c r="AN80" s="28"/>
      <c r="AO80" s="28"/>
      <c r="AP80" s="28"/>
      <c r="AQ80" s="28"/>
    </row>
    <row r="81" spans="1:43" s="12" customFormat="1" ht="12" customHeight="1">
      <c r="A81" s="131"/>
      <c r="B81" s="181" t="s">
        <v>66</v>
      </c>
      <c r="C81" s="181"/>
      <c r="D81" s="132"/>
      <c r="E81" s="160">
        <f>SUM(E82:E89)</f>
        <v>305</v>
      </c>
      <c r="F81" s="25">
        <f>SUM(F82:F89)</f>
        <v>13352</v>
      </c>
      <c r="G81" s="26">
        <f>I81+K81+M81</f>
        <v>239</v>
      </c>
      <c r="H81" s="26">
        <f aca="true" t="shared" si="65" ref="H81:N81">SUM(H82:H89)</f>
        <v>11987</v>
      </c>
      <c r="I81" s="26">
        <f t="shared" si="65"/>
        <v>1</v>
      </c>
      <c r="J81" s="26">
        <f t="shared" si="65"/>
        <v>0</v>
      </c>
      <c r="K81" s="26">
        <f t="shared" si="65"/>
        <v>29</v>
      </c>
      <c r="L81" s="26">
        <f t="shared" si="65"/>
        <v>0</v>
      </c>
      <c r="M81" s="26">
        <f t="shared" si="65"/>
        <v>209</v>
      </c>
      <c r="N81" s="26">
        <f t="shared" si="65"/>
        <v>11987</v>
      </c>
      <c r="O81" s="26">
        <f>Q81+S81</f>
        <v>38</v>
      </c>
      <c r="P81" s="26">
        <f>SUM(P82:P89)</f>
        <v>234</v>
      </c>
      <c r="Q81" s="26">
        <f>SUM(Q82:Q89)</f>
        <v>12</v>
      </c>
      <c r="R81" s="26">
        <f>SUM(R82:R89)</f>
        <v>0</v>
      </c>
      <c r="S81" s="26">
        <f>SUM(S82:S89)</f>
        <v>26</v>
      </c>
      <c r="T81" s="26">
        <f>SUM(T82:T89)</f>
        <v>234</v>
      </c>
      <c r="U81" s="26">
        <f>W81+Y81</f>
        <v>23</v>
      </c>
      <c r="V81" s="26">
        <f>X81+Z81</f>
        <v>1115</v>
      </c>
      <c r="W81" s="26">
        <f>SUM(W82:W89)</f>
        <v>1</v>
      </c>
      <c r="X81" s="26">
        <f>SUM(X82:X89)</f>
        <v>0</v>
      </c>
      <c r="Y81" s="26">
        <f>SUM(Y82:Y89)</f>
        <v>22</v>
      </c>
      <c r="Z81" s="26">
        <f>SUM(Z82:Z89)</f>
        <v>1115</v>
      </c>
      <c r="AA81" s="25"/>
      <c r="AB81" s="149"/>
      <c r="AC81" s="186" t="s">
        <v>66</v>
      </c>
      <c r="AD81" s="186"/>
      <c r="AE81" s="136"/>
      <c r="AF81" s="160">
        <f>AH81+AJ81</f>
        <v>2</v>
      </c>
      <c r="AG81" s="25">
        <f>AI81+AK81</f>
        <v>0</v>
      </c>
      <c r="AH81" s="25">
        <f>SUM(AH82:AH89)</f>
        <v>2</v>
      </c>
      <c r="AI81" s="25">
        <f>SUM(AI82:AI89)</f>
        <v>0</v>
      </c>
      <c r="AJ81" s="25">
        <f>SUM(AJ82:AJ89)</f>
        <v>0</v>
      </c>
      <c r="AK81" s="25">
        <f>SUM(AK82:AK89)</f>
        <v>0</v>
      </c>
      <c r="AL81" s="25">
        <f>+AN81+AP81</f>
        <v>3</v>
      </c>
      <c r="AM81" s="25">
        <f>+AO81+AQ81</f>
        <v>16</v>
      </c>
      <c r="AN81" s="26">
        <f>SUM(AN82:AN89)</f>
        <v>0</v>
      </c>
      <c r="AO81" s="26">
        <f>SUM(AO82:AO89)</f>
        <v>0</v>
      </c>
      <c r="AP81" s="26">
        <f>SUM(AP82:AP89)</f>
        <v>3</v>
      </c>
      <c r="AQ81" s="26">
        <f>SUM(AQ82:AQ89)</f>
        <v>16</v>
      </c>
    </row>
    <row r="82" spans="1:43" ht="12" customHeight="1">
      <c r="A82" s="70"/>
      <c r="B82" s="71"/>
      <c r="C82" s="139" t="s">
        <v>21</v>
      </c>
      <c r="D82" s="61"/>
      <c r="E82" s="62">
        <f aca="true" t="shared" si="66" ref="E82:E89">G82+O82+U82+AL82+AF82</f>
        <v>1</v>
      </c>
      <c r="F82" s="63">
        <f aca="true" t="shared" si="67" ref="F82:F89">H82+P82+V82+AG82+AM82</f>
        <v>60</v>
      </c>
      <c r="G82" s="63">
        <f>I82+K82+M82</f>
        <v>0</v>
      </c>
      <c r="H82" s="63">
        <f>J82+L82+N82</f>
        <v>0</v>
      </c>
      <c r="I82" s="63">
        <v>0</v>
      </c>
      <c r="J82" s="63">
        <v>0</v>
      </c>
      <c r="K82" s="63">
        <v>0</v>
      </c>
      <c r="L82" s="63">
        <v>0</v>
      </c>
      <c r="M82" s="63">
        <v>0</v>
      </c>
      <c r="N82" s="63">
        <v>0</v>
      </c>
      <c r="O82" s="63">
        <f>Q82+S82</f>
        <v>1</v>
      </c>
      <c r="P82" s="63">
        <f>R82+T82</f>
        <v>60</v>
      </c>
      <c r="Q82" s="63">
        <v>0</v>
      </c>
      <c r="R82" s="63">
        <v>0</v>
      </c>
      <c r="S82" s="63">
        <v>1</v>
      </c>
      <c r="T82" s="63">
        <v>60</v>
      </c>
      <c r="U82" s="63">
        <f>W82+Y82</f>
        <v>0</v>
      </c>
      <c r="V82" s="63">
        <f>X82+Z82</f>
        <v>0</v>
      </c>
      <c r="W82" s="157">
        <v>0</v>
      </c>
      <c r="X82" s="157">
        <v>0</v>
      </c>
      <c r="Y82" s="157">
        <v>0</v>
      </c>
      <c r="Z82" s="157">
        <v>0</v>
      </c>
      <c r="AA82" s="157"/>
      <c r="AB82" s="117"/>
      <c r="AC82" s="72"/>
      <c r="AD82" s="140" t="s">
        <v>21</v>
      </c>
      <c r="AE82" s="64"/>
      <c r="AF82" s="62">
        <f>AH82+AJ82</f>
        <v>0</v>
      </c>
      <c r="AG82" s="63">
        <f>AI82+AK82</f>
        <v>0</v>
      </c>
      <c r="AH82" s="63">
        <v>0</v>
      </c>
      <c r="AI82" s="63">
        <v>0</v>
      </c>
      <c r="AJ82" s="63">
        <v>0</v>
      </c>
      <c r="AK82" s="63">
        <v>0</v>
      </c>
      <c r="AL82" s="63">
        <f>AN82+AP82</f>
        <v>0</v>
      </c>
      <c r="AM82" s="63">
        <f>AO82+AQ82</f>
        <v>0</v>
      </c>
      <c r="AN82" s="28">
        <v>0</v>
      </c>
      <c r="AO82" s="28">
        <v>0</v>
      </c>
      <c r="AP82" s="28">
        <v>0</v>
      </c>
      <c r="AQ82" s="28">
        <v>0</v>
      </c>
    </row>
    <row r="83" spans="1:43" ht="12" customHeight="1">
      <c r="A83" s="70"/>
      <c r="B83" s="71"/>
      <c r="C83" s="139" t="s">
        <v>20</v>
      </c>
      <c r="D83" s="61"/>
      <c r="E83" s="62">
        <f t="shared" si="66"/>
        <v>8</v>
      </c>
      <c r="F83" s="63">
        <f t="shared" si="67"/>
        <v>190</v>
      </c>
      <c r="G83" s="63">
        <f aca="true" t="shared" si="68" ref="G83:G89">I83+K83+M83</f>
        <v>0</v>
      </c>
      <c r="H83" s="63">
        <f aca="true" t="shared" si="69" ref="H83:H89">J83+L83+N83</f>
        <v>0</v>
      </c>
      <c r="I83" s="63">
        <v>0</v>
      </c>
      <c r="J83" s="63">
        <v>0</v>
      </c>
      <c r="K83" s="63">
        <v>0</v>
      </c>
      <c r="L83" s="63">
        <v>0</v>
      </c>
      <c r="M83" s="63">
        <v>0</v>
      </c>
      <c r="N83" s="63">
        <v>0</v>
      </c>
      <c r="O83" s="63">
        <f aca="true" t="shared" si="70" ref="O83:O89">Q83+S83</f>
        <v>7</v>
      </c>
      <c r="P83" s="63">
        <f aca="true" t="shared" si="71" ref="P83:P89">R83+T83</f>
        <v>174</v>
      </c>
      <c r="Q83" s="63">
        <v>0</v>
      </c>
      <c r="R83" s="63">
        <v>0</v>
      </c>
      <c r="S83" s="63">
        <v>7</v>
      </c>
      <c r="T83" s="63">
        <v>174</v>
      </c>
      <c r="U83" s="63">
        <f aca="true" t="shared" si="72" ref="U83:U89">W83+Y83</f>
        <v>0</v>
      </c>
      <c r="V83" s="63">
        <f aca="true" t="shared" si="73" ref="V83:V89">X83+Z83</f>
        <v>0</v>
      </c>
      <c r="W83" s="157">
        <v>0</v>
      </c>
      <c r="X83" s="157">
        <v>0</v>
      </c>
      <c r="Y83" s="157">
        <v>0</v>
      </c>
      <c r="Z83" s="157">
        <v>0</v>
      </c>
      <c r="AA83" s="157"/>
      <c r="AB83" s="117"/>
      <c r="AC83" s="72"/>
      <c r="AD83" s="140" t="s">
        <v>20</v>
      </c>
      <c r="AE83" s="64"/>
      <c r="AF83" s="62">
        <f aca="true" t="shared" si="74" ref="AF83:AF89">AH83+AJ83</f>
        <v>0</v>
      </c>
      <c r="AG83" s="63">
        <f aca="true" t="shared" si="75" ref="AG83:AG89">AI83+AK83</f>
        <v>0</v>
      </c>
      <c r="AH83" s="63">
        <v>0</v>
      </c>
      <c r="AI83" s="63">
        <v>0</v>
      </c>
      <c r="AJ83" s="63">
        <v>0</v>
      </c>
      <c r="AK83" s="63">
        <v>0</v>
      </c>
      <c r="AL83" s="63">
        <f aca="true" t="shared" si="76" ref="AL83:AL89">AN83+AP83</f>
        <v>1</v>
      </c>
      <c r="AM83" s="63">
        <f aca="true" t="shared" si="77" ref="AM83:AM89">AO83+AQ83</f>
        <v>16</v>
      </c>
      <c r="AN83" s="28">
        <v>0</v>
      </c>
      <c r="AO83" s="28">
        <v>0</v>
      </c>
      <c r="AP83" s="28">
        <v>1</v>
      </c>
      <c r="AQ83" s="28">
        <v>16</v>
      </c>
    </row>
    <row r="84" spans="1:43" ht="12" customHeight="1">
      <c r="A84" s="70"/>
      <c r="B84" s="71"/>
      <c r="C84" s="139" t="s">
        <v>22</v>
      </c>
      <c r="D84" s="61"/>
      <c r="E84" s="62">
        <f t="shared" si="66"/>
        <v>25</v>
      </c>
      <c r="F84" s="63">
        <f t="shared" si="67"/>
        <v>0</v>
      </c>
      <c r="G84" s="63">
        <f t="shared" si="68"/>
        <v>9</v>
      </c>
      <c r="H84" s="63">
        <f t="shared" si="69"/>
        <v>0</v>
      </c>
      <c r="I84" s="63">
        <v>0</v>
      </c>
      <c r="J84" s="63">
        <v>0</v>
      </c>
      <c r="K84" s="63">
        <v>0</v>
      </c>
      <c r="L84" s="63">
        <v>0</v>
      </c>
      <c r="M84" s="63">
        <v>9</v>
      </c>
      <c r="N84" s="63">
        <v>0</v>
      </c>
      <c r="O84" s="63">
        <f t="shared" si="70"/>
        <v>13</v>
      </c>
      <c r="P84" s="63">
        <f t="shared" si="71"/>
        <v>0</v>
      </c>
      <c r="Q84" s="63">
        <v>0</v>
      </c>
      <c r="R84" s="63">
        <v>0</v>
      </c>
      <c r="S84" s="63">
        <v>13</v>
      </c>
      <c r="T84" s="63">
        <v>0</v>
      </c>
      <c r="U84" s="63">
        <f t="shared" si="72"/>
        <v>1</v>
      </c>
      <c r="V84" s="63">
        <f t="shared" si="73"/>
        <v>0</v>
      </c>
      <c r="W84" s="157">
        <v>0</v>
      </c>
      <c r="X84" s="157">
        <v>0</v>
      </c>
      <c r="Y84" s="157">
        <v>1</v>
      </c>
      <c r="Z84" s="157">
        <v>0</v>
      </c>
      <c r="AA84" s="157"/>
      <c r="AB84" s="117"/>
      <c r="AC84" s="72"/>
      <c r="AD84" s="140" t="s">
        <v>22</v>
      </c>
      <c r="AE84" s="64"/>
      <c r="AF84" s="62">
        <f t="shared" si="74"/>
        <v>0</v>
      </c>
      <c r="AG84" s="63">
        <f t="shared" si="75"/>
        <v>0</v>
      </c>
      <c r="AH84" s="63">
        <v>0</v>
      </c>
      <c r="AI84" s="63">
        <v>0</v>
      </c>
      <c r="AJ84" s="63">
        <v>0</v>
      </c>
      <c r="AK84" s="63">
        <v>0</v>
      </c>
      <c r="AL84" s="63">
        <f t="shared" si="76"/>
        <v>2</v>
      </c>
      <c r="AM84" s="63">
        <f t="shared" si="77"/>
        <v>0</v>
      </c>
      <c r="AN84" s="28">
        <v>0</v>
      </c>
      <c r="AO84" s="28">
        <v>0</v>
      </c>
      <c r="AP84" s="28">
        <v>2</v>
      </c>
      <c r="AQ84" s="28">
        <v>0</v>
      </c>
    </row>
    <row r="85" spans="1:43" ht="12" customHeight="1">
      <c r="A85" s="70"/>
      <c r="B85" s="71"/>
      <c r="C85" s="139" t="s">
        <v>23</v>
      </c>
      <c r="D85" s="82"/>
      <c r="E85" s="62">
        <f t="shared" si="66"/>
        <v>1</v>
      </c>
      <c r="F85" s="63">
        <f t="shared" si="67"/>
        <v>20</v>
      </c>
      <c r="G85" s="63">
        <f t="shared" si="68"/>
        <v>1</v>
      </c>
      <c r="H85" s="63">
        <f t="shared" si="69"/>
        <v>20</v>
      </c>
      <c r="I85" s="63">
        <v>0</v>
      </c>
      <c r="J85" s="63">
        <v>0</v>
      </c>
      <c r="K85" s="63">
        <v>0</v>
      </c>
      <c r="L85" s="63">
        <v>0</v>
      </c>
      <c r="M85" s="63">
        <v>1</v>
      </c>
      <c r="N85" s="63">
        <v>20</v>
      </c>
      <c r="O85" s="63">
        <f t="shared" si="70"/>
        <v>0</v>
      </c>
      <c r="P85" s="63">
        <f t="shared" si="71"/>
        <v>0</v>
      </c>
      <c r="Q85" s="63">
        <v>0</v>
      </c>
      <c r="R85" s="63">
        <v>0</v>
      </c>
      <c r="S85" s="63">
        <v>0</v>
      </c>
      <c r="T85" s="63">
        <v>0</v>
      </c>
      <c r="U85" s="63">
        <f t="shared" si="72"/>
        <v>0</v>
      </c>
      <c r="V85" s="63">
        <f t="shared" si="73"/>
        <v>0</v>
      </c>
      <c r="W85" s="157">
        <v>0</v>
      </c>
      <c r="X85" s="157">
        <v>0</v>
      </c>
      <c r="Y85" s="157">
        <v>0</v>
      </c>
      <c r="Z85" s="157">
        <v>0</v>
      </c>
      <c r="AA85" s="157"/>
      <c r="AB85" s="117"/>
      <c r="AC85" s="72"/>
      <c r="AD85" s="140" t="s">
        <v>23</v>
      </c>
      <c r="AE85" s="92"/>
      <c r="AF85" s="62">
        <f t="shared" si="74"/>
        <v>0</v>
      </c>
      <c r="AG85" s="63">
        <f t="shared" si="75"/>
        <v>0</v>
      </c>
      <c r="AH85" s="63">
        <v>0</v>
      </c>
      <c r="AI85" s="63">
        <v>0</v>
      </c>
      <c r="AJ85" s="63">
        <v>0</v>
      </c>
      <c r="AK85" s="63">
        <v>0</v>
      </c>
      <c r="AL85" s="63">
        <f t="shared" si="76"/>
        <v>0</v>
      </c>
      <c r="AM85" s="63">
        <f t="shared" si="77"/>
        <v>0</v>
      </c>
      <c r="AN85" s="28">
        <v>0</v>
      </c>
      <c r="AO85" s="28">
        <v>0</v>
      </c>
      <c r="AP85" s="28">
        <v>0</v>
      </c>
      <c r="AQ85" s="28">
        <v>0</v>
      </c>
    </row>
    <row r="86" spans="1:43" ht="12" customHeight="1">
      <c r="A86" s="70"/>
      <c r="B86" s="71"/>
      <c r="C86" s="139" t="s">
        <v>24</v>
      </c>
      <c r="D86" s="82"/>
      <c r="E86" s="62">
        <f t="shared" si="66"/>
        <v>217</v>
      </c>
      <c r="F86" s="63">
        <f t="shared" si="67"/>
        <v>13082</v>
      </c>
      <c r="G86" s="63">
        <f t="shared" si="68"/>
        <v>196</v>
      </c>
      <c r="H86" s="63">
        <f t="shared" si="69"/>
        <v>11967</v>
      </c>
      <c r="I86" s="63">
        <v>0</v>
      </c>
      <c r="J86" s="63">
        <v>0</v>
      </c>
      <c r="K86" s="63">
        <v>0</v>
      </c>
      <c r="L86" s="63">
        <v>0</v>
      </c>
      <c r="M86" s="63">
        <v>196</v>
      </c>
      <c r="N86" s="63">
        <v>11967</v>
      </c>
      <c r="O86" s="63">
        <f t="shared" si="70"/>
        <v>0</v>
      </c>
      <c r="P86" s="63">
        <f t="shared" si="71"/>
        <v>0</v>
      </c>
      <c r="Q86" s="63">
        <v>0</v>
      </c>
      <c r="R86" s="63">
        <v>0</v>
      </c>
      <c r="S86" s="63">
        <v>0</v>
      </c>
      <c r="T86" s="63">
        <v>0</v>
      </c>
      <c r="U86" s="63">
        <f t="shared" si="72"/>
        <v>21</v>
      </c>
      <c r="V86" s="63">
        <f t="shared" si="73"/>
        <v>1115</v>
      </c>
      <c r="W86" s="157">
        <v>0</v>
      </c>
      <c r="X86" s="157">
        <v>0</v>
      </c>
      <c r="Y86" s="157">
        <v>21</v>
      </c>
      <c r="Z86" s="157">
        <v>1115</v>
      </c>
      <c r="AA86" s="157"/>
      <c r="AB86" s="117"/>
      <c r="AC86" s="72"/>
      <c r="AD86" s="140" t="s">
        <v>24</v>
      </c>
      <c r="AE86" s="92"/>
      <c r="AF86" s="62">
        <f t="shared" si="74"/>
        <v>0</v>
      </c>
      <c r="AG86" s="63">
        <f t="shared" si="75"/>
        <v>0</v>
      </c>
      <c r="AH86" s="63">
        <v>0</v>
      </c>
      <c r="AI86" s="63">
        <v>0</v>
      </c>
      <c r="AJ86" s="63">
        <v>0</v>
      </c>
      <c r="AK86" s="63">
        <v>0</v>
      </c>
      <c r="AL86" s="63">
        <f t="shared" si="76"/>
        <v>0</v>
      </c>
      <c r="AM86" s="63">
        <f t="shared" si="77"/>
        <v>0</v>
      </c>
      <c r="AN86" s="28">
        <v>0</v>
      </c>
      <c r="AO86" s="28">
        <v>0</v>
      </c>
      <c r="AP86" s="28">
        <v>0</v>
      </c>
      <c r="AQ86" s="28">
        <v>0</v>
      </c>
    </row>
    <row r="87" spans="1:43" ht="12" customHeight="1">
      <c r="A87" s="70"/>
      <c r="B87" s="71"/>
      <c r="C87" s="143" t="s">
        <v>59</v>
      </c>
      <c r="D87" s="61"/>
      <c r="E87" s="62">
        <f t="shared" si="66"/>
        <v>1</v>
      </c>
      <c r="F87" s="63">
        <f t="shared" si="67"/>
        <v>0</v>
      </c>
      <c r="G87" s="63">
        <f t="shared" si="68"/>
        <v>1</v>
      </c>
      <c r="H87" s="63">
        <f t="shared" si="69"/>
        <v>0</v>
      </c>
      <c r="I87" s="63">
        <v>1</v>
      </c>
      <c r="J87" s="63">
        <v>0</v>
      </c>
      <c r="K87" s="63">
        <v>0</v>
      </c>
      <c r="L87" s="63">
        <v>0</v>
      </c>
      <c r="M87" s="63">
        <v>0</v>
      </c>
      <c r="N87" s="63">
        <v>0</v>
      </c>
      <c r="O87" s="63">
        <f t="shared" si="70"/>
        <v>0</v>
      </c>
      <c r="P87" s="63">
        <f t="shared" si="71"/>
        <v>0</v>
      </c>
      <c r="Q87" s="63">
        <v>0</v>
      </c>
      <c r="R87" s="63">
        <v>0</v>
      </c>
      <c r="S87" s="63">
        <v>0</v>
      </c>
      <c r="T87" s="63">
        <v>0</v>
      </c>
      <c r="U87" s="63">
        <f t="shared" si="72"/>
        <v>0</v>
      </c>
      <c r="V87" s="63">
        <f t="shared" si="73"/>
        <v>0</v>
      </c>
      <c r="W87" s="157">
        <v>0</v>
      </c>
      <c r="X87" s="157">
        <v>0</v>
      </c>
      <c r="Y87" s="157">
        <v>0</v>
      </c>
      <c r="Z87" s="157">
        <v>0</v>
      </c>
      <c r="AA87" s="157"/>
      <c r="AB87" s="117"/>
      <c r="AC87" s="72"/>
      <c r="AD87" s="140" t="s">
        <v>59</v>
      </c>
      <c r="AE87" s="64"/>
      <c r="AF87" s="62">
        <f t="shared" si="74"/>
        <v>0</v>
      </c>
      <c r="AG87" s="63">
        <f t="shared" si="75"/>
        <v>0</v>
      </c>
      <c r="AH87" s="63">
        <v>0</v>
      </c>
      <c r="AI87" s="63">
        <v>0</v>
      </c>
      <c r="AJ87" s="63">
        <v>0</v>
      </c>
      <c r="AK87" s="63">
        <v>0</v>
      </c>
      <c r="AL87" s="63">
        <f t="shared" si="76"/>
        <v>0</v>
      </c>
      <c r="AM87" s="63">
        <f t="shared" si="77"/>
        <v>0</v>
      </c>
      <c r="AN87" s="28">
        <v>0</v>
      </c>
      <c r="AO87" s="28">
        <v>0</v>
      </c>
      <c r="AP87" s="28">
        <v>0</v>
      </c>
      <c r="AQ87" s="28">
        <v>0</v>
      </c>
    </row>
    <row r="88" spans="1:43" ht="12" customHeight="1">
      <c r="A88" s="70"/>
      <c r="B88" s="71"/>
      <c r="C88" s="139" t="s">
        <v>60</v>
      </c>
      <c r="D88" s="71"/>
      <c r="E88" s="62">
        <f t="shared" si="66"/>
        <v>49</v>
      </c>
      <c r="F88" s="63">
        <f t="shared" si="67"/>
        <v>0</v>
      </c>
      <c r="G88" s="63">
        <f t="shared" si="68"/>
        <v>29</v>
      </c>
      <c r="H88" s="63">
        <f t="shared" si="69"/>
        <v>0</v>
      </c>
      <c r="I88" s="63">
        <v>0</v>
      </c>
      <c r="J88" s="63">
        <v>0</v>
      </c>
      <c r="K88" s="63">
        <v>29</v>
      </c>
      <c r="L88" s="63">
        <v>0</v>
      </c>
      <c r="M88" s="63">
        <v>0</v>
      </c>
      <c r="N88" s="63">
        <v>0</v>
      </c>
      <c r="O88" s="63">
        <f t="shared" si="70"/>
        <v>17</v>
      </c>
      <c r="P88" s="63">
        <f t="shared" si="71"/>
        <v>0</v>
      </c>
      <c r="Q88" s="63">
        <v>12</v>
      </c>
      <c r="R88" s="63">
        <v>0</v>
      </c>
      <c r="S88" s="63">
        <v>5</v>
      </c>
      <c r="T88" s="63">
        <v>0</v>
      </c>
      <c r="U88" s="63">
        <f t="shared" si="72"/>
        <v>1</v>
      </c>
      <c r="V88" s="63">
        <f t="shared" si="73"/>
        <v>0</v>
      </c>
      <c r="W88" s="157">
        <v>1</v>
      </c>
      <c r="X88" s="157">
        <v>0</v>
      </c>
      <c r="Y88" s="157">
        <v>0</v>
      </c>
      <c r="Z88" s="157">
        <v>0</v>
      </c>
      <c r="AA88" s="157"/>
      <c r="AB88" s="117"/>
      <c r="AC88" s="72"/>
      <c r="AD88" s="140" t="s">
        <v>60</v>
      </c>
      <c r="AE88" s="72"/>
      <c r="AF88" s="168">
        <f t="shared" si="74"/>
        <v>2</v>
      </c>
      <c r="AG88" s="72">
        <f t="shared" si="75"/>
        <v>0</v>
      </c>
      <c r="AH88" s="72">
        <v>2</v>
      </c>
      <c r="AI88" s="72">
        <v>0</v>
      </c>
      <c r="AJ88" s="72">
        <v>0</v>
      </c>
      <c r="AK88" s="72">
        <v>0</v>
      </c>
      <c r="AL88" s="72">
        <f t="shared" si="76"/>
        <v>0</v>
      </c>
      <c r="AM88" s="72">
        <f t="shared" si="77"/>
        <v>0</v>
      </c>
      <c r="AN88" s="72">
        <v>0</v>
      </c>
      <c r="AO88" s="72">
        <v>0</v>
      </c>
      <c r="AP88" s="72">
        <v>0</v>
      </c>
      <c r="AQ88" s="72">
        <v>0</v>
      </c>
    </row>
    <row r="89" spans="1:43" s="85" customFormat="1" ht="12" customHeight="1">
      <c r="A89" s="93"/>
      <c r="B89" s="94"/>
      <c r="C89" s="144" t="s">
        <v>25</v>
      </c>
      <c r="D89" s="71"/>
      <c r="E89" s="169">
        <f t="shared" si="66"/>
        <v>3</v>
      </c>
      <c r="F89" s="95">
        <f t="shared" si="67"/>
        <v>0</v>
      </c>
      <c r="G89" s="95">
        <f t="shared" si="68"/>
        <v>3</v>
      </c>
      <c r="H89" s="95">
        <f t="shared" si="69"/>
        <v>0</v>
      </c>
      <c r="I89" s="95">
        <v>0</v>
      </c>
      <c r="J89" s="95">
        <v>0</v>
      </c>
      <c r="K89" s="95">
        <v>0</v>
      </c>
      <c r="L89" s="95">
        <v>0</v>
      </c>
      <c r="M89" s="95">
        <v>3</v>
      </c>
      <c r="N89" s="95">
        <v>0</v>
      </c>
      <c r="O89" s="95">
        <f t="shared" si="70"/>
        <v>0</v>
      </c>
      <c r="P89" s="95">
        <f t="shared" si="71"/>
        <v>0</v>
      </c>
      <c r="Q89" s="95">
        <v>0</v>
      </c>
      <c r="R89" s="95">
        <v>0</v>
      </c>
      <c r="S89" s="95">
        <v>0</v>
      </c>
      <c r="T89" s="95">
        <v>0</v>
      </c>
      <c r="U89" s="95">
        <f t="shared" si="72"/>
        <v>0</v>
      </c>
      <c r="V89" s="95">
        <f t="shared" si="73"/>
        <v>0</v>
      </c>
      <c r="W89" s="159">
        <v>0</v>
      </c>
      <c r="X89" s="157">
        <v>0</v>
      </c>
      <c r="Y89" s="159">
        <v>0</v>
      </c>
      <c r="Z89" s="159">
        <v>0</v>
      </c>
      <c r="AA89" s="157"/>
      <c r="AB89" s="117"/>
      <c r="AC89" s="96"/>
      <c r="AD89" s="145" t="s">
        <v>25</v>
      </c>
      <c r="AE89" s="72"/>
      <c r="AF89" s="170">
        <f t="shared" si="74"/>
        <v>0</v>
      </c>
      <c r="AG89" s="96">
        <f t="shared" si="75"/>
        <v>0</v>
      </c>
      <c r="AH89" s="96">
        <v>0</v>
      </c>
      <c r="AI89" s="96">
        <v>0</v>
      </c>
      <c r="AJ89" s="96">
        <v>0</v>
      </c>
      <c r="AK89" s="96">
        <v>0</v>
      </c>
      <c r="AL89" s="72">
        <f t="shared" si="76"/>
        <v>0</v>
      </c>
      <c r="AM89" s="72">
        <f t="shared" si="77"/>
        <v>0</v>
      </c>
      <c r="AN89" s="72">
        <v>0</v>
      </c>
      <c r="AO89" s="72">
        <v>0</v>
      </c>
      <c r="AP89" s="72">
        <v>0</v>
      </c>
      <c r="AQ89" s="72">
        <v>0</v>
      </c>
    </row>
    <row r="90" spans="1:43" s="85" customFormat="1" ht="12" customHeight="1">
      <c r="A90" s="97"/>
      <c r="B90" s="97"/>
      <c r="C90" s="98"/>
      <c r="D90" s="97"/>
      <c r="E90" s="99"/>
      <c r="F90" s="99"/>
      <c r="G90" s="99"/>
      <c r="H90" s="99"/>
      <c r="I90" s="99"/>
      <c r="J90" s="99"/>
      <c r="K90" s="99"/>
      <c r="L90" s="99"/>
      <c r="M90" s="99"/>
      <c r="N90" s="99"/>
      <c r="O90" s="99"/>
      <c r="P90" s="99"/>
      <c r="Q90" s="99"/>
      <c r="R90" s="99"/>
      <c r="S90" s="99"/>
      <c r="T90" s="99"/>
      <c r="U90" s="99"/>
      <c r="V90" s="99"/>
      <c r="W90" s="99"/>
      <c r="X90" s="99"/>
      <c r="Y90" s="99"/>
      <c r="Z90" s="99"/>
      <c r="AA90" s="117"/>
      <c r="AB90" s="99"/>
      <c r="AC90" s="99"/>
      <c r="AD90" s="99"/>
      <c r="AE90" s="99"/>
      <c r="AF90" s="99"/>
      <c r="AG90" s="99"/>
      <c r="AH90" s="99"/>
      <c r="AI90" s="99"/>
      <c r="AJ90" s="99"/>
      <c r="AK90" s="99"/>
      <c r="AL90" s="99"/>
      <c r="AM90" s="99"/>
      <c r="AN90" s="99"/>
      <c r="AO90" s="99"/>
      <c r="AP90" s="99"/>
      <c r="AQ90" s="99"/>
    </row>
    <row r="91" spans="1:43" s="134" customFormat="1" ht="12" customHeight="1">
      <c r="A91" s="137"/>
      <c r="B91" s="181" t="s">
        <v>48</v>
      </c>
      <c r="C91" s="181"/>
      <c r="D91" s="138"/>
      <c r="E91" s="26">
        <f>SUM(E92:E99)</f>
        <v>617</v>
      </c>
      <c r="F91" s="26">
        <f>SUM(F92:F99)</f>
        <v>49892</v>
      </c>
      <c r="G91" s="26">
        <f>I91+K91+M91</f>
        <v>572</v>
      </c>
      <c r="H91" s="26">
        <f aca="true" t="shared" si="78" ref="H91:N91">SUM(H92:H99)</f>
        <v>46241</v>
      </c>
      <c r="I91" s="26">
        <f t="shared" si="78"/>
        <v>0</v>
      </c>
      <c r="J91" s="26">
        <f t="shared" si="78"/>
        <v>0</v>
      </c>
      <c r="K91" s="26">
        <f t="shared" si="78"/>
        <v>17</v>
      </c>
      <c r="L91" s="26">
        <f t="shared" si="78"/>
        <v>1639</v>
      </c>
      <c r="M91" s="26">
        <f t="shared" si="78"/>
        <v>555</v>
      </c>
      <c r="N91" s="26">
        <f t="shared" si="78"/>
        <v>44602</v>
      </c>
      <c r="O91" s="26">
        <f>Q91+S91</f>
        <v>0</v>
      </c>
      <c r="P91" s="26">
        <f>SUM(P92:P99)</f>
        <v>0</v>
      </c>
      <c r="Q91" s="26">
        <f>SUM(Q92:Q99)</f>
        <v>0</v>
      </c>
      <c r="R91" s="26">
        <f>SUM(R92:R99)</f>
        <v>0</v>
      </c>
      <c r="S91" s="26">
        <f>SUM(S92:S99)</f>
        <v>0</v>
      </c>
      <c r="T91" s="26">
        <f>SUM(T92:T99)</f>
        <v>0</v>
      </c>
      <c r="U91" s="26">
        <f>W91+Y91</f>
        <v>45</v>
      </c>
      <c r="V91" s="26">
        <f>SUM(V92:V99)</f>
        <v>3651</v>
      </c>
      <c r="W91" s="26">
        <f>SUM(W92:W99)</f>
        <v>0</v>
      </c>
      <c r="X91" s="26">
        <f>SUM(X92:X99)</f>
        <v>0</v>
      </c>
      <c r="Y91" s="26">
        <f>SUM(Y92:Y99)</f>
        <v>45</v>
      </c>
      <c r="Z91" s="26">
        <f>SUM(Z92:Z99)</f>
        <v>3651</v>
      </c>
      <c r="AA91" s="25"/>
      <c r="AB91" s="149"/>
      <c r="AC91" s="189" t="s">
        <v>48</v>
      </c>
      <c r="AD91" s="189"/>
      <c r="AE91" s="133"/>
      <c r="AF91" s="26">
        <f>AH91+AJ91</f>
        <v>0</v>
      </c>
      <c r="AG91" s="26">
        <f>SUM(AG92:AG99)</f>
        <v>0</v>
      </c>
      <c r="AH91" s="26">
        <f>SUM(AH92:AH99)</f>
        <v>0</v>
      </c>
      <c r="AI91" s="26">
        <f>SUM(AI92:AI99)</f>
        <v>0</v>
      </c>
      <c r="AJ91" s="26">
        <f>SUM(AJ92:AJ99)</f>
        <v>0</v>
      </c>
      <c r="AK91" s="26">
        <f>SUM(AK92:AK99)</f>
        <v>0</v>
      </c>
      <c r="AL91" s="26">
        <f>AN91+AP91</f>
        <v>0</v>
      </c>
      <c r="AM91" s="26">
        <f>SUM(AM92:AM99)</f>
        <v>0</v>
      </c>
      <c r="AN91" s="26">
        <f>SUM(AN92:AN99)</f>
        <v>0</v>
      </c>
      <c r="AO91" s="26">
        <f>SUM(AO92:AO99)</f>
        <v>0</v>
      </c>
      <c r="AP91" s="26">
        <f>SUM(AP92:AP99)</f>
        <v>0</v>
      </c>
      <c r="AQ91" s="26">
        <f>SUM(AQ92:AQ99)</f>
        <v>0</v>
      </c>
    </row>
    <row r="92" spans="1:43" s="91" customFormat="1" ht="12" customHeight="1">
      <c r="A92" s="119"/>
      <c r="B92" s="100"/>
      <c r="C92" s="66" t="s">
        <v>49</v>
      </c>
      <c r="D92" s="120"/>
      <c r="E92" s="28">
        <f>G92+O92+U92+AL92+AF92</f>
        <v>340</v>
      </c>
      <c r="F92" s="28">
        <f>H92+P92+V92+AG92+AM92</f>
        <v>25989</v>
      </c>
      <c r="G92" s="28">
        <f>I92+K92+M92</f>
        <v>310</v>
      </c>
      <c r="H92" s="28">
        <f>J92+L92+N92</f>
        <v>23828</v>
      </c>
      <c r="I92" s="28">
        <v>0</v>
      </c>
      <c r="J92" s="28">
        <v>0</v>
      </c>
      <c r="K92" s="28">
        <v>6</v>
      </c>
      <c r="L92" s="28">
        <v>594</v>
      </c>
      <c r="M92" s="28">
        <v>304</v>
      </c>
      <c r="N92" s="28">
        <v>23234</v>
      </c>
      <c r="O92" s="28">
        <f>Q92+S92</f>
        <v>0</v>
      </c>
      <c r="P92" s="28">
        <f>R92+T92</f>
        <v>0</v>
      </c>
      <c r="Q92" s="28">
        <v>0</v>
      </c>
      <c r="R92" s="28">
        <v>0</v>
      </c>
      <c r="S92" s="28">
        <v>0</v>
      </c>
      <c r="T92" s="28">
        <v>0</v>
      </c>
      <c r="U92" s="28">
        <f>W92+Y92</f>
        <v>30</v>
      </c>
      <c r="V92" s="28">
        <f>X92+Z92</f>
        <v>2161</v>
      </c>
      <c r="W92" s="155">
        <v>0</v>
      </c>
      <c r="X92" s="155">
        <v>0</v>
      </c>
      <c r="Y92" s="155">
        <v>30</v>
      </c>
      <c r="Z92" s="155">
        <v>2161</v>
      </c>
      <c r="AA92" s="157"/>
      <c r="AB92" s="117"/>
      <c r="AC92" s="72"/>
      <c r="AD92" s="73" t="s">
        <v>49</v>
      </c>
      <c r="AE92" s="50"/>
      <c r="AF92" s="28">
        <f>AH92+AJ92</f>
        <v>0</v>
      </c>
      <c r="AG92" s="28">
        <f>AI92+AK92</f>
        <v>0</v>
      </c>
      <c r="AH92" s="28">
        <v>0</v>
      </c>
      <c r="AI92" s="28">
        <v>0</v>
      </c>
      <c r="AJ92" s="28">
        <v>0</v>
      </c>
      <c r="AK92" s="28">
        <v>0</v>
      </c>
      <c r="AL92" s="28">
        <f>AN92+AP92</f>
        <v>0</v>
      </c>
      <c r="AM92" s="28">
        <f>AO92+AQ92</f>
        <v>0</v>
      </c>
      <c r="AN92" s="28">
        <v>0</v>
      </c>
      <c r="AO92" s="28">
        <v>0</v>
      </c>
      <c r="AP92" s="28">
        <v>0</v>
      </c>
      <c r="AQ92" s="28">
        <v>0</v>
      </c>
    </row>
    <row r="93" spans="1:43" s="91" customFormat="1" ht="12" customHeight="1">
      <c r="A93" s="119"/>
      <c r="B93" s="100"/>
      <c r="C93" s="146" t="s">
        <v>55</v>
      </c>
      <c r="D93" s="120"/>
      <c r="E93" s="28">
        <f>G93+O93+U93+AL93+AF93</f>
        <v>7</v>
      </c>
      <c r="F93" s="28">
        <f>H93+P93+V93+AG93+AM93</f>
        <v>188</v>
      </c>
      <c r="G93" s="28">
        <f>I93+K93+M93</f>
        <v>7</v>
      </c>
      <c r="H93" s="28">
        <f>J93+L93+N93</f>
        <v>188</v>
      </c>
      <c r="I93" s="28">
        <v>0</v>
      </c>
      <c r="J93" s="28">
        <v>0</v>
      </c>
      <c r="K93" s="28">
        <v>0</v>
      </c>
      <c r="L93" s="28">
        <v>0</v>
      </c>
      <c r="M93" s="28">
        <v>7</v>
      </c>
      <c r="N93" s="28">
        <v>188</v>
      </c>
      <c r="O93" s="28">
        <f>Q93+S93</f>
        <v>0</v>
      </c>
      <c r="P93" s="28">
        <f>R93+T93</f>
        <v>0</v>
      </c>
      <c r="Q93" s="28">
        <v>0</v>
      </c>
      <c r="R93" s="28">
        <v>0</v>
      </c>
      <c r="S93" s="28">
        <v>0</v>
      </c>
      <c r="T93" s="28">
        <v>0</v>
      </c>
      <c r="U93" s="28">
        <f>W93+Y93</f>
        <v>0</v>
      </c>
      <c r="V93" s="28">
        <f>X93+Z93</f>
        <v>0</v>
      </c>
      <c r="W93" s="155">
        <v>0</v>
      </c>
      <c r="X93" s="155">
        <v>0</v>
      </c>
      <c r="Y93" s="155">
        <v>0</v>
      </c>
      <c r="Z93" s="155">
        <v>0</v>
      </c>
      <c r="AA93" s="157"/>
      <c r="AB93" s="117"/>
      <c r="AC93" s="72"/>
      <c r="AD93" s="73" t="s">
        <v>55</v>
      </c>
      <c r="AE93" s="50"/>
      <c r="AF93" s="28">
        <f>AH93+AJ93</f>
        <v>0</v>
      </c>
      <c r="AG93" s="28">
        <f>AI93+AK93</f>
        <v>0</v>
      </c>
      <c r="AH93" s="28">
        <v>0</v>
      </c>
      <c r="AI93" s="28">
        <v>0</v>
      </c>
      <c r="AJ93" s="28">
        <v>0</v>
      </c>
      <c r="AK93" s="28">
        <v>0</v>
      </c>
      <c r="AL93" s="28">
        <f>AN93+AP93</f>
        <v>0</v>
      </c>
      <c r="AM93" s="28">
        <f>AO93+AQ93</f>
        <v>0</v>
      </c>
      <c r="AN93" s="28">
        <v>0</v>
      </c>
      <c r="AO93" s="28">
        <v>0</v>
      </c>
      <c r="AP93" s="28">
        <v>0</v>
      </c>
      <c r="AQ93" s="28">
        <v>0</v>
      </c>
    </row>
    <row r="94" spans="1:43" s="91" customFormat="1" ht="12" customHeight="1">
      <c r="A94" s="119"/>
      <c r="B94" s="100"/>
      <c r="C94" s="66" t="s">
        <v>50</v>
      </c>
      <c r="D94" s="120"/>
      <c r="E94" s="28">
        <f>G94+O94+U94+AL94+AF94</f>
        <v>183</v>
      </c>
      <c r="F94" s="28">
        <f>H94+P94+V94+AG94+AM94</f>
        <v>17365</v>
      </c>
      <c r="G94" s="28">
        <f>I94+K94+M94</f>
        <v>168</v>
      </c>
      <c r="H94" s="28">
        <f>J94+L94+N94</f>
        <v>15875</v>
      </c>
      <c r="I94" s="28">
        <v>0</v>
      </c>
      <c r="J94" s="28">
        <v>0</v>
      </c>
      <c r="K94" s="28">
        <v>11</v>
      </c>
      <c r="L94" s="28">
        <v>1045</v>
      </c>
      <c r="M94" s="28">
        <v>157</v>
      </c>
      <c r="N94" s="28">
        <v>14830</v>
      </c>
      <c r="O94" s="28">
        <f>Q94+S94</f>
        <v>0</v>
      </c>
      <c r="P94" s="28">
        <f>R94+T94</f>
        <v>0</v>
      </c>
      <c r="Q94" s="28">
        <v>0</v>
      </c>
      <c r="R94" s="28">
        <v>0</v>
      </c>
      <c r="S94" s="28">
        <v>0</v>
      </c>
      <c r="T94" s="28">
        <v>0</v>
      </c>
      <c r="U94" s="28">
        <f>W94+Y94</f>
        <v>15</v>
      </c>
      <c r="V94" s="28">
        <f>X94+Z94</f>
        <v>1490</v>
      </c>
      <c r="W94" s="155">
        <v>0</v>
      </c>
      <c r="X94" s="155">
        <v>0</v>
      </c>
      <c r="Y94" s="155">
        <v>15</v>
      </c>
      <c r="Z94" s="155">
        <v>1490</v>
      </c>
      <c r="AA94" s="157"/>
      <c r="AB94" s="117"/>
      <c r="AC94" s="72"/>
      <c r="AD94" s="73" t="s">
        <v>50</v>
      </c>
      <c r="AE94" s="50"/>
      <c r="AF94" s="28">
        <f>AH94+AJ94</f>
        <v>0</v>
      </c>
      <c r="AG94" s="28">
        <f>AI94+AK94</f>
        <v>0</v>
      </c>
      <c r="AH94" s="28">
        <v>0</v>
      </c>
      <c r="AI94" s="28">
        <v>0</v>
      </c>
      <c r="AJ94" s="28">
        <v>0</v>
      </c>
      <c r="AK94" s="28">
        <v>0</v>
      </c>
      <c r="AL94" s="28">
        <f>AN94+AP94</f>
        <v>0</v>
      </c>
      <c r="AM94" s="28">
        <f>AO94+AQ94</f>
        <v>0</v>
      </c>
      <c r="AN94" s="28">
        <v>0</v>
      </c>
      <c r="AO94" s="28">
        <v>0</v>
      </c>
      <c r="AP94" s="28">
        <v>0</v>
      </c>
      <c r="AQ94" s="28">
        <v>0</v>
      </c>
    </row>
    <row r="95" spans="1:43" s="91" customFormat="1" ht="12" customHeight="1">
      <c r="A95" s="119"/>
      <c r="B95" s="100"/>
      <c r="C95" s="66" t="s">
        <v>51</v>
      </c>
      <c r="D95" s="120"/>
      <c r="E95" s="28">
        <f>G95+O95+U95+AL95+AF95</f>
        <v>87</v>
      </c>
      <c r="F95" s="28">
        <f>H95+P95+V95+AG95+AM95</f>
        <v>6350</v>
      </c>
      <c r="G95" s="28">
        <f>I95+K95+M95</f>
        <v>87</v>
      </c>
      <c r="H95" s="28">
        <f>J95+L95+N95</f>
        <v>6350</v>
      </c>
      <c r="I95" s="28">
        <v>0</v>
      </c>
      <c r="J95" s="28">
        <v>0</v>
      </c>
      <c r="K95" s="28">
        <v>0</v>
      </c>
      <c r="L95" s="28">
        <v>0</v>
      </c>
      <c r="M95" s="28">
        <v>87</v>
      </c>
      <c r="N95" s="28">
        <v>6350</v>
      </c>
      <c r="O95" s="28">
        <f>Q95+S95</f>
        <v>0</v>
      </c>
      <c r="P95" s="28">
        <f>R95+T95</f>
        <v>0</v>
      </c>
      <c r="Q95" s="28">
        <v>0</v>
      </c>
      <c r="R95" s="28">
        <v>0</v>
      </c>
      <c r="S95" s="28">
        <v>0</v>
      </c>
      <c r="T95" s="28">
        <v>0</v>
      </c>
      <c r="U95" s="28">
        <f>W95+Y95</f>
        <v>0</v>
      </c>
      <c r="V95" s="28">
        <f>X95+Z95</f>
        <v>0</v>
      </c>
      <c r="W95" s="155">
        <v>0</v>
      </c>
      <c r="X95" s="155">
        <v>0</v>
      </c>
      <c r="Y95" s="155">
        <v>0</v>
      </c>
      <c r="Z95" s="155">
        <v>0</v>
      </c>
      <c r="AA95" s="157"/>
      <c r="AB95" s="117"/>
      <c r="AC95" s="72"/>
      <c r="AD95" s="73" t="s">
        <v>51</v>
      </c>
      <c r="AE95" s="50"/>
      <c r="AF95" s="28">
        <f>AH95+AJ95</f>
        <v>0</v>
      </c>
      <c r="AG95" s="28">
        <f>AI95+AK95</f>
        <v>0</v>
      </c>
      <c r="AH95" s="28">
        <v>0</v>
      </c>
      <c r="AI95" s="28">
        <v>0</v>
      </c>
      <c r="AJ95" s="28">
        <v>0</v>
      </c>
      <c r="AK95" s="28">
        <v>0</v>
      </c>
      <c r="AL95" s="28">
        <f>AN95+AP95</f>
        <v>0</v>
      </c>
      <c r="AM95" s="28">
        <f>AO95+AQ95</f>
        <v>0</v>
      </c>
      <c r="AN95" s="28">
        <v>0</v>
      </c>
      <c r="AO95" s="28">
        <v>0</v>
      </c>
      <c r="AP95" s="28">
        <v>0</v>
      </c>
      <c r="AQ95" s="28">
        <v>0</v>
      </c>
    </row>
    <row r="96" spans="1:43" s="107" customFormat="1" ht="3" customHeight="1">
      <c r="A96" s="121"/>
      <c r="B96" s="101"/>
      <c r="C96" s="101"/>
      <c r="D96" s="102"/>
      <c r="E96" s="103"/>
      <c r="F96" s="103"/>
      <c r="G96" s="103"/>
      <c r="H96" s="103"/>
      <c r="I96" s="104">
        <v>0</v>
      </c>
      <c r="J96" s="104"/>
      <c r="K96" s="104"/>
      <c r="L96" s="104"/>
      <c r="M96" s="104"/>
      <c r="N96" s="104"/>
      <c r="O96" s="103"/>
      <c r="P96" s="103"/>
      <c r="Q96" s="103"/>
      <c r="R96" s="103"/>
      <c r="S96" s="103"/>
      <c r="T96" s="103"/>
      <c r="U96" s="103"/>
      <c r="V96" s="103"/>
      <c r="W96" s="103"/>
      <c r="X96" s="103"/>
      <c r="Y96" s="103"/>
      <c r="Z96" s="103"/>
      <c r="AA96" s="175"/>
      <c r="AB96" s="121"/>
      <c r="AC96" s="101"/>
      <c r="AD96" s="101"/>
      <c r="AE96" s="102"/>
      <c r="AF96" s="105"/>
      <c r="AG96" s="103"/>
      <c r="AH96" s="106"/>
      <c r="AI96" s="106"/>
      <c r="AJ96" s="106"/>
      <c r="AK96" s="103"/>
      <c r="AL96" s="103"/>
      <c r="AM96" s="103"/>
      <c r="AN96" s="103"/>
      <c r="AO96" s="103"/>
      <c r="AP96" s="103"/>
      <c r="AQ96" s="103"/>
    </row>
    <row r="97" spans="1:43" ht="15" customHeight="1">
      <c r="A97" s="108" t="s">
        <v>153</v>
      </c>
      <c r="B97" s="13"/>
      <c r="C97" s="13"/>
      <c r="D97" s="24"/>
      <c r="E97" s="14"/>
      <c r="F97" s="14"/>
      <c r="G97" s="14"/>
      <c r="H97" s="14"/>
      <c r="I97" s="14"/>
      <c r="J97" s="14"/>
      <c r="K97" s="14"/>
      <c r="L97" s="14"/>
      <c r="M97" s="14"/>
      <c r="N97" s="14"/>
      <c r="O97" s="14"/>
      <c r="P97" s="14"/>
      <c r="Q97" s="14"/>
      <c r="R97" s="14"/>
      <c r="S97" s="14"/>
      <c r="T97" s="14"/>
      <c r="U97" s="14"/>
      <c r="V97" s="14"/>
      <c r="W97" s="14"/>
      <c r="X97" s="14"/>
      <c r="Y97" s="14"/>
      <c r="Z97" s="14"/>
      <c r="AA97" s="14"/>
      <c r="AB97" s="108"/>
      <c r="AC97" s="13"/>
      <c r="AD97" s="13"/>
      <c r="AE97" s="13"/>
      <c r="AF97" s="15"/>
      <c r="AG97" s="15"/>
      <c r="AH97" s="15"/>
      <c r="AI97" s="15"/>
      <c r="AJ97" s="16"/>
      <c r="AK97" s="15"/>
      <c r="AL97" s="15"/>
      <c r="AM97" s="15"/>
      <c r="AN97" s="15"/>
      <c r="AO97" s="15"/>
      <c r="AP97" s="16"/>
      <c r="AQ97" s="15"/>
    </row>
    <row r="98" spans="1:39" ht="16.5" customHeight="1" hidden="1">
      <c r="A98" s="14"/>
      <c r="B98" s="13"/>
      <c r="C98" s="13"/>
      <c r="D98" s="24"/>
      <c r="E98" s="17" t="s">
        <v>45</v>
      </c>
      <c r="F98" s="17"/>
      <c r="G98" s="17"/>
      <c r="H98" s="17"/>
      <c r="I98" s="14"/>
      <c r="J98" s="14"/>
      <c r="K98" s="14"/>
      <c r="L98" s="14"/>
      <c r="M98" s="14"/>
      <c r="N98" s="14"/>
      <c r="O98" s="14"/>
      <c r="P98" s="14"/>
      <c r="Q98" s="14"/>
      <c r="R98" s="14"/>
      <c r="S98" s="14"/>
      <c r="T98" s="14"/>
      <c r="U98" s="14"/>
      <c r="V98" s="14"/>
      <c r="W98" s="14"/>
      <c r="X98" s="14"/>
      <c r="Y98" s="14"/>
      <c r="Z98" s="14"/>
      <c r="AA98" s="14"/>
      <c r="AB98" s="14"/>
      <c r="AC98" s="13"/>
      <c r="AD98" s="13"/>
      <c r="AE98" s="13"/>
      <c r="AF98" s="15"/>
      <c r="AG98" s="15"/>
      <c r="AH98" s="15"/>
      <c r="AI98" s="15"/>
      <c r="AJ98" s="16"/>
      <c r="AK98" s="15"/>
      <c r="AL98" s="15"/>
      <c r="AM98" s="15"/>
    </row>
    <row r="99" spans="5:39" ht="16.5" customHeight="1" hidden="1">
      <c r="E99" s="18" t="s">
        <v>46</v>
      </c>
      <c r="F99" s="18"/>
      <c r="G99" s="18" t="s">
        <v>47</v>
      </c>
      <c r="H99" s="18"/>
      <c r="AF99" s="19"/>
      <c r="AG99" s="19"/>
      <c r="AJ99" s="16"/>
      <c r="AK99" s="15"/>
      <c r="AL99" s="15"/>
      <c r="AM99" s="15"/>
    </row>
    <row r="100" spans="2:39" ht="16.5" customHeight="1" hidden="1">
      <c r="B100" s="122" t="s">
        <v>28</v>
      </c>
      <c r="C100" s="122"/>
      <c r="D100" s="109"/>
      <c r="E100" s="20">
        <f>SUM(E13:E17)-E15</f>
        <v>619</v>
      </c>
      <c r="F100" s="20">
        <f>SUM(F13:F17)-F15</f>
        <v>8563</v>
      </c>
      <c r="G100" s="20">
        <f>+G12+O12+U12</f>
        <v>588</v>
      </c>
      <c r="H100" s="20">
        <f>+H12+P12+V12</f>
        <v>7617</v>
      </c>
      <c r="AC100" s="122" t="s">
        <v>28</v>
      </c>
      <c r="AD100" s="122"/>
      <c r="AE100" s="110"/>
      <c r="AF100" s="19"/>
      <c r="AG100" s="19"/>
      <c r="AJ100" s="16"/>
      <c r="AK100" s="15"/>
      <c r="AL100" s="15"/>
      <c r="AM100" s="15"/>
    </row>
    <row r="101" spans="2:39" ht="16.5" customHeight="1" hidden="1">
      <c r="B101" s="122" t="s">
        <v>29</v>
      </c>
      <c r="C101" s="122"/>
      <c r="D101" s="109"/>
      <c r="E101" s="20">
        <f>SUM(E20:E35)-E26</f>
        <v>507</v>
      </c>
      <c r="F101" s="20">
        <f>SUM(F20:F35)-F26</f>
        <v>19659</v>
      </c>
      <c r="G101" s="20">
        <f>+G19+O19+U19</f>
        <v>0</v>
      </c>
      <c r="H101" s="20">
        <f>+H19+P19+V19</f>
        <v>0</v>
      </c>
      <c r="AC101" s="122" t="s">
        <v>29</v>
      </c>
      <c r="AD101" s="122"/>
      <c r="AE101" s="110"/>
      <c r="AF101" s="19"/>
      <c r="AG101" s="19"/>
      <c r="AJ101" s="15"/>
      <c r="AK101" s="15"/>
      <c r="AL101" s="15"/>
      <c r="AM101" s="15"/>
    </row>
    <row r="102" spans="2:39" ht="16.5" customHeight="1" hidden="1">
      <c r="B102" s="123" t="s">
        <v>30</v>
      </c>
      <c r="C102" s="123"/>
      <c r="D102" s="109"/>
      <c r="E102" s="20">
        <f>SUM(E41:E45)</f>
        <v>129</v>
      </c>
      <c r="F102" s="20">
        <f>SUM(F41:F45)</f>
        <v>2427</v>
      </c>
      <c r="G102" s="20">
        <f>+G39+O39+U39</f>
        <v>0</v>
      </c>
      <c r="H102" s="20">
        <f>+H39+P39+V39</f>
        <v>0</v>
      </c>
      <c r="AC102" s="123" t="s">
        <v>30</v>
      </c>
      <c r="AD102" s="123"/>
      <c r="AE102" s="110"/>
      <c r="AF102" s="19"/>
      <c r="AG102" s="19"/>
      <c r="AJ102" s="15"/>
      <c r="AK102" s="15"/>
      <c r="AL102" s="15"/>
      <c r="AM102" s="15"/>
    </row>
    <row r="103" spans="2:39" ht="16.5" customHeight="1" hidden="1">
      <c r="B103" s="123" t="s">
        <v>31</v>
      </c>
      <c r="C103" s="123"/>
      <c r="D103" s="109"/>
      <c r="E103" s="20">
        <f>SUM(E48:E59)</f>
        <v>111</v>
      </c>
      <c r="F103" s="20">
        <f>SUM(F48:F59)</f>
        <v>12176</v>
      </c>
      <c r="G103" s="20">
        <f>+G47+O47+U47</f>
        <v>30</v>
      </c>
      <c r="H103" s="20">
        <f>+H47+P47+V47</f>
        <v>0</v>
      </c>
      <c r="AC103" s="123" t="s">
        <v>31</v>
      </c>
      <c r="AD103" s="123"/>
      <c r="AE103" s="110"/>
      <c r="AJ103" s="15"/>
      <c r="AK103" s="15"/>
      <c r="AL103" s="15"/>
      <c r="AM103" s="15"/>
    </row>
    <row r="104" spans="2:39" ht="16.5" customHeight="1" hidden="1">
      <c r="B104" s="122" t="s">
        <v>32</v>
      </c>
      <c r="C104" s="122"/>
      <c r="D104" s="109"/>
      <c r="E104" s="2">
        <f>SUM(E62:E64)</f>
        <v>79</v>
      </c>
      <c r="F104" s="2">
        <f>SUM(F62:F64)</f>
        <v>991</v>
      </c>
      <c r="G104" s="20">
        <f>+G61+O61+U61</f>
        <v>1333</v>
      </c>
      <c r="H104" s="20">
        <f>+H61+P61+V61</f>
        <v>126506</v>
      </c>
      <c r="AC104" s="122" t="s">
        <v>32</v>
      </c>
      <c r="AD104" s="122"/>
      <c r="AE104" s="110"/>
      <c r="AJ104" s="15"/>
      <c r="AK104" s="15"/>
      <c r="AL104" s="15"/>
      <c r="AM104" s="15"/>
    </row>
    <row r="105" spans="2:31" ht="16.5" customHeight="1" hidden="1">
      <c r="B105" s="122" t="s">
        <v>33</v>
      </c>
      <c r="C105" s="122"/>
      <c r="D105" s="109"/>
      <c r="E105" s="20">
        <f>SUM(E67:E67)</f>
        <v>11</v>
      </c>
      <c r="F105" s="20">
        <f>SUM(F67:F67)</f>
        <v>602</v>
      </c>
      <c r="G105" s="20">
        <f>+G66+O66+U66</f>
        <v>37</v>
      </c>
      <c r="H105" s="20">
        <f>+H66+P66+V66</f>
        <v>2881</v>
      </c>
      <c r="AC105" s="122" t="s">
        <v>33</v>
      </c>
      <c r="AD105" s="122"/>
      <c r="AE105" s="110"/>
    </row>
    <row r="106" spans="2:31" ht="16.5" customHeight="1" hidden="1">
      <c r="B106" s="122" t="s">
        <v>34</v>
      </c>
      <c r="C106" s="122"/>
      <c r="D106" s="111"/>
      <c r="E106" s="20">
        <f>+E69</f>
        <v>25</v>
      </c>
      <c r="F106" s="20">
        <f>+F69</f>
        <v>1132</v>
      </c>
      <c r="G106" s="20">
        <f>+G69+O69+U69</f>
        <v>25</v>
      </c>
      <c r="H106" s="20">
        <f>+H69+P69+V69</f>
        <v>1132</v>
      </c>
      <c r="AC106" s="122" t="s">
        <v>34</v>
      </c>
      <c r="AD106" s="122"/>
      <c r="AE106" s="112"/>
    </row>
    <row r="107" spans="2:31" ht="16.5" customHeight="1" hidden="1">
      <c r="B107" s="122" t="s">
        <v>35</v>
      </c>
      <c r="C107" s="122"/>
      <c r="D107" s="111"/>
      <c r="E107" s="20">
        <f>SUM(E79:E87)</f>
        <v>1745</v>
      </c>
      <c r="F107" s="20">
        <f>SUM(F79:F87)</f>
        <v>155170</v>
      </c>
      <c r="G107" s="20">
        <f>+G78+O78+U78</f>
        <v>3</v>
      </c>
      <c r="H107" s="20">
        <f>+H78+P78+V78</f>
        <v>0</v>
      </c>
      <c r="AC107" s="122" t="s">
        <v>35</v>
      </c>
      <c r="AD107" s="122"/>
      <c r="AE107" s="112"/>
    </row>
    <row r="108" spans="2:31" ht="16.5" customHeight="1" hidden="1">
      <c r="B108" s="124" t="s">
        <v>36</v>
      </c>
      <c r="C108" s="124"/>
      <c r="D108" s="111"/>
      <c r="E108" s="20">
        <f>+E94</f>
        <v>183</v>
      </c>
      <c r="F108" s="20">
        <f>+F94</f>
        <v>17365</v>
      </c>
      <c r="G108" s="20">
        <f>+G94+O94+U94</f>
        <v>183</v>
      </c>
      <c r="H108" s="20">
        <f>+H94+P94+V94</f>
        <v>17365</v>
      </c>
      <c r="AC108" s="124" t="s">
        <v>36</v>
      </c>
      <c r="AD108" s="124"/>
      <c r="AE108" s="112"/>
    </row>
    <row r="109" spans="2:31" ht="16.5" customHeight="1" hidden="1">
      <c r="B109" s="125" t="s">
        <v>37</v>
      </c>
      <c r="C109" s="125"/>
      <c r="D109" s="111"/>
      <c r="E109" s="20">
        <f>+E95</f>
        <v>87</v>
      </c>
      <c r="F109" s="20">
        <f>+F95</f>
        <v>6350</v>
      </c>
      <c r="G109" s="20">
        <f>+G95+O95+U95</f>
        <v>87</v>
      </c>
      <c r="H109" s="20">
        <f>+H95+P95+V95</f>
        <v>6350</v>
      </c>
      <c r="AC109" s="125" t="s">
        <v>37</v>
      </c>
      <c r="AD109" s="125"/>
      <c r="AE109" s="112"/>
    </row>
    <row r="110" spans="2:31" ht="16.5" customHeight="1" hidden="1">
      <c r="B110" s="126" t="s">
        <v>38</v>
      </c>
      <c r="C110" s="126"/>
      <c r="D110" s="109"/>
      <c r="E110" s="20">
        <f>SUM(E72:E75)</f>
        <v>13</v>
      </c>
      <c r="F110" s="20">
        <f>SUM(F72:F75)</f>
        <v>1064</v>
      </c>
      <c r="G110" s="20">
        <f>+G71+O71+U71</f>
        <v>23</v>
      </c>
      <c r="H110" s="20">
        <f>+H71+P71+V71</f>
        <v>950</v>
      </c>
      <c r="AC110" s="126" t="s">
        <v>38</v>
      </c>
      <c r="AD110" s="126"/>
      <c r="AE110" s="110"/>
    </row>
    <row r="111" spans="2:31" ht="16.5" customHeight="1" hidden="1">
      <c r="B111" s="127" t="s">
        <v>39</v>
      </c>
      <c r="C111" s="127"/>
      <c r="D111" s="113"/>
      <c r="E111" s="20">
        <f>+E91</f>
        <v>617</v>
      </c>
      <c r="F111" s="20">
        <f>+F91</f>
        <v>49892</v>
      </c>
      <c r="G111" s="20">
        <f>+G91+O91+U91</f>
        <v>617</v>
      </c>
      <c r="H111" s="20">
        <f>+H91+P91+V91</f>
        <v>49892</v>
      </c>
      <c r="AC111" s="127" t="s">
        <v>39</v>
      </c>
      <c r="AD111" s="127"/>
      <c r="AE111" s="113"/>
    </row>
    <row r="112" spans="7:35" ht="16.5" customHeight="1">
      <c r="G112" s="20"/>
      <c r="AI112" s="85"/>
    </row>
  </sheetData>
  <mergeCells count="27">
    <mergeCell ref="AB9:AD9"/>
    <mergeCell ref="AC39:AD39"/>
    <mergeCell ref="AC22:AD22"/>
    <mergeCell ref="AC12:AD12"/>
    <mergeCell ref="AC32:AD32"/>
    <mergeCell ref="AC20:AD20"/>
    <mergeCell ref="AC91:AD91"/>
    <mergeCell ref="AC81:AD81"/>
    <mergeCell ref="AC61:AD61"/>
    <mergeCell ref="AC47:AD47"/>
    <mergeCell ref="AC40:AD40"/>
    <mergeCell ref="AC53:AD53"/>
    <mergeCell ref="A9:C9"/>
    <mergeCell ref="B12:C12"/>
    <mergeCell ref="B39:C39"/>
    <mergeCell ref="B22:C22"/>
    <mergeCell ref="B32:C32"/>
    <mergeCell ref="B40:C40"/>
    <mergeCell ref="B53:C53"/>
    <mergeCell ref="B20:C20"/>
    <mergeCell ref="E5:F6"/>
    <mergeCell ref="B91:C91"/>
    <mergeCell ref="B47:C47"/>
    <mergeCell ref="B61:C61"/>
    <mergeCell ref="B81:C81"/>
    <mergeCell ref="B58:C58"/>
    <mergeCell ref="B59:C59"/>
  </mergeCells>
  <printOptions/>
  <pageMargins left="0.5905511811023623" right="0.5905511811023623" top="0.5118110236220472" bottom="0.5118110236220472" header="0" footer="0"/>
  <pageSetup horizontalDpi="600" verticalDpi="600" orientation="portrait" paperSize="9" scale="70" r:id="rId1"/>
  <colBreaks count="2" manualBreakCount="2">
    <brk id="14" max="65535" man="1"/>
    <brk id="27" max="65535" man="1"/>
  </colBreaks>
  <ignoredErrors>
    <ignoredError sqref="AE20 AK12 AJ12 AP10 AJ10 Y10 X11 W10 S10 R11 J10:K10 F41:F45 F33:F38 F22 E21 P53 V10 P10 AI11 AO11 AM10 AG22 AG32 AF20 AF22 Z32 AN31 AM62:AM80 AL60 AM54 AM48:AM51 AM41:AM45 AM33:AM38 AM20 AM23:AM31 AO22:AQ22 AN22 AM82:AM95 AJ32 X32 Y32 AH40 AJ46:AK46 AI46 AH46 AG33:AG38 AG47 W53 W32 AJ22:AK22 AI22 AH22 AF62:AF80 AG62:AG80 AG54 AF54 AF48:AF51 AG48:AG51 AD76:AD80 AF41:AF45 AF33:AF38 AG82:AG95 AF23:AG31 AF21:AG21 AF18:AG19 H10 AD31 AF82:AF95 AB12:AE12 E9 O47 T47 O40 Q47 R40 W31 V62:V80 V54 U54 U48:U51 V48:V51 V41:V45 U41:U45 U33:U38 V33:V38 U20 V20 U23:U31 V23:V31 X22:Z22 AF14:AG14 W22 V82:V95 W81 P40 H11 O48:O51 P48:P51 G53 T10 P41:P45 O41:O45 U60 H32 O33:O38 P33:P38 I47 Q31 P20 E53:E54 R22:T22 Q22 P23:P31 R12:T12 G54 H54 H48:H51 M52 J52:L52 N52 I52 G48:G51 H33:H38 H57 H23:H31 M39 N39 J39:L39 I39 J22 G33:G38 I22 K22:L22 M22 G41:G45 G23:G31 N31 N47 N22 J47 J61:L61 N32 I61 E48:E51 E81 E33:E38 E41:E45 E14 F18:F19 E18:E19 AF10 Z47 Z11 T11 H60 G10 E23:E31 H41:H45 AL12:AQ12 H81 F48:F51 R60:T60 O20 O54 G14 E10 H53 AK11 M61 M10 AG41:AG45 AG10:AH10 G32 O10 F11 N61 L11 S40 U10 U62:U80 AH60 AL10 AN60 V15:V17 Q10 N12 P12 O14 AN10 AQ11 M12 F54 AL82:AL90 U12 AL62:AL80 N11 P54 O92:O95 G82:G90 E55:E56 G62:G80 O82:O90 P16:P17 J12:L12 H12:I12 F15:F17 I10 V12 AI12 G92:G95 U92:U95 AL20 AL92:AL95 AN90:AN91 AB53:AE53 AE41:AE45 AB54:AE54 I11 AN11 Q11 AL11 U11 O11 AG11:AH11 M11 E11 G11 AF11 AM11 P11 V11 AB11:AE11 J11:K11 S11 W11 Y11 AJ11 AP11 AB10:AE10 AD40:AE40 AD70:AD73 L47 AB33:AB38 G47 M31 E61 K31:L31 O32 I31 AB22 J31 H14 G61 J32 R31:T31 L32 M32 Q53 X31:Z31 Q40 T40 U81 AD68 V47 AB48:AC51 V53 U53 X47 AO31:AQ31 AL14:AM14 E12 F21 F23:F31 U40 V14 N60 G40 U14 F12:F13 P14 M40 AL15:AM17 E32 AB14:AE14 U47 V40 AB61:AE61 E58:E59 P61 F61 AO61:AQ61 AI61 X61:Z61 O61 Q61 AJ61:AK61 G60 AD23 R61:T61 V60 W60 X60:Z60 AF58:AF59 AG58:AG59 AH61 AN61 AM58:AM59 AD22:AE22 AG40 AO60:AQ60 AN81 AJ60:AK60 AH81 Q60 R81:T81 AI60 AJ81:AK81 P32 Q81 O58:O59 O62:O80 AB32 X81:Z81 X40 AI81 AK32 AO81:AQ81 F58:F59 F81 P58:P59 P81 AB58:AE59 AB81:AE81 M60 N81 I60 M81 J60:L60 I81 AB23:AC31 J81:L81 AB39:AE39 E39 G39 H39 Q39 R39:T39 P39 O39 V39 U39 W39 X39:Z39 AF39 AB62:AC80 AE62:AE80 AD62:AD66 AG39 AM39 AN39 AO39:AQ39 F39 AB52:AE52 F52 E52 G52 H52 Q52 R52:T52 P52 O52 V52 U52 W52 X52:Z52 AG52 AF52 AH52 AJ52:AK52 AI52 AM52 AN52 AO52:AQ52 U32 AB15:AE17 AL40 V32 I40 P15 Q12 U15:U17 H15:H17 L40 Y12 O15:O17 R32 H22 G15:G17 E15:E17 S32 AF15:AG17 AQ53 AB55:AE56 P55:P56 F55:F56 AF47 Z40 P47 O55:O56 K47 W47 H55:H56 G55:G56 AL47 U55:U56 V55:V56 AK10 AF55:AF56 AG55:AG56 Y40 AG81 AM55:AM56 I80 M90:M91 M80 N90:N91 N80 J90:L91 AE23:AE31 J80:L80 AD47:AE47 AB82:AE95 P62:P80 P82:P95 F62:F80 F82:F95 AN80 AO90:AQ91 AB40 AH90:AH91 W80 X90:Z91 R80:T80 Q90:Q91 AB41:AC45 AI90:AI91 P22 Q80 Y47 AO80:AQ80 AB47 AF61 H62:H80 H82:H95 E62:E80 E82:E95 AL61 X80:Z80 N10 AO21:AQ21 AL13:AM13 AN21 U22 AE48:AE51 V22 AD48:AD49 X12 AD51 R53 X21:Z21 T32 W21 K32 R21:T21 M47 Q21 J40:K40 J21 N40 I21 R47 K21:L21 S47 M21 V58 N21 AB18:AE19 G58:H59 AL18:AL19 AL21 O18:O19 O21 G18:G19 G21 H18:H19 H21 P18:P19 P21 V18:V19 V21 U18:U19 U21 AM18:AM19 AM21 AB46:AE46 AG46 H46 E46 N46 J46:L46 I46 M46 G46 Q46 R46:T46 O46 P46 U46 V46 W46 X46:Z46 AF46 AM46 AN46 AO46:AQ46 F46 Z12 AB13:AE13 I32 AJ90:AK91 U58 P13 AB20 U13 H13 AK53 V13 W61 O13 AL81 I90:I91 G13 E13 R90:T91 AF13:AG13 AH12 W90:W91 AJ53 AL22 X53 E40 AO53 AN53 AP53 G12 Z53 G57 X10 Y53 O22 E20 Z10 T53 AG12 R10 S53 F9:F10 G20:H20 W40 G22 F32 W12 H61 F40 F20 E47 V81 AL32 V61 L10 AI53 Q32 AI10 AF12 AO10 AN40 F47 AN32 AL53 O53 AQ47 AP47 AM81 AO47 AQ40 AO40 AN47 AP40 AQ32 AP32 AM32 AO32 F53 G9 AM61 AM53 AM47 AM40 E22 AM22 AQ10 H40 O12 H47 AK47 AJ47 AJ40 AH47 AI47 AI40 AK40 AH53 AF81 AH32 AF32 AI32 AG53 U61 AG20 AG61 AF40 AF53 U57 V57 AB57:AE57 AB60:AE60 P57 P60 F57 F60 O57 O60 AM57 AM60 AG57 AG60 AF57 AF60 E57 E60 AB21 AE21" unlockedFormula="1"/>
    <ignoredError sqref="AL33:AL39 AL23:AL31 O23:O31 O81 O91 G91 G81 AL54:AL59 AL48:AL52 AL41:AL46 U82:U91 AL91 F14 O9 AH9 AG9 M9 I9 Z9 AF9 U9 T9 AK9 Q9 H9 N9 AQ9 AN9 AM9 AL9 AO9 AI9 P9 L9 V9 J9:K9 R9 S9 W9 X9 Y9 AP9 AJ9 AB9:AE9 L53 J53:K53 N53 I53 M53" formula="1" unlockedFormula="1"/>
    <ignoredError sqref="L53 J53:K53 N53 I53 M53" formulaRange="1"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統計課</dc:creator>
  <cp:keywords/>
  <dc:description/>
  <cp:lastModifiedBy>KijiS</cp:lastModifiedBy>
  <cp:lastPrinted>2010-02-16T01:57:00Z</cp:lastPrinted>
  <dcterms:created xsi:type="dcterms:W3CDTF">1997-11-20T04:39:41Z</dcterms:created>
  <dcterms:modified xsi:type="dcterms:W3CDTF">2010-03-04T06:41:45Z</dcterms:modified>
  <cp:category/>
  <cp:version/>
  <cp:contentType/>
  <cp:contentStatus/>
</cp:coreProperties>
</file>