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2064sv0fs002\NET_DATA\04_【財政】\03 決算\26 財政状況資料集\財政状況資料集【H24～】\R5（R4決算）\07_チェック後資料集\"/>
    </mc:Choice>
  </mc:AlternateContent>
  <xr:revisionPtr revIDLastSave="0" documentId="13_ncr:1_{E06B72B1-FF52-490F-BD43-C4A4EBC55CCE}" xr6:coauthVersionLast="47" xr6:coauthVersionMax="47" xr10:uidLastSave="{00000000-0000-0000-0000-000000000000}"/>
  <bookViews>
    <workbookView xWindow="-108" yWindow="-108" windowWidth="22320" windowHeight="14616"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7"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BW40" i="10"/>
  <c r="BE40" i="10"/>
  <c r="AM40" i="10"/>
  <c r="U40" i="10"/>
  <c r="C40" i="10"/>
  <c r="BW39" i="10"/>
  <c r="BE39" i="10"/>
  <c r="AM39" i="10"/>
  <c r="U39" i="10"/>
  <c r="C39" i="10"/>
  <c r="BW38" i="10"/>
  <c r="BE38" i="10"/>
  <c r="AM38" i="10"/>
  <c r="U38" i="10"/>
  <c r="C38" i="10"/>
  <c r="BE37" i="10"/>
  <c r="C37" i="10"/>
  <c r="BE36" i="10"/>
  <c r="C36" i="10"/>
  <c r="BE35" i="10"/>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AM34" i="10" l="1"/>
  <c r="AM35" i="10" s="1"/>
  <c r="AM36" i="10" s="1"/>
  <c r="AM37" i="10" s="1"/>
  <c r="BW34" i="10" l="1"/>
  <c r="BW35" i="10" s="1"/>
  <c r="BW36" i="10" s="1"/>
  <c r="BW37" i="10" s="1"/>
  <c r="CO34" i="10" s="1"/>
  <c r="CO35" i="10" s="1"/>
  <c r="CO36" i="10" s="1"/>
  <c r="CO37" i="10" s="1"/>
  <c r="CO38" i="10" s="1"/>
  <c r="CO39" i="10" s="1"/>
  <c r="CO40" i="10" s="1"/>
</calcChain>
</file>

<file path=xl/sharedStrings.xml><?xml version="1.0" encoding="utf-8"?>
<sst xmlns="http://schemas.openxmlformats.org/spreadsheetml/2006/main" count="1086" uniqueCount="606">
  <si>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</si>
  <si>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</si>
  <si>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</si>
  <si>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</si>
  <si>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</si>
  <si>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</si>
  <si>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</si>
  <si>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</si>
  <si>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</si>
  <si>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</si>
  <si>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</si>
  <si>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</si>
  <si>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</si>
  <si>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</si>
  <si>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</si>
  <si>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</si>
  <si>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</si>
  <si>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</si>
  <si>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</si>
  <si>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</si>
  <si>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</si>
  <si>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</si>
  <si>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</si>
  <si>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</si>
  <si>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</si>
  <si>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</si>
  <si>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</si>
  <si>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</si>
  <si>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</si>
  <si>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</si>
  <si>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</si>
  <si>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</si>
  <si>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</si>
  <si>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</si>
  <si>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</si>
  <si>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</si>
  <si>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</si>
  <si>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</si>
  <si>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</si>
  <si>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</si>
  <si>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</si>
  <si>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</si>
  <si>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</si>
  <si>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</si>
  <si>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</si>
  <si>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</si>
  <si>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</si>
  <si>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</si>
  <si>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</si>
  <si>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</si>
  <si>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</si>
  <si>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</si>
  <si>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</si>
  <si>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</si>
  <si>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</si>
  <si>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</si>
  <si>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</si>
  <si>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</si>
  <si>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</si>
  <si>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</si>
  <si>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</si>
  <si>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</si>
  <si>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</si>
  <si>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</si>
  <si>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</si>
  <si>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</si>
  <si>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</si>
  <si>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</si>
  <si>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</si>
  <si>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</si>
  <si>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</si>
  <si>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</si>
  <si>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</si>
  <si>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</si>
  <si>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</si>
  <si>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</si>
  <si>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</si>
  <si>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</si>
  <si>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</si>
  <si>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</si>
  <si>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</si>
  <si>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</si>
  <si>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</si>
  <si>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</si>
  <si>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</si>
  <si>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</si>
  <si>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</si>
  <si>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Ⅲ－３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</si>
  <si>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</si>
  <si>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</si>
  <si>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</si>
  <si>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</si>
  <si>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</si>
  <si>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</si>
  <si>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</si>
  <si>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</si>
  <si>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</si>
  <si>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</si>
  <si>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</si>
  <si>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</si>
  <si>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箕面市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</si>
  <si>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</si>
  <si>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</si>
  <si>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</si>
  <si>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</si>
  <si>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</si>
  <si>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</si>
  <si>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</si>
  <si>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</si>
  <si>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</si>
  <si>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</si>
  <si>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</si>
  <si>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</si>
  <si>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</si>
  <si>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</si>
  <si>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</si>
  <si>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</si>
  <si>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</si>
  <si>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</si>
  <si>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</si>
  <si>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</si>
  <si>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</si>
  <si>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</si>
  <si>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</si>
  <si>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</si>
  <si>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</si>
  <si>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</si>
  <si>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</si>
  <si>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</si>
  <si>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</si>
  <si>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</si>
  <si>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</si>
  <si>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</si>
  <si>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</si>
  <si>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</si>
  <si>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</si>
  <si>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</si>
  <si>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</si>
  <si>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</si>
  <si>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</si>
  <si>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</si>
  <si>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</si>
  <si>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</si>
  <si>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</si>
  <si>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</si>
  <si>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</si>
  <si>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</si>
  <si>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</si>
  <si>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</si>
  <si>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</si>
  <si>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</si>
  <si>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</si>
  <si>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</si>
  <si>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</si>
  <si>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</si>
  <si>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</si>
  <si>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</si>
  <si>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</si>
  <si>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</si>
  <si>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</si>
  <si>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</si>
  <si>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</si>
  <si>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</si>
  <si>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</si>
  <si>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</si>
  <si>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</si>
  <si>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</si>
  <si>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</si>
  <si>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</si>
  <si>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</si>
  <si>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</si>
  <si>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</si>
  <si>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</si>
  <si>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</si>
  <si>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</si>
  <si>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</si>
  <si>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</si>
  <si>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</si>
  <si>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</si>
  <si>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</si>
  <si>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</si>
  <si>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</si>
  <si>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</si>
  <si>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</si>
  <si>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</si>
  <si>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</si>
  <si>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</si>
  <si>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</si>
  <si>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</si>
  <si>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</si>
  <si>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</si>
  <si>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</si>
  <si>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</si>
  <si>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</si>
  <si>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</si>
  <si>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</si>
  <si>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</si>
  <si>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</si>
  <si>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</si>
  <si>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</si>
  <si>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</si>
  <si>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</si>
  <si>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</si>
  <si>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</si>
  <si>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</si>
  <si>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</si>
  <si>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</si>
  <si>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</si>
  <si>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</si>
  <si>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</si>
  <si>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</si>
  <si>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</si>
  <si>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</si>
  <si>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</si>
  <si>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</si>
  <si>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大阪府箕面市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</si>
  <si>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</si>
  <si>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</si>
  <si>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</si>
  <si>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</si>
  <si>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</si>
  <si>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</si>
  <si>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</si>
  <si>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</si>
  <si>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</si>
  <si>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</si>
  <si>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</si>
  <si>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</si>
  <si>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</si>
  <si>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</si>
  <si>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</si>
  <si>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</si>
  <si>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</si>
  <si>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</si>
  <si>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</si>
  <si>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</si>
  <si>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</si>
  <si>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</si>
  <si>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</si>
  <si>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</si>
  <si>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</si>
  <si>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</si>
  <si>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</si>
  <si>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</si>
  <si>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</si>
  <si>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</si>
  <si>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</si>
  <si>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</si>
  <si>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</si>
  <si>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</si>
  <si>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</si>
  <si>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</si>
  <si>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</si>
  <si>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</si>
  <si>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</si>
  <si>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</si>
  <si>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</si>
  <si>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</si>
  <si>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</si>
  <si>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</si>
  <si>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</si>
  <si>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</si>
  <si>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</si>
  <si>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</si>
  <si>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</si>
  <si>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</si>
  <si>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</si>
  <si>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</si>
  <si>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</si>
  <si>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</si>
  <si>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</si>
  <si>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</si>
  <si>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</si>
  <si>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</si>
  <si>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</si>
  <si>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</si>
  <si>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</si>
  <si>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</si>
  <si>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</si>
  <si>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</si>
  <si>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</si>
  <si>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</si>
  <si>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</si>
  <si>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</si>
  <si>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</si>
  <si>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</si>
  <si>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</si>
  <si>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</si>
  <si>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</si>
  <si>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</si>
  <si>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</si>
  <si>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</si>
  <si>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</si>
  <si>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</si>
  <si>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</si>
  <si>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</si>
  <si>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</si>
  <si>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</si>
  <si>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</si>
  <si>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</si>
  <si>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</si>
  <si>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</si>
  <si>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</si>
  <si>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</si>
  <si>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</si>
  <si>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</si>
  <si>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</si>
  <si>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</si>
  <si>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</si>
  <si>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</si>
  <si>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</si>
  <si>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</si>
  <si>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</si>
  <si>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</si>
  <si>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</si>
  <si>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</si>
  <si>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</si>
  <si>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</si>
  <si>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</si>
  <si>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</si>
  <si>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</si>
  <si>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</si>
  <si>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</si>
  <si>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</si>
  <si>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</si>
  <si>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</si>
  <si>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</si>
  <si>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</si>
  <si>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</si>
  <si>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</si>
  <si>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</si>
  <si>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</si>
  <si>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</si>
  <si>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</si>
  <si>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</si>
  <si>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</si>
  <si>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</si>
  <si>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</si>
  <si>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</si>
  <si>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</si>
  <si>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</si>
  <si>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介護サービス</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</si>
  <si>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</si>
  <si>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</si>
  <si>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</si>
  <si>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</si>
  <si>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</si>
  <si>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</si>
  <si>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</si>
  <si>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</si>
  <si>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</si>
  <si>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</si>
  <si>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</si>
  <si>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</si>
  <si>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</si>
  <si>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</si>
  <si>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</si>
  <si>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</si>
  <si>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</si>
  <si>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</si>
  <si>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</si>
  <si>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</si>
  <si>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</si>
  <si>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</si>
  <si>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</si>
  <si>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</si>
  <si>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</si>
  <si>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</si>
  <si>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大阪府箕面市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</si>
  <si>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</si>
  <si>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</si>
  <si>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</si>
  <si>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</si>
  <si>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</si>
  <si>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</si>
  <si>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</si>
  <si>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</si>
  <si>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</si>
  <si>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</si>
  <si>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</si>
  <si>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</si>
  <si>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</si>
  <si>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</si>
  <si>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</si>
  <si>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</si>
  <si>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</si>
  <si>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</si>
  <si>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</si>
  <si>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</si>
  <si>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特別会計公共用地先行取得事業費</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</si>
  <si>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</si>
  <si>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</si>
  <si>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</si>
  <si>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</si>
  <si>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</si>
  <si>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</si>
  <si>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</si>
  <si>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</si>
  <si>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</si>
  <si>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</si>
  <si>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</si>
  <si>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</si>
  <si>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</si>
  <si>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</si>
  <si>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</si>
  <si>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特別会計国民健康保険事業費</t>
    <phoneticPr fontId="5"/>
  </si>
  <si>
    <t>特別会計介護保険事業費</t>
    <phoneticPr fontId="5"/>
  </si>
  <si>
    <t>特別会計後期高齢者医療事業費</t>
    <phoneticPr fontId="5"/>
  </si>
  <si>
    <t>特別会計介護サービス事業費</t>
    <phoneticPr fontId="5"/>
  </si>
  <si>
    <t>水道事業会計</t>
    <phoneticPr fontId="5"/>
  </si>
  <si>
    <t>法適用企業</t>
    <phoneticPr fontId="5"/>
  </si>
  <si>
    <t>公共下水道事業会計</t>
    <phoneticPr fontId="5"/>
  </si>
  <si>
    <t>病院事業会計</t>
    <phoneticPr fontId="5"/>
  </si>
  <si>
    <t>競艇事業会計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</si>
  <si>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</si>
  <si>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</si>
  <si>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</si>
  <si>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</si>
  <si>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</si>
  <si>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</si>
  <si>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</si>
  <si>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</si>
  <si>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</si>
  <si>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</si>
  <si>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</si>
  <si>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</si>
  <si>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</si>
  <si>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</si>
  <si>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</si>
  <si>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</si>
  <si>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</si>
  <si>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</si>
  <si>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</si>
  <si>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</si>
  <si>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</si>
  <si>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</si>
  <si>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</si>
  <si>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</si>
  <si>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</si>
  <si>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</si>
  <si>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</si>
  <si>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</si>
  <si>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</si>
  <si>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</si>
  <si>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</si>
  <si>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</si>
  <si>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</si>
  <si>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</si>
  <si>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</si>
  <si>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</si>
  <si>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</si>
  <si>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</si>
  <si>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</si>
  <si>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</si>
  <si>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</si>
  <si>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</si>
  <si>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</si>
  <si>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</si>
  <si>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</si>
  <si>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</si>
  <si>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</si>
  <si>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</si>
  <si>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</si>
  <si>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</si>
  <si>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</si>
  <si>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</si>
  <si>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</si>
  <si>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</si>
  <si>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</si>
  <si>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</si>
  <si>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</si>
  <si>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</si>
  <si>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</si>
  <si>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</si>
  <si>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</si>
  <si>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</si>
  <si>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</si>
  <si>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</si>
  <si>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</si>
  <si>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</si>
  <si>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</si>
  <si>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</si>
  <si>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</si>
  <si>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</si>
  <si>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</si>
  <si>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</si>
  <si>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</si>
  <si>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</si>
  <si>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</si>
  <si>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</si>
  <si>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</si>
  <si>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</si>
  <si>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</si>
  <si>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</si>
  <si>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</si>
  <si>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</si>
  <si>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</si>
  <si>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</si>
  <si>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</si>
  <si>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</si>
  <si>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</si>
  <si>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</si>
  <si>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</si>
  <si>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</si>
  <si>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</si>
  <si>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</si>
  <si>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</si>
  <si>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</si>
  <si>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</si>
  <si>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</si>
  <si>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</si>
  <si>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</si>
  <si>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</si>
  <si>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</si>
  <si>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</si>
  <si>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</si>
  <si>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</si>
  <si>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</si>
  <si>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</si>
  <si>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</si>
  <si>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</si>
  <si>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</si>
  <si>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</si>
  <si>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</si>
  <si>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</si>
  <si>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</si>
  <si>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</si>
  <si>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</si>
  <si>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</si>
  <si>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</si>
  <si>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</si>
  <si>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</si>
  <si>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</si>
  <si>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</si>
  <si>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</si>
  <si>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</si>
  <si>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</si>
  <si>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</si>
  <si>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</si>
  <si>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</si>
  <si>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</si>
  <si>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</si>
  <si>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</si>
  <si>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</si>
  <si>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</si>
  <si>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</si>
  <si>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</si>
  <si>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</si>
  <si>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</si>
  <si>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</si>
  <si>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</si>
  <si>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</si>
  <si>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</si>
  <si>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</si>
  <si>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</si>
  <si>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</si>
  <si>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</si>
  <si>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</si>
  <si>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</si>
  <si>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</si>
  <si>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</si>
  <si>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</si>
  <si>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0.83</t>
  </si>
  <si>
    <t>▲ 3.43</t>
  </si>
  <si>
    <t>▲ 4.96</t>
  </si>
  <si>
    <t>▲ 2.91</t>
  </si>
  <si>
    <t>競艇事業会計</t>
  </si>
  <si>
    <t>公共下水道事業会計</t>
  </si>
  <si>
    <t>病院事業会計</t>
  </si>
  <si>
    <t>水道事業会計</t>
  </si>
  <si>
    <t>一般会計</t>
  </si>
  <si>
    <t>特別会計介護保険事業費</t>
  </si>
  <si>
    <t>特別会計後期高齢者医療事業費</t>
  </si>
  <si>
    <t>特別会計国民健康保険事業費</t>
  </si>
  <si>
    <t>▲ 1.42</t>
  </si>
  <si>
    <t>その他会計（赤字）</t>
  </si>
  <si>
    <t>その他会計（黒字）</t>
  </si>
  <si>
    <t>（百万円）</t>
    <phoneticPr fontId="5"/>
  </si>
  <si>
    <t>H30</t>
    <phoneticPr fontId="5"/>
  </si>
  <si>
    <t>R01</t>
    <phoneticPr fontId="5"/>
  </si>
  <si>
    <t>R02</t>
    <phoneticPr fontId="5"/>
  </si>
  <si>
    <t>R03</t>
    <phoneticPr fontId="5"/>
  </si>
  <si>
    <t>R04</t>
    <phoneticPr fontId="5"/>
  </si>
  <si>
    <t>北大阪急行南北線延伸整備基金</t>
  </si>
  <si>
    <t>未来子ども基金</t>
  </si>
  <si>
    <t>文化施設整備基金</t>
  </si>
  <si>
    <t>-</t>
    <phoneticPr fontId="2"/>
  </si>
  <si>
    <t>-</t>
    <phoneticPr fontId="2"/>
  </si>
  <si>
    <t>-</t>
    <phoneticPr fontId="2"/>
  </si>
  <si>
    <t>-</t>
    <phoneticPr fontId="2"/>
  </si>
  <si>
    <t>-</t>
    <phoneticPr fontId="2"/>
  </si>
  <si>
    <t>-</t>
    <phoneticPr fontId="2"/>
  </si>
  <si>
    <t>大阪府後期高齢者医療広域連合
（一般会計）</t>
    <rPh sb="0" eb="3">
      <t>オオサカフ</t>
    </rPh>
    <rPh sb="3" eb="5">
      <t>コウキ</t>
    </rPh>
    <rPh sb="5" eb="8">
      <t>コウレイシャ</t>
    </rPh>
    <rPh sb="8" eb="10">
      <t>イリョウ</t>
    </rPh>
    <rPh sb="10" eb="12">
      <t>コウイキ</t>
    </rPh>
    <rPh sb="12" eb="14">
      <t>レンゴウ</t>
    </rPh>
    <rPh sb="16" eb="18">
      <t>イッパン</t>
    </rPh>
    <rPh sb="18" eb="20">
      <t>カイケイ</t>
    </rPh>
    <phoneticPr fontId="27"/>
  </si>
  <si>
    <t>大阪府後期高齢者医療広域連合
（後期高齢者医療特別会計）</t>
  </si>
  <si>
    <t>大阪広域水道企業団
水道事業会計（水道用水供給事業）</t>
  </si>
  <si>
    <t>大阪広域水道企業団
（工業用水道事業会計）</t>
  </si>
  <si>
    <t>箕面市医療保健センター</t>
    <rPh sb="0" eb="3">
      <t>ミノオシ</t>
    </rPh>
    <rPh sb="3" eb="5">
      <t>イリョウ</t>
    </rPh>
    <rPh sb="5" eb="7">
      <t>ホケン</t>
    </rPh>
    <phoneticPr fontId="2"/>
  </si>
  <si>
    <t>箕面市障害者事業団</t>
    <rPh sb="0" eb="3">
      <t>ミノオシ</t>
    </rPh>
    <rPh sb="3" eb="6">
      <t>ショウガイシャ</t>
    </rPh>
    <rPh sb="6" eb="9">
      <t>ジギョウダン</t>
    </rPh>
    <phoneticPr fontId="2"/>
  </si>
  <si>
    <t>箕面市メイプル文化財団</t>
    <rPh sb="0" eb="3">
      <t>ミノオシ</t>
    </rPh>
    <rPh sb="7" eb="9">
      <t>ブンカ</t>
    </rPh>
    <rPh sb="9" eb="11">
      <t>ザイダン</t>
    </rPh>
    <phoneticPr fontId="2"/>
  </si>
  <si>
    <t>箕面市国際交流協会</t>
    <rPh sb="0" eb="3">
      <t>ミノオシ</t>
    </rPh>
    <rPh sb="3" eb="5">
      <t>コクサイ</t>
    </rPh>
    <rPh sb="5" eb="7">
      <t>コウリュウ</t>
    </rPh>
    <rPh sb="7" eb="9">
      <t>キョウカイ</t>
    </rPh>
    <phoneticPr fontId="2"/>
  </si>
  <si>
    <t>箕面市都市開発</t>
    <rPh sb="0" eb="3">
      <t>ミノオシ</t>
    </rPh>
    <rPh sb="3" eb="5">
      <t>トシ</t>
    </rPh>
    <rPh sb="5" eb="7">
      <t>カイハツ</t>
    </rPh>
    <phoneticPr fontId="2"/>
  </si>
  <si>
    <t>箕面FMまちそだて</t>
    <rPh sb="0" eb="2">
      <t>ミノオ</t>
    </rPh>
    <phoneticPr fontId="2"/>
  </si>
  <si>
    <t>箕面市土地開発公社</t>
    <rPh sb="0" eb="3">
      <t>ミノオシ</t>
    </rPh>
    <rPh sb="3" eb="5">
      <t>トチ</t>
    </rPh>
    <rPh sb="5" eb="7">
      <t>カイハツ</t>
    </rPh>
    <rPh sb="7" eb="9">
      <t>コウシャ</t>
    </rPh>
    <phoneticPr fontId="2"/>
  </si>
  <si>
    <t>-</t>
    <phoneticPr fontId="2"/>
  </si>
  <si>
    <t>保健福祉総合推進基金</t>
    <phoneticPr fontId="2"/>
  </si>
  <si>
    <t>学校教育施設整備基金</t>
    <rPh sb="0" eb="2">
      <t>ガッコウ</t>
    </rPh>
    <rPh sb="2" eb="4">
      <t>キョウイク</t>
    </rPh>
    <rPh sb="4" eb="6">
      <t>シセツ</t>
    </rPh>
    <rPh sb="6" eb="8">
      <t>セイビ</t>
    </rPh>
    <rPh sb="8" eb="10">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</si>
</sst>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43226</c:v>
                </c:pt>
                <c:pt idx="1">
                  <c:v>42836</c:v>
                </c:pt>
                <c:pt idx="2">
                  <c:v>44161</c:v>
                </c:pt>
                <c:pt idx="3">
                  <c:v>43955</c:v>
                </c:pt>
                <c:pt idx="4">
                  <c:v>41921</c:v>
                </c:pt>
              </c:numCache>
            </c:numRef>
          </c:val>
          <c:smooth val="0"/>
          <c:extLst>
            <c:ext xmlns:c16="http://schemas.microsoft.com/office/drawing/2014/chart" uri="{C3380CC4-5D6E-409C-BE32-E72D297353CC}">
              <c16:uniqueId val="{00000000-6DF1-40A8-9E8A-933D675160C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130673</c:v>
                </c:pt>
                <c:pt idx="1">
                  <c:v>144981</c:v>
                </c:pt>
                <c:pt idx="2">
                  <c:v>172283</c:v>
                </c:pt>
                <c:pt idx="3">
                  <c:v>180653</c:v>
                </c:pt>
                <c:pt idx="4">
                  <c:v>118197</c:v>
                </c:pt>
              </c:numCache>
            </c:numRef>
          </c:val>
          <c:smooth val="0"/>
          <c:extLst>
            <c:ext xmlns:c16="http://schemas.microsoft.com/office/drawing/2014/chart" uri="{C3380CC4-5D6E-409C-BE32-E72D297353CC}">
              <c16:uniqueId val="{00000001-6DF1-40A8-9E8A-933D675160C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7.35</c:v>
                </c:pt>
                <c:pt idx="1">
                  <c:v>8</c:v>
                </c:pt>
                <c:pt idx="2">
                  <c:v>8.5399999999999991</c:v>
                </c:pt>
                <c:pt idx="3">
                  <c:v>4.93</c:v>
                </c:pt>
                <c:pt idx="4">
                  <c:v>5.35</c:v>
                </c:pt>
              </c:numCache>
            </c:numRef>
          </c:val>
          <c:extLst>
            <c:ext xmlns:c16="http://schemas.microsoft.com/office/drawing/2014/chart" uri="{C3380CC4-5D6E-409C-BE32-E72D297353CC}">
              <c16:uniqueId val="{00000000-051C-41A0-94D1-40B9D4BF6E8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20.45</c:v>
                </c:pt>
                <c:pt idx="1">
                  <c:v>18.87</c:v>
                </c:pt>
                <c:pt idx="2">
                  <c:v>15.09</c:v>
                </c:pt>
                <c:pt idx="3">
                  <c:v>17.559999999999999</c:v>
                </c:pt>
                <c:pt idx="4">
                  <c:v>17.37</c:v>
                </c:pt>
              </c:numCache>
            </c:numRef>
          </c:val>
          <c:extLst>
            <c:ext xmlns:c16="http://schemas.microsoft.com/office/drawing/2014/chart" uri="{C3380CC4-5D6E-409C-BE32-E72D297353CC}">
              <c16:uniqueId val="{00000001-051C-41A0-94D1-40B9D4BF6E8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-0.83</c:v>
                </c:pt>
                <c:pt idx="1">
                  <c:v>-3.43</c:v>
                </c:pt>
                <c:pt idx="2">
                  <c:v>-4.96</c:v>
                </c:pt>
                <c:pt idx="3">
                  <c:v>-2.91</c:v>
                </c:pt>
                <c:pt idx="4">
                  <c:v>14.82</c:v>
                </c:pt>
              </c:numCache>
            </c:numRef>
          </c:val>
          <c:smooth val="0"/>
          <c:extLst>
            <c:ext xmlns:c16="http://schemas.microsoft.com/office/drawing/2014/chart" uri="{C3380CC4-5D6E-409C-BE32-E72D297353CC}">
              <c16:uniqueId val="{00000002-051C-41A0-94D1-40B9D4BF6E8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BCC9-401A-825F-B014B748662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CC9-401A-825F-B014B7486624}"/>
            </c:ext>
          </c:extLst>
        </c:ser>
        <c:ser>
          <c:idx val="2"/>
          <c:order val="2"/>
          <c:tx>
            <c:strRef>
              <c:f>データシート!$A$29</c:f>
              <c:strCache>
                <c:ptCount val="1"/>
                <c:pt idx="0">
                  <c:v>特別会計国民健康保険事業費</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1.42</c:v>
                </c:pt>
                <c:pt idx="1">
                  <c:v>#N/A</c:v>
                </c:pt>
                <c:pt idx="2">
                  <c:v>#N/A</c:v>
                </c:pt>
                <c:pt idx="3">
                  <c:v>0</c:v>
                </c:pt>
                <c:pt idx="4">
                  <c:v>#N/A</c:v>
                </c:pt>
                <c:pt idx="5">
                  <c:v>1.32</c:v>
                </c:pt>
                <c:pt idx="6">
                  <c:v>#N/A</c:v>
                </c:pt>
                <c:pt idx="7">
                  <c:v>0.75</c:v>
                </c:pt>
                <c:pt idx="8">
                  <c:v>#N/A</c:v>
                </c:pt>
                <c:pt idx="9">
                  <c:v>0.1</c:v>
                </c:pt>
              </c:numCache>
            </c:numRef>
          </c:val>
          <c:extLst>
            <c:ext xmlns:c16="http://schemas.microsoft.com/office/drawing/2014/chart" uri="{C3380CC4-5D6E-409C-BE32-E72D297353CC}">
              <c16:uniqueId val="{00000002-BCC9-401A-825F-B014B7486624}"/>
            </c:ext>
          </c:extLst>
        </c:ser>
        <c:ser>
          <c:idx val="3"/>
          <c:order val="3"/>
          <c:tx>
            <c:strRef>
              <c:f>データシート!$A$30</c:f>
              <c:strCache>
                <c:ptCount val="1"/>
                <c:pt idx="0">
                  <c:v>特別会計後期高齢者医療事業費</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0.33</c:v>
                </c:pt>
                <c:pt idx="2">
                  <c:v>#N/A</c:v>
                </c:pt>
                <c:pt idx="3">
                  <c:v>0.31</c:v>
                </c:pt>
                <c:pt idx="4">
                  <c:v>#N/A</c:v>
                </c:pt>
                <c:pt idx="5">
                  <c:v>0.44</c:v>
                </c:pt>
                <c:pt idx="6">
                  <c:v>#N/A</c:v>
                </c:pt>
                <c:pt idx="7">
                  <c:v>0.28000000000000003</c:v>
                </c:pt>
                <c:pt idx="8">
                  <c:v>#N/A</c:v>
                </c:pt>
                <c:pt idx="9">
                  <c:v>0.32</c:v>
                </c:pt>
              </c:numCache>
            </c:numRef>
          </c:val>
          <c:extLst>
            <c:ext xmlns:c16="http://schemas.microsoft.com/office/drawing/2014/chart" uri="{C3380CC4-5D6E-409C-BE32-E72D297353CC}">
              <c16:uniqueId val="{00000003-BCC9-401A-825F-B014B7486624}"/>
            </c:ext>
          </c:extLst>
        </c:ser>
        <c:ser>
          <c:idx val="4"/>
          <c:order val="4"/>
          <c:tx>
            <c:strRef>
              <c:f>データシート!$A$31</c:f>
              <c:strCache>
                <c:ptCount val="1"/>
                <c:pt idx="0">
                  <c:v>特別会計介護保険事業費</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1.04</c:v>
                </c:pt>
                <c:pt idx="2">
                  <c:v>#N/A</c:v>
                </c:pt>
                <c:pt idx="3">
                  <c:v>1.24</c:v>
                </c:pt>
                <c:pt idx="4">
                  <c:v>#N/A</c:v>
                </c:pt>
                <c:pt idx="5">
                  <c:v>1.84</c:v>
                </c:pt>
                <c:pt idx="6">
                  <c:v>#N/A</c:v>
                </c:pt>
                <c:pt idx="7">
                  <c:v>0.66</c:v>
                </c:pt>
                <c:pt idx="8">
                  <c:v>#N/A</c:v>
                </c:pt>
                <c:pt idx="9">
                  <c:v>0.81</c:v>
                </c:pt>
              </c:numCache>
            </c:numRef>
          </c:val>
          <c:extLst>
            <c:ext xmlns:c16="http://schemas.microsoft.com/office/drawing/2014/chart" uri="{C3380CC4-5D6E-409C-BE32-E72D297353CC}">
              <c16:uniqueId val="{00000004-BCC9-401A-825F-B014B7486624}"/>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7.34</c:v>
                </c:pt>
                <c:pt idx="2">
                  <c:v>#N/A</c:v>
                </c:pt>
                <c:pt idx="3">
                  <c:v>7.99</c:v>
                </c:pt>
                <c:pt idx="4">
                  <c:v>#N/A</c:v>
                </c:pt>
                <c:pt idx="5">
                  <c:v>8.5299999999999994</c:v>
                </c:pt>
                <c:pt idx="6">
                  <c:v>#N/A</c:v>
                </c:pt>
                <c:pt idx="7">
                  <c:v>4.93</c:v>
                </c:pt>
                <c:pt idx="8">
                  <c:v>#N/A</c:v>
                </c:pt>
                <c:pt idx="9">
                  <c:v>5.34</c:v>
                </c:pt>
              </c:numCache>
            </c:numRef>
          </c:val>
          <c:extLst>
            <c:ext xmlns:c16="http://schemas.microsoft.com/office/drawing/2014/chart" uri="{C3380CC4-5D6E-409C-BE32-E72D297353CC}">
              <c16:uniqueId val="{00000005-BCC9-401A-825F-B014B7486624}"/>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8.9</c:v>
                </c:pt>
                <c:pt idx="2">
                  <c:v>#N/A</c:v>
                </c:pt>
                <c:pt idx="3">
                  <c:v>8.6</c:v>
                </c:pt>
                <c:pt idx="4">
                  <c:v>#N/A</c:v>
                </c:pt>
                <c:pt idx="5">
                  <c:v>7.43</c:v>
                </c:pt>
                <c:pt idx="6">
                  <c:v>#N/A</c:v>
                </c:pt>
                <c:pt idx="7">
                  <c:v>7.38</c:v>
                </c:pt>
                <c:pt idx="8">
                  <c:v>#N/A</c:v>
                </c:pt>
                <c:pt idx="9">
                  <c:v>8.34</c:v>
                </c:pt>
              </c:numCache>
            </c:numRef>
          </c:val>
          <c:extLst>
            <c:ext xmlns:c16="http://schemas.microsoft.com/office/drawing/2014/chart" uri="{C3380CC4-5D6E-409C-BE32-E72D297353CC}">
              <c16:uniqueId val="{00000006-BCC9-401A-825F-B014B7486624}"/>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2.9</c:v>
                </c:pt>
                <c:pt idx="2">
                  <c:v>#N/A</c:v>
                </c:pt>
                <c:pt idx="3">
                  <c:v>2.31</c:v>
                </c:pt>
                <c:pt idx="4">
                  <c:v>#N/A</c:v>
                </c:pt>
                <c:pt idx="5">
                  <c:v>3.8</c:v>
                </c:pt>
                <c:pt idx="6">
                  <c:v>#N/A</c:v>
                </c:pt>
                <c:pt idx="7">
                  <c:v>5.24</c:v>
                </c:pt>
                <c:pt idx="8">
                  <c:v>#N/A</c:v>
                </c:pt>
                <c:pt idx="9">
                  <c:v>9.69</c:v>
                </c:pt>
              </c:numCache>
            </c:numRef>
          </c:val>
          <c:extLst>
            <c:ext xmlns:c16="http://schemas.microsoft.com/office/drawing/2014/chart" uri="{C3380CC4-5D6E-409C-BE32-E72D297353CC}">
              <c16:uniqueId val="{00000007-BCC9-401A-825F-B014B7486624}"/>
            </c:ext>
          </c:extLst>
        </c:ser>
        <c:ser>
          <c:idx val="8"/>
          <c:order val="8"/>
          <c:tx>
            <c:strRef>
              <c:f>データシート!$A$35</c:f>
              <c:strCache>
                <c:ptCount val="1"/>
                <c:pt idx="0">
                  <c:v>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15.9</c:v>
                </c:pt>
                <c:pt idx="2">
                  <c:v>#N/A</c:v>
                </c:pt>
                <c:pt idx="3">
                  <c:v>16.559999999999999</c:v>
                </c:pt>
                <c:pt idx="4">
                  <c:v>#N/A</c:v>
                </c:pt>
                <c:pt idx="5">
                  <c:v>16.239999999999998</c:v>
                </c:pt>
                <c:pt idx="6">
                  <c:v>#N/A</c:v>
                </c:pt>
                <c:pt idx="7">
                  <c:v>16.88</c:v>
                </c:pt>
                <c:pt idx="8">
                  <c:v>#N/A</c:v>
                </c:pt>
                <c:pt idx="9">
                  <c:v>18.11</c:v>
                </c:pt>
              </c:numCache>
            </c:numRef>
          </c:val>
          <c:extLst>
            <c:ext xmlns:c16="http://schemas.microsoft.com/office/drawing/2014/chart" uri="{C3380CC4-5D6E-409C-BE32-E72D297353CC}">
              <c16:uniqueId val="{00000008-BCC9-401A-825F-B014B7486624}"/>
            </c:ext>
          </c:extLst>
        </c:ser>
        <c:ser>
          <c:idx val="9"/>
          <c:order val="9"/>
          <c:tx>
            <c:strRef>
              <c:f>データシート!$A$36</c:f>
              <c:strCache>
                <c:ptCount val="1"/>
                <c:pt idx="0">
                  <c:v>競艇事業会計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21.9</c:v>
                </c:pt>
                <c:pt idx="2">
                  <c:v>#N/A</c:v>
                </c:pt>
                <c:pt idx="3">
                  <c:v>23.57</c:v>
                </c:pt>
                <c:pt idx="4">
                  <c:v>#N/A</c:v>
                </c:pt>
                <c:pt idx="5">
                  <c:v>23.34</c:v>
                </c:pt>
                <c:pt idx="6">
                  <c:v>#N/A</c:v>
                </c:pt>
                <c:pt idx="7">
                  <c:v>21.22</c:v>
                </c:pt>
                <c:pt idx="8">
                  <c:v>#N/A</c:v>
                </c:pt>
                <c:pt idx="9">
                  <c:v>24.95</c:v>
                </c:pt>
              </c:numCache>
            </c:numRef>
          </c:val>
          <c:extLst>
            <c:ext xmlns:c16="http://schemas.microsoft.com/office/drawing/2014/chart" uri="{C3380CC4-5D6E-409C-BE32-E72D297353CC}">
              <c16:uniqueId val="{00000009-BCC9-401A-825F-B014B748662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2662</c:v>
                </c:pt>
                <c:pt idx="5">
                  <c:v>2363</c:v>
                </c:pt>
                <c:pt idx="8">
                  <c:v>2415</c:v>
                </c:pt>
                <c:pt idx="11">
                  <c:v>2425</c:v>
                </c:pt>
                <c:pt idx="14">
                  <c:v>3387</c:v>
                </c:pt>
              </c:numCache>
            </c:numRef>
          </c:val>
          <c:extLst>
            <c:ext xmlns:c16="http://schemas.microsoft.com/office/drawing/2014/chart" uri="{C3380CC4-5D6E-409C-BE32-E72D297353CC}">
              <c16:uniqueId val="{00000000-3910-4A50-AEB7-0B633EDCA5C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910-4A50-AEB7-0B633EDCA5C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100</c:v>
                </c:pt>
                <c:pt idx="3">
                  <c:v>225</c:v>
                </c:pt>
                <c:pt idx="6">
                  <c:v>100</c:v>
                </c:pt>
                <c:pt idx="9">
                  <c:v>100</c:v>
                </c:pt>
                <c:pt idx="12">
                  <c:v>206</c:v>
                </c:pt>
              </c:numCache>
            </c:numRef>
          </c:val>
          <c:extLst>
            <c:ext xmlns:c16="http://schemas.microsoft.com/office/drawing/2014/chart" uri="{C3380CC4-5D6E-409C-BE32-E72D297353CC}">
              <c16:uniqueId val="{00000002-3910-4A50-AEB7-0B633EDCA5C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910-4A50-AEB7-0B633EDCA5C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187</c:v>
                </c:pt>
                <c:pt idx="3">
                  <c:v>180</c:v>
                </c:pt>
                <c:pt idx="6">
                  <c:v>178</c:v>
                </c:pt>
                <c:pt idx="9">
                  <c:v>184</c:v>
                </c:pt>
                <c:pt idx="12">
                  <c:v>189</c:v>
                </c:pt>
              </c:numCache>
            </c:numRef>
          </c:val>
          <c:extLst>
            <c:ext xmlns:c16="http://schemas.microsoft.com/office/drawing/2014/chart" uri="{C3380CC4-5D6E-409C-BE32-E72D297353CC}">
              <c16:uniqueId val="{00000004-3910-4A50-AEB7-0B633EDCA5C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910-4A50-AEB7-0B633EDCA5C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910-4A50-AEB7-0B633EDCA5C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2601</c:v>
                </c:pt>
                <c:pt idx="3">
                  <c:v>2633</c:v>
                </c:pt>
                <c:pt idx="6">
                  <c:v>2789</c:v>
                </c:pt>
                <c:pt idx="9">
                  <c:v>2976</c:v>
                </c:pt>
                <c:pt idx="12">
                  <c:v>3434</c:v>
                </c:pt>
              </c:numCache>
            </c:numRef>
          </c:val>
          <c:extLst>
            <c:ext xmlns:c16="http://schemas.microsoft.com/office/drawing/2014/chart" uri="{C3380CC4-5D6E-409C-BE32-E72D297353CC}">
              <c16:uniqueId val="{00000007-3910-4A50-AEB7-0B633EDCA5C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226</c:v>
                </c:pt>
                <c:pt idx="2">
                  <c:v>#N/A</c:v>
                </c:pt>
                <c:pt idx="3">
                  <c:v>#N/A</c:v>
                </c:pt>
                <c:pt idx="4">
                  <c:v>675</c:v>
                </c:pt>
                <c:pt idx="5">
                  <c:v>#N/A</c:v>
                </c:pt>
                <c:pt idx="6">
                  <c:v>#N/A</c:v>
                </c:pt>
                <c:pt idx="7">
                  <c:v>652</c:v>
                </c:pt>
                <c:pt idx="8">
                  <c:v>#N/A</c:v>
                </c:pt>
                <c:pt idx="9">
                  <c:v>#N/A</c:v>
                </c:pt>
                <c:pt idx="10">
                  <c:v>835</c:v>
                </c:pt>
                <c:pt idx="11">
                  <c:v>#N/A</c:v>
                </c:pt>
                <c:pt idx="12">
                  <c:v>#N/A</c:v>
                </c:pt>
                <c:pt idx="13">
                  <c:v>442</c:v>
                </c:pt>
                <c:pt idx="14">
                  <c:v>#N/A</c:v>
                </c:pt>
              </c:numCache>
            </c:numRef>
          </c:val>
          <c:smooth val="0"/>
          <c:extLst>
            <c:ext xmlns:c16="http://schemas.microsoft.com/office/drawing/2014/chart" uri="{C3380CC4-5D6E-409C-BE32-E72D297353CC}">
              <c16:uniqueId val="{00000008-3910-4A50-AEB7-0B633EDCA5C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28287</c:v>
                </c:pt>
                <c:pt idx="5">
                  <c:v>29385</c:v>
                </c:pt>
                <c:pt idx="8">
                  <c:v>30533</c:v>
                </c:pt>
                <c:pt idx="11">
                  <c:v>31449</c:v>
                </c:pt>
                <c:pt idx="14">
                  <c:v>30553</c:v>
                </c:pt>
              </c:numCache>
            </c:numRef>
          </c:val>
          <c:extLst>
            <c:ext xmlns:c16="http://schemas.microsoft.com/office/drawing/2014/chart" uri="{C3380CC4-5D6E-409C-BE32-E72D297353CC}">
              <c16:uniqueId val="{00000000-E905-4C94-937F-CCC97E0D842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14376</c:v>
                </c:pt>
                <c:pt idx="5">
                  <c:v>13263</c:v>
                </c:pt>
                <c:pt idx="8">
                  <c:v>13813</c:v>
                </c:pt>
                <c:pt idx="11">
                  <c:v>7660</c:v>
                </c:pt>
                <c:pt idx="14">
                  <c:v>4450</c:v>
                </c:pt>
              </c:numCache>
            </c:numRef>
          </c:val>
          <c:extLst>
            <c:ext xmlns:c16="http://schemas.microsoft.com/office/drawing/2014/chart" uri="{C3380CC4-5D6E-409C-BE32-E72D297353CC}">
              <c16:uniqueId val="{00000001-E905-4C94-937F-CCC97E0D842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26949</c:v>
                </c:pt>
                <c:pt idx="5">
                  <c:v>26961</c:v>
                </c:pt>
                <c:pt idx="8">
                  <c:v>24566</c:v>
                </c:pt>
                <c:pt idx="11">
                  <c:v>27086</c:v>
                </c:pt>
                <c:pt idx="14">
                  <c:v>25666</c:v>
                </c:pt>
              </c:numCache>
            </c:numRef>
          </c:val>
          <c:extLst>
            <c:ext xmlns:c16="http://schemas.microsoft.com/office/drawing/2014/chart" uri="{C3380CC4-5D6E-409C-BE32-E72D297353CC}">
              <c16:uniqueId val="{00000002-E905-4C94-937F-CCC97E0D842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905-4C94-937F-CCC97E0D842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905-4C94-937F-CCC97E0D842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905-4C94-937F-CCC97E0D842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6990</c:v>
                </c:pt>
                <c:pt idx="3">
                  <c:v>6769</c:v>
                </c:pt>
                <c:pt idx="6">
                  <c:v>6569</c:v>
                </c:pt>
                <c:pt idx="9">
                  <c:v>6424</c:v>
                </c:pt>
                <c:pt idx="12">
                  <c:v>6201</c:v>
                </c:pt>
              </c:numCache>
            </c:numRef>
          </c:val>
          <c:extLst>
            <c:ext xmlns:c16="http://schemas.microsoft.com/office/drawing/2014/chart" uri="{C3380CC4-5D6E-409C-BE32-E72D297353CC}">
              <c16:uniqueId val="{00000006-E905-4C94-937F-CCC97E0D842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E905-4C94-937F-CCC97E0D842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1840</c:v>
                </c:pt>
                <c:pt idx="3">
                  <c:v>1867</c:v>
                </c:pt>
                <c:pt idx="6">
                  <c:v>1862</c:v>
                </c:pt>
                <c:pt idx="9">
                  <c:v>1828</c:v>
                </c:pt>
                <c:pt idx="12">
                  <c:v>1512</c:v>
                </c:pt>
              </c:numCache>
            </c:numRef>
          </c:val>
          <c:extLst>
            <c:ext xmlns:c16="http://schemas.microsoft.com/office/drawing/2014/chart" uri="{C3380CC4-5D6E-409C-BE32-E72D297353CC}">
              <c16:uniqueId val="{00000008-E905-4C94-937F-CCC97E0D842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8473</c:v>
                </c:pt>
                <c:pt idx="3">
                  <c:v>7551</c:v>
                </c:pt>
                <c:pt idx="6">
                  <c:v>4699</c:v>
                </c:pt>
                <c:pt idx="9">
                  <c:v>3703</c:v>
                </c:pt>
                <c:pt idx="12">
                  <c:v>2825</c:v>
                </c:pt>
              </c:numCache>
            </c:numRef>
          </c:val>
          <c:extLst>
            <c:ext xmlns:c16="http://schemas.microsoft.com/office/drawing/2014/chart" uri="{C3380CC4-5D6E-409C-BE32-E72D297353CC}">
              <c16:uniqueId val="{00000009-E905-4C94-937F-CCC97E0D842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44869</c:v>
                </c:pt>
                <c:pt idx="3">
                  <c:v>48752</c:v>
                </c:pt>
                <c:pt idx="6">
                  <c:v>57011</c:v>
                </c:pt>
                <c:pt idx="9">
                  <c:v>57889</c:v>
                </c:pt>
                <c:pt idx="12">
                  <c:v>52304</c:v>
                </c:pt>
              </c:numCache>
            </c:numRef>
          </c:val>
          <c:extLst>
            <c:ext xmlns:c16="http://schemas.microsoft.com/office/drawing/2014/chart" uri="{C3380CC4-5D6E-409C-BE32-E72D297353CC}">
              <c16:uniqueId val="{0000000A-E905-4C94-937F-CCC97E0D842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1228</c:v>
                </c:pt>
                <c:pt idx="8">
                  <c:v>#N/A</c:v>
                </c:pt>
                <c:pt idx="9">
                  <c:v>#N/A</c:v>
                </c:pt>
                <c:pt idx="10">
                  <c:v>3649</c:v>
                </c:pt>
                <c:pt idx="11">
                  <c:v>#N/A</c:v>
                </c:pt>
                <c:pt idx="12">
                  <c:v>#N/A</c:v>
                </c:pt>
                <c:pt idx="13">
                  <c:v>2173</c:v>
                </c:pt>
                <c:pt idx="14">
                  <c:v>#N/A</c:v>
                </c:pt>
              </c:numCache>
            </c:numRef>
          </c:val>
          <c:smooth val="0"/>
          <c:extLst>
            <c:ext xmlns:c16="http://schemas.microsoft.com/office/drawing/2014/chart" uri="{C3380CC4-5D6E-409C-BE32-E72D297353CC}">
              <c16:uniqueId val="{0000000B-E905-4C94-937F-CCC97E0D842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4184</c:v>
                </c:pt>
                <c:pt idx="1">
                  <c:v>5220</c:v>
                </c:pt>
                <c:pt idx="2">
                  <c:v>5077</c:v>
                </c:pt>
              </c:numCache>
            </c:numRef>
          </c:val>
          <c:extLst>
            <c:ext xmlns:c16="http://schemas.microsoft.com/office/drawing/2014/chart" uri="{C3380CC4-5D6E-409C-BE32-E72D297353CC}">
              <c16:uniqueId val="{00000000-804B-41C8-800E-2716D702CDB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2564</c:v>
                </c:pt>
                <c:pt idx="1">
                  <c:v>5606</c:v>
                </c:pt>
                <c:pt idx="2">
                  <c:v>6106</c:v>
                </c:pt>
              </c:numCache>
            </c:numRef>
          </c:val>
          <c:extLst>
            <c:ext xmlns:c16="http://schemas.microsoft.com/office/drawing/2014/chart" uri="{C3380CC4-5D6E-409C-BE32-E72D297353CC}">
              <c16:uniqueId val="{00000001-804B-41C8-800E-2716D702CDB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15414</c:v>
                </c:pt>
                <c:pt idx="1">
                  <c:v>12783</c:v>
                </c:pt>
                <c:pt idx="2">
                  <c:v>10955</c:v>
                </c:pt>
              </c:numCache>
            </c:numRef>
          </c:val>
          <c:extLst>
            <c:ext xmlns:c16="http://schemas.microsoft.com/office/drawing/2014/chart" uri="{C3380CC4-5D6E-409C-BE32-E72D297353CC}">
              <c16:uniqueId val="{00000002-804B-41C8-800E-2716D702CDB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大阪府箕面市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減少傾向にあった元利償還金は、平成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増加に転じた。これは、国の緊急経済対策を活用した市債の据置期間終了による償還が本格的に始まったことによるものであり、その後は、北大阪急行線延伸整備に関連する市債の償還が増加している。</a:t>
          </a:r>
        </a:p>
        <a:p>
          <a:r>
            <a:rPr kumimoji="1" lang="ja-JP" altLang="en-US" sz="1400">
              <a:latin typeface="ＭＳ ゴシック" pitchFamily="49" charset="-128"/>
              <a:ea typeface="ＭＳ ゴシック" pitchFamily="49" charset="-128"/>
            </a:rPr>
            <a:t>　今後も、北大阪急行南北線延伸に伴う新駅周辺整備などにより実質公債費比率が一定上昇する見込みであることから、特定財源の最大限の確保を図るとともに、基金を有効活用することで、過度に市債に依存しない規律ある財政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該当なし</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大阪府箕面市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北大阪急行線延伸に伴う新駅周辺整備の進展に伴い、その財源として市債発行額が増加傾向にあるため、一般会計等における地方債残高が平成</a:t>
          </a:r>
          <a:r>
            <a:rPr kumimoji="1" lang="en-US" altLang="ja-JP" sz="1400">
              <a:solidFill>
                <a:sysClr val="windowText" lastClr="000000"/>
              </a:solidFill>
              <a:latin typeface="ＭＳ ゴシック" pitchFamily="49" charset="-128"/>
              <a:ea typeface="ＭＳ ゴシック" pitchFamily="49" charset="-128"/>
            </a:rPr>
            <a:t>30</a:t>
          </a:r>
          <a:r>
            <a:rPr kumimoji="1" lang="ja-JP" altLang="en-US" sz="1400">
              <a:solidFill>
                <a:sysClr val="windowText" lastClr="000000"/>
              </a:solidFill>
              <a:latin typeface="ＭＳ ゴシック" pitchFamily="49" charset="-128"/>
              <a:ea typeface="ＭＳ ゴシック" pitchFamily="49" charset="-128"/>
            </a:rPr>
            <a:t>年度から約</a:t>
          </a:r>
          <a:r>
            <a:rPr kumimoji="1" lang="en-US" altLang="ja-JP" sz="1400">
              <a:solidFill>
                <a:sysClr val="windowText" lastClr="000000"/>
              </a:solidFill>
              <a:latin typeface="ＭＳ ゴシック" pitchFamily="49" charset="-128"/>
              <a:ea typeface="ＭＳ ゴシック" pitchFamily="49" charset="-128"/>
            </a:rPr>
            <a:t>74</a:t>
          </a:r>
          <a:r>
            <a:rPr kumimoji="1" lang="ja-JP" altLang="en-US" sz="1400">
              <a:solidFill>
                <a:sysClr val="windowText" lastClr="000000"/>
              </a:solidFill>
              <a:latin typeface="ＭＳ ゴシック" pitchFamily="49" charset="-128"/>
              <a:ea typeface="ＭＳ ゴシック" pitchFamily="49" charset="-128"/>
            </a:rPr>
            <a:t>億円（</a:t>
          </a:r>
          <a:r>
            <a:rPr kumimoji="1" lang="en-US" altLang="ja-JP" sz="1400">
              <a:solidFill>
                <a:sysClr val="windowText" lastClr="000000"/>
              </a:solidFill>
              <a:latin typeface="ＭＳ ゴシック" pitchFamily="49" charset="-128"/>
              <a:ea typeface="ＭＳ ゴシック" pitchFamily="49" charset="-128"/>
            </a:rPr>
            <a:t>17</a:t>
          </a:r>
          <a:r>
            <a:rPr kumimoji="1" lang="ja-JP" altLang="en-US" sz="1400">
              <a:solidFill>
                <a:sysClr val="windowText" lastClr="000000"/>
              </a:solidFill>
              <a:latin typeface="ＭＳ ゴシック" pitchFamily="49" charset="-128"/>
              <a:ea typeface="ＭＳ ゴシック" pitchFamily="49" charset="-128"/>
            </a:rPr>
            <a:t>％）増加した。令和</a:t>
          </a:r>
          <a:r>
            <a:rPr kumimoji="1" lang="en-US" altLang="ja-JP" sz="1400">
              <a:solidFill>
                <a:sysClr val="windowText" lastClr="000000"/>
              </a:solidFill>
              <a:latin typeface="ＭＳ ゴシック" pitchFamily="49" charset="-128"/>
              <a:ea typeface="ＭＳ ゴシック" pitchFamily="49" charset="-128"/>
            </a:rPr>
            <a:t>5</a:t>
          </a:r>
          <a:r>
            <a:rPr kumimoji="1" lang="ja-JP" altLang="en-US" sz="1400">
              <a:solidFill>
                <a:sysClr val="windowText" lastClr="000000"/>
              </a:solidFill>
              <a:latin typeface="ＭＳ ゴシック" pitchFamily="49" charset="-128"/>
              <a:ea typeface="ＭＳ ゴシック" pitchFamily="49" charset="-128"/>
            </a:rPr>
            <a:t>年度末の延伸線開業にかけて一定の市債発行は続く見込みであるが、特定財源の最大限の確保を図り、残高抑制に努める。</a:t>
          </a:r>
        </a:p>
        <a:p>
          <a:r>
            <a:rPr kumimoji="1" lang="ja-JP" altLang="en-US" sz="1400">
              <a:solidFill>
                <a:sysClr val="windowText" lastClr="000000"/>
              </a:solidFill>
              <a:latin typeface="ＭＳ ゴシック" pitchFamily="49" charset="-128"/>
              <a:ea typeface="ＭＳ ゴシック" pitchFamily="49" charset="-128"/>
            </a:rPr>
            <a:t>　将来負担比率の分子全体としては増加したものの、充当可能財源において将来需要に備えた計画的な積立を実施したことにより、依然低負担を維持している状態である。</a:t>
          </a:r>
        </a:p>
        <a:p>
          <a:r>
            <a:rPr kumimoji="1" lang="ja-JP" altLang="en-US" sz="1400">
              <a:solidFill>
                <a:sysClr val="windowText" lastClr="000000"/>
              </a:solidFill>
              <a:latin typeface="ＭＳ ゴシック" pitchFamily="49" charset="-128"/>
              <a:ea typeface="ＭＳ ゴシック" pitchFamily="49" charset="-128"/>
            </a:rPr>
            <a:t>　今後も引き続き、財政規律を高いレベルで堅持し、将来世代に負担を先送りすることのない財政運営に努める。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大阪府箕面市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・前年度剰余金処分積立や将来に備えて計画的な積立を行った一方で、北大阪急行延伸整備のために基金を</a:t>
          </a:r>
          <a:r>
            <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億円取崩した結果、</a:t>
          </a: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基金残高は前年度比で約</a:t>
          </a:r>
          <a:r>
            <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億円減少した。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・後年度の公債費負担を軽減するため、北大阪急行南北線延伸整備基金を活用し、市債の繰上償還を実施する。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・基金の透明性確保、使途の明確化を図るため、財政調整基金に過剰に積み立てることはせず、将来に備えて個々の特定目的基金に積み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替えるなど、適正管理に努める。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・今後予定されているビッグプロジェクトでは、過度に市債に依存せず、基金を有効活用し、将来世代に負担を先送りすることのない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・北大阪急行南北線延伸整備基金：北大阪急行南北線の延伸整備及び関連交通施設の整備</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・保健福祉総合推進基金：保健福祉施策の総合的推進を図るための施設整備及び事業の運営</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・学校教育施設整備基金：学校教育施設の整備</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・未来子ども基金：未来を担う子どもたちが地域の中で健やかに成長することを目的とする事業の推進</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・文化施設整備基金：市民文化の向上に資するための施設整備</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・北大阪急行南北線延伸整備基金：延伸整備費にかかる財源として取り崩したことによる減</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・保健福祉総合推進基金：将来の支出に備え、積み立てたことによる増</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・学校教育施設整備基金：将来の支出に備え、積み立てたことによる増</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・未来子ども基金：将来の支出に備え、積み立てたことによる増</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・文化施設整備基金：将来の支出に備え、積み立てたことによる増</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・北大阪急行南北線延伸整備基金：北大阪急行線延伸整備にかかる公債費の償還及び、新規発行債の抑制に活用する。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・その他特定目的基金：公共施設の整備など特定の財政負担に備えるため、一定額を確保していく。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・決算剰余金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億円を積立て</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・新型コロナウイルス感染症対策経費として、約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億円を取崩し</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・将来の財政需要に備え、適正な残高の維持に努める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億円を積立て</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・北大阪急行線延伸に伴う新駅周辺整備などビッグプロジェクトの公債費償還に備え、計画的な積立を行い、償還財源として活用する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大阪府箕面市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139,128
136,158
47.90
77,027,912
71,862,843
1,562,621
29,233,907
52,069,902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高い市民税担税力と宅地開発等に伴う人口増、それに伴う新築家屋の増加などにより、財政力指数は類似団体内平均値を上回る</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0.90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となっている。一方で、高齢化の進展に伴う社会保障関係費の増加などが見込まれることから、令和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に策定した「箕面市新改革プラン」を元に、幼稚園や保育所の民営化をはじめとしたアウトソーシングの拡大によるさらなる経費削減や市民財産の活用など改革を進め、今後さらに効率的かつ健全な行財政運営を確立し、市民サービスの向上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45</xdr:row>
      <xdr:rowOff>10885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12807"/>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154412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9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10885</xdr:rowOff>
    </xdr:from>
    <xdr:to>
      <xdr:col>24</xdr:col>
      <xdr:colOff>12700</xdr:colOff>
      <xdr:row>45</xdr:row>
      <xdr:rowOff>10885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2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75293</xdr:rowOff>
    </xdr:from>
    <xdr:to>
      <xdr:col>23</xdr:col>
      <xdr:colOff>133350</xdr:colOff>
      <xdr:row>40</xdr:row>
      <xdr:rowOff>127000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6933293"/>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135362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1648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163285</xdr:rowOff>
    </xdr:from>
    <xdr:to>
      <xdr:col>23</xdr:col>
      <xdr:colOff>184150</xdr:colOff>
      <xdr:row>42</xdr:row>
      <xdr:rowOff>93435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9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40822</xdr:rowOff>
    </xdr:from>
    <xdr:to>
      <xdr:col>19</xdr:col>
      <xdr:colOff>133350</xdr:colOff>
      <xdr:row>40</xdr:row>
      <xdr:rowOff>75293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689882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128815</xdr:rowOff>
    </xdr:from>
    <xdr:to>
      <xdr:col>19</xdr:col>
      <xdr:colOff>184150</xdr:colOff>
      <xdr:row>42</xdr:row>
      <xdr:rowOff>58965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43742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244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23585</xdr:rowOff>
    </xdr:from>
    <xdr:to>
      <xdr:col>15</xdr:col>
      <xdr:colOff>82550</xdr:colOff>
      <xdr:row>40</xdr:row>
      <xdr:rowOff>40822</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68815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94343</xdr:rowOff>
    </xdr:from>
    <xdr:to>
      <xdr:col>15</xdr:col>
      <xdr:colOff>133350</xdr:colOff>
      <xdr:row>42</xdr:row>
      <xdr:rowOff>24493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9270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23585</xdr:rowOff>
    </xdr:from>
    <xdr:to>
      <xdr:col>11</xdr:col>
      <xdr:colOff>31750</xdr:colOff>
      <xdr:row>40</xdr:row>
      <xdr:rowOff>23585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68815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94343</xdr:rowOff>
    </xdr:from>
    <xdr:to>
      <xdr:col>11</xdr:col>
      <xdr:colOff>82550</xdr:colOff>
      <xdr:row>42</xdr:row>
      <xdr:rowOff>24493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9270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9270</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92727</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24493</xdr:rowOff>
    </xdr:from>
    <xdr:to>
      <xdr:col>19</xdr:col>
      <xdr:colOff>184150</xdr:colOff>
      <xdr:row>40</xdr:row>
      <xdr:rowOff>126093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136270</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651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161472</xdr:rowOff>
    </xdr:from>
    <xdr:to>
      <xdr:col>15</xdr:col>
      <xdr:colOff>133350</xdr:colOff>
      <xdr:row>40</xdr:row>
      <xdr:rowOff>91622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8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101799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6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144235</xdr:rowOff>
    </xdr:from>
    <xdr:to>
      <xdr:col>11</xdr:col>
      <xdr:colOff>82550</xdr:colOff>
      <xdr:row>40</xdr:row>
      <xdr:rowOff>74385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84562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144235</xdr:rowOff>
    </xdr:from>
    <xdr:to>
      <xdr:col>7</xdr:col>
      <xdr:colOff>31750</xdr:colOff>
      <xdr:row>40</xdr:row>
      <xdr:rowOff>74385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84562</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新型コロナウイルスの影響による減収から脱し、個人市民税及び固定資産税が増加した一方で、公債費の増加などにより経常経費充当一般財源総額の伸びが上回ったことから、前年度から</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ポイント悪化し、</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92.9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た。今後、新駅周辺整備の進展に伴う公債費の増加や、社会保障関係費の増加などにより、経常経費の増加が見込まれるため、「箕面市新改革プラン」を元に、引き続きあらゆる手立てを講じて経費の圧縮を図るとともに、自主財源の最大限の確保、特定財源を活用した市債の発行抑制など歳入面においても取り組みを強化す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38523</xdr:rowOff>
    </xdr:from>
    <xdr:to>
      <xdr:col>23</xdr:col>
      <xdr:colOff>133350</xdr:colOff>
      <xdr:row>67</xdr:row>
      <xdr:rowOff>63923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998262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124900</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2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38523</xdr:rowOff>
    </xdr:from>
    <xdr:to>
      <xdr:col>24</xdr:col>
      <xdr:colOff>12700</xdr:colOff>
      <xdr:row>58</xdr:row>
      <xdr:rowOff>38523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998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55033</xdr:rowOff>
    </xdr:from>
    <xdr:to>
      <xdr:col>23</xdr:col>
      <xdr:colOff>133350</xdr:colOff>
      <xdr:row>61</xdr:row>
      <xdr:rowOff>167640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513483"/>
          <a:ext cx="8382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117281</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404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100754</xdr:rowOff>
    </xdr:from>
    <xdr:to>
      <xdr:col>23</xdr:col>
      <xdr:colOff>184150</xdr:colOff>
      <xdr:row>62</xdr:row>
      <xdr:rowOff>30904</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55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55033</xdr:rowOff>
    </xdr:from>
    <xdr:to>
      <xdr:col>19</xdr:col>
      <xdr:colOff>133350</xdr:colOff>
      <xdr:row>62</xdr:row>
      <xdr:rowOff>28363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513483"/>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22860</xdr:rowOff>
    </xdr:from>
    <xdr:to>
      <xdr:col>19</xdr:col>
      <xdr:colOff>184150</xdr:colOff>
      <xdr:row>60</xdr:row>
      <xdr:rowOff>124460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134637</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07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28363</xdr:rowOff>
    </xdr:from>
    <xdr:to>
      <xdr:col>15</xdr:col>
      <xdr:colOff>82550</xdr:colOff>
      <xdr:row>62</xdr:row>
      <xdr:rowOff>76623</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336800" y="1065826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25823</xdr:rowOff>
    </xdr:from>
    <xdr:to>
      <xdr:col>15</xdr:col>
      <xdr:colOff>133350</xdr:colOff>
      <xdr:row>62</xdr:row>
      <xdr:rowOff>127423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112200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20320</xdr:rowOff>
    </xdr:from>
    <xdr:to>
      <xdr:col>11</xdr:col>
      <xdr:colOff>31750</xdr:colOff>
      <xdr:row>62</xdr:row>
      <xdr:rowOff>76623</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65022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57996</xdr:rowOff>
    </xdr:from>
    <xdr:to>
      <xdr:col>11</xdr:col>
      <xdr:colOff>82550</xdr:colOff>
      <xdr:row>62</xdr:row>
      <xdr:rowOff>159596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144373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25823</xdr:rowOff>
    </xdr:from>
    <xdr:to>
      <xdr:col>7</xdr:col>
      <xdr:colOff>31750</xdr:colOff>
      <xdr:row>62</xdr:row>
      <xdr:rowOff>127423</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112200</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116840</xdr:rowOff>
    </xdr:from>
    <xdr:to>
      <xdr:col>23</xdr:col>
      <xdr:colOff>184150</xdr:colOff>
      <xdr:row>62</xdr:row>
      <xdr:rowOff>46990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88917</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547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4233</xdr:rowOff>
    </xdr:from>
    <xdr:to>
      <xdr:col>19</xdr:col>
      <xdr:colOff>184150</xdr:colOff>
      <xdr:row>61</xdr:row>
      <xdr:rowOff>105833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90610</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5490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149013</xdr:rowOff>
    </xdr:from>
    <xdr:to>
      <xdr:col>15</xdr:col>
      <xdr:colOff>133350</xdr:colOff>
      <xdr:row>62</xdr:row>
      <xdr:rowOff>79163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89340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25823</xdr:rowOff>
    </xdr:from>
    <xdr:to>
      <xdr:col>11</xdr:col>
      <xdr:colOff>82550</xdr:colOff>
      <xdr:row>62</xdr:row>
      <xdr:rowOff>127423</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137600</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140970</xdr:rowOff>
    </xdr:from>
    <xdr:to>
      <xdr:col>7</xdr:col>
      <xdr:colOff>31750</xdr:colOff>
      <xdr:row>62</xdr:row>
      <xdr:rowOff>71120</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81297</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[148,187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当たり人件費・物件費等決算額が類似団体内平均値を上回っているのは、ごみ処理の単独実施により、一部事務組合で実施している団体と比較して人件費や物件費が高くなっていることがあげられる。また、類似団体に比べて図書館などの公共施設が多いことや、新興住宅地の開発に伴う公共施設の新設も物件費の増加要因となっている。今後、これまで以上に業務の広域化や、アウトソーシングの拡大を図ることで経費を圧縮し、行政コストの低減を図る。</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54625</xdr:rowOff>
    </xdr:from>
    <xdr:to>
      <xdr:col>23</xdr:col>
      <xdr:colOff>133350</xdr:colOff>
      <xdr:row>88</xdr:row>
      <xdr:rowOff>84576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770625"/>
          <a:ext cx="0" cy="14015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56653</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4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84576</xdr:rowOff>
    </xdr:from>
    <xdr:to>
      <xdr:col>24</xdr:col>
      <xdr:colOff>12700</xdr:colOff>
      <xdr:row>88</xdr:row>
      <xdr:rowOff>84576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72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141002</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514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54625</xdr:rowOff>
    </xdr:from>
    <xdr:to>
      <xdr:col>24</xdr:col>
      <xdr:colOff>12700</xdr:colOff>
      <xdr:row>80</xdr:row>
      <xdr:rowOff>54625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770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72053</xdr:rowOff>
    </xdr:from>
    <xdr:to>
      <xdr:col>23</xdr:col>
      <xdr:colOff>133350</xdr:colOff>
      <xdr:row>85</xdr:row>
      <xdr:rowOff>7446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473853"/>
          <a:ext cx="838200" cy="10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99037</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157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82510</xdr:rowOff>
    </xdr:from>
    <xdr:to>
      <xdr:col>23</xdr:col>
      <xdr:colOff>184150</xdr:colOff>
      <xdr:row>84</xdr:row>
      <xdr:rowOff>12660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1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4718</xdr:rowOff>
    </xdr:from>
    <xdr:to>
      <xdr:col>19</xdr:col>
      <xdr:colOff>133350</xdr:colOff>
      <xdr:row>84</xdr:row>
      <xdr:rowOff>72053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406518"/>
          <a:ext cx="889000" cy="6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20307</xdr:rowOff>
    </xdr:from>
    <xdr:to>
      <xdr:col>19</xdr:col>
      <xdr:colOff>184150</xdr:colOff>
      <xdr:row>83</xdr:row>
      <xdr:rowOff>121907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25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132084</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019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81671</xdr:rowOff>
    </xdr:from>
    <xdr:to>
      <xdr:col>15</xdr:col>
      <xdr:colOff>82550</xdr:colOff>
      <xdr:row>84</xdr:row>
      <xdr:rowOff>4718</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312021"/>
          <a:ext cx="889000" cy="94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89984</xdr:rowOff>
    </xdr:from>
    <xdr:to>
      <xdr:col>15</xdr:col>
      <xdr:colOff>133350</xdr:colOff>
      <xdr:row>83</xdr:row>
      <xdr:rowOff>20134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14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30311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9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27124</xdr:rowOff>
    </xdr:from>
    <xdr:to>
      <xdr:col>11</xdr:col>
      <xdr:colOff>31750</xdr:colOff>
      <xdr:row>83</xdr:row>
      <xdr:rowOff>81671</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257474"/>
          <a:ext cx="889000" cy="54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4014</xdr:rowOff>
    </xdr:from>
    <xdr:to>
      <xdr:col>11</xdr:col>
      <xdr:colOff>82550</xdr:colOff>
      <xdr:row>82</xdr:row>
      <xdr:rowOff>105614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6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115791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831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137874</xdr:rowOff>
    </xdr:from>
    <xdr:to>
      <xdr:col>7</xdr:col>
      <xdr:colOff>31750</xdr:colOff>
      <xdr:row>82</xdr:row>
      <xdr:rowOff>68024</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2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78201</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79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128096</xdr:rowOff>
    </xdr:from>
    <xdr:to>
      <xdr:col>23</xdr:col>
      <xdr:colOff>184150</xdr:colOff>
      <xdr:row>85</xdr:row>
      <xdr:rowOff>58246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52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100173</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501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21253</xdr:rowOff>
    </xdr:from>
    <xdr:to>
      <xdr:col>19</xdr:col>
      <xdr:colOff>184150</xdr:colOff>
      <xdr:row>84</xdr:row>
      <xdr:rowOff>122853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42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107630</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5094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125368</xdr:rowOff>
    </xdr:from>
    <xdr:to>
      <xdr:col>15</xdr:col>
      <xdr:colOff>133350</xdr:colOff>
      <xdr:row>84</xdr:row>
      <xdr:rowOff>55518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355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40295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44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30871</xdr:rowOff>
    </xdr:from>
    <xdr:to>
      <xdr:col>11</xdr:col>
      <xdr:colOff>82550</xdr:colOff>
      <xdr:row>83</xdr:row>
      <xdr:rowOff>132471</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26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117248</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347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147774</xdr:rowOff>
    </xdr:from>
    <xdr:to>
      <xdr:col>7</xdr:col>
      <xdr:colOff>31750</xdr:colOff>
      <xdr:row>83</xdr:row>
      <xdr:rowOff>77924</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20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62701</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293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年度から、給与カット、人事院勧告に基づくマイナス改定などにより適正策を実施、平成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月まで全職員の給料月額</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％カットを実施、平成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年度に給与構造改革として国を上回る平均</a:t>
          </a:r>
          <a:r>
            <a:rPr kumimoji="1" lang="en-US" altLang="ja-JP" sz="1300">
              <a:latin typeface="ＭＳ Ｐゴシック" panose="020B0600070205080204" pitchFamily="50" charset="-128"/>
              <a:ea typeface="ＭＳ Ｐゴシック" panose="020B0600070205080204" pitchFamily="50" charset="-128"/>
            </a:rPr>
            <a:t>6.9</a:t>
          </a:r>
          <a:r>
            <a:rPr kumimoji="1" lang="ja-JP" altLang="en-US" sz="1300">
              <a:latin typeface="ＭＳ Ｐゴシック" panose="020B0600070205080204" pitchFamily="50" charset="-128"/>
              <a:ea typeface="ＭＳ Ｐゴシック" panose="020B0600070205080204" pitchFamily="50" charset="-128"/>
            </a:rPr>
            <a:t>％の給与水準引き下げを実施、平成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月から平成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月まで参事級以上の職員の給料月額を</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％、主幹級以上の職員を</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％カットを実施、平成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年度に給与構造改革を実施するなどの施策を実施しているため、類似団体内平均値及び国水準を下回った。今後も引き続き、総人件費の抑制と併せて給与水準の適正化に努める。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89</xdr:row>
      <xdr:rowOff>35379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794921"/>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80</xdr:row>
      <xdr:rowOff>147864</xdr:rowOff>
    </xdr:from>
    <xdr:to>
      <xdr:col>81</xdr:col>
      <xdr:colOff>44450</xdr:colOff>
      <xdr:row>81</xdr:row>
      <xdr:rowOff>148771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3863864"/>
          <a:ext cx="8382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107241</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09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135164</xdr:rowOff>
    </xdr:from>
    <xdr:to>
      <xdr:col>81</xdr:col>
      <xdr:colOff>95250</xdr:colOff>
      <xdr:row>85</xdr:row>
      <xdr:rowOff>65314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147864</xdr:rowOff>
    </xdr:from>
    <xdr:to>
      <xdr:col>77</xdr:col>
      <xdr:colOff>44450</xdr:colOff>
      <xdr:row>82</xdr:row>
      <xdr:rowOff>166914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3863864"/>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166914</xdr:rowOff>
    </xdr:from>
    <xdr:to>
      <xdr:col>72</xdr:col>
      <xdr:colOff>203200</xdr:colOff>
      <xdr:row>85</xdr:row>
      <xdr:rowOff>83457</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4225814"/>
          <a:ext cx="889000" cy="430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170741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83457</xdr:rowOff>
    </xdr:from>
    <xdr:to>
      <xdr:col>68</xdr:col>
      <xdr:colOff>152400</xdr:colOff>
      <xdr:row>85</xdr:row>
      <xdr:rowOff>83457</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6567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67129</xdr:rowOff>
    </xdr:from>
    <xdr:to>
      <xdr:col>68</xdr:col>
      <xdr:colOff>203200</xdr:colOff>
      <xdr:row>85</xdr:row>
      <xdr:rowOff>168729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153506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72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33763</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97971</xdr:rowOff>
    </xdr:from>
    <xdr:to>
      <xdr:col>81</xdr:col>
      <xdr:colOff>95250</xdr:colOff>
      <xdr:row>82</xdr:row>
      <xdr:rowOff>28121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398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114498</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3830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97064</xdr:rowOff>
    </xdr:from>
    <xdr:to>
      <xdr:col>77</xdr:col>
      <xdr:colOff>95250</xdr:colOff>
      <xdr:row>81</xdr:row>
      <xdr:rowOff>27214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381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37391</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3581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116114</xdr:rowOff>
    </xdr:from>
    <xdr:to>
      <xdr:col>73</xdr:col>
      <xdr:colOff>44450</xdr:colOff>
      <xdr:row>83</xdr:row>
      <xdr:rowOff>46264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56441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394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32657</xdr:rowOff>
    </xdr:from>
    <xdr:to>
      <xdr:col>68</xdr:col>
      <xdr:colOff>203200</xdr:colOff>
      <xdr:row>85</xdr:row>
      <xdr:rowOff>134257</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ja-JP"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今後の退職者数の推移を見て計画的な採用を行っており、常勤の職員数は平成</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30</a:t>
          </a:r>
          <a:r>
            <a:rPr kumimoji="1" lang="ja-JP"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年</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4</a:t>
          </a:r>
          <a:r>
            <a:rPr kumimoji="1" lang="ja-JP"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月の</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817</a:t>
          </a:r>
          <a:r>
            <a:rPr kumimoji="1" lang="ja-JP"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人から、令和</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4</a:t>
          </a:r>
          <a:r>
            <a:rPr kumimoji="1" lang="ja-JP"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年</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4</a:t>
          </a:r>
          <a:r>
            <a:rPr kumimoji="1" lang="ja-JP"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月の</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800</a:t>
          </a:r>
          <a:r>
            <a:rPr kumimoji="1" lang="ja-JP"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人（▲</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17</a:t>
          </a:r>
          <a:r>
            <a:rPr kumimoji="1" lang="ja-JP"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人、▲</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2.0</a:t>
          </a:r>
          <a:r>
            <a:rPr kumimoji="1" lang="ja-JP"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％）と減少している。引き続きアウトソーシングの推進など業務の不断の見直しを行い、職員数の適正化に取り組む。</a:t>
          </a:r>
          <a:endParaRPr kumimoji="0" lang="ja-JP"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67</xdr:row>
      <xdr:rowOff>13653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223923"/>
          <a:ext cx="0" cy="12768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157180</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13653</xdr:rowOff>
    </xdr:from>
    <xdr:to>
      <xdr:col>81</xdr:col>
      <xdr:colOff>133350</xdr:colOff>
      <xdr:row>67</xdr:row>
      <xdr:rowOff>13653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9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22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97684</xdr:rowOff>
    </xdr:from>
    <xdr:to>
      <xdr:col>81</xdr:col>
      <xdr:colOff>44450</xdr:colOff>
      <xdr:row>64</xdr:row>
      <xdr:rowOff>101706</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6179800" y="11070484"/>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163000</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621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146473</xdr:rowOff>
    </xdr:from>
    <xdr:to>
      <xdr:col>81</xdr:col>
      <xdr:colOff>95250</xdr:colOff>
      <xdr:row>63</xdr:row>
      <xdr:rowOff>76623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101706</xdr:rowOff>
    </xdr:from>
    <xdr:to>
      <xdr:col>77</xdr:col>
      <xdr:colOff>44450</xdr:colOff>
      <xdr:row>64</xdr:row>
      <xdr:rowOff>103717</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5290800" y="11074506"/>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134408</xdr:rowOff>
    </xdr:from>
    <xdr:to>
      <xdr:col>77</xdr:col>
      <xdr:colOff>95250</xdr:colOff>
      <xdr:row>63</xdr:row>
      <xdr:rowOff>64558</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76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74735</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533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101706</xdr:rowOff>
    </xdr:from>
    <xdr:to>
      <xdr:col>72</xdr:col>
      <xdr:colOff>203200</xdr:colOff>
      <xdr:row>64</xdr:row>
      <xdr:rowOff>103717</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1074506"/>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126365</xdr:rowOff>
    </xdr:from>
    <xdr:to>
      <xdr:col>73</xdr:col>
      <xdr:colOff>44450</xdr:colOff>
      <xdr:row>63</xdr:row>
      <xdr:rowOff>56515</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66692</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52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1164</xdr:rowOff>
    </xdr:from>
    <xdr:to>
      <xdr:col>68</xdr:col>
      <xdr:colOff>152400</xdr:colOff>
      <xdr:row>64</xdr:row>
      <xdr:rowOff>101706</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973964"/>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124354</xdr:rowOff>
    </xdr:from>
    <xdr:to>
      <xdr:col>68</xdr:col>
      <xdr:colOff>203200</xdr:colOff>
      <xdr:row>63</xdr:row>
      <xdr:rowOff>54504</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64681</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52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114300</xdr:rowOff>
    </xdr:from>
    <xdr:to>
      <xdr:col>64</xdr:col>
      <xdr:colOff>152400</xdr:colOff>
      <xdr:row>63</xdr:row>
      <xdr:rowOff>44450</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54627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46884</xdr:rowOff>
    </xdr:from>
    <xdr:to>
      <xdr:col>81</xdr:col>
      <xdr:colOff>95250</xdr:colOff>
      <xdr:row>64</xdr:row>
      <xdr:rowOff>148484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101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18961</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99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50906</xdr:rowOff>
    </xdr:from>
    <xdr:to>
      <xdr:col>77</xdr:col>
      <xdr:colOff>95250</xdr:colOff>
      <xdr:row>64</xdr:row>
      <xdr:rowOff>152506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102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137283</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1110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52917</xdr:rowOff>
    </xdr:from>
    <xdr:to>
      <xdr:col>73</xdr:col>
      <xdr:colOff>44450</xdr:colOff>
      <xdr:row>64</xdr:row>
      <xdr:rowOff>154517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139294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50906</xdr:rowOff>
    </xdr:from>
    <xdr:to>
      <xdr:col>68</xdr:col>
      <xdr:colOff>203200</xdr:colOff>
      <xdr:row>64</xdr:row>
      <xdr:rowOff>152506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102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137283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111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121814</xdr:rowOff>
    </xdr:from>
    <xdr:to>
      <xdr:col>64</xdr:col>
      <xdr:colOff>152400</xdr:colOff>
      <xdr:row>64</xdr:row>
      <xdr:rowOff>51964</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92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36741</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1009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北大阪急行線延伸整備にかかる市債の繰上償還により、実質公債費比率は前年度から</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ポイント改善した。元利償還金については、国の緊急経済対策を活用した市債の据置期間終了に伴う償還が本格化した平成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増加に転じている。また、北大阪急行線延伸や新駅周辺のまちづくり拠点施設整備にかかる元利金償還も増加していくため、今後一定期間は実質公債費比率の上昇が見込まれる。特定財源の確保や基金の活用により、可能な限り市債発行抑制を図り、引き続き高いレベルでの財政規律の維持に努める。　</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44</xdr:row>
      <xdr:rowOff>73176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05427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45253</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73176</xdr:rowOff>
    </xdr:from>
    <xdr:to>
      <xdr:col>81</xdr:col>
      <xdr:colOff>133350</xdr:colOff>
      <xdr:row>44</xdr:row>
      <xdr:rowOff>73176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57150</xdr:rowOff>
    </xdr:from>
    <xdr:to>
      <xdr:col>81</xdr:col>
      <xdr:colOff>44450</xdr:colOff>
      <xdr:row>39</xdr:row>
      <xdr:rowOff>91622</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6179800" y="6743700"/>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59768</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6917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87691</xdr:rowOff>
    </xdr:from>
    <xdr:to>
      <xdr:col>81</xdr:col>
      <xdr:colOff>95250</xdr:colOff>
      <xdr:row>41</xdr:row>
      <xdr:rowOff>17841</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694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11188</xdr:rowOff>
    </xdr:from>
    <xdr:to>
      <xdr:col>77</xdr:col>
      <xdr:colOff>44450</xdr:colOff>
      <xdr:row>39</xdr:row>
      <xdr:rowOff>91622</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5290800" y="6697738"/>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125185</xdr:rowOff>
    </xdr:from>
    <xdr:to>
      <xdr:col>72</xdr:col>
      <xdr:colOff>203200</xdr:colOff>
      <xdr:row>39</xdr:row>
      <xdr:rowOff>11188</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4401800" y="6640285"/>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41728</xdr:rowOff>
    </xdr:from>
    <xdr:to>
      <xdr:col>73</xdr:col>
      <xdr:colOff>44450</xdr:colOff>
      <xdr:row>40</xdr:row>
      <xdr:rowOff>143328</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128105</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10281</xdr:rowOff>
    </xdr:from>
    <xdr:to>
      <xdr:col>68</xdr:col>
      <xdr:colOff>152400</xdr:colOff>
      <xdr:row>38</xdr:row>
      <xdr:rowOff>125185</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a:off x="13512800" y="6525381"/>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41728</xdr:rowOff>
    </xdr:from>
    <xdr:to>
      <xdr:col>68</xdr:col>
      <xdr:colOff>203200</xdr:colOff>
      <xdr:row>40</xdr:row>
      <xdr:rowOff>143328</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128105</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162577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6350</xdr:rowOff>
    </xdr:from>
    <xdr:to>
      <xdr:col>81</xdr:col>
      <xdr:colOff>95250</xdr:colOff>
      <xdr:row>39</xdr:row>
      <xdr:rowOff>107950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22877</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40822</xdr:rowOff>
    </xdr:from>
    <xdr:to>
      <xdr:col>77</xdr:col>
      <xdr:colOff>95250</xdr:colOff>
      <xdr:row>39</xdr:row>
      <xdr:rowOff>142422</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152599</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6496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131838</xdr:rowOff>
    </xdr:from>
    <xdr:to>
      <xdr:col>73</xdr:col>
      <xdr:colOff>44450</xdr:colOff>
      <xdr:row>39</xdr:row>
      <xdr:rowOff>61988</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664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72165</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641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74385</xdr:rowOff>
    </xdr:from>
    <xdr:to>
      <xdr:col>68</xdr:col>
      <xdr:colOff>203200</xdr:colOff>
      <xdr:row>39</xdr:row>
      <xdr:rowOff>4535</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14713</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635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130931</xdr:rowOff>
    </xdr:from>
    <xdr:to>
      <xdr:col>64</xdr:col>
      <xdr:colOff>152400</xdr:colOff>
      <xdr:row>38</xdr:row>
      <xdr:rowOff>61081</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647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71258</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6243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将来負担比率は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％で、北大阪急行線延伸整備にかかる市債の繰上償還により、前年度から</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ポイント改善した。令和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類似団体内平均値を上回っており、これは主に、新駅周辺整備をはじめとしたビッグプロジェクトにより地方債残高が大幅に増加したことによるものである。今後は、資産と負債のバランスを見極めながら、繰上償還を積極的に実施し、財政規律を高いレベルで堅持する。</a:t>
          </a: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94252</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13214"/>
          <a:ext cx="0" cy="1552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66329</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83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94252</xdr:rowOff>
    </xdr:from>
    <xdr:to>
      <xdr:col>81</xdr:col>
      <xdr:colOff>133350</xdr:colOff>
      <xdr:row>22</xdr:row>
      <xdr:rowOff>94252</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86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50800</xdr:rowOff>
    </xdr:from>
    <xdr:to>
      <xdr:col>81</xdr:col>
      <xdr:colOff>44450</xdr:colOff>
      <xdr:row>14</xdr:row>
      <xdr:rowOff>142149</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6179800" y="2451100"/>
          <a:ext cx="838200" cy="9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52" name="将来負担の状況平均値テキスト">
          <a:extLst>
            <a:ext uri="{FF2B5EF4-FFF2-40B4-BE49-F238E27FC236}">
              <a16:creationId xmlns:a16="http://schemas.microsoft.com/office/drawing/2014/main" id="{00000000-0008-0000-0300-0000C4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167096</xdr:rowOff>
    </xdr:from>
    <xdr:to>
      <xdr:col>77</xdr:col>
      <xdr:colOff>44450</xdr:colOff>
      <xdr:row>14</xdr:row>
      <xdr:rowOff>142149</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5290800" y="2395946"/>
          <a:ext cx="889000" cy="146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100784</xdr:rowOff>
    </xdr:from>
    <xdr:to>
      <xdr:col>73</xdr:col>
      <xdr:colOff>44450</xdr:colOff>
      <xdr:row>14</xdr:row>
      <xdr:rowOff>30934</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5240000" y="232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41111</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909800" y="209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126637</xdr:rowOff>
    </xdr:from>
    <xdr:to>
      <xdr:col>68</xdr:col>
      <xdr:colOff>203200</xdr:colOff>
      <xdr:row>14</xdr:row>
      <xdr:rowOff>56787</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4351000" y="23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66964</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124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119743</xdr:rowOff>
    </xdr:from>
    <xdr:to>
      <xdr:col>64</xdr:col>
      <xdr:colOff>152400</xdr:colOff>
      <xdr:row>14</xdr:row>
      <xdr:rowOff>49893</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34620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60070</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11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9672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143527</xdr:rowOff>
    </xdr:from>
    <xdr:ext cx="762000" cy="259045"/>
    <xdr:sp macro="" textlink="">
      <xdr:nvSpPr>
        <xdr:cNvPr id="469" name="将来負担の状況該当値テキスト">
          <a:extLst>
            <a:ext uri="{FF2B5EF4-FFF2-40B4-BE49-F238E27FC236}">
              <a16:creationId xmlns:a16="http://schemas.microsoft.com/office/drawing/2014/main" id="{00000000-0008-0000-0300-0000D5010000}"/>
            </a:ext>
          </a:extLst>
        </xdr:cNvPr>
        <xdr:cNvSpPr txBox="1"/>
      </xdr:nvSpPr>
      <xdr:spPr>
        <a:xfrm>
          <a:off x="17106900" y="237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91349</xdr:rowOff>
    </xdr:from>
    <xdr:to>
      <xdr:col>77</xdr:col>
      <xdr:colOff>95250</xdr:colOff>
      <xdr:row>15</xdr:row>
      <xdr:rowOff>21499</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129000" y="249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6276</xdr:rowOff>
    </xdr:from>
    <xdr:ext cx="7366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5798800" y="2578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116296</xdr:rowOff>
    </xdr:from>
    <xdr:to>
      <xdr:col>73</xdr:col>
      <xdr:colOff>44450</xdr:colOff>
      <xdr:row>14</xdr:row>
      <xdr:rowOff>46446</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5240000" y="234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31223</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909800" y="2431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大阪府箕面市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139,128
136,158
47.90
77,027,912
71,862,843
1,562,621
29,233,907
52,069,902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平成</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27</a:t>
          </a:r>
          <a:r>
            <a:rPr kumimoji="1" lang="ja-JP"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年度の給与構造改革の実施など、総人件費の抑制に取り組んだ結果、平成</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30</a:t>
          </a:r>
          <a:r>
            <a:rPr kumimoji="1" lang="ja-JP"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年度から</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1.7</a:t>
          </a:r>
          <a:r>
            <a:rPr kumimoji="1" lang="ja-JP"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ポイント改善した。しかし、類似団体に比べて構成する一部事務組合等が少なく、直営で事業を実施していることや、図書館等の公共施設を多く設置し、職員数が多いことが主な要因となり、人件費は類似団体内平均値と比べて依然高い水準にある。引き続き、職員数の適正化及び人件費の縮減に努める。</a:t>
          </a:r>
          <a:endParaRPr kumimoji="0" lang="ja-JP"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39</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134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1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153670</xdr:rowOff>
    </xdr:from>
    <xdr:to>
      <xdr:col>24</xdr:col>
      <xdr:colOff>114300</xdr:colOff>
      <xdr:row>39</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84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153670</xdr:rowOff>
    </xdr:from>
    <xdr:to>
      <xdr:col>24</xdr:col>
      <xdr:colOff>25400</xdr:colOff>
      <xdr:row>39</xdr:row>
      <xdr:rowOff>168910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8402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123207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23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106680</xdr:rowOff>
    </xdr:from>
    <xdr:to>
      <xdr:col>24</xdr:col>
      <xdr:colOff>76200</xdr:colOff>
      <xdr:row>37</xdr:row>
      <xdr:rowOff>36830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168910</xdr:rowOff>
    </xdr:from>
    <xdr:to>
      <xdr:col>19</xdr:col>
      <xdr:colOff>187325</xdr:colOff>
      <xdr:row>40</xdr:row>
      <xdr:rowOff>73660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8554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58420</xdr:rowOff>
    </xdr:from>
    <xdr:to>
      <xdr:col>15</xdr:col>
      <xdr:colOff>98425</xdr:colOff>
      <xdr:row>40</xdr:row>
      <xdr:rowOff>73660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9164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34290</xdr:rowOff>
    </xdr:from>
    <xdr:to>
      <xdr:col>15</xdr:col>
      <xdr:colOff>149225</xdr:colOff>
      <xdr:row>37</xdr:row>
      <xdr:rowOff>135890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146067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58420</xdr:rowOff>
    </xdr:from>
    <xdr:to>
      <xdr:col>11</xdr:col>
      <xdr:colOff>9525</xdr:colOff>
      <xdr:row>40</xdr:row>
      <xdr:rowOff>111760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9164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106680</xdr:rowOff>
    </xdr:from>
    <xdr:to>
      <xdr:col>11</xdr:col>
      <xdr:colOff>60325</xdr:colOff>
      <xdr:row>37</xdr:row>
      <xdr:rowOff>36830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47007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102870</xdr:rowOff>
    </xdr:from>
    <xdr:to>
      <xdr:col>24</xdr:col>
      <xdr:colOff>76200</xdr:colOff>
      <xdr:row>40</xdr:row>
      <xdr:rowOff>33020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11447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697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118110</xdr:rowOff>
    </xdr:from>
    <xdr:to>
      <xdr:col>20</xdr:col>
      <xdr:colOff>38100</xdr:colOff>
      <xdr:row>40</xdr:row>
      <xdr:rowOff>48260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80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33037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89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22860</xdr:rowOff>
    </xdr:from>
    <xdr:to>
      <xdr:col>15</xdr:col>
      <xdr:colOff>149225</xdr:colOff>
      <xdr:row>40</xdr:row>
      <xdr:rowOff>124460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88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109237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96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7620</xdr:rowOff>
    </xdr:from>
    <xdr:to>
      <xdr:col>11</xdr:col>
      <xdr:colOff>60325</xdr:colOff>
      <xdr:row>40</xdr:row>
      <xdr:rowOff>109220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93997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95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60960</xdr:rowOff>
    </xdr:from>
    <xdr:to>
      <xdr:col>6</xdr:col>
      <xdr:colOff>171450</xdr:colOff>
      <xdr:row>40</xdr:row>
      <xdr:rowOff>162560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91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147337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700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物件費が依然として類似団体内平均値を上回っているのは、消防やごみ処理を単独実施していることが主な要因であり、また、平成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開始した環境クリーンセンターの包括運営委託、また学校給食やごみ収集、公共施設の管理運営などの多くを外部委託していることも理由となっている。今後も委託化による物件費の増加は続く見込みである。引き続き、様々な分野で近隣団体との広域連携を図るなどし、コスト削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26307</xdr:rowOff>
    </xdr:from>
    <xdr:to>
      <xdr:col>82</xdr:col>
      <xdr:colOff>107950</xdr:colOff>
      <xdr:row>22</xdr:row>
      <xdr:rowOff>72572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55157"/>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112684</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26307</xdr:rowOff>
    </xdr:from>
    <xdr:to>
      <xdr:col>82</xdr:col>
      <xdr:colOff>196850</xdr:colOff>
      <xdr:row>13</xdr:row>
      <xdr:rowOff>26307</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137886</xdr:rowOff>
    </xdr:from>
    <xdr:to>
      <xdr:col>82</xdr:col>
      <xdr:colOff>107950</xdr:colOff>
      <xdr:row>19</xdr:row>
      <xdr:rowOff>42636</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3223986"/>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79120</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22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137886</xdr:rowOff>
    </xdr:from>
    <xdr:to>
      <xdr:col>78</xdr:col>
      <xdr:colOff>69850</xdr:colOff>
      <xdr:row>19</xdr:row>
      <xdr:rowOff>20864</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32239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114300</xdr:rowOff>
    </xdr:from>
    <xdr:to>
      <xdr:col>78</xdr:col>
      <xdr:colOff>120650</xdr:colOff>
      <xdr:row>17</xdr:row>
      <xdr:rowOff>44450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54627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20864</xdr:rowOff>
    </xdr:from>
    <xdr:to>
      <xdr:col>73</xdr:col>
      <xdr:colOff>180975</xdr:colOff>
      <xdr:row>20</xdr:row>
      <xdr:rowOff>1814</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3278414"/>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129722</xdr:rowOff>
    </xdr:from>
    <xdr:to>
      <xdr:col>69</xdr:col>
      <xdr:colOff>92075</xdr:colOff>
      <xdr:row>20</xdr:row>
      <xdr:rowOff>1814</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387272"/>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117021</xdr:rowOff>
    </xdr:from>
    <xdr:to>
      <xdr:col>69</xdr:col>
      <xdr:colOff>142875</xdr:colOff>
      <xdr:row>18</xdr:row>
      <xdr:rowOff>47171</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30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57348</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80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35577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163286</xdr:rowOff>
    </xdr:from>
    <xdr:to>
      <xdr:col>82</xdr:col>
      <xdr:colOff>158750</xdr:colOff>
      <xdr:row>19</xdr:row>
      <xdr:rowOff>93436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24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135363</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22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87086</xdr:rowOff>
    </xdr:from>
    <xdr:to>
      <xdr:col>78</xdr:col>
      <xdr:colOff>120650</xdr:colOff>
      <xdr:row>19</xdr:row>
      <xdr:rowOff>17236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17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2013</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259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141514</xdr:rowOff>
    </xdr:from>
    <xdr:to>
      <xdr:col>74</xdr:col>
      <xdr:colOff>31750</xdr:colOff>
      <xdr:row>19</xdr:row>
      <xdr:rowOff>71664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22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56441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31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122464</xdr:rowOff>
    </xdr:from>
    <xdr:to>
      <xdr:col>69</xdr:col>
      <xdr:colOff>142875</xdr:colOff>
      <xdr:row>20</xdr:row>
      <xdr:rowOff>52614</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38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37391</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466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78922</xdr:rowOff>
    </xdr:from>
    <xdr:to>
      <xdr:col>65</xdr:col>
      <xdr:colOff>53975</xdr:colOff>
      <xdr:row>20</xdr:row>
      <xdr:rowOff>9072</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33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165299</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42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扶助費に係る経常収支比率が類似団体内平均値を下回った。しかし、今後も教育・保育給付費の増加や、高齢化の進展に伴う社会保障関係費の増加が見込まれることから、資格審査等の適正化や各種手当への独自加算等の見直しを進めていくことで、財政を圧迫する上昇傾向に歯止めをかけるよう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92710</xdr:rowOff>
    </xdr:from>
    <xdr:to>
      <xdr:col>24</xdr:col>
      <xdr:colOff>25400</xdr:colOff>
      <xdr:row>61</xdr:row>
      <xdr:rowOff>115570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7956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7637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92710</xdr:rowOff>
    </xdr:from>
    <xdr:to>
      <xdr:col>24</xdr:col>
      <xdr:colOff>114300</xdr:colOff>
      <xdr:row>53</xdr:row>
      <xdr:rowOff>92710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149860</xdr:rowOff>
    </xdr:from>
    <xdr:to>
      <xdr:col>24</xdr:col>
      <xdr:colOff>25400</xdr:colOff>
      <xdr:row>57</xdr:row>
      <xdr:rowOff>8890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7510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101617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702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129540</xdr:rowOff>
    </xdr:from>
    <xdr:to>
      <xdr:col>24</xdr:col>
      <xdr:colOff>76200</xdr:colOff>
      <xdr:row>57</xdr:row>
      <xdr:rowOff>59690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1270</xdr:rowOff>
    </xdr:from>
    <xdr:to>
      <xdr:col>19</xdr:col>
      <xdr:colOff>187325</xdr:colOff>
      <xdr:row>57</xdr:row>
      <xdr:rowOff>8890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773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91440</xdr:rowOff>
    </xdr:from>
    <xdr:to>
      <xdr:col>20</xdr:col>
      <xdr:colOff>38100</xdr:colOff>
      <xdr:row>57</xdr:row>
      <xdr:rowOff>21590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31767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1270</xdr:rowOff>
    </xdr:from>
    <xdr:to>
      <xdr:col>15</xdr:col>
      <xdr:colOff>98425</xdr:colOff>
      <xdr:row>57</xdr:row>
      <xdr:rowOff>107950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7739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91440</xdr:rowOff>
    </xdr:from>
    <xdr:to>
      <xdr:col>15</xdr:col>
      <xdr:colOff>149225</xdr:colOff>
      <xdr:row>57</xdr:row>
      <xdr:rowOff>21590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31767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1270</xdr:rowOff>
    </xdr:from>
    <xdr:to>
      <xdr:col>11</xdr:col>
      <xdr:colOff>9525</xdr:colOff>
      <xdr:row>57</xdr:row>
      <xdr:rowOff>107950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7739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152400</xdr:rowOff>
    </xdr:from>
    <xdr:to>
      <xdr:col>11</xdr:col>
      <xdr:colOff>60325</xdr:colOff>
      <xdr:row>57</xdr:row>
      <xdr:rowOff>82550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92727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54627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99060</xdr:rowOff>
    </xdr:from>
    <xdr:to>
      <xdr:col>24</xdr:col>
      <xdr:colOff>76200</xdr:colOff>
      <xdr:row>57</xdr:row>
      <xdr:rowOff>29210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115587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129540</xdr:rowOff>
    </xdr:from>
    <xdr:to>
      <xdr:col>20</xdr:col>
      <xdr:colOff>38100</xdr:colOff>
      <xdr:row>57</xdr:row>
      <xdr:rowOff>59690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44467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81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121920</xdr:rowOff>
    </xdr:from>
    <xdr:to>
      <xdr:col>15</xdr:col>
      <xdr:colOff>149225</xdr:colOff>
      <xdr:row>57</xdr:row>
      <xdr:rowOff>52070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36847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57150</xdr:rowOff>
    </xdr:from>
    <xdr:to>
      <xdr:col>11</xdr:col>
      <xdr:colOff>60325</xdr:colOff>
      <xdr:row>57</xdr:row>
      <xdr:rowOff>158750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121920</xdr:rowOff>
    </xdr:from>
    <xdr:to>
      <xdr:col>6</xdr:col>
      <xdr:colOff>171450</xdr:colOff>
      <xdr:row>57</xdr:row>
      <xdr:rowOff>52070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36847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繰出金については、令和元年度まで横ばいの状況であったが、介護や医療にかかる繰出は、高齢化の進展とともに増加する可能性が非常に高く、今後の動向を注視していく必要がある。</a:t>
          </a:r>
        </a:p>
        <a:p>
          <a:r>
            <a:rPr kumimoji="1" lang="ja-JP" altLang="en-US" sz="1300">
              <a:latin typeface="ＭＳ Ｐゴシック" panose="020B0600070205080204" pitchFamily="50" charset="-128"/>
              <a:ea typeface="ＭＳ Ｐゴシック" panose="020B0600070205080204" pitchFamily="50" charset="-128"/>
            </a:rPr>
            <a:t>　維持補修費については、平成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年度から環境クリーンセンターにおいて包括運営委託が始まったことにより、維持補修にかかる経費が物件費に振り替わったことで、比率が大きく改善した。</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23585</xdr:rowOff>
    </xdr:from>
    <xdr:to>
      <xdr:col>82</xdr:col>
      <xdr:colOff>107950</xdr:colOff>
      <xdr:row>61</xdr:row>
      <xdr:rowOff>4535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893898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109962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23585</xdr:rowOff>
    </xdr:from>
    <xdr:to>
      <xdr:col>82</xdr:col>
      <xdr:colOff>196850</xdr:colOff>
      <xdr:row>52</xdr:row>
      <xdr:rowOff>23585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88900</xdr:rowOff>
    </xdr:from>
    <xdr:to>
      <xdr:col>82</xdr:col>
      <xdr:colOff>107950</xdr:colOff>
      <xdr:row>57</xdr:row>
      <xdr:rowOff>4535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690100"/>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129920</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731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157843</xdr:rowOff>
    </xdr:from>
    <xdr:to>
      <xdr:col>82</xdr:col>
      <xdr:colOff>158750</xdr:colOff>
      <xdr:row>57</xdr:row>
      <xdr:rowOff>87993</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4535</xdr:rowOff>
    </xdr:from>
    <xdr:to>
      <xdr:col>78</xdr:col>
      <xdr:colOff>69850</xdr:colOff>
      <xdr:row>57</xdr:row>
      <xdr:rowOff>48078</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7771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81643</xdr:rowOff>
    </xdr:from>
    <xdr:to>
      <xdr:col>78</xdr:col>
      <xdr:colOff>120650</xdr:colOff>
      <xdr:row>57</xdr:row>
      <xdr:rowOff>11793</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21970</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45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56243</xdr:rowOff>
    </xdr:from>
    <xdr:to>
      <xdr:col>73</xdr:col>
      <xdr:colOff>180975</xdr:colOff>
      <xdr:row>57</xdr:row>
      <xdr:rowOff>48078</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657443"/>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45357</xdr:rowOff>
    </xdr:from>
    <xdr:to>
      <xdr:col>69</xdr:col>
      <xdr:colOff>92075</xdr:colOff>
      <xdr:row>56</xdr:row>
      <xdr:rowOff>56243</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6465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106135</xdr:rowOff>
    </xdr:from>
    <xdr:to>
      <xdr:col>69</xdr:col>
      <xdr:colOff>142875</xdr:colOff>
      <xdr:row>58</xdr:row>
      <xdr:rowOff>36285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21062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21062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54627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125185</xdr:rowOff>
    </xdr:from>
    <xdr:to>
      <xdr:col>78</xdr:col>
      <xdr:colOff>120650</xdr:colOff>
      <xdr:row>57</xdr:row>
      <xdr:rowOff>55335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40112</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168728</xdr:rowOff>
    </xdr:from>
    <xdr:to>
      <xdr:col>74</xdr:col>
      <xdr:colOff>31750</xdr:colOff>
      <xdr:row>57</xdr:row>
      <xdr:rowOff>98878</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109055</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5443</xdr:rowOff>
    </xdr:from>
    <xdr:to>
      <xdr:col>69</xdr:col>
      <xdr:colOff>142875</xdr:colOff>
      <xdr:row>56</xdr:row>
      <xdr:rowOff>107043</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117220</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106334</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かかる経常収支比率が類似団体内平均値を下回っているのは、構成する一部事務組合等が少なく、特にごみ処理を単独実施していることや、行財政改革の一環で、企業会計や外郭団体などへの補助金等の見直しを行ってきたことが主な要因である。今後、教育・保育施設の運営費補助などは増加する見込みではあるが、引き続き補助負担の必要性をしっかりと見極め、負担軽減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97282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636260"/>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88138</xdr:rowOff>
    </xdr:from>
    <xdr:to>
      <xdr:col>82</xdr:col>
      <xdr:colOff>107950</xdr:colOff>
      <xdr:row>33</xdr:row>
      <xdr:rowOff>152146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5671800" y="574598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142003</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142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169926</xdr:rowOff>
    </xdr:from>
    <xdr:to>
      <xdr:col>82</xdr:col>
      <xdr:colOff>158750</xdr:colOff>
      <xdr:row>36</xdr:row>
      <xdr:rowOff>100076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88138</xdr:rowOff>
    </xdr:from>
    <xdr:to>
      <xdr:col>78</xdr:col>
      <xdr:colOff>69850</xdr:colOff>
      <xdr:row>33</xdr:row>
      <xdr:rowOff>106426</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57459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75709</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247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78994</xdr:rowOff>
    </xdr:from>
    <xdr:to>
      <xdr:col>73</xdr:col>
      <xdr:colOff>180975</xdr:colOff>
      <xdr:row>33</xdr:row>
      <xdr:rowOff>106426</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893800" y="57368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25908</xdr:rowOff>
    </xdr:from>
    <xdr:to>
      <xdr:col>74</xdr:col>
      <xdr:colOff>31750</xdr:colOff>
      <xdr:row>36</xdr:row>
      <xdr:rowOff>127508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112285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78994</xdr:rowOff>
    </xdr:from>
    <xdr:to>
      <xdr:col>69</xdr:col>
      <xdr:colOff>92075</xdr:colOff>
      <xdr:row>33</xdr:row>
      <xdr:rowOff>133858</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3004800" y="57368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133350</xdr:rowOff>
    </xdr:from>
    <xdr:to>
      <xdr:col>69</xdr:col>
      <xdr:colOff>142875</xdr:colOff>
      <xdr:row>36</xdr:row>
      <xdr:rowOff>63500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48277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115062</xdr:rowOff>
    </xdr:from>
    <xdr:to>
      <xdr:col>65</xdr:col>
      <xdr:colOff>53975</xdr:colOff>
      <xdr:row>36</xdr:row>
      <xdr:rowOff>45212</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29989</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620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101346</xdr:rowOff>
    </xdr:from>
    <xdr:to>
      <xdr:col>82</xdr:col>
      <xdr:colOff>158750</xdr:colOff>
      <xdr:row>34</xdr:row>
      <xdr:rowOff>31496</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575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117873</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60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37338</xdr:rowOff>
    </xdr:from>
    <xdr:to>
      <xdr:col>78</xdr:col>
      <xdr:colOff>120650</xdr:colOff>
      <xdr:row>33</xdr:row>
      <xdr:rowOff>138938</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569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149115</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5464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55626</xdr:rowOff>
    </xdr:from>
    <xdr:to>
      <xdr:col>74</xdr:col>
      <xdr:colOff>31750</xdr:colOff>
      <xdr:row>33</xdr:row>
      <xdr:rowOff>157226</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571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167403</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548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28194</xdr:rowOff>
    </xdr:from>
    <xdr:to>
      <xdr:col>69</xdr:col>
      <xdr:colOff>142875</xdr:colOff>
      <xdr:row>33</xdr:row>
      <xdr:rowOff>129794</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568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139971</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545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83058</xdr:rowOff>
    </xdr:from>
    <xdr:to>
      <xdr:col>65</xdr:col>
      <xdr:colOff>53975</xdr:colOff>
      <xdr:row>34</xdr:row>
      <xdr:rowOff>13208</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574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23385</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550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北大阪急行線延伸や新駅周辺整備にかかる元利償還の増加に伴い、公債費が増加しており、公債費にかかる経常収支比率は前年度から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昇した。今後も、北大阪急行線延伸や新駅周辺整備にかかる元利償還が増加するため、比率は一定期間上昇が続く見込みである。基金を活用し、市債発行抑制を図るなどの手立てを講じ、公債費負担を軽減し、過度に市債に依存しない財政運営に努める。</a:t>
          </a: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85090</xdr:rowOff>
    </xdr:from>
    <xdr:to>
      <xdr:col>24</xdr:col>
      <xdr:colOff>25400</xdr:colOff>
      <xdr:row>80</xdr:row>
      <xdr:rowOff>149861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600940"/>
          <a:ext cx="0" cy="1264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34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85090</xdr:rowOff>
    </xdr:from>
    <xdr:to>
      <xdr:col>24</xdr:col>
      <xdr:colOff>114300</xdr:colOff>
      <xdr:row>73</xdr:row>
      <xdr:rowOff>85090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600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8890</xdr:rowOff>
    </xdr:from>
    <xdr:to>
      <xdr:col>24</xdr:col>
      <xdr:colOff>25400</xdr:colOff>
      <xdr:row>75</xdr:row>
      <xdr:rowOff>115570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987800" y="1286764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93997</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165100</xdr:rowOff>
    </xdr:from>
    <xdr:to>
      <xdr:col>19</xdr:col>
      <xdr:colOff>187325</xdr:colOff>
      <xdr:row>75</xdr:row>
      <xdr:rowOff>8890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3098800" y="128524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13988</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149860</xdr:rowOff>
    </xdr:from>
    <xdr:to>
      <xdr:col>15</xdr:col>
      <xdr:colOff>98425</xdr:colOff>
      <xdr:row>74</xdr:row>
      <xdr:rowOff>165100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2209800" y="128371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137161</xdr:rowOff>
    </xdr:from>
    <xdr:to>
      <xdr:col>15</xdr:col>
      <xdr:colOff>149225</xdr:colOff>
      <xdr:row>77</xdr:row>
      <xdr:rowOff>67311</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52088</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142240</xdr:rowOff>
    </xdr:from>
    <xdr:to>
      <xdr:col>11</xdr:col>
      <xdr:colOff>9525</xdr:colOff>
      <xdr:row>74</xdr:row>
      <xdr:rowOff>149860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1320800" y="12829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129539</xdr:rowOff>
    </xdr:from>
    <xdr:to>
      <xdr:col>11</xdr:col>
      <xdr:colOff>60325</xdr:colOff>
      <xdr:row>77</xdr:row>
      <xdr:rowOff>59689</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44466</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67327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64770</xdr:rowOff>
    </xdr:from>
    <xdr:to>
      <xdr:col>24</xdr:col>
      <xdr:colOff>76200</xdr:colOff>
      <xdr:row>75</xdr:row>
      <xdr:rowOff>166370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81297</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129540</xdr:rowOff>
    </xdr:from>
    <xdr:to>
      <xdr:col>20</xdr:col>
      <xdr:colOff>38100</xdr:colOff>
      <xdr:row>75</xdr:row>
      <xdr:rowOff>59690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69867</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258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114300</xdr:rowOff>
    </xdr:from>
    <xdr:to>
      <xdr:col>15</xdr:col>
      <xdr:colOff>149225</xdr:colOff>
      <xdr:row>75</xdr:row>
      <xdr:rowOff>44450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54627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99060</xdr:rowOff>
    </xdr:from>
    <xdr:to>
      <xdr:col>11</xdr:col>
      <xdr:colOff>60325</xdr:colOff>
      <xdr:row>75</xdr:row>
      <xdr:rowOff>29210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39387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91440</xdr:rowOff>
    </xdr:from>
    <xdr:to>
      <xdr:col>6</xdr:col>
      <xdr:colOff>171450</xdr:colOff>
      <xdr:row>75</xdr:row>
      <xdr:rowOff>21590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31767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254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kern="100" baseline="0">
              <a:latin typeface="ＭＳ Ｐゴシック" panose="020B0600070205080204" pitchFamily="50" charset="-128"/>
              <a:ea typeface="ＭＳ Ｐゴシック" panose="020B0600070205080204" pitchFamily="50" charset="-128"/>
            </a:rPr>
            <a:t>　補助費等については、類似団体内平均値を下回ったが、図書館等の公共施設が多いことや構成する一部事務組合が少なく、平成</a:t>
          </a:r>
          <a:r>
            <a:rPr kumimoji="1" lang="en-US" altLang="ja-JP" sz="1250" kern="100" baseline="0">
              <a:latin typeface="ＭＳ Ｐゴシック" panose="020B0600070205080204" pitchFamily="50" charset="-128"/>
              <a:ea typeface="ＭＳ Ｐゴシック" panose="020B0600070205080204" pitchFamily="50" charset="-128"/>
            </a:rPr>
            <a:t>30</a:t>
          </a:r>
          <a:r>
            <a:rPr kumimoji="1" lang="ja-JP" altLang="en-US" sz="1250" kern="100" baseline="0">
              <a:latin typeface="ＭＳ Ｐゴシック" panose="020B0600070205080204" pitchFamily="50" charset="-128"/>
              <a:ea typeface="ＭＳ Ｐゴシック" panose="020B0600070205080204" pitchFamily="50" charset="-128"/>
            </a:rPr>
            <a:t>年度から開始した環境クリーンセンターの包括運営委託やごみ処理の単独実施により、人件費及び物件費が嵩み、公債費以外の経常収支比率が類似団体内平均値を大きく上回った。今後も、これまで行ってきた行財政改革を引き継ぎながら、さらなる効率化を図るとともに、近隣団体との新たな広域連携に着手するなど、徹底的なコスト削減に取り組む。</a:t>
          </a: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a:extLst>
            <a:ext uri="{FF2B5EF4-FFF2-40B4-BE49-F238E27FC236}">
              <a16:creationId xmlns:a16="http://schemas.microsoft.com/office/drawing/2014/main" id="{00000000-0008-0000-0400-0000A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81280</xdr:rowOff>
    </xdr:from>
    <xdr:to>
      <xdr:col>82</xdr:col>
      <xdr:colOff>107950</xdr:colOff>
      <xdr:row>81</xdr:row>
      <xdr:rowOff>54611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6510000" y="12425680"/>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30" name="公債費以外最小値テキスト">
          <a:extLst>
            <a:ext uri="{FF2B5EF4-FFF2-40B4-BE49-F238E27FC236}">
              <a16:creationId xmlns:a16="http://schemas.microsoft.com/office/drawing/2014/main" id="{00000000-0008-0000-0400-0000AE010000}"/>
            </a:ext>
          </a:extLst>
        </xdr:cNvPr>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167657</xdr:rowOff>
    </xdr:from>
    <xdr:ext cx="762000" cy="259045"/>
    <xdr:sp macro="" textlink="">
      <xdr:nvSpPr>
        <xdr:cNvPr id="432" name="公債費以外最大値テキスト">
          <a:extLst>
            <a:ext uri="{FF2B5EF4-FFF2-40B4-BE49-F238E27FC236}">
              <a16:creationId xmlns:a16="http://schemas.microsoft.com/office/drawing/2014/main" id="{00000000-0008-0000-0400-0000B0010000}"/>
            </a:ext>
          </a:extLst>
        </xdr:cNvPr>
        <xdr:cNvSpPr txBox="1"/>
      </xdr:nvSpPr>
      <xdr:spPr>
        <a:xfrm>
          <a:off x="16598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81280</xdr:rowOff>
    </xdr:from>
    <xdr:to>
      <xdr:col>82</xdr:col>
      <xdr:colOff>196850</xdr:colOff>
      <xdr:row>72</xdr:row>
      <xdr:rowOff>81280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35561</xdr:rowOff>
    </xdr:from>
    <xdr:to>
      <xdr:col>82</xdr:col>
      <xdr:colOff>107950</xdr:colOff>
      <xdr:row>78</xdr:row>
      <xdr:rowOff>35561</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5671800" y="134086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100347</xdr:rowOff>
    </xdr:from>
    <xdr:ext cx="762000" cy="259045"/>
    <xdr:sp macro="" textlink="">
      <xdr:nvSpPr>
        <xdr:cNvPr id="435" name="公債費以外平均値テキスト">
          <a:extLst>
            <a:ext uri="{FF2B5EF4-FFF2-40B4-BE49-F238E27FC236}">
              <a16:creationId xmlns:a16="http://schemas.microsoft.com/office/drawing/2014/main" id="{00000000-0008-0000-0400-0000B3010000}"/>
            </a:ext>
          </a:extLst>
        </xdr:cNvPr>
        <xdr:cNvSpPr txBox="1"/>
      </xdr:nvSpPr>
      <xdr:spPr>
        <a:xfrm>
          <a:off x="16598900" y="1295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83820</xdr:rowOff>
    </xdr:from>
    <xdr:to>
      <xdr:col>82</xdr:col>
      <xdr:colOff>158750</xdr:colOff>
      <xdr:row>77</xdr:row>
      <xdr:rowOff>13970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6459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35561</xdr:rowOff>
    </xdr:from>
    <xdr:to>
      <xdr:col>78</xdr:col>
      <xdr:colOff>69850</xdr:colOff>
      <xdr:row>79</xdr:row>
      <xdr:rowOff>16511</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4782800" y="13408661"/>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41910</xdr:rowOff>
    </xdr:from>
    <xdr:to>
      <xdr:col>78</xdr:col>
      <xdr:colOff>120650</xdr:colOff>
      <xdr:row>75</xdr:row>
      <xdr:rowOff>143510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5621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153687</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16511</xdr:rowOff>
    </xdr:from>
    <xdr:to>
      <xdr:col>73</xdr:col>
      <xdr:colOff>180975</xdr:colOff>
      <xdr:row>79</xdr:row>
      <xdr:rowOff>77470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3893800" y="1356106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160020</xdr:rowOff>
    </xdr:from>
    <xdr:to>
      <xdr:col>74</xdr:col>
      <xdr:colOff>31750</xdr:colOff>
      <xdr:row>77</xdr:row>
      <xdr:rowOff>90170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4732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100347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31750</xdr:rowOff>
    </xdr:from>
    <xdr:to>
      <xdr:col>69</xdr:col>
      <xdr:colOff>92075</xdr:colOff>
      <xdr:row>79</xdr:row>
      <xdr:rowOff>77470</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3004800" y="13576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26670</xdr:rowOff>
    </xdr:from>
    <xdr:to>
      <xdr:col>69</xdr:col>
      <xdr:colOff>142875</xdr:colOff>
      <xdr:row>77</xdr:row>
      <xdr:rowOff>128270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3843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138447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85107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6459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128288</xdr:rowOff>
    </xdr:from>
    <xdr:ext cx="762000" cy="259045"/>
    <xdr:sp macro="" textlink="">
      <xdr:nvSpPr>
        <xdr:cNvPr id="454" name="公債費以外該当値テキスト">
          <a:extLst>
            <a:ext uri="{FF2B5EF4-FFF2-40B4-BE49-F238E27FC236}">
              <a16:creationId xmlns:a16="http://schemas.microsoft.com/office/drawing/2014/main" id="{00000000-0008-0000-0400-0000C6010000}"/>
            </a:ext>
          </a:extLst>
        </xdr:cNvPr>
        <xdr:cNvSpPr txBox="1"/>
      </xdr:nvSpPr>
      <xdr:spPr>
        <a:xfrm>
          <a:off x="165989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156211</xdr:rowOff>
    </xdr:from>
    <xdr:to>
      <xdr:col>78</xdr:col>
      <xdr:colOff>120650</xdr:colOff>
      <xdr:row>78</xdr:row>
      <xdr:rowOff>86361</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5621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71138</xdr:rowOff>
    </xdr:from>
    <xdr:ext cx="7366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5290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137161</xdr:rowOff>
    </xdr:from>
    <xdr:to>
      <xdr:col>74</xdr:col>
      <xdr:colOff>31750</xdr:colOff>
      <xdr:row>79</xdr:row>
      <xdr:rowOff>67311</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47320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52088</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4401800" y="1359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26670</xdr:rowOff>
    </xdr:from>
    <xdr:to>
      <xdr:col>69</xdr:col>
      <xdr:colOff>142875</xdr:colOff>
      <xdr:row>79</xdr:row>
      <xdr:rowOff>128270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38430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113047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35128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152400</xdr:rowOff>
    </xdr:from>
    <xdr:to>
      <xdr:col>65</xdr:col>
      <xdr:colOff>53975</xdr:colOff>
      <xdr:row>79</xdr:row>
      <xdr:rowOff>82550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2954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67327</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2623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大阪府箕面市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78087</xdr:rowOff>
    </xdr:from>
    <xdr:to>
      <xdr:col>29</xdr:col>
      <xdr:colOff>127000</xdr:colOff>
      <xdr:row>19</xdr:row>
      <xdr:rowOff>50267</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83112"/>
          <a:ext cx="0" cy="11723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22344</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32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50267</xdr:rowOff>
    </xdr:from>
    <xdr:to>
      <xdr:col>30</xdr:col>
      <xdr:colOff>25400</xdr:colOff>
      <xdr:row>19</xdr:row>
      <xdr:rowOff>50267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355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164464</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92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78087</xdr:rowOff>
    </xdr:from>
    <xdr:to>
      <xdr:col>30</xdr:col>
      <xdr:colOff>25400</xdr:colOff>
      <xdr:row>12</xdr:row>
      <xdr:rowOff>78087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83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104491</xdr:rowOff>
    </xdr:from>
    <xdr:to>
      <xdr:col>29</xdr:col>
      <xdr:colOff>127000</xdr:colOff>
      <xdr:row>15</xdr:row>
      <xdr:rowOff>132334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723866"/>
          <a:ext cx="647700" cy="27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166677</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786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23150</xdr:rowOff>
    </xdr:from>
    <xdr:to>
      <xdr:col>29</xdr:col>
      <xdr:colOff>177800</xdr:colOff>
      <xdr:row>16</xdr:row>
      <xdr:rowOff>124750</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8139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118481</xdr:rowOff>
    </xdr:from>
    <xdr:to>
      <xdr:col>26</xdr:col>
      <xdr:colOff>50800</xdr:colOff>
      <xdr:row>15</xdr:row>
      <xdr:rowOff>132334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4305300" y="2737856"/>
          <a:ext cx="698500" cy="13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33780</xdr:rowOff>
    </xdr:from>
    <xdr:to>
      <xdr:col>26</xdr:col>
      <xdr:colOff>101600</xdr:colOff>
      <xdr:row>16</xdr:row>
      <xdr:rowOff>135380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824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120157</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910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118481</xdr:rowOff>
    </xdr:from>
    <xdr:to>
      <xdr:col>22</xdr:col>
      <xdr:colOff>114300</xdr:colOff>
      <xdr:row>15</xdr:row>
      <xdr:rowOff>136975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737856"/>
          <a:ext cx="698500" cy="184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57485</xdr:rowOff>
    </xdr:from>
    <xdr:to>
      <xdr:col>22</xdr:col>
      <xdr:colOff>165100</xdr:colOff>
      <xdr:row>16</xdr:row>
      <xdr:rowOff>159085</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8483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143862</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934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136975</xdr:rowOff>
    </xdr:from>
    <xdr:to>
      <xdr:col>18</xdr:col>
      <xdr:colOff>177800</xdr:colOff>
      <xdr:row>15</xdr:row>
      <xdr:rowOff>151148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756350"/>
          <a:ext cx="698500" cy="14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96301</xdr:rowOff>
    </xdr:from>
    <xdr:to>
      <xdr:col>19</xdr:col>
      <xdr:colOff>38100</xdr:colOff>
      <xdr:row>17</xdr:row>
      <xdr:rowOff>26451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8871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11228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973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109172</xdr:rowOff>
    </xdr:from>
    <xdr:to>
      <xdr:col>15</xdr:col>
      <xdr:colOff>101600</xdr:colOff>
      <xdr:row>17</xdr:row>
      <xdr:rowOff>39322</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8999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24099</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986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53691</xdr:rowOff>
    </xdr:from>
    <xdr:to>
      <xdr:col>29</xdr:col>
      <xdr:colOff>177800</xdr:colOff>
      <xdr:row>15</xdr:row>
      <xdr:rowOff>155291</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673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70218</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518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81534</xdr:rowOff>
    </xdr:from>
    <xdr:to>
      <xdr:col>26</xdr:col>
      <xdr:colOff>101600</xdr:colOff>
      <xdr:row>16</xdr:row>
      <xdr:rowOff>11684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700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21861</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469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67681</xdr:rowOff>
    </xdr:from>
    <xdr:to>
      <xdr:col>22</xdr:col>
      <xdr:colOff>165100</xdr:colOff>
      <xdr:row>15</xdr:row>
      <xdr:rowOff>169281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6870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8008</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45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86175</xdr:rowOff>
    </xdr:from>
    <xdr:to>
      <xdr:col>19</xdr:col>
      <xdr:colOff>38100</xdr:colOff>
      <xdr:row>16</xdr:row>
      <xdr:rowOff>16325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705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26502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47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100348</xdr:rowOff>
    </xdr:from>
    <xdr:to>
      <xdr:col>15</xdr:col>
      <xdr:colOff>101600</xdr:colOff>
      <xdr:row>16</xdr:row>
      <xdr:rowOff>30498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7197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40675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488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195351</xdr:rowOff>
    </xdr:from>
    <xdr:to>
      <xdr:col>29</xdr:col>
      <xdr:colOff>127000</xdr:colOff>
      <xdr:row>37</xdr:row>
      <xdr:rowOff>223507</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19901"/>
          <a:ext cx="0" cy="1228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195584</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32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223507</xdr:rowOff>
    </xdr:from>
    <xdr:to>
      <xdr:col>30</xdr:col>
      <xdr:colOff>25400</xdr:colOff>
      <xdr:row>37</xdr:row>
      <xdr:rowOff>223507</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3482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110278</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63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195351</xdr:rowOff>
    </xdr:from>
    <xdr:to>
      <xdr:col>30</xdr:col>
      <xdr:colOff>25400</xdr:colOff>
      <xdr:row>33</xdr:row>
      <xdr:rowOff>195351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199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336359</xdr:rowOff>
    </xdr:from>
    <xdr:to>
      <xdr:col>29</xdr:col>
      <xdr:colOff>127000</xdr:colOff>
      <xdr:row>36</xdr:row>
      <xdr:rowOff>101130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6946709"/>
          <a:ext cx="647700" cy="1076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336414</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6038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148437</xdr:rowOff>
    </xdr:from>
    <xdr:to>
      <xdr:col>29</xdr:col>
      <xdr:colOff>177800</xdr:colOff>
      <xdr:row>35</xdr:row>
      <xdr:rowOff>250037</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758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336359</xdr:rowOff>
    </xdr:from>
    <xdr:to>
      <xdr:col>26</xdr:col>
      <xdr:colOff>50800</xdr:colOff>
      <xdr:row>36</xdr:row>
      <xdr:rowOff>43332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6946709"/>
          <a:ext cx="698500" cy="498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166574</xdr:rowOff>
    </xdr:from>
    <xdr:to>
      <xdr:col>26</xdr:col>
      <xdr:colOff>101600</xdr:colOff>
      <xdr:row>35</xdr:row>
      <xdr:rowOff>268174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7769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278351</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545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36170</xdr:rowOff>
    </xdr:from>
    <xdr:to>
      <xdr:col>22</xdr:col>
      <xdr:colOff>114300</xdr:colOff>
      <xdr:row>36</xdr:row>
      <xdr:rowOff>43332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6989420"/>
          <a:ext cx="698500" cy="71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220866</xdr:rowOff>
    </xdr:from>
    <xdr:to>
      <xdr:col>22</xdr:col>
      <xdr:colOff>165100</xdr:colOff>
      <xdr:row>35</xdr:row>
      <xdr:rowOff>322466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83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332643</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600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36170</xdr:rowOff>
    </xdr:from>
    <xdr:to>
      <xdr:col>18</xdr:col>
      <xdr:colOff>177800</xdr:colOff>
      <xdr:row>36</xdr:row>
      <xdr:rowOff>159842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6989420"/>
          <a:ext cx="698500" cy="1236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229400</xdr:rowOff>
    </xdr:from>
    <xdr:to>
      <xdr:col>19</xdr:col>
      <xdr:colOff>38100</xdr:colOff>
      <xdr:row>35</xdr:row>
      <xdr:rowOff>331000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839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341177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60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212179</xdr:rowOff>
    </xdr:from>
    <xdr:to>
      <xdr:col>15</xdr:col>
      <xdr:colOff>101600</xdr:colOff>
      <xdr:row>35</xdr:row>
      <xdr:rowOff>313779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822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323956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59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50330</xdr:rowOff>
    </xdr:from>
    <xdr:to>
      <xdr:col>29</xdr:col>
      <xdr:colOff>177800</xdr:colOff>
      <xdr:row>36</xdr:row>
      <xdr:rowOff>151930</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0035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22407</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9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285559</xdr:rowOff>
    </xdr:from>
    <xdr:to>
      <xdr:col>26</xdr:col>
      <xdr:colOff>101600</xdr:colOff>
      <xdr:row>36</xdr:row>
      <xdr:rowOff>44259</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895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29036</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982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335432</xdr:rowOff>
    </xdr:from>
    <xdr:to>
      <xdr:col>22</xdr:col>
      <xdr:colOff>165100</xdr:colOff>
      <xdr:row>36</xdr:row>
      <xdr:rowOff>94132</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945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78909</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032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328270</xdr:rowOff>
    </xdr:from>
    <xdr:to>
      <xdr:col>19</xdr:col>
      <xdr:colOff>38100</xdr:colOff>
      <xdr:row>36</xdr:row>
      <xdr:rowOff>86970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938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71747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02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109042</xdr:rowOff>
    </xdr:from>
    <xdr:to>
      <xdr:col>15</xdr:col>
      <xdr:colOff>101600</xdr:colOff>
      <xdr:row>37</xdr:row>
      <xdr:rowOff>39192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062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23969</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148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大阪府箕面市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139,128
136,158
47.90
77,027,912
71,862,843
1,562,621
29,233,907
52,069,902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160937</xdr:rowOff>
    </xdr:from>
    <xdr:to>
      <xdr:col>24</xdr:col>
      <xdr:colOff>62865</xdr:colOff>
      <xdr:row>38</xdr:row>
      <xdr:rowOff>163292</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304437"/>
          <a:ext cx="1270" cy="1373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167119</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8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163292</xdr:rowOff>
    </xdr:from>
    <xdr:to>
      <xdr:col>24</xdr:col>
      <xdr:colOff>152400</xdr:colOff>
      <xdr:row>38</xdr:row>
      <xdr:rowOff>163292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7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107614</xdr:rowOff>
    </xdr:from>
    <xdr:ext cx="534377"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7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160937</xdr:rowOff>
    </xdr:from>
    <xdr:to>
      <xdr:col>24</xdr:col>
      <xdr:colOff>152400</xdr:colOff>
      <xdr:row>30</xdr:row>
      <xdr:rowOff>160937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30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32555</xdr:rowOff>
    </xdr:from>
    <xdr:to>
      <xdr:col>24</xdr:col>
      <xdr:colOff>63500</xdr:colOff>
      <xdr:row>34</xdr:row>
      <xdr:rowOff>78321</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5861855"/>
          <a:ext cx="838200" cy="4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70207</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070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91780</xdr:rowOff>
    </xdr:from>
    <xdr:to>
      <xdr:col>24</xdr:col>
      <xdr:colOff>114300</xdr:colOff>
      <xdr:row>36</xdr:row>
      <xdr:rowOff>21930</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09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52924</xdr:rowOff>
    </xdr:from>
    <xdr:to>
      <xdr:col>19</xdr:col>
      <xdr:colOff>177800</xdr:colOff>
      <xdr:row>34</xdr:row>
      <xdr:rowOff>78321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2908300" y="5882224"/>
          <a:ext cx="889000" cy="2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99850</xdr:rowOff>
    </xdr:from>
    <xdr:to>
      <xdr:col>20</xdr:col>
      <xdr:colOff>38100</xdr:colOff>
      <xdr:row>36</xdr:row>
      <xdr:rowOff>30000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21127</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619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52924</xdr:rowOff>
    </xdr:from>
    <xdr:to>
      <xdr:col>15</xdr:col>
      <xdr:colOff>50800</xdr:colOff>
      <xdr:row>34</xdr:row>
      <xdr:rowOff>164938</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5882224"/>
          <a:ext cx="889000" cy="11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116698</xdr:rowOff>
    </xdr:from>
    <xdr:to>
      <xdr:col>15</xdr:col>
      <xdr:colOff>101600</xdr:colOff>
      <xdr:row>36</xdr:row>
      <xdr:rowOff>46848</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1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37975</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621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141506</xdr:rowOff>
    </xdr:from>
    <xdr:to>
      <xdr:col>10</xdr:col>
      <xdr:colOff>114300</xdr:colOff>
      <xdr:row>34</xdr:row>
      <xdr:rowOff>164938</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5970806"/>
          <a:ext cx="889000" cy="23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46198</xdr:rowOff>
    </xdr:from>
    <xdr:to>
      <xdr:col>10</xdr:col>
      <xdr:colOff>165100</xdr:colOff>
      <xdr:row>36</xdr:row>
      <xdr:rowOff>147798</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21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138925</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31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49147</xdr:rowOff>
    </xdr:from>
    <xdr:to>
      <xdr:col>6</xdr:col>
      <xdr:colOff>38100</xdr:colOff>
      <xdr:row>36</xdr:row>
      <xdr:rowOff>150747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22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141874</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31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153205</xdr:rowOff>
    </xdr:from>
    <xdr:to>
      <xdr:col>24</xdr:col>
      <xdr:colOff>114300</xdr:colOff>
      <xdr:row>34</xdr:row>
      <xdr:rowOff>83355</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81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4632</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66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27521</xdr:rowOff>
    </xdr:from>
    <xdr:to>
      <xdr:col>20</xdr:col>
      <xdr:colOff>38100</xdr:colOff>
      <xdr:row>34</xdr:row>
      <xdr:rowOff>129121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85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145648</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563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2124</xdr:rowOff>
    </xdr:from>
    <xdr:to>
      <xdr:col>15</xdr:col>
      <xdr:colOff>101600</xdr:colOff>
      <xdr:row>34</xdr:row>
      <xdr:rowOff>103724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583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120251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560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114138</xdr:rowOff>
    </xdr:from>
    <xdr:to>
      <xdr:col>10</xdr:col>
      <xdr:colOff>165100</xdr:colOff>
      <xdr:row>35</xdr:row>
      <xdr:rowOff>44288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594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60815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571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90706</xdr:rowOff>
    </xdr:from>
    <xdr:to>
      <xdr:col>6</xdr:col>
      <xdr:colOff>38100</xdr:colOff>
      <xdr:row>35</xdr:row>
      <xdr:rowOff>20856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592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37383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569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129446</xdr:rowOff>
    </xdr:from>
    <xdr:to>
      <xdr:col>24</xdr:col>
      <xdr:colOff>62865</xdr:colOff>
      <xdr:row>59</xdr:row>
      <xdr:rowOff>22102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01946"/>
          <a:ext cx="1270" cy="143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25929</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4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22102</xdr:rowOff>
    </xdr:from>
    <xdr:to>
      <xdr:col>24</xdr:col>
      <xdr:colOff>152400</xdr:colOff>
      <xdr:row>59</xdr:row>
      <xdr:rowOff>22102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37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76123</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7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129446</xdr:rowOff>
    </xdr:from>
    <xdr:to>
      <xdr:col>24</xdr:col>
      <xdr:colOff>152400</xdr:colOff>
      <xdr:row>50</xdr:row>
      <xdr:rowOff>129446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0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34707</xdr:rowOff>
    </xdr:from>
    <xdr:to>
      <xdr:col>24</xdr:col>
      <xdr:colOff>63500</xdr:colOff>
      <xdr:row>56</xdr:row>
      <xdr:rowOff>145970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635907"/>
          <a:ext cx="838200" cy="11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74838</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76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96411</xdr:rowOff>
    </xdr:from>
    <xdr:to>
      <xdr:col>24</xdr:col>
      <xdr:colOff>114300</xdr:colOff>
      <xdr:row>57</xdr:row>
      <xdr:rowOff>26561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145970</xdr:rowOff>
    </xdr:from>
    <xdr:to>
      <xdr:col>19</xdr:col>
      <xdr:colOff>177800</xdr:colOff>
      <xdr:row>57</xdr:row>
      <xdr:rowOff>63756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747170"/>
          <a:ext cx="889000" cy="8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162966</xdr:rowOff>
    </xdr:from>
    <xdr:to>
      <xdr:col>20</xdr:col>
      <xdr:colOff>38100</xdr:colOff>
      <xdr:row>57</xdr:row>
      <xdr:rowOff>93116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6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84243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85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63756</xdr:rowOff>
    </xdr:from>
    <xdr:to>
      <xdr:col>15</xdr:col>
      <xdr:colOff>50800</xdr:colOff>
      <xdr:row>57</xdr:row>
      <xdr:rowOff>97262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836406"/>
          <a:ext cx="889000" cy="3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97521</xdr:rowOff>
    </xdr:from>
    <xdr:to>
      <xdr:col>15</xdr:col>
      <xdr:colOff>101600</xdr:colOff>
      <xdr:row>58</xdr:row>
      <xdr:rowOff>27671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7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18798</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96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97262</xdr:rowOff>
    </xdr:from>
    <xdr:to>
      <xdr:col>10</xdr:col>
      <xdr:colOff>114300</xdr:colOff>
      <xdr:row>57</xdr:row>
      <xdr:rowOff>153188</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869912"/>
          <a:ext cx="889000" cy="5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122994</xdr:rowOff>
    </xdr:from>
    <xdr:to>
      <xdr:col>10</xdr:col>
      <xdr:colOff>165100</xdr:colOff>
      <xdr:row>58</xdr:row>
      <xdr:rowOff>53144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9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44271</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98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164795</xdr:rowOff>
    </xdr:from>
    <xdr:to>
      <xdr:col>6</xdr:col>
      <xdr:colOff>38100</xdr:colOff>
      <xdr:row>58</xdr:row>
      <xdr:rowOff>94945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86072</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1003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155357</xdr:rowOff>
    </xdr:from>
    <xdr:to>
      <xdr:col>24</xdr:col>
      <xdr:colOff>114300</xdr:colOff>
      <xdr:row>56</xdr:row>
      <xdr:rowOff>85507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58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6784</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43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95170</xdr:rowOff>
    </xdr:from>
    <xdr:to>
      <xdr:col>20</xdr:col>
      <xdr:colOff>38100</xdr:colOff>
      <xdr:row>57</xdr:row>
      <xdr:rowOff>25320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69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41847</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47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12956</xdr:rowOff>
    </xdr:from>
    <xdr:to>
      <xdr:col>15</xdr:col>
      <xdr:colOff>101600</xdr:colOff>
      <xdr:row>57</xdr:row>
      <xdr:rowOff>114556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8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131083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56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46462</xdr:rowOff>
    </xdr:from>
    <xdr:to>
      <xdr:col>10</xdr:col>
      <xdr:colOff>165100</xdr:colOff>
      <xdr:row>57</xdr:row>
      <xdr:rowOff>148062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1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164589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59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102388</xdr:rowOff>
    </xdr:from>
    <xdr:to>
      <xdr:col>6</xdr:col>
      <xdr:colOff>38100</xdr:colOff>
      <xdr:row>58</xdr:row>
      <xdr:rowOff>32538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7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49065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650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104313</xdr:rowOff>
    </xdr:from>
    <xdr:to>
      <xdr:col>24</xdr:col>
      <xdr:colOff>62865</xdr:colOff>
      <xdr:row>78</xdr:row>
      <xdr:rowOff>96814</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48713"/>
          <a:ext cx="1270" cy="1021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100641</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73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96814</xdr:rowOff>
    </xdr:from>
    <xdr:to>
      <xdr:col>24</xdr:col>
      <xdr:colOff>152400</xdr:colOff>
      <xdr:row>78</xdr:row>
      <xdr:rowOff>96814</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69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50990</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22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104313</xdr:rowOff>
    </xdr:from>
    <xdr:to>
      <xdr:col>24</xdr:col>
      <xdr:colOff>152400</xdr:colOff>
      <xdr:row>72</xdr:row>
      <xdr:rowOff>104313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48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28691</xdr:rowOff>
    </xdr:from>
    <xdr:to>
      <xdr:col>24</xdr:col>
      <xdr:colOff>63500</xdr:colOff>
      <xdr:row>78</xdr:row>
      <xdr:rowOff>34682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401791"/>
          <a:ext cx="838200" cy="5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102359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32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79482</xdr:rowOff>
    </xdr:from>
    <xdr:to>
      <xdr:col>24</xdr:col>
      <xdr:colOff>114300</xdr:colOff>
      <xdr:row>78</xdr:row>
      <xdr:rowOff>9632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8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28691</xdr:rowOff>
    </xdr:from>
    <xdr:to>
      <xdr:col>19</xdr:col>
      <xdr:colOff>177800</xdr:colOff>
      <xdr:row>78</xdr:row>
      <xdr:rowOff>36052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401791"/>
          <a:ext cx="889000" cy="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82545</xdr:rowOff>
    </xdr:from>
    <xdr:to>
      <xdr:col>20</xdr:col>
      <xdr:colOff>38100</xdr:colOff>
      <xdr:row>78</xdr:row>
      <xdr:rowOff>12695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8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29222</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59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36052</xdr:rowOff>
    </xdr:from>
    <xdr:to>
      <xdr:col>15</xdr:col>
      <xdr:colOff>50800</xdr:colOff>
      <xdr:row>78</xdr:row>
      <xdr:rowOff>92334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09152"/>
          <a:ext cx="889000" cy="56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96673</xdr:rowOff>
    </xdr:from>
    <xdr:to>
      <xdr:col>15</xdr:col>
      <xdr:colOff>101600</xdr:colOff>
      <xdr:row>78</xdr:row>
      <xdr:rowOff>26823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43350</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73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92334</xdr:rowOff>
    </xdr:from>
    <xdr:to>
      <xdr:col>10</xdr:col>
      <xdr:colOff>114300</xdr:colOff>
      <xdr:row>78</xdr:row>
      <xdr:rowOff>96861</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65434"/>
          <a:ext cx="889000" cy="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105953</xdr:rowOff>
    </xdr:from>
    <xdr:to>
      <xdr:col>10</xdr:col>
      <xdr:colOff>165100</xdr:colOff>
      <xdr:row>78</xdr:row>
      <xdr:rowOff>36103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52630</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8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102388</xdr:rowOff>
    </xdr:from>
    <xdr:to>
      <xdr:col>6</xdr:col>
      <xdr:colOff>38100</xdr:colOff>
      <xdr:row>78</xdr:row>
      <xdr:rowOff>32538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49065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79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155332</xdr:rowOff>
    </xdr:from>
    <xdr:to>
      <xdr:col>24</xdr:col>
      <xdr:colOff>114300</xdr:colOff>
      <xdr:row>78</xdr:row>
      <xdr:rowOff>85482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5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70259</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71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149341</xdr:rowOff>
    </xdr:from>
    <xdr:to>
      <xdr:col>20</xdr:col>
      <xdr:colOff>38100</xdr:colOff>
      <xdr:row>78</xdr:row>
      <xdr:rowOff>79491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5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70618</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44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156702</xdr:rowOff>
    </xdr:from>
    <xdr:to>
      <xdr:col>15</xdr:col>
      <xdr:colOff>101600</xdr:colOff>
      <xdr:row>78</xdr:row>
      <xdr:rowOff>86852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5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77979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451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41534</xdr:rowOff>
    </xdr:from>
    <xdr:to>
      <xdr:col>10</xdr:col>
      <xdr:colOff>165100</xdr:colOff>
      <xdr:row>78</xdr:row>
      <xdr:rowOff>143134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1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134261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507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46061</xdr:rowOff>
    </xdr:from>
    <xdr:to>
      <xdr:col>6</xdr:col>
      <xdr:colOff>38100</xdr:colOff>
      <xdr:row>78</xdr:row>
      <xdr:rowOff>147661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1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138788</xdr:rowOff>
    </xdr:from>
    <xdr:ext cx="378565"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941017" y="13511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12385</xdr:rowOff>
    </xdr:from>
    <xdr:to>
      <xdr:col>24</xdr:col>
      <xdr:colOff>62865</xdr:colOff>
      <xdr:row>97</xdr:row>
      <xdr:rowOff>169585</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614335"/>
          <a:ext cx="1270" cy="11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1962</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80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169585</xdr:rowOff>
    </xdr:from>
    <xdr:to>
      <xdr:col>24</xdr:col>
      <xdr:colOff>152400</xdr:colOff>
      <xdr:row>97</xdr:row>
      <xdr:rowOff>169585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80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130512</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89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12385</xdr:rowOff>
    </xdr:from>
    <xdr:to>
      <xdr:col>24</xdr:col>
      <xdr:colOff>152400</xdr:colOff>
      <xdr:row>91</xdr:row>
      <xdr:rowOff>12385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614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131660</xdr:rowOff>
    </xdr:from>
    <xdr:to>
      <xdr:col>24</xdr:col>
      <xdr:colOff>63500</xdr:colOff>
      <xdr:row>96</xdr:row>
      <xdr:rowOff>64064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6419410"/>
          <a:ext cx="838200" cy="10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106084</xdr:rowOff>
    </xdr:from>
    <xdr:ext cx="599010"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222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83207</xdr:rowOff>
    </xdr:from>
    <xdr:to>
      <xdr:col>24</xdr:col>
      <xdr:colOff>114300</xdr:colOff>
      <xdr:row>96</xdr:row>
      <xdr:rowOff>13357</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37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131660</xdr:rowOff>
    </xdr:from>
    <xdr:to>
      <xdr:col>19</xdr:col>
      <xdr:colOff>177800</xdr:colOff>
      <xdr:row>96</xdr:row>
      <xdr:rowOff>152936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419410"/>
          <a:ext cx="889000" cy="19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3130</xdr:rowOff>
    </xdr:from>
    <xdr:to>
      <xdr:col>20</xdr:col>
      <xdr:colOff>38100</xdr:colOff>
      <xdr:row>95</xdr:row>
      <xdr:rowOff>104730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2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121257</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497795" y="16066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152936</xdr:rowOff>
    </xdr:from>
    <xdr:to>
      <xdr:col>15</xdr:col>
      <xdr:colOff>50800</xdr:colOff>
      <xdr:row>97</xdr:row>
      <xdr:rowOff>8911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612136"/>
          <a:ext cx="889000" cy="27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57521</xdr:rowOff>
    </xdr:from>
    <xdr:to>
      <xdr:col>15</xdr:col>
      <xdr:colOff>101600</xdr:colOff>
      <xdr:row>96</xdr:row>
      <xdr:rowOff>159121</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516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4198</xdr:rowOff>
    </xdr:from>
    <xdr:ext cx="59901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08795" y="16291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8911</xdr:rowOff>
    </xdr:from>
    <xdr:to>
      <xdr:col>10</xdr:col>
      <xdr:colOff>114300</xdr:colOff>
      <xdr:row>97</xdr:row>
      <xdr:rowOff>79084</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639561"/>
          <a:ext cx="889000" cy="7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73371</xdr:rowOff>
    </xdr:from>
    <xdr:to>
      <xdr:col>10</xdr:col>
      <xdr:colOff>165100</xdr:colOff>
      <xdr:row>97</xdr:row>
      <xdr:rowOff>3521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532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20048</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19795" y="16307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114085</xdr:rowOff>
    </xdr:from>
    <xdr:to>
      <xdr:col>6</xdr:col>
      <xdr:colOff>38100</xdr:colOff>
      <xdr:row>97</xdr:row>
      <xdr:rowOff>44235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57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60762</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30795" y="1634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13264</xdr:rowOff>
    </xdr:from>
    <xdr:to>
      <xdr:col>24</xdr:col>
      <xdr:colOff>114300</xdr:colOff>
      <xdr:row>96</xdr:row>
      <xdr:rowOff>114864</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47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163141</xdr:rowOff>
    </xdr:from>
    <xdr:ext cx="599010"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450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80860</xdr:rowOff>
    </xdr:from>
    <xdr:to>
      <xdr:col>20</xdr:col>
      <xdr:colOff>38100</xdr:colOff>
      <xdr:row>96</xdr:row>
      <xdr:rowOff>11010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3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2137</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497795" y="16461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102136</xdr:rowOff>
    </xdr:from>
    <xdr:to>
      <xdr:col>15</xdr:col>
      <xdr:colOff>101600</xdr:colOff>
      <xdr:row>97</xdr:row>
      <xdr:rowOff>32286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56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23413</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08795" y="16654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129561</xdr:rowOff>
    </xdr:from>
    <xdr:to>
      <xdr:col>10</xdr:col>
      <xdr:colOff>165100</xdr:colOff>
      <xdr:row>97</xdr:row>
      <xdr:rowOff>59711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58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50838</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68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28284</xdr:rowOff>
    </xdr:from>
    <xdr:to>
      <xdr:col>6</xdr:col>
      <xdr:colOff>38100</xdr:colOff>
      <xdr:row>97</xdr:row>
      <xdr:rowOff>129884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65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121011</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75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21035</xdr:rowOff>
    </xdr:from>
    <xdr:to>
      <xdr:col>54</xdr:col>
      <xdr:colOff>189865</xdr:colOff>
      <xdr:row>38</xdr:row>
      <xdr:rowOff>50840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335985"/>
          <a:ext cx="1270" cy="122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54667</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6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50840</xdr:rowOff>
    </xdr:from>
    <xdr:to>
      <xdr:col>55</xdr:col>
      <xdr:colOff>88900</xdr:colOff>
      <xdr:row>38</xdr:row>
      <xdr:rowOff>50840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6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139162</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111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21035</xdr:rowOff>
    </xdr:from>
    <xdr:to>
      <xdr:col>55</xdr:col>
      <xdr:colOff>88900</xdr:colOff>
      <xdr:row>31</xdr:row>
      <xdr:rowOff>21035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335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146928</xdr:rowOff>
    </xdr:from>
    <xdr:to>
      <xdr:col>55</xdr:col>
      <xdr:colOff>0</xdr:colOff>
      <xdr:row>38</xdr:row>
      <xdr:rowOff>29743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490578"/>
          <a:ext cx="838200" cy="5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58491</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059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35614</xdr:rowOff>
    </xdr:from>
    <xdr:to>
      <xdr:col>55</xdr:col>
      <xdr:colOff>50800</xdr:colOff>
      <xdr:row>36</xdr:row>
      <xdr:rowOff>137214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207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143510</xdr:rowOff>
    </xdr:from>
    <xdr:to>
      <xdr:col>50</xdr:col>
      <xdr:colOff>114300</xdr:colOff>
      <xdr:row>38</xdr:row>
      <xdr:rowOff>29743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5287010"/>
          <a:ext cx="889000" cy="125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73714</xdr:rowOff>
    </xdr:from>
    <xdr:to>
      <xdr:col>50</xdr:col>
      <xdr:colOff>165100</xdr:colOff>
      <xdr:row>37</xdr:row>
      <xdr:rowOff>3864</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4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20391</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02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143510</xdr:rowOff>
    </xdr:from>
    <xdr:to>
      <xdr:col>45</xdr:col>
      <xdr:colOff>177800</xdr:colOff>
      <xdr:row>38</xdr:row>
      <xdr:rowOff>71294</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5287010"/>
          <a:ext cx="889000" cy="129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13527</xdr:rowOff>
    </xdr:from>
    <xdr:to>
      <xdr:col>46</xdr:col>
      <xdr:colOff>38100</xdr:colOff>
      <xdr:row>30</xdr:row>
      <xdr:rowOff>115127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515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131654</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50795" y="4932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56969</xdr:rowOff>
    </xdr:from>
    <xdr:to>
      <xdr:col>41</xdr:col>
      <xdr:colOff>50800</xdr:colOff>
      <xdr:row>38</xdr:row>
      <xdr:rowOff>71294</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6572069"/>
          <a:ext cx="889000" cy="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147574</xdr:rowOff>
    </xdr:from>
    <xdr:to>
      <xdr:col>41</xdr:col>
      <xdr:colOff>101600</xdr:colOff>
      <xdr:row>37</xdr:row>
      <xdr:rowOff>77724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31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94251</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09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3284</xdr:rowOff>
    </xdr:from>
    <xdr:to>
      <xdr:col>36</xdr:col>
      <xdr:colOff>165100</xdr:colOff>
      <xdr:row>37</xdr:row>
      <xdr:rowOff>104884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34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121411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12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96128</xdr:rowOff>
    </xdr:from>
    <xdr:to>
      <xdr:col>55</xdr:col>
      <xdr:colOff>50800</xdr:colOff>
      <xdr:row>38</xdr:row>
      <xdr:rowOff>26278</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43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11055</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35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150394</xdr:rowOff>
    </xdr:from>
    <xdr:to>
      <xdr:col>50</xdr:col>
      <xdr:colOff>165100</xdr:colOff>
      <xdr:row>38</xdr:row>
      <xdr:rowOff>80544</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49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71670</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58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92710</xdr:rowOff>
    </xdr:from>
    <xdr:to>
      <xdr:col>46</xdr:col>
      <xdr:colOff>38100</xdr:colOff>
      <xdr:row>31</xdr:row>
      <xdr:rowOff>22860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523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13987</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50795" y="5328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20494</xdr:rowOff>
    </xdr:from>
    <xdr:to>
      <xdr:col>41</xdr:col>
      <xdr:colOff>101600</xdr:colOff>
      <xdr:row>38</xdr:row>
      <xdr:rowOff>122094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53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113221</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62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6169</xdr:rowOff>
    </xdr:from>
    <xdr:to>
      <xdr:col>36</xdr:col>
      <xdr:colOff>165100</xdr:colOff>
      <xdr:row>38</xdr:row>
      <xdr:rowOff>107769</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52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98896</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61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54</xdr:row>
      <xdr:rowOff>1039</xdr:rowOff>
    </xdr:from>
    <xdr:to>
      <xdr:col>54</xdr:col>
      <xdr:colOff>189865</xdr:colOff>
      <xdr:row>58</xdr:row>
      <xdr:rowOff>126769</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9259339"/>
          <a:ext cx="1270" cy="811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130596</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07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126769</xdr:rowOff>
    </xdr:from>
    <xdr:to>
      <xdr:col>55</xdr:col>
      <xdr:colOff>88900</xdr:colOff>
      <xdr:row>58</xdr:row>
      <xdr:rowOff>126769</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070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119166</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9034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1039</xdr:rowOff>
    </xdr:from>
    <xdr:to>
      <xdr:col>55</xdr:col>
      <xdr:colOff>88900</xdr:colOff>
      <xdr:row>54</xdr:row>
      <xdr:rowOff>1039</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9259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39474</xdr:rowOff>
    </xdr:from>
    <xdr:to>
      <xdr:col>55</xdr:col>
      <xdr:colOff>0</xdr:colOff>
      <xdr:row>54</xdr:row>
      <xdr:rowOff>1039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9639300" y="8783424"/>
          <a:ext cx="838200" cy="475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166989</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7681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17112</xdr:rowOff>
    </xdr:from>
    <xdr:to>
      <xdr:col>55</xdr:col>
      <xdr:colOff>50800</xdr:colOff>
      <xdr:row>57</xdr:row>
      <xdr:rowOff>118712</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78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39474</xdr:rowOff>
    </xdr:from>
    <xdr:to>
      <xdr:col>50</xdr:col>
      <xdr:colOff>114300</xdr:colOff>
      <xdr:row>51</xdr:row>
      <xdr:rowOff>103253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8750300" y="8783424"/>
          <a:ext cx="889000" cy="6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1613</xdr:rowOff>
    </xdr:from>
    <xdr:to>
      <xdr:col>50</xdr:col>
      <xdr:colOff>165100</xdr:colOff>
      <xdr:row>57</xdr:row>
      <xdr:rowOff>103213</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774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94340</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86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103253</xdr:rowOff>
    </xdr:from>
    <xdr:to>
      <xdr:col>45</xdr:col>
      <xdr:colOff>177800</xdr:colOff>
      <xdr:row>52</xdr:row>
      <xdr:rowOff>139845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7861300" y="8847203"/>
          <a:ext cx="889000" cy="20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43</xdr:rowOff>
    </xdr:from>
    <xdr:to>
      <xdr:col>46</xdr:col>
      <xdr:colOff>38100</xdr:colOff>
      <xdr:row>57</xdr:row>
      <xdr:rowOff>101643</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77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92770</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86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139845</xdr:rowOff>
    </xdr:from>
    <xdr:to>
      <xdr:col>41</xdr:col>
      <xdr:colOff>50800</xdr:colOff>
      <xdr:row>53</xdr:row>
      <xdr:rowOff>77422</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9055245"/>
          <a:ext cx="889000" cy="109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10140</xdr:rowOff>
    </xdr:from>
    <xdr:to>
      <xdr:col>41</xdr:col>
      <xdr:colOff>101600</xdr:colOff>
      <xdr:row>57</xdr:row>
      <xdr:rowOff>111740</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78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102867</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87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7168</xdr:rowOff>
    </xdr:from>
    <xdr:to>
      <xdr:col>36</xdr:col>
      <xdr:colOff>165100</xdr:colOff>
      <xdr:row>57</xdr:row>
      <xdr:rowOff>108768</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77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99895</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87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121689</xdr:rowOff>
    </xdr:from>
    <xdr:to>
      <xdr:col>55</xdr:col>
      <xdr:colOff>50800</xdr:colOff>
      <xdr:row>54</xdr:row>
      <xdr:rowOff>51839</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20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74716</xdr:rowOff>
    </xdr:from>
    <xdr:ext cx="599010"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161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160124</xdr:rowOff>
    </xdr:from>
    <xdr:to>
      <xdr:col>50</xdr:col>
      <xdr:colOff>165100</xdr:colOff>
      <xdr:row>51</xdr:row>
      <xdr:rowOff>90274</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87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49</xdr:row>
      <xdr:rowOff>106801</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39795" y="8507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52453</xdr:rowOff>
    </xdr:from>
    <xdr:to>
      <xdr:col>46</xdr:col>
      <xdr:colOff>38100</xdr:colOff>
      <xdr:row>51</xdr:row>
      <xdr:rowOff>154053</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879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49</xdr:row>
      <xdr:rowOff>170580</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50795" y="857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89045</xdr:rowOff>
    </xdr:from>
    <xdr:to>
      <xdr:col>41</xdr:col>
      <xdr:colOff>101600</xdr:colOff>
      <xdr:row>53</xdr:row>
      <xdr:rowOff>19195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00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35722</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61795" y="8779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26622</xdr:rowOff>
    </xdr:from>
    <xdr:to>
      <xdr:col>36</xdr:col>
      <xdr:colOff>165100</xdr:colOff>
      <xdr:row>53</xdr:row>
      <xdr:rowOff>128222</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1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51</xdr:row>
      <xdr:rowOff>144749</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672795" y="8888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75</xdr:row>
      <xdr:rowOff>49085</xdr:rowOff>
    </xdr:from>
    <xdr:to>
      <xdr:col>54</xdr:col>
      <xdr:colOff>189865</xdr:colOff>
      <xdr:row>79</xdr:row>
      <xdr:rowOff>44286</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907835"/>
          <a:ext cx="1270" cy="6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48113</xdr:rowOff>
    </xdr:from>
    <xdr:ext cx="313932"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92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44286</xdr:rowOff>
    </xdr:from>
    <xdr:to>
      <xdr:col>55</xdr:col>
      <xdr:colOff>88900</xdr:colOff>
      <xdr:row>79</xdr:row>
      <xdr:rowOff>44286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8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167212</xdr:rowOff>
    </xdr:from>
    <xdr:ext cx="534377"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268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75</xdr:row>
      <xdr:rowOff>49085</xdr:rowOff>
    </xdr:from>
    <xdr:to>
      <xdr:col>55</xdr:col>
      <xdr:colOff>88900</xdr:colOff>
      <xdr:row>75</xdr:row>
      <xdr:rowOff>49085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907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135420</xdr:rowOff>
    </xdr:from>
    <xdr:to>
      <xdr:col>55</xdr:col>
      <xdr:colOff>0</xdr:colOff>
      <xdr:row>75</xdr:row>
      <xdr:rowOff>49085</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2136920"/>
          <a:ext cx="838200" cy="77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170146</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371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20269</xdr:rowOff>
    </xdr:from>
    <xdr:to>
      <xdr:col>55</xdr:col>
      <xdr:colOff>50800</xdr:colOff>
      <xdr:row>78</xdr:row>
      <xdr:rowOff>121869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393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69</xdr:row>
      <xdr:rowOff>152374</xdr:rowOff>
    </xdr:from>
    <xdr:to>
      <xdr:col>50</xdr:col>
      <xdr:colOff>114300</xdr:colOff>
      <xdr:row>70</xdr:row>
      <xdr:rowOff>135420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1982424"/>
          <a:ext cx="889000" cy="15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28677</xdr:rowOff>
    </xdr:from>
    <xdr:to>
      <xdr:col>50</xdr:col>
      <xdr:colOff>165100</xdr:colOff>
      <xdr:row>78</xdr:row>
      <xdr:rowOff>130277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4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121404</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49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69</xdr:row>
      <xdr:rowOff>152374</xdr:rowOff>
    </xdr:from>
    <xdr:to>
      <xdr:col>45</xdr:col>
      <xdr:colOff>177800</xdr:colOff>
      <xdr:row>73</xdr:row>
      <xdr:rowOff>111163</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7861300" y="11982424"/>
          <a:ext cx="889000" cy="644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160223</xdr:rowOff>
    </xdr:from>
    <xdr:to>
      <xdr:col>46</xdr:col>
      <xdr:colOff>38100</xdr:colOff>
      <xdr:row>78</xdr:row>
      <xdr:rowOff>90373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3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81500</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45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111163</xdr:rowOff>
    </xdr:from>
    <xdr:to>
      <xdr:col>41</xdr:col>
      <xdr:colOff>50800</xdr:colOff>
      <xdr:row>73</xdr:row>
      <xdr:rowOff>164262</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2627013"/>
          <a:ext cx="889000" cy="5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13881</xdr:rowOff>
    </xdr:from>
    <xdr:to>
      <xdr:col>41</xdr:col>
      <xdr:colOff>101600</xdr:colOff>
      <xdr:row>78</xdr:row>
      <xdr:rowOff>115481</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38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106608</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47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27191</xdr:rowOff>
    </xdr:from>
    <xdr:to>
      <xdr:col>36</xdr:col>
      <xdr:colOff>165100</xdr:colOff>
      <xdr:row>78</xdr:row>
      <xdr:rowOff>128791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40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119918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49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169735</xdr:rowOff>
    </xdr:from>
    <xdr:to>
      <xdr:col>55</xdr:col>
      <xdr:colOff>50800</xdr:colOff>
      <xdr:row>75</xdr:row>
      <xdr:rowOff>99885</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285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122762</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281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84620</xdr:rowOff>
    </xdr:from>
    <xdr:to>
      <xdr:col>50</xdr:col>
      <xdr:colOff>165100</xdr:colOff>
      <xdr:row>71</xdr:row>
      <xdr:rowOff>14770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208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69</xdr:row>
      <xdr:rowOff>31297</xdr:rowOff>
    </xdr:from>
    <xdr:ext cx="59901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39795" y="11861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69</xdr:row>
      <xdr:rowOff>101574</xdr:rowOff>
    </xdr:from>
    <xdr:to>
      <xdr:col>46</xdr:col>
      <xdr:colOff>38100</xdr:colOff>
      <xdr:row>70</xdr:row>
      <xdr:rowOff>31724</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193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68</xdr:row>
      <xdr:rowOff>48251</xdr:rowOff>
    </xdr:from>
    <xdr:ext cx="59901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50795" y="11706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60363</xdr:rowOff>
    </xdr:from>
    <xdr:to>
      <xdr:col>41</xdr:col>
      <xdr:colOff>101600</xdr:colOff>
      <xdr:row>73</xdr:row>
      <xdr:rowOff>161963</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257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7040</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235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113462</xdr:rowOff>
    </xdr:from>
    <xdr:to>
      <xdr:col>36</xdr:col>
      <xdr:colOff>165100</xdr:colOff>
      <xdr:row>74</xdr:row>
      <xdr:rowOff>43612</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262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60139</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240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78572</xdr:rowOff>
    </xdr:from>
    <xdr:to>
      <xdr:col>54</xdr:col>
      <xdr:colOff>189865</xdr:colOff>
      <xdr:row>98</xdr:row>
      <xdr:rowOff>40396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509072"/>
          <a:ext cx="1270" cy="1333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44223</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84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40396</xdr:rowOff>
    </xdr:from>
    <xdr:to>
      <xdr:col>55</xdr:col>
      <xdr:colOff>88900</xdr:colOff>
      <xdr:row>98</xdr:row>
      <xdr:rowOff>40396</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842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25249</xdr:rowOff>
    </xdr:from>
    <xdr:ext cx="534377"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28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78572</xdr:rowOff>
    </xdr:from>
    <xdr:to>
      <xdr:col>55</xdr:col>
      <xdr:colOff>88900</xdr:colOff>
      <xdr:row>90</xdr:row>
      <xdr:rowOff>78572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509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99901</xdr:rowOff>
    </xdr:from>
    <xdr:to>
      <xdr:col>55</xdr:col>
      <xdr:colOff>0</xdr:colOff>
      <xdr:row>96</xdr:row>
      <xdr:rowOff>61702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9639300" y="16216201"/>
          <a:ext cx="838200" cy="30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122041</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238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99164</xdr:rowOff>
    </xdr:from>
    <xdr:to>
      <xdr:col>55</xdr:col>
      <xdr:colOff>50800</xdr:colOff>
      <xdr:row>96</xdr:row>
      <xdr:rowOff>29314</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38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99901</xdr:rowOff>
    </xdr:from>
    <xdr:to>
      <xdr:col>50</xdr:col>
      <xdr:colOff>114300</xdr:colOff>
      <xdr:row>95</xdr:row>
      <xdr:rowOff>69588</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216201"/>
          <a:ext cx="889000" cy="14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82224</xdr:rowOff>
    </xdr:from>
    <xdr:to>
      <xdr:col>50</xdr:col>
      <xdr:colOff>165100</xdr:colOff>
      <xdr:row>96</xdr:row>
      <xdr:rowOff>12374</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36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3501</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46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69588</xdr:rowOff>
    </xdr:from>
    <xdr:to>
      <xdr:col>45</xdr:col>
      <xdr:colOff>177800</xdr:colOff>
      <xdr:row>95</xdr:row>
      <xdr:rowOff>135448</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357338"/>
          <a:ext cx="889000" cy="6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99850</xdr:rowOff>
    </xdr:from>
    <xdr:to>
      <xdr:col>46</xdr:col>
      <xdr:colOff>38100</xdr:colOff>
      <xdr:row>96</xdr:row>
      <xdr:rowOff>30000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38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21127</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48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135448</xdr:rowOff>
    </xdr:from>
    <xdr:to>
      <xdr:col>41</xdr:col>
      <xdr:colOff>50800</xdr:colOff>
      <xdr:row>97</xdr:row>
      <xdr:rowOff>127721</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423198"/>
          <a:ext cx="889000" cy="335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118252</xdr:rowOff>
    </xdr:from>
    <xdr:to>
      <xdr:col>41</xdr:col>
      <xdr:colOff>101600</xdr:colOff>
      <xdr:row>96</xdr:row>
      <xdr:rowOff>48402</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40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39529</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49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92055</xdr:rowOff>
    </xdr:from>
    <xdr:to>
      <xdr:col>36</xdr:col>
      <xdr:colOff>165100</xdr:colOff>
      <xdr:row>96</xdr:row>
      <xdr:rowOff>22205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37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38732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15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10902</xdr:rowOff>
    </xdr:from>
    <xdr:to>
      <xdr:col>55</xdr:col>
      <xdr:colOff>50800</xdr:colOff>
      <xdr:row>96</xdr:row>
      <xdr:rowOff>112502</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47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160779</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44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49101</xdr:rowOff>
    </xdr:from>
    <xdr:to>
      <xdr:col>50</xdr:col>
      <xdr:colOff>165100</xdr:colOff>
      <xdr:row>94</xdr:row>
      <xdr:rowOff>150701</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16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167228</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594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18788</xdr:rowOff>
    </xdr:from>
    <xdr:to>
      <xdr:col>46</xdr:col>
      <xdr:colOff>38100</xdr:colOff>
      <xdr:row>95</xdr:row>
      <xdr:rowOff>120388</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30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136915</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08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84648</xdr:rowOff>
    </xdr:from>
    <xdr:to>
      <xdr:col>41</xdr:col>
      <xdr:colOff>101600</xdr:colOff>
      <xdr:row>96</xdr:row>
      <xdr:rowOff>14798</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37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31325</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14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76921</xdr:rowOff>
    </xdr:from>
    <xdr:to>
      <xdr:col>36</xdr:col>
      <xdr:colOff>165100</xdr:colOff>
      <xdr:row>98</xdr:row>
      <xdr:rowOff>7071</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70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97</xdr:row>
      <xdr:rowOff>169648</xdr:rowOff>
    </xdr:from>
    <xdr:ext cx="469744"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37428" y="1680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48006</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362956"/>
          <a:ext cx="1269" cy="1368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166133</xdr:rowOff>
    </xdr:from>
    <xdr:ext cx="534377"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13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48006</xdr:rowOff>
    </xdr:from>
    <xdr:to>
      <xdr:col>86</xdr:col>
      <xdr:colOff>25400</xdr:colOff>
      <xdr:row>31</xdr:row>
      <xdr:rowOff>48006</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362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33020</xdr:rowOff>
    </xdr:from>
    <xdr:to>
      <xdr:col>85</xdr:col>
      <xdr:colOff>127000</xdr:colOff>
      <xdr:row>39</xdr:row>
      <xdr:rowOff>35306</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5481300" y="671957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98823</xdr:rowOff>
    </xdr:from>
    <xdr:ext cx="378565"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442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75946</xdr:rowOff>
    </xdr:from>
    <xdr:to>
      <xdr:col>85</xdr:col>
      <xdr:colOff>177800</xdr:colOff>
      <xdr:row>39</xdr:row>
      <xdr:rowOff>6096</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591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143764</xdr:rowOff>
    </xdr:from>
    <xdr:to>
      <xdr:col>81</xdr:col>
      <xdr:colOff>50800</xdr:colOff>
      <xdr:row>39</xdr:row>
      <xdr:rowOff>33020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4592300" y="6658864"/>
          <a:ext cx="889000" cy="6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75692</xdr:rowOff>
    </xdr:from>
    <xdr:to>
      <xdr:col>81</xdr:col>
      <xdr:colOff>101600</xdr:colOff>
      <xdr:row>39</xdr:row>
      <xdr:rowOff>5842</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22369</xdr:rowOff>
    </xdr:from>
    <xdr:ext cx="378565"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92017" y="6366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68072</xdr:rowOff>
    </xdr:from>
    <xdr:to>
      <xdr:col>76</xdr:col>
      <xdr:colOff>114300</xdr:colOff>
      <xdr:row>38</xdr:row>
      <xdr:rowOff>143764</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3703300" y="6583172"/>
          <a:ext cx="889000" cy="7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33528</xdr:rowOff>
    </xdr:from>
    <xdr:to>
      <xdr:col>76</xdr:col>
      <xdr:colOff>165100</xdr:colOff>
      <xdr:row>38</xdr:row>
      <xdr:rowOff>135128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54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151655</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32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29845</xdr:rowOff>
    </xdr:from>
    <xdr:to>
      <xdr:col>71</xdr:col>
      <xdr:colOff>177800</xdr:colOff>
      <xdr:row>38</xdr:row>
      <xdr:rowOff>68072</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2814300" y="6202045"/>
          <a:ext cx="889000" cy="38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5715</xdr:rowOff>
    </xdr:from>
    <xdr:to>
      <xdr:col>72</xdr:col>
      <xdr:colOff>38100</xdr:colOff>
      <xdr:row>38</xdr:row>
      <xdr:rowOff>107315</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52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123842</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629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157734</xdr:rowOff>
    </xdr:from>
    <xdr:to>
      <xdr:col>67</xdr:col>
      <xdr:colOff>101600</xdr:colOff>
      <xdr:row>38</xdr:row>
      <xdr:rowOff>87885</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501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79011</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594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155956</xdr:rowOff>
    </xdr:from>
    <xdr:to>
      <xdr:col>85</xdr:col>
      <xdr:colOff>177800</xdr:colOff>
      <xdr:row>39</xdr:row>
      <xdr:rowOff>86106</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67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70883</xdr:rowOff>
    </xdr:from>
    <xdr:ext cx="313932"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5859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153670</xdr:rowOff>
    </xdr:from>
    <xdr:to>
      <xdr:col>81</xdr:col>
      <xdr:colOff>101600</xdr:colOff>
      <xdr:row>39</xdr:row>
      <xdr:rowOff>83820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74947</xdr:rowOff>
    </xdr:from>
    <xdr:ext cx="313932"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324333" y="67614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92964</xdr:rowOff>
    </xdr:from>
    <xdr:to>
      <xdr:col>76</xdr:col>
      <xdr:colOff>165100</xdr:colOff>
      <xdr:row>39</xdr:row>
      <xdr:rowOff>23114</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0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14241</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3017" y="67007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17272</xdr:rowOff>
    </xdr:from>
    <xdr:to>
      <xdr:col>72</xdr:col>
      <xdr:colOff>38100</xdr:colOff>
      <xdr:row>38</xdr:row>
      <xdr:rowOff>118872</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53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109999</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468428" y="6625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150495</xdr:rowOff>
    </xdr:from>
    <xdr:to>
      <xdr:col>67</xdr:col>
      <xdr:colOff>101600</xdr:colOff>
      <xdr:row>36</xdr:row>
      <xdr:rowOff>80645</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15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34</xdr:row>
      <xdr:rowOff>97172</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579428" y="5926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26505</xdr:rowOff>
    </xdr:from>
    <xdr:to>
      <xdr:col>85</xdr:col>
      <xdr:colOff>126364</xdr:colOff>
      <xdr:row>77</xdr:row>
      <xdr:rowOff>112497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6317595" y="12028005"/>
          <a:ext cx="1269" cy="128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116324</xdr:rowOff>
    </xdr:from>
    <xdr:ext cx="534377" cy="259045"/>
    <xdr:sp macro="" textlink="">
      <xdr:nvSpPr>
        <xdr:cNvPr id="619" name="公債費最小値テキスト">
          <a:extLst>
            <a:ext uri="{FF2B5EF4-FFF2-40B4-BE49-F238E27FC236}">
              <a16:creationId xmlns:a16="http://schemas.microsoft.com/office/drawing/2014/main" id="{00000000-0008-0000-0600-00006B020000}"/>
            </a:ext>
          </a:extLst>
        </xdr:cNvPr>
        <xdr:cNvSpPr txBox="1"/>
      </xdr:nvSpPr>
      <xdr:spPr>
        <a:xfrm>
          <a:off x="16370300" y="1331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112497</xdr:rowOff>
    </xdr:from>
    <xdr:to>
      <xdr:col>86</xdr:col>
      <xdr:colOff>25400</xdr:colOff>
      <xdr:row>77</xdr:row>
      <xdr:rowOff>112497</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331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144632</xdr:rowOff>
    </xdr:from>
    <xdr:ext cx="534377" cy="259045"/>
    <xdr:sp macro="" textlink="">
      <xdr:nvSpPr>
        <xdr:cNvPr id="621" name="公債費最大値テキスト">
          <a:extLst>
            <a:ext uri="{FF2B5EF4-FFF2-40B4-BE49-F238E27FC236}">
              <a16:creationId xmlns:a16="http://schemas.microsoft.com/office/drawing/2014/main" id="{00000000-0008-0000-0600-00006D020000}"/>
            </a:ext>
          </a:extLst>
        </xdr:cNvPr>
        <xdr:cNvSpPr txBox="1"/>
      </xdr:nvSpPr>
      <xdr:spPr>
        <a:xfrm>
          <a:off x="16370300" y="1180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26505</xdr:rowOff>
    </xdr:from>
    <xdr:to>
      <xdr:col>86</xdr:col>
      <xdr:colOff>25400</xdr:colOff>
      <xdr:row>70</xdr:row>
      <xdr:rowOff>26505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2028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145720</xdr:rowOff>
    </xdr:from>
    <xdr:to>
      <xdr:col>85</xdr:col>
      <xdr:colOff>127000</xdr:colOff>
      <xdr:row>76</xdr:row>
      <xdr:rowOff>163418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5481300" y="12490120"/>
          <a:ext cx="838200" cy="70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170330</xdr:rowOff>
    </xdr:from>
    <xdr:ext cx="534377" cy="259045"/>
    <xdr:sp macro="" textlink="">
      <xdr:nvSpPr>
        <xdr:cNvPr id="624" name="公債費平均値テキスト">
          <a:extLst>
            <a:ext uri="{FF2B5EF4-FFF2-40B4-BE49-F238E27FC236}">
              <a16:creationId xmlns:a16="http://schemas.microsoft.com/office/drawing/2014/main" id="{00000000-0008-0000-0600-000070020000}"/>
            </a:ext>
          </a:extLst>
        </xdr:cNvPr>
        <xdr:cNvSpPr txBox="1"/>
      </xdr:nvSpPr>
      <xdr:spPr>
        <a:xfrm>
          <a:off x="16370300" y="12857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20453</xdr:rowOff>
    </xdr:from>
    <xdr:to>
      <xdr:col>85</xdr:col>
      <xdr:colOff>177800</xdr:colOff>
      <xdr:row>75</xdr:row>
      <xdr:rowOff>122053</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6268700" y="1287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139395</xdr:rowOff>
    </xdr:from>
    <xdr:to>
      <xdr:col>81</xdr:col>
      <xdr:colOff>50800</xdr:colOff>
      <xdr:row>76</xdr:row>
      <xdr:rowOff>163418</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4592300" y="13169595"/>
          <a:ext cx="889000" cy="2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30797</xdr:rowOff>
    </xdr:from>
    <xdr:to>
      <xdr:col>81</xdr:col>
      <xdr:colOff>101600</xdr:colOff>
      <xdr:row>75</xdr:row>
      <xdr:rowOff>132397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5430500" y="1288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148924</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14111" y="1266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139395</xdr:rowOff>
    </xdr:from>
    <xdr:to>
      <xdr:col>76</xdr:col>
      <xdr:colOff>114300</xdr:colOff>
      <xdr:row>77</xdr:row>
      <xdr:rowOff>23267</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3703300" y="13169595"/>
          <a:ext cx="889000" cy="5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67240</xdr:rowOff>
    </xdr:from>
    <xdr:to>
      <xdr:col>76</xdr:col>
      <xdr:colOff>165100</xdr:colOff>
      <xdr:row>75</xdr:row>
      <xdr:rowOff>168839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4541500" y="12925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13917</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325111" y="1270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164179</xdr:rowOff>
    </xdr:from>
    <xdr:to>
      <xdr:col>71</xdr:col>
      <xdr:colOff>177800</xdr:colOff>
      <xdr:row>77</xdr:row>
      <xdr:rowOff>23267</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2814300" y="13194379"/>
          <a:ext cx="889000" cy="3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74308</xdr:rowOff>
    </xdr:from>
    <xdr:to>
      <xdr:col>72</xdr:col>
      <xdr:colOff>38100</xdr:colOff>
      <xdr:row>76</xdr:row>
      <xdr:rowOff>4459</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3652500" y="129330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20985</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436111" y="1270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55525</xdr:rowOff>
    </xdr:from>
    <xdr:to>
      <xdr:col>67</xdr:col>
      <xdr:colOff>101600</xdr:colOff>
      <xdr:row>75</xdr:row>
      <xdr:rowOff>157125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2763500" y="1291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2202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547111" y="1268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94920</xdr:rowOff>
    </xdr:from>
    <xdr:to>
      <xdr:col>85</xdr:col>
      <xdr:colOff>177800</xdr:colOff>
      <xdr:row>73</xdr:row>
      <xdr:rowOff>25070</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6268700" y="1243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117797</xdr:rowOff>
    </xdr:from>
    <xdr:ext cx="534377" cy="259045"/>
    <xdr:sp macro="" textlink="">
      <xdr:nvSpPr>
        <xdr:cNvPr id="643" name="公債費該当値テキスト">
          <a:extLst>
            <a:ext uri="{FF2B5EF4-FFF2-40B4-BE49-F238E27FC236}">
              <a16:creationId xmlns:a16="http://schemas.microsoft.com/office/drawing/2014/main" id="{00000000-0008-0000-0600-000083020000}"/>
            </a:ext>
          </a:extLst>
        </xdr:cNvPr>
        <xdr:cNvSpPr txBox="1"/>
      </xdr:nvSpPr>
      <xdr:spPr>
        <a:xfrm>
          <a:off x="16370300" y="1229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112618</xdr:rowOff>
    </xdr:from>
    <xdr:to>
      <xdr:col>81</xdr:col>
      <xdr:colOff>101600</xdr:colOff>
      <xdr:row>77</xdr:row>
      <xdr:rowOff>42768</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5430500" y="1314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33895</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323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88595</xdr:rowOff>
    </xdr:from>
    <xdr:to>
      <xdr:col>76</xdr:col>
      <xdr:colOff>165100</xdr:colOff>
      <xdr:row>77</xdr:row>
      <xdr:rowOff>18745</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4541500" y="1311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9872</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5111" y="1321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143917</xdr:rowOff>
    </xdr:from>
    <xdr:to>
      <xdr:col>72</xdr:col>
      <xdr:colOff>38100</xdr:colOff>
      <xdr:row>77</xdr:row>
      <xdr:rowOff>74067</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3652500" y="1317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65194</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36111" y="1326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113379</xdr:rowOff>
    </xdr:from>
    <xdr:to>
      <xdr:col>67</xdr:col>
      <xdr:colOff>101600</xdr:colOff>
      <xdr:row>77</xdr:row>
      <xdr:rowOff>43529</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2763500" y="1314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34656</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47111" y="1323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81429</xdr:rowOff>
    </xdr:from>
    <xdr:to>
      <xdr:col>85</xdr:col>
      <xdr:colOff>126364</xdr:colOff>
      <xdr:row>99</xdr:row>
      <xdr:rowOff>90377</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511929"/>
          <a:ext cx="1269" cy="1551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94204</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67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90377</xdr:rowOff>
    </xdr:from>
    <xdr:to>
      <xdr:col>86</xdr:col>
      <xdr:colOff>25400</xdr:colOff>
      <xdr:row>99</xdr:row>
      <xdr:rowOff>90377</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63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28106</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287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81429</xdr:rowOff>
    </xdr:from>
    <xdr:to>
      <xdr:col>86</xdr:col>
      <xdr:colOff>25400</xdr:colOff>
      <xdr:row>90</xdr:row>
      <xdr:rowOff>81429</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511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161559</xdr:rowOff>
    </xdr:from>
    <xdr:to>
      <xdr:col>85</xdr:col>
      <xdr:colOff>127000</xdr:colOff>
      <xdr:row>98</xdr:row>
      <xdr:rowOff>139798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5481300" y="16792209"/>
          <a:ext cx="838200" cy="14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4847</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635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153420</xdr:rowOff>
    </xdr:from>
    <xdr:to>
      <xdr:col>85</xdr:col>
      <xdr:colOff>177800</xdr:colOff>
      <xdr:row>98</xdr:row>
      <xdr:rowOff>83570</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78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126550</xdr:rowOff>
    </xdr:from>
    <xdr:to>
      <xdr:col>81</xdr:col>
      <xdr:colOff>50800</xdr:colOff>
      <xdr:row>97</xdr:row>
      <xdr:rowOff>161559</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4592300" y="16757200"/>
          <a:ext cx="889000" cy="35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155434</xdr:rowOff>
    </xdr:from>
    <xdr:to>
      <xdr:col>81</xdr:col>
      <xdr:colOff>101600</xdr:colOff>
      <xdr:row>98</xdr:row>
      <xdr:rowOff>85584</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78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76711</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87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126550</xdr:rowOff>
    </xdr:from>
    <xdr:to>
      <xdr:col>76</xdr:col>
      <xdr:colOff>114300</xdr:colOff>
      <xdr:row>98</xdr:row>
      <xdr:rowOff>127301</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3703300" y="16757200"/>
          <a:ext cx="889000" cy="172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73203</xdr:rowOff>
    </xdr:from>
    <xdr:to>
      <xdr:col>76</xdr:col>
      <xdr:colOff>165100</xdr:colOff>
      <xdr:row>99</xdr:row>
      <xdr:rowOff>3353</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87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165930</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96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127301</xdr:rowOff>
    </xdr:from>
    <xdr:to>
      <xdr:col>71</xdr:col>
      <xdr:colOff>177800</xdr:colOff>
      <xdr:row>99</xdr:row>
      <xdr:rowOff>14035</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2814300" y="16929401"/>
          <a:ext cx="889000" cy="5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72343</xdr:rowOff>
    </xdr:from>
    <xdr:to>
      <xdr:col>72</xdr:col>
      <xdr:colOff>38100</xdr:colOff>
      <xdr:row>99</xdr:row>
      <xdr:rowOff>2493</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87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19020</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64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8911</xdr:rowOff>
    </xdr:from>
    <xdr:to>
      <xdr:col>67</xdr:col>
      <xdr:colOff>101600</xdr:colOff>
      <xdr:row>98</xdr:row>
      <xdr:rowOff>110511</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81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127038</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58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88998</xdr:rowOff>
    </xdr:from>
    <xdr:to>
      <xdr:col>85</xdr:col>
      <xdr:colOff>177800</xdr:colOff>
      <xdr:row>99</xdr:row>
      <xdr:rowOff>19148</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89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3925</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80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110759</xdr:rowOff>
    </xdr:from>
    <xdr:to>
      <xdr:col>81</xdr:col>
      <xdr:colOff>101600</xdr:colOff>
      <xdr:row>98</xdr:row>
      <xdr:rowOff>40909</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74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57436</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14111" y="1651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75750</xdr:rowOff>
    </xdr:from>
    <xdr:to>
      <xdr:col>76</xdr:col>
      <xdr:colOff>165100</xdr:colOff>
      <xdr:row>98</xdr:row>
      <xdr:rowOff>5900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7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22427</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648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76501</xdr:rowOff>
    </xdr:from>
    <xdr:to>
      <xdr:col>72</xdr:col>
      <xdr:colOff>38100</xdr:colOff>
      <xdr:row>99</xdr:row>
      <xdr:rowOff>6651</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87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169228</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97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134685</xdr:rowOff>
    </xdr:from>
    <xdr:to>
      <xdr:col>67</xdr:col>
      <xdr:colOff>101600</xdr:colOff>
      <xdr:row>99</xdr:row>
      <xdr:rowOff>64835</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93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55962</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79428" y="1702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83312</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226812"/>
          <a:ext cx="1269" cy="1504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29989</xdr:rowOff>
    </xdr:from>
    <xdr:ext cx="469744"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00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83312</xdr:rowOff>
    </xdr:from>
    <xdr:to>
      <xdr:col>116</xdr:col>
      <xdr:colOff>152400</xdr:colOff>
      <xdr:row>30</xdr:row>
      <xdr:rowOff>83312</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22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30053</xdr:rowOff>
    </xdr:from>
    <xdr:ext cx="378565"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3737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7176</xdr:rowOff>
    </xdr:from>
    <xdr:to>
      <xdr:col>116</xdr:col>
      <xdr:colOff>114300</xdr:colOff>
      <xdr:row>38</xdr:row>
      <xdr:rowOff>108776</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52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154432</xdr:rowOff>
    </xdr:from>
    <xdr:to>
      <xdr:col>112</xdr:col>
      <xdr:colOff>38100</xdr:colOff>
      <xdr:row>38</xdr:row>
      <xdr:rowOff>84582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101109</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134017" y="6273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23876</xdr:rowOff>
    </xdr:from>
    <xdr:to>
      <xdr:col>107</xdr:col>
      <xdr:colOff>50800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545300" y="671042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137287</xdr:rowOff>
    </xdr:from>
    <xdr:to>
      <xdr:col>107</xdr:col>
      <xdr:colOff>101600</xdr:colOff>
      <xdr:row>38</xdr:row>
      <xdr:rowOff>67437</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83964</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25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22161</xdr:rowOff>
    </xdr:from>
    <xdr:to>
      <xdr:col>102</xdr:col>
      <xdr:colOff>114300</xdr:colOff>
      <xdr:row>39</xdr:row>
      <xdr:rowOff>23876</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708711"/>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12319</xdr:rowOff>
    </xdr:from>
    <xdr:to>
      <xdr:col>102</xdr:col>
      <xdr:colOff>165100</xdr:colOff>
      <xdr:row>38</xdr:row>
      <xdr:rowOff>113919</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130446</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6017" y="6302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148146</xdr:rowOff>
    </xdr:from>
    <xdr:to>
      <xdr:col>98</xdr:col>
      <xdr:colOff>38100</xdr:colOff>
      <xdr:row>38</xdr:row>
      <xdr:rowOff>78296</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94823</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7017" y="6267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144526</xdr:rowOff>
    </xdr:from>
    <xdr:to>
      <xdr:col>102</xdr:col>
      <xdr:colOff>165100</xdr:colOff>
      <xdr:row>39</xdr:row>
      <xdr:rowOff>74676</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65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65803</xdr:rowOff>
    </xdr:from>
    <xdr:ext cx="378565"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56017" y="6752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142811</xdr:rowOff>
    </xdr:from>
    <xdr:to>
      <xdr:col>98</xdr:col>
      <xdr:colOff>38100</xdr:colOff>
      <xdr:row>39</xdr:row>
      <xdr:rowOff>72961</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65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64088</xdr:rowOff>
    </xdr:from>
    <xdr:ext cx="378565"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67017" y="6750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164865</xdr:rowOff>
    </xdr:from>
    <xdr:to>
      <xdr:col>116</xdr:col>
      <xdr:colOff>62864</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737365"/>
          <a:ext cx="1269" cy="142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111542</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51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164865</xdr:rowOff>
    </xdr:from>
    <xdr:to>
      <xdr:col>116</xdr:col>
      <xdr:colOff>152400</xdr:colOff>
      <xdr:row>50</xdr:row>
      <xdr:rowOff>164865</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737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43650</xdr:rowOff>
    </xdr:from>
    <xdr:to>
      <xdr:col>116</xdr:col>
      <xdr:colOff>63500</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1323300" y="10159200"/>
          <a:ext cx="8382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109682</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8823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86805</xdr:rowOff>
    </xdr:from>
    <xdr:to>
      <xdr:col>116</xdr:col>
      <xdr:colOff>114300</xdr:colOff>
      <xdr:row>59</xdr:row>
      <xdr:rowOff>16955</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1003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42983</xdr:rowOff>
    </xdr:from>
    <xdr:to>
      <xdr:col>111</xdr:col>
      <xdr:colOff>177800</xdr:colOff>
      <xdr:row>59</xdr:row>
      <xdr:rowOff>43650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0434300" y="10158533"/>
          <a:ext cx="889000" cy="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80804</xdr:rowOff>
    </xdr:from>
    <xdr:to>
      <xdr:col>112</xdr:col>
      <xdr:colOff>38100</xdr:colOff>
      <xdr:row>59</xdr:row>
      <xdr:rowOff>10954</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1002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27481</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80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41249</xdr:rowOff>
    </xdr:from>
    <xdr:to>
      <xdr:col>107</xdr:col>
      <xdr:colOff>50800</xdr:colOff>
      <xdr:row>59</xdr:row>
      <xdr:rowOff>42983</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9545300" y="10156799"/>
          <a:ext cx="889000" cy="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61525</xdr:rowOff>
    </xdr:from>
    <xdr:to>
      <xdr:col>107</xdr:col>
      <xdr:colOff>101600</xdr:colOff>
      <xdr:row>58</xdr:row>
      <xdr:rowOff>163125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1000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8202</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780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140462</xdr:rowOff>
    </xdr:from>
    <xdr:to>
      <xdr:col>102</xdr:col>
      <xdr:colOff>114300</xdr:colOff>
      <xdr:row>59</xdr:row>
      <xdr:rowOff>41249</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8656300" y="10084562"/>
          <a:ext cx="889000" cy="7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82499</xdr:rowOff>
    </xdr:from>
    <xdr:to>
      <xdr:col>102</xdr:col>
      <xdr:colOff>165100</xdr:colOff>
      <xdr:row>59</xdr:row>
      <xdr:rowOff>12649</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1002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29176</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80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92539</xdr:rowOff>
    </xdr:from>
    <xdr:to>
      <xdr:col>98</xdr:col>
      <xdr:colOff>38100</xdr:colOff>
      <xdr:row>59</xdr:row>
      <xdr:rowOff>22689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100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13816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10129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164300</xdr:rowOff>
    </xdr:from>
    <xdr:to>
      <xdr:col>112</xdr:col>
      <xdr:colOff>38100</xdr:colOff>
      <xdr:row>59</xdr:row>
      <xdr:rowOff>94450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1010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85577</xdr:rowOff>
    </xdr:from>
    <xdr:ext cx="313932"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66333" y="102011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163633</xdr:rowOff>
    </xdr:from>
    <xdr:to>
      <xdr:col>107</xdr:col>
      <xdr:colOff>101600</xdr:colOff>
      <xdr:row>59</xdr:row>
      <xdr:rowOff>93783</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1010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84910</xdr:rowOff>
    </xdr:from>
    <xdr:ext cx="313932"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277333" y="102004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161899</xdr:rowOff>
    </xdr:from>
    <xdr:to>
      <xdr:col>102</xdr:col>
      <xdr:colOff>165100</xdr:colOff>
      <xdr:row>59</xdr:row>
      <xdr:rowOff>92049</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1010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83176</xdr:rowOff>
    </xdr:from>
    <xdr:ext cx="378565"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56017" y="10198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89662</xdr:rowOff>
    </xdr:from>
    <xdr:to>
      <xdr:col>98</xdr:col>
      <xdr:colOff>38100</xdr:colOff>
      <xdr:row>59</xdr:row>
      <xdr:rowOff>19812</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1003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36339</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21428" y="980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114859</xdr:rowOff>
    </xdr:from>
    <xdr:to>
      <xdr:col>116</xdr:col>
      <xdr:colOff>62864</xdr:colOff>
      <xdr:row>79</xdr:row>
      <xdr:rowOff>24028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2116359"/>
          <a:ext cx="1269" cy="145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27855</xdr:rowOff>
    </xdr:from>
    <xdr:ext cx="534377" cy="25904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57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24028</xdr:rowOff>
    </xdr:from>
    <xdr:to>
      <xdr:col>116</xdr:col>
      <xdr:colOff>152400</xdr:colOff>
      <xdr:row>79</xdr:row>
      <xdr:rowOff>24028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568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61536</xdr:rowOff>
    </xdr:from>
    <xdr:ext cx="534377" cy="259045"/>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189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114859</xdr:rowOff>
    </xdr:from>
    <xdr:to>
      <xdr:col>116</xdr:col>
      <xdr:colOff>152400</xdr:colOff>
      <xdr:row>70</xdr:row>
      <xdr:rowOff>114859</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2116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19571</xdr:rowOff>
    </xdr:from>
    <xdr:to>
      <xdr:col>116</xdr:col>
      <xdr:colOff>63500</xdr:colOff>
      <xdr:row>76</xdr:row>
      <xdr:rowOff>52299</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1323300" y="13049771"/>
          <a:ext cx="838200" cy="32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43502</xdr:rowOff>
    </xdr:from>
    <xdr:ext cx="534377" cy="259045"/>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2730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20625</xdr:rowOff>
    </xdr:from>
    <xdr:to>
      <xdr:col>116</xdr:col>
      <xdr:colOff>114300</xdr:colOff>
      <xdr:row>75</xdr:row>
      <xdr:rowOff>122225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287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52299</xdr:rowOff>
    </xdr:from>
    <xdr:to>
      <xdr:col>111</xdr:col>
      <xdr:colOff>177800</xdr:colOff>
      <xdr:row>76</xdr:row>
      <xdr:rowOff>76225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0434300" y="13082499"/>
          <a:ext cx="889000" cy="2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67602</xdr:rowOff>
    </xdr:from>
    <xdr:to>
      <xdr:col>112</xdr:col>
      <xdr:colOff>38100</xdr:colOff>
      <xdr:row>75</xdr:row>
      <xdr:rowOff>169202</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292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14279</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56111" y="1270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76225</xdr:rowOff>
    </xdr:from>
    <xdr:to>
      <xdr:col>107</xdr:col>
      <xdr:colOff>50800</xdr:colOff>
      <xdr:row>76</xdr:row>
      <xdr:rowOff>88379</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9545300" y="13106425"/>
          <a:ext cx="889000" cy="1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69850</xdr:rowOff>
    </xdr:from>
    <xdr:to>
      <xdr:col>107</xdr:col>
      <xdr:colOff>101600</xdr:colOff>
      <xdr:row>76</xdr:row>
      <xdr:rowOff>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16527</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67111" y="1270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81978</xdr:rowOff>
    </xdr:from>
    <xdr:to>
      <xdr:col>102</xdr:col>
      <xdr:colOff>114300</xdr:colOff>
      <xdr:row>76</xdr:row>
      <xdr:rowOff>88379</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8656300" y="13112178"/>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149975</xdr:rowOff>
    </xdr:from>
    <xdr:to>
      <xdr:col>102</xdr:col>
      <xdr:colOff>165100</xdr:colOff>
      <xdr:row>75</xdr:row>
      <xdr:rowOff>80125</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96652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78111" y="12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164338</xdr:rowOff>
    </xdr:from>
    <xdr:to>
      <xdr:col>98</xdr:col>
      <xdr:colOff>38100</xdr:colOff>
      <xdr:row>75</xdr:row>
      <xdr:rowOff>94488</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111015</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89111" y="1262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140221</xdr:rowOff>
    </xdr:from>
    <xdr:to>
      <xdr:col>116</xdr:col>
      <xdr:colOff>114300</xdr:colOff>
      <xdr:row>76</xdr:row>
      <xdr:rowOff>70371</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299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118648</xdr:rowOff>
    </xdr:from>
    <xdr:ext cx="534377" cy="259045"/>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297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1499</xdr:rowOff>
    </xdr:from>
    <xdr:to>
      <xdr:col>112</xdr:col>
      <xdr:colOff>38100</xdr:colOff>
      <xdr:row>76</xdr:row>
      <xdr:rowOff>103099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303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94226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312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25425</xdr:rowOff>
    </xdr:from>
    <xdr:to>
      <xdr:col>107</xdr:col>
      <xdr:colOff>101600</xdr:colOff>
      <xdr:row>76</xdr:row>
      <xdr:rowOff>127025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305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118152</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314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37579</xdr:rowOff>
    </xdr:from>
    <xdr:to>
      <xdr:col>102</xdr:col>
      <xdr:colOff>165100</xdr:colOff>
      <xdr:row>76</xdr:row>
      <xdr:rowOff>139179</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306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130306</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316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31178</xdr:rowOff>
    </xdr:from>
    <xdr:to>
      <xdr:col>98</xdr:col>
      <xdr:colOff>38100</xdr:colOff>
      <xdr:row>76</xdr:row>
      <xdr:rowOff>132778</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306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123905</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315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北大阪急行線延伸及び新駅周辺整備の事業費がピークアウトしたことなどにより、住民一人当たり歳出総額は、前年度から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38,437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円減少し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516,523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円となった。主な項目で見ると、まず人件費については依然として類似団体内平均値を大きく上回る</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74,687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これは、ごみ処理といった業務を本市単独実施していることが主な要因となっているほか、図書館等の公共施設を数多く有し、充実した公共サービスを提供していることによるものである。このほか特徴的な経費としては普通建設事業費が挙げられ、依然として類似団体内平均値を大きく上回る状況にあり、特に新規整備の乖離が顕著である。これは、北大阪急行線延伸や新駅周辺整備の進展によるものであり、今後は事業費のピークを過ぎたことから右肩下がりになっていくことが見込まれている。なお、公債費についても、これらの整備にかかる市債の償還が本格化たことにより、類似団体内平均値を大きく上回る</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57,684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北大阪急行線延伸や新駅周辺整備の進展に伴う公債費の増加や社会保障関費の増加などによる財源不足に陥る可能性がある中で、今後は「箕面市新改革プラン」を元に、そのような状況を打開し、質の高い市民サービスを提供していくため、アウトソーシングのさらなる拡大など引き続きあらゆる手立てを講じて経費の圧縮を図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大阪府箕面市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139,128
136,158
47.90
77,027,912
71,862,843
1,562,621
29,233,907
52,069,902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134801</xdr:rowOff>
    </xdr:from>
    <xdr:to>
      <xdr:col>24</xdr:col>
      <xdr:colOff>62865</xdr:colOff>
      <xdr:row>38</xdr:row>
      <xdr:rowOff>142966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06851"/>
          <a:ext cx="127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146793</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6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142966</xdr:rowOff>
    </xdr:from>
    <xdr:to>
      <xdr:col>24</xdr:col>
      <xdr:colOff>152400</xdr:colOff>
      <xdr:row>38</xdr:row>
      <xdr:rowOff>142966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5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81478</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882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134801</xdr:rowOff>
    </xdr:from>
    <xdr:to>
      <xdr:col>24</xdr:col>
      <xdr:colOff>152400</xdr:colOff>
      <xdr:row>29</xdr:row>
      <xdr:rowOff>134801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0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96701</xdr:rowOff>
    </xdr:from>
    <xdr:to>
      <xdr:col>24</xdr:col>
      <xdr:colOff>63500</xdr:colOff>
      <xdr:row>31</xdr:row>
      <xdr:rowOff>145687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411651"/>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68416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97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89989</xdr:rowOff>
    </xdr:from>
    <xdr:to>
      <xdr:col>24</xdr:col>
      <xdr:colOff>114300</xdr:colOff>
      <xdr:row>35</xdr:row>
      <xdr:rowOff>20139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1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145687</xdr:rowOff>
    </xdr:from>
    <xdr:to>
      <xdr:col>19</xdr:col>
      <xdr:colOff>177800</xdr:colOff>
      <xdr:row>32</xdr:row>
      <xdr:rowOff>96157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460637"/>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70394</xdr:rowOff>
    </xdr:from>
    <xdr:to>
      <xdr:col>20</xdr:col>
      <xdr:colOff>38100</xdr:colOff>
      <xdr:row>35</xdr:row>
      <xdr:rowOff>544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89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163121</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9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68943</xdr:rowOff>
    </xdr:from>
    <xdr:to>
      <xdr:col>15</xdr:col>
      <xdr:colOff>50800</xdr:colOff>
      <xdr:row>32</xdr:row>
      <xdr:rowOff>96157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212443"/>
          <a:ext cx="889000" cy="37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80192</xdr:rowOff>
    </xdr:from>
    <xdr:to>
      <xdr:col>15</xdr:col>
      <xdr:colOff>101600</xdr:colOff>
      <xdr:row>35</xdr:row>
      <xdr:rowOff>10342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0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1469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00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68943</xdr:rowOff>
    </xdr:from>
    <xdr:to>
      <xdr:col>10</xdr:col>
      <xdr:colOff>114300</xdr:colOff>
      <xdr:row>30</xdr:row>
      <xdr:rowOff>145143</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2124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18143</xdr:rowOff>
    </xdr:from>
    <xdr:to>
      <xdr:col>10</xdr:col>
      <xdr:colOff>165100</xdr:colOff>
      <xdr:row>34</xdr:row>
      <xdr:rowOff>119743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84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110870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4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148227</xdr:rowOff>
    </xdr:from>
    <xdr:to>
      <xdr:col>6</xdr:col>
      <xdr:colOff>38100</xdr:colOff>
      <xdr:row>34</xdr:row>
      <xdr:rowOff>78377</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80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69504</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89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45901</xdr:rowOff>
    </xdr:from>
    <xdr:to>
      <xdr:col>24</xdr:col>
      <xdr:colOff>114300</xdr:colOff>
      <xdr:row>31</xdr:row>
      <xdr:rowOff>147501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36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68778</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21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94887</xdr:rowOff>
    </xdr:from>
    <xdr:to>
      <xdr:col>20</xdr:col>
      <xdr:colOff>38100</xdr:colOff>
      <xdr:row>32</xdr:row>
      <xdr:rowOff>25037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40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41564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185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45357</xdr:rowOff>
    </xdr:from>
    <xdr:to>
      <xdr:col>15</xdr:col>
      <xdr:colOff>101600</xdr:colOff>
      <xdr:row>32</xdr:row>
      <xdr:rowOff>146957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53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163484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3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18143</xdr:rowOff>
    </xdr:from>
    <xdr:to>
      <xdr:col>10</xdr:col>
      <xdr:colOff>165100</xdr:colOff>
      <xdr:row>30</xdr:row>
      <xdr:rowOff>119743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16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28</xdr:row>
      <xdr:rowOff>136270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4936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94343</xdr:rowOff>
    </xdr:from>
    <xdr:to>
      <xdr:col>6</xdr:col>
      <xdr:colOff>38100</xdr:colOff>
      <xdr:row>31</xdr:row>
      <xdr:rowOff>24493</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23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41020</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01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79277</xdr:rowOff>
    </xdr:from>
    <xdr:to>
      <xdr:col>24</xdr:col>
      <xdr:colOff>62865</xdr:colOff>
      <xdr:row>57</xdr:row>
      <xdr:rowOff>164704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23227"/>
          <a:ext cx="1270" cy="1114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168531</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4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164704</xdr:rowOff>
    </xdr:from>
    <xdr:to>
      <xdr:col>24</xdr:col>
      <xdr:colOff>152400</xdr:colOff>
      <xdr:row>57</xdr:row>
      <xdr:rowOff>164704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37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25954</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98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275,716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79277</xdr:rowOff>
    </xdr:from>
    <xdr:to>
      <xdr:col>24</xdr:col>
      <xdr:colOff>152400</xdr:colOff>
      <xdr:row>51</xdr:row>
      <xdr:rowOff>79277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2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58117</xdr:rowOff>
    </xdr:from>
    <xdr:to>
      <xdr:col>24</xdr:col>
      <xdr:colOff>63500</xdr:colOff>
      <xdr:row>57</xdr:row>
      <xdr:rowOff>146466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830767"/>
          <a:ext cx="838200" cy="88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2337</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03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150910</xdr:rowOff>
    </xdr:from>
    <xdr:to>
      <xdr:col>24</xdr:col>
      <xdr:colOff>114300</xdr:colOff>
      <xdr:row>57</xdr:row>
      <xdr:rowOff>81060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75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20248</xdr:rowOff>
    </xdr:from>
    <xdr:to>
      <xdr:col>19</xdr:col>
      <xdr:colOff>177800</xdr:colOff>
      <xdr:row>57</xdr:row>
      <xdr:rowOff>58117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449998"/>
          <a:ext cx="889000" cy="380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158015</xdr:rowOff>
    </xdr:from>
    <xdr:to>
      <xdr:col>20</xdr:col>
      <xdr:colOff>38100</xdr:colOff>
      <xdr:row>57</xdr:row>
      <xdr:rowOff>88165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75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104692</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53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20248</xdr:rowOff>
    </xdr:from>
    <xdr:to>
      <xdr:col>15</xdr:col>
      <xdr:colOff>50800</xdr:colOff>
      <xdr:row>57</xdr:row>
      <xdr:rowOff>135567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449998"/>
          <a:ext cx="889000" cy="458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89856</xdr:rowOff>
    </xdr:from>
    <xdr:to>
      <xdr:col>15</xdr:col>
      <xdr:colOff>101600</xdr:colOff>
      <xdr:row>55</xdr:row>
      <xdr:rowOff>20006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34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36533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12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135567</xdr:rowOff>
    </xdr:from>
    <xdr:to>
      <xdr:col>10</xdr:col>
      <xdr:colOff>114300</xdr:colOff>
      <xdr:row>57</xdr:row>
      <xdr:rowOff>139609</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908217"/>
          <a:ext cx="889000" cy="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22670</xdr:rowOff>
    </xdr:from>
    <xdr:to>
      <xdr:col>10</xdr:col>
      <xdr:colOff>165100</xdr:colOff>
      <xdr:row>57</xdr:row>
      <xdr:rowOff>124270</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140797</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5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5187</xdr:rowOff>
    </xdr:from>
    <xdr:to>
      <xdr:col>6</xdr:col>
      <xdr:colOff>38100</xdr:colOff>
      <xdr:row>57</xdr:row>
      <xdr:rowOff>106787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77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123314</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55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95666</xdr:rowOff>
    </xdr:from>
    <xdr:to>
      <xdr:col>24</xdr:col>
      <xdr:colOff>114300</xdr:colOff>
      <xdr:row>58</xdr:row>
      <xdr:rowOff>25816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6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10593</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83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7317</xdr:rowOff>
    </xdr:from>
    <xdr:to>
      <xdr:col>20</xdr:col>
      <xdr:colOff>38100</xdr:colOff>
      <xdr:row>57</xdr:row>
      <xdr:rowOff>108917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77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100044</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87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140898</xdr:rowOff>
    </xdr:from>
    <xdr:to>
      <xdr:col>15</xdr:col>
      <xdr:colOff>101600</xdr:colOff>
      <xdr:row>55</xdr:row>
      <xdr:rowOff>71048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39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62175</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491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84767</xdr:rowOff>
    </xdr:from>
    <xdr:to>
      <xdr:col>10</xdr:col>
      <xdr:colOff>165100</xdr:colOff>
      <xdr:row>58</xdr:row>
      <xdr:rowOff>14917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5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6044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95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88809</xdr:rowOff>
    </xdr:from>
    <xdr:to>
      <xdr:col>6</xdr:col>
      <xdr:colOff>38100</xdr:colOff>
      <xdr:row>58</xdr:row>
      <xdr:rowOff>18959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6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10086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95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140081</xdr:rowOff>
    </xdr:from>
    <xdr:to>
      <xdr:col>24</xdr:col>
      <xdr:colOff>62865</xdr:colOff>
      <xdr:row>77</xdr:row>
      <xdr:rowOff>137857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70131"/>
          <a:ext cx="1270" cy="1369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141684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137857</xdr:rowOff>
    </xdr:from>
    <xdr:to>
      <xdr:col>24</xdr:col>
      <xdr:colOff>152400</xdr:colOff>
      <xdr:row>77</xdr:row>
      <xdr:rowOff>137857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39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86758</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45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312,450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140081</xdr:rowOff>
    </xdr:from>
    <xdr:to>
      <xdr:col>24</xdr:col>
      <xdr:colOff>152400</xdr:colOff>
      <xdr:row>69</xdr:row>
      <xdr:rowOff>140081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70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74793</xdr:rowOff>
    </xdr:from>
    <xdr:to>
      <xdr:col>24</xdr:col>
      <xdr:colOff>63500</xdr:colOff>
      <xdr:row>75</xdr:row>
      <xdr:rowOff>113769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933543"/>
          <a:ext cx="838200" cy="3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155577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671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132700</xdr:rowOff>
    </xdr:from>
    <xdr:to>
      <xdr:col>24</xdr:col>
      <xdr:colOff>114300</xdr:colOff>
      <xdr:row>75</xdr:row>
      <xdr:rowOff>62850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8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74793</xdr:rowOff>
    </xdr:from>
    <xdr:to>
      <xdr:col>19</xdr:col>
      <xdr:colOff>177800</xdr:colOff>
      <xdr:row>76</xdr:row>
      <xdr:rowOff>50211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933543"/>
          <a:ext cx="889000" cy="14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84130</xdr:rowOff>
    </xdr:from>
    <xdr:to>
      <xdr:col>20</xdr:col>
      <xdr:colOff>38100</xdr:colOff>
      <xdr:row>75</xdr:row>
      <xdr:rowOff>14280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7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30807</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546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50211</xdr:rowOff>
    </xdr:from>
    <xdr:to>
      <xdr:col>15</xdr:col>
      <xdr:colOff>50800</xdr:colOff>
      <xdr:row>76</xdr:row>
      <xdr:rowOff>123126</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080411"/>
          <a:ext cx="889000" cy="7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159736</xdr:rowOff>
    </xdr:from>
    <xdr:to>
      <xdr:col>15</xdr:col>
      <xdr:colOff>101600</xdr:colOff>
      <xdr:row>76</xdr:row>
      <xdr:rowOff>89886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1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106412</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793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123126</xdr:rowOff>
    </xdr:from>
    <xdr:to>
      <xdr:col>10</xdr:col>
      <xdr:colOff>114300</xdr:colOff>
      <xdr:row>76</xdr:row>
      <xdr:rowOff>164678</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153326"/>
          <a:ext cx="889000" cy="4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4035</xdr:rowOff>
    </xdr:from>
    <xdr:to>
      <xdr:col>10</xdr:col>
      <xdr:colOff>165100</xdr:colOff>
      <xdr:row>76</xdr:row>
      <xdr:rowOff>105635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34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122163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09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57262</xdr:rowOff>
    </xdr:from>
    <xdr:to>
      <xdr:col>6</xdr:col>
      <xdr:colOff>38100</xdr:colOff>
      <xdr:row>76</xdr:row>
      <xdr:rowOff>158862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8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3939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62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62969</xdr:rowOff>
    </xdr:from>
    <xdr:to>
      <xdr:col>24</xdr:col>
      <xdr:colOff>114300</xdr:colOff>
      <xdr:row>75</xdr:row>
      <xdr:rowOff>164570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2171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41396</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900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23993</xdr:rowOff>
    </xdr:from>
    <xdr:to>
      <xdr:col>20</xdr:col>
      <xdr:colOff>38100</xdr:colOff>
      <xdr:row>75</xdr:row>
      <xdr:rowOff>125593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88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116719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975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170861</xdr:rowOff>
    </xdr:from>
    <xdr:to>
      <xdr:col>15</xdr:col>
      <xdr:colOff>101600</xdr:colOff>
      <xdr:row>76</xdr:row>
      <xdr:rowOff>101011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02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92138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122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72326</xdr:rowOff>
    </xdr:from>
    <xdr:to>
      <xdr:col>10</xdr:col>
      <xdr:colOff>165100</xdr:colOff>
      <xdr:row>77</xdr:row>
      <xdr:rowOff>2476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0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165053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195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113878</xdr:rowOff>
    </xdr:from>
    <xdr:to>
      <xdr:col>6</xdr:col>
      <xdr:colOff>38100</xdr:colOff>
      <xdr:row>77</xdr:row>
      <xdr:rowOff>44028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4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35155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236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164046</xdr:rowOff>
    </xdr:from>
    <xdr:to>
      <xdr:col>24</xdr:col>
      <xdr:colOff>62865</xdr:colOff>
      <xdr:row>97</xdr:row>
      <xdr:rowOff>160023</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594546"/>
          <a:ext cx="1270" cy="119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163850</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79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160023</xdr:rowOff>
    </xdr:from>
    <xdr:to>
      <xdr:col>24</xdr:col>
      <xdr:colOff>152400</xdr:colOff>
      <xdr:row>97</xdr:row>
      <xdr:rowOff>160023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790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110723</xdr:rowOff>
    </xdr:from>
    <xdr:ext cx="534377"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36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78,935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164046</xdr:rowOff>
    </xdr:from>
    <xdr:to>
      <xdr:col>24</xdr:col>
      <xdr:colOff>152400</xdr:colOff>
      <xdr:row>90</xdr:row>
      <xdr:rowOff>164046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594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9398</xdr:rowOff>
    </xdr:from>
    <xdr:to>
      <xdr:col>24</xdr:col>
      <xdr:colOff>63500</xdr:colOff>
      <xdr:row>96</xdr:row>
      <xdr:rowOff>163795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468598"/>
          <a:ext cx="838200" cy="154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115938</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232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93061</xdr:rowOff>
    </xdr:from>
    <xdr:to>
      <xdr:col>24</xdr:col>
      <xdr:colOff>114300</xdr:colOff>
      <xdr:row>96</xdr:row>
      <xdr:rowOff>23211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380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18748</xdr:rowOff>
    </xdr:from>
    <xdr:to>
      <xdr:col>19</xdr:col>
      <xdr:colOff>177800</xdr:colOff>
      <xdr:row>96</xdr:row>
      <xdr:rowOff>163795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908300" y="16306498"/>
          <a:ext cx="889000" cy="31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119853</xdr:rowOff>
    </xdr:from>
    <xdr:to>
      <xdr:col>20</xdr:col>
      <xdr:colOff>38100</xdr:colOff>
      <xdr:row>96</xdr:row>
      <xdr:rowOff>50003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4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66530</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18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18748</xdr:rowOff>
    </xdr:from>
    <xdr:to>
      <xdr:col>15</xdr:col>
      <xdr:colOff>50800</xdr:colOff>
      <xdr:row>96</xdr:row>
      <xdr:rowOff>125070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306498"/>
          <a:ext cx="889000" cy="27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120447</xdr:rowOff>
    </xdr:from>
    <xdr:to>
      <xdr:col>15</xdr:col>
      <xdr:colOff>101600</xdr:colOff>
      <xdr:row>97</xdr:row>
      <xdr:rowOff>50597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7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41724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67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125070</xdr:rowOff>
    </xdr:from>
    <xdr:to>
      <xdr:col>10</xdr:col>
      <xdr:colOff>114300</xdr:colOff>
      <xdr:row>97</xdr:row>
      <xdr:rowOff>166949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584270"/>
          <a:ext cx="889000" cy="213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145112</xdr:rowOff>
    </xdr:from>
    <xdr:to>
      <xdr:col>10</xdr:col>
      <xdr:colOff>165100</xdr:colOff>
      <xdr:row>97</xdr:row>
      <xdr:rowOff>75262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04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66389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697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80807</xdr:rowOff>
    </xdr:from>
    <xdr:to>
      <xdr:col>6</xdr:col>
      <xdr:colOff>38100</xdr:colOff>
      <xdr:row>97</xdr:row>
      <xdr:rowOff>10957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5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27484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31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130048</xdr:rowOff>
    </xdr:from>
    <xdr:to>
      <xdr:col>24</xdr:col>
      <xdr:colOff>114300</xdr:colOff>
      <xdr:row>96</xdr:row>
      <xdr:rowOff>60198</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41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108475</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39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112995</xdr:rowOff>
    </xdr:from>
    <xdr:to>
      <xdr:col>20</xdr:col>
      <xdr:colOff>38100</xdr:colOff>
      <xdr:row>97</xdr:row>
      <xdr:rowOff>43145</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57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34272</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664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139398</xdr:rowOff>
    </xdr:from>
    <xdr:to>
      <xdr:col>15</xdr:col>
      <xdr:colOff>101600</xdr:colOff>
      <xdr:row>95</xdr:row>
      <xdr:rowOff>69548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25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86075</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03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74270</xdr:rowOff>
    </xdr:from>
    <xdr:to>
      <xdr:col>10</xdr:col>
      <xdr:colOff>165100</xdr:colOff>
      <xdr:row>97</xdr:row>
      <xdr:rowOff>4420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53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20947</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30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116149</xdr:rowOff>
    </xdr:from>
    <xdr:to>
      <xdr:col>6</xdr:col>
      <xdr:colOff>38100</xdr:colOff>
      <xdr:row>98</xdr:row>
      <xdr:rowOff>46299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74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37426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83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134366</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449316"/>
          <a:ext cx="1270" cy="1281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81043</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22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134366</xdr:rowOff>
    </xdr:from>
    <xdr:to>
      <xdr:col>55</xdr:col>
      <xdr:colOff>88900</xdr:colOff>
      <xdr:row>31</xdr:row>
      <xdr:rowOff>134366</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449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38354</xdr:rowOff>
    </xdr:from>
    <xdr:to>
      <xdr:col>55</xdr:col>
      <xdr:colOff>0</xdr:colOff>
      <xdr:row>38</xdr:row>
      <xdr:rowOff>51689</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639300" y="6553454"/>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66438</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23863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43561</xdr:rowOff>
    </xdr:from>
    <xdr:to>
      <xdr:col>55</xdr:col>
      <xdr:colOff>50800</xdr:colOff>
      <xdr:row>37</xdr:row>
      <xdr:rowOff>145161</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38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46736</xdr:rowOff>
    </xdr:from>
    <xdr:to>
      <xdr:col>50</xdr:col>
      <xdr:colOff>114300</xdr:colOff>
      <xdr:row>38</xdr:row>
      <xdr:rowOff>51689</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561836"/>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44704</xdr:rowOff>
    </xdr:from>
    <xdr:to>
      <xdr:col>50</xdr:col>
      <xdr:colOff>165100</xdr:colOff>
      <xdr:row>37</xdr:row>
      <xdr:rowOff>146304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38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162831</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163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46736</xdr:rowOff>
    </xdr:from>
    <xdr:to>
      <xdr:col>45</xdr:col>
      <xdr:colOff>177800</xdr:colOff>
      <xdr:row>38</xdr:row>
      <xdr:rowOff>49403</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7861300" y="6561836"/>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43942</xdr:rowOff>
    </xdr:from>
    <xdr:to>
      <xdr:col>46</xdr:col>
      <xdr:colOff>38100</xdr:colOff>
      <xdr:row>37</xdr:row>
      <xdr:rowOff>145542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38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162069</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162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47498</xdr:rowOff>
    </xdr:from>
    <xdr:to>
      <xdr:col>41</xdr:col>
      <xdr:colOff>50800</xdr:colOff>
      <xdr:row>38</xdr:row>
      <xdr:rowOff>49403</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562598"/>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29083</xdr:rowOff>
    </xdr:from>
    <xdr:to>
      <xdr:col>41</xdr:col>
      <xdr:colOff>101600</xdr:colOff>
      <xdr:row>37</xdr:row>
      <xdr:rowOff>130683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37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147210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147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19939</xdr:rowOff>
    </xdr:from>
    <xdr:to>
      <xdr:col>36</xdr:col>
      <xdr:colOff>165100</xdr:colOff>
      <xdr:row>37</xdr:row>
      <xdr:rowOff>121539</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3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138066</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138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159004</xdr:rowOff>
    </xdr:from>
    <xdr:to>
      <xdr:col>55</xdr:col>
      <xdr:colOff>50800</xdr:colOff>
      <xdr:row>38</xdr:row>
      <xdr:rowOff>89154</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50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137431</xdr:rowOff>
    </xdr:from>
    <xdr:ext cx="378565"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481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xdr:rowOff>
    </xdr:from>
    <xdr:to>
      <xdr:col>50</xdr:col>
      <xdr:colOff>165100</xdr:colOff>
      <xdr:row>38</xdr:row>
      <xdr:rowOff>102489</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51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93616</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50017" y="6608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167386</xdr:rowOff>
    </xdr:from>
    <xdr:to>
      <xdr:col>46</xdr:col>
      <xdr:colOff>38100</xdr:colOff>
      <xdr:row>38</xdr:row>
      <xdr:rowOff>97536</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51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88663</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61017" y="6603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170053</xdr:rowOff>
    </xdr:from>
    <xdr:to>
      <xdr:col>41</xdr:col>
      <xdr:colOff>101600</xdr:colOff>
      <xdr:row>38</xdr:row>
      <xdr:rowOff>100203</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51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91330</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2017" y="66064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168148</xdr:rowOff>
    </xdr:from>
    <xdr:to>
      <xdr:col>36</xdr:col>
      <xdr:colOff>165100</xdr:colOff>
      <xdr:row>38</xdr:row>
      <xdr:rowOff>98298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51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89425</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3017" y="6604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140249</xdr:rowOff>
    </xdr:from>
    <xdr:to>
      <xdr:col>54</xdr:col>
      <xdr:colOff>189865</xdr:colOff>
      <xdr:row>58</xdr:row>
      <xdr:rowOff>138100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712749"/>
          <a:ext cx="1270" cy="1369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141927</xdr:rowOff>
    </xdr:from>
    <xdr:ext cx="313932"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10086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138100</xdr:rowOff>
    </xdr:from>
    <xdr:to>
      <xdr:col>55</xdr:col>
      <xdr:colOff>88900</xdr:colOff>
      <xdr:row>58</xdr:row>
      <xdr:rowOff>138100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1008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86926</xdr:rowOff>
    </xdr:from>
    <xdr:ext cx="534377"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48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29,988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140249</xdr:rowOff>
    </xdr:from>
    <xdr:to>
      <xdr:col>55</xdr:col>
      <xdr:colOff>88900</xdr:colOff>
      <xdr:row>50</xdr:row>
      <xdr:rowOff>140249</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712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80676</xdr:rowOff>
    </xdr:from>
    <xdr:to>
      <xdr:col>55</xdr:col>
      <xdr:colOff>0</xdr:colOff>
      <xdr:row>58</xdr:row>
      <xdr:rowOff>85202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9639300" y="10024776"/>
          <a:ext cx="838200" cy="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81008</xdr:rowOff>
    </xdr:from>
    <xdr:ext cx="469744"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6822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58131</xdr:rowOff>
    </xdr:from>
    <xdr:to>
      <xdr:col>55</xdr:col>
      <xdr:colOff>50800</xdr:colOff>
      <xdr:row>57</xdr:row>
      <xdr:rowOff>159731</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983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85202</xdr:rowOff>
    </xdr:from>
    <xdr:to>
      <xdr:col>50</xdr:col>
      <xdr:colOff>114300</xdr:colOff>
      <xdr:row>58</xdr:row>
      <xdr:rowOff>100106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8750300" y="10029302"/>
          <a:ext cx="889000" cy="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66818</xdr:rowOff>
    </xdr:from>
    <xdr:to>
      <xdr:col>50</xdr:col>
      <xdr:colOff>165100</xdr:colOff>
      <xdr:row>57</xdr:row>
      <xdr:rowOff>168418</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983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13495</xdr:rowOff>
    </xdr:from>
    <xdr:ext cx="469744"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404428" y="961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100106</xdr:rowOff>
    </xdr:from>
    <xdr:to>
      <xdr:col>45</xdr:col>
      <xdr:colOff>177800</xdr:colOff>
      <xdr:row>58</xdr:row>
      <xdr:rowOff>103901</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7861300" y="10044206"/>
          <a:ext cx="889000" cy="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65949</xdr:rowOff>
    </xdr:from>
    <xdr:to>
      <xdr:col>46</xdr:col>
      <xdr:colOff>38100</xdr:colOff>
      <xdr:row>57</xdr:row>
      <xdr:rowOff>167549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983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12626</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515428" y="9613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103627</xdr:rowOff>
    </xdr:from>
    <xdr:to>
      <xdr:col>41</xdr:col>
      <xdr:colOff>50800</xdr:colOff>
      <xdr:row>58</xdr:row>
      <xdr:rowOff>103901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6972300" y="10047727"/>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80350</xdr:rowOff>
    </xdr:from>
    <xdr:to>
      <xdr:col>41</xdr:col>
      <xdr:colOff>101600</xdr:colOff>
      <xdr:row>58</xdr:row>
      <xdr:rowOff>10500</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985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27027</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626428" y="962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78659</xdr:rowOff>
    </xdr:from>
    <xdr:to>
      <xdr:col>36</xdr:col>
      <xdr:colOff>165100</xdr:colOff>
      <xdr:row>58</xdr:row>
      <xdr:rowOff>8809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25336</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37428" y="962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29876</xdr:rowOff>
    </xdr:from>
    <xdr:to>
      <xdr:col>55</xdr:col>
      <xdr:colOff>50800</xdr:colOff>
      <xdr:row>58</xdr:row>
      <xdr:rowOff>131476</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997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116253</xdr:rowOff>
    </xdr:from>
    <xdr:ext cx="469744"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88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34402</xdr:rowOff>
    </xdr:from>
    <xdr:to>
      <xdr:col>50</xdr:col>
      <xdr:colOff>165100</xdr:colOff>
      <xdr:row>58</xdr:row>
      <xdr:rowOff>136002</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997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127129</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04428" y="1007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49306</xdr:rowOff>
    </xdr:from>
    <xdr:to>
      <xdr:col>46</xdr:col>
      <xdr:colOff>38100</xdr:colOff>
      <xdr:row>58</xdr:row>
      <xdr:rowOff>150906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999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142033</xdr:rowOff>
    </xdr:from>
    <xdr:ext cx="378565"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61017" y="10086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53101</xdr:rowOff>
    </xdr:from>
    <xdr:to>
      <xdr:col>41</xdr:col>
      <xdr:colOff>101600</xdr:colOff>
      <xdr:row>58</xdr:row>
      <xdr:rowOff>154701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999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145828</xdr:rowOff>
    </xdr:from>
    <xdr:ext cx="378565"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2017" y="10089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52827</xdr:rowOff>
    </xdr:from>
    <xdr:to>
      <xdr:col>36</xdr:col>
      <xdr:colOff>165100</xdr:colOff>
      <xdr:row>58</xdr:row>
      <xdr:rowOff>154427</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999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145554</xdr:rowOff>
    </xdr:from>
    <xdr:ext cx="378565"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3017" y="10089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57127</xdr:rowOff>
    </xdr:from>
    <xdr:to>
      <xdr:col>54</xdr:col>
      <xdr:colOff>189865</xdr:colOff>
      <xdr:row>79</xdr:row>
      <xdr:rowOff>71872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30077"/>
          <a:ext cx="1270" cy="1386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75699</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62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71872</xdr:rowOff>
    </xdr:from>
    <xdr:to>
      <xdr:col>55</xdr:col>
      <xdr:colOff>88900</xdr:colOff>
      <xdr:row>79</xdr:row>
      <xdr:rowOff>71872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61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3804</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200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86,557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57127</xdr:rowOff>
    </xdr:from>
    <xdr:to>
      <xdr:col>55</xdr:col>
      <xdr:colOff>88900</xdr:colOff>
      <xdr:row>71</xdr:row>
      <xdr:rowOff>57127</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3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61861</xdr:rowOff>
    </xdr:from>
    <xdr:to>
      <xdr:col>55</xdr:col>
      <xdr:colOff>0</xdr:colOff>
      <xdr:row>79</xdr:row>
      <xdr:rowOff>68345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606411"/>
          <a:ext cx="838200" cy="6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48373</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250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25496</xdr:rowOff>
    </xdr:from>
    <xdr:to>
      <xdr:col>55</xdr:col>
      <xdr:colOff>50800</xdr:colOff>
      <xdr:row>78</xdr:row>
      <xdr:rowOff>127096</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3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120710</xdr:rowOff>
    </xdr:from>
    <xdr:to>
      <xdr:col>50</xdr:col>
      <xdr:colOff>114300</xdr:colOff>
      <xdr:row>79</xdr:row>
      <xdr:rowOff>68345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493810"/>
          <a:ext cx="889000" cy="119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8922</xdr:rowOff>
    </xdr:from>
    <xdr:to>
      <xdr:col>50</xdr:col>
      <xdr:colOff>165100</xdr:colOff>
      <xdr:row>78</xdr:row>
      <xdr:rowOff>110522</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8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127049</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15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120710</xdr:rowOff>
    </xdr:from>
    <xdr:to>
      <xdr:col>45</xdr:col>
      <xdr:colOff>177800</xdr:colOff>
      <xdr:row>79</xdr:row>
      <xdr:rowOff>59624</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493810"/>
          <a:ext cx="889000" cy="11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167963</xdr:rowOff>
    </xdr:from>
    <xdr:to>
      <xdr:col>46</xdr:col>
      <xdr:colOff>38100</xdr:colOff>
      <xdr:row>78</xdr:row>
      <xdr:rowOff>98113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114640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14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59624</xdr:rowOff>
    </xdr:from>
    <xdr:to>
      <xdr:col>41</xdr:col>
      <xdr:colOff>50800</xdr:colOff>
      <xdr:row>79</xdr:row>
      <xdr:rowOff>79823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604174"/>
          <a:ext cx="889000" cy="20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104853</xdr:rowOff>
    </xdr:from>
    <xdr:to>
      <xdr:col>41</xdr:col>
      <xdr:colOff>101600</xdr:colOff>
      <xdr:row>79</xdr:row>
      <xdr:rowOff>35003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47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51530</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626428" y="1325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110421</xdr:rowOff>
    </xdr:from>
    <xdr:to>
      <xdr:col>36</xdr:col>
      <xdr:colOff>165100</xdr:colOff>
      <xdr:row>79</xdr:row>
      <xdr:rowOff>40571</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48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57098</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37428" y="1325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11061</xdr:rowOff>
    </xdr:from>
    <xdr:to>
      <xdr:col>55</xdr:col>
      <xdr:colOff>50800</xdr:colOff>
      <xdr:row>79</xdr:row>
      <xdr:rowOff>112661</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55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97438</xdr:rowOff>
    </xdr:from>
    <xdr:ext cx="469744"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47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17545</xdr:rowOff>
    </xdr:from>
    <xdr:to>
      <xdr:col>50</xdr:col>
      <xdr:colOff>165100</xdr:colOff>
      <xdr:row>79</xdr:row>
      <xdr:rowOff>119145</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5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110272</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04428" y="13654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69910</xdr:rowOff>
    </xdr:from>
    <xdr:to>
      <xdr:col>46</xdr:col>
      <xdr:colOff>38100</xdr:colOff>
      <xdr:row>79</xdr:row>
      <xdr:rowOff>60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44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162637</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15428" y="1353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8824</xdr:rowOff>
    </xdr:from>
    <xdr:to>
      <xdr:col>41</xdr:col>
      <xdr:colOff>101600</xdr:colOff>
      <xdr:row>79</xdr:row>
      <xdr:rowOff>110424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55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101551</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8" y="1364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29023</xdr:rowOff>
    </xdr:from>
    <xdr:to>
      <xdr:col>36</xdr:col>
      <xdr:colOff>165100</xdr:colOff>
      <xdr:row>79</xdr:row>
      <xdr:rowOff>130623</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57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121750</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8" y="1366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94</xdr:row>
      <xdr:rowOff>22930</xdr:rowOff>
    </xdr:from>
    <xdr:to>
      <xdr:col>54</xdr:col>
      <xdr:colOff>189865</xdr:colOff>
      <xdr:row>98</xdr:row>
      <xdr:rowOff>84440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6139230"/>
          <a:ext cx="1270" cy="74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88267</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89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84440</xdr:rowOff>
    </xdr:from>
    <xdr:to>
      <xdr:col>55</xdr:col>
      <xdr:colOff>88900</xdr:colOff>
      <xdr:row>98</xdr:row>
      <xdr:rowOff>84440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886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141057</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914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115,324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94</xdr:row>
      <xdr:rowOff>22930</xdr:rowOff>
    </xdr:from>
    <xdr:to>
      <xdr:col>55</xdr:col>
      <xdr:colOff>88900</xdr:colOff>
      <xdr:row>94</xdr:row>
      <xdr:rowOff>22930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139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96662</xdr:rowOff>
    </xdr:from>
    <xdr:to>
      <xdr:col>55</xdr:col>
      <xdr:colOff>0</xdr:colOff>
      <xdr:row>94</xdr:row>
      <xdr:rowOff>22930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9639300" y="15698612"/>
          <a:ext cx="838200" cy="44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13904</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644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35477</xdr:rowOff>
    </xdr:from>
    <xdr:to>
      <xdr:col>55</xdr:col>
      <xdr:colOff>50800</xdr:colOff>
      <xdr:row>97</xdr:row>
      <xdr:rowOff>137077</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66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65162</xdr:rowOff>
    </xdr:from>
    <xdr:to>
      <xdr:col>50</xdr:col>
      <xdr:colOff>114300</xdr:colOff>
      <xdr:row>91</xdr:row>
      <xdr:rowOff>96662</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8750300" y="15667112"/>
          <a:ext cx="889000" cy="3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32040</xdr:rowOff>
    </xdr:from>
    <xdr:to>
      <xdr:col>50</xdr:col>
      <xdr:colOff>165100</xdr:colOff>
      <xdr:row>97</xdr:row>
      <xdr:rowOff>133640</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66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124767</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75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65162</xdr:rowOff>
    </xdr:from>
    <xdr:to>
      <xdr:col>45</xdr:col>
      <xdr:colOff>177800</xdr:colOff>
      <xdr:row>93</xdr:row>
      <xdr:rowOff>82161</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7861300" y="15667112"/>
          <a:ext cx="889000" cy="359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43622</xdr:rowOff>
    </xdr:from>
    <xdr:to>
      <xdr:col>46</xdr:col>
      <xdr:colOff>38100</xdr:colOff>
      <xdr:row>97</xdr:row>
      <xdr:rowOff>145222</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67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136349</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76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80485</xdr:rowOff>
    </xdr:from>
    <xdr:to>
      <xdr:col>41</xdr:col>
      <xdr:colOff>50800</xdr:colOff>
      <xdr:row>93</xdr:row>
      <xdr:rowOff>82161</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6972300" y="16025335"/>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48416</xdr:rowOff>
    </xdr:from>
    <xdr:to>
      <xdr:col>41</xdr:col>
      <xdr:colOff>101600</xdr:colOff>
      <xdr:row>97</xdr:row>
      <xdr:rowOff>150016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67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141143</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77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40909</xdr:rowOff>
    </xdr:from>
    <xdr:to>
      <xdr:col>36</xdr:col>
      <xdr:colOff>165100</xdr:colOff>
      <xdr:row>97</xdr:row>
      <xdr:rowOff>142509</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67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133636</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76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143580</xdr:rowOff>
    </xdr:from>
    <xdr:to>
      <xdr:col>55</xdr:col>
      <xdr:colOff>50800</xdr:colOff>
      <xdr:row>94</xdr:row>
      <xdr:rowOff>73730</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08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96607</xdr:rowOff>
    </xdr:from>
    <xdr:ext cx="599010"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041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45862</xdr:rowOff>
    </xdr:from>
    <xdr:to>
      <xdr:col>50</xdr:col>
      <xdr:colOff>165100</xdr:colOff>
      <xdr:row>91</xdr:row>
      <xdr:rowOff>147462</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564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89</xdr:row>
      <xdr:rowOff>163989</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39795" y="15423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14362</xdr:rowOff>
    </xdr:from>
    <xdr:to>
      <xdr:col>46</xdr:col>
      <xdr:colOff>38100</xdr:colOff>
      <xdr:row>91</xdr:row>
      <xdr:rowOff>115962</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561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89</xdr:row>
      <xdr:rowOff>132489</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50795" y="15391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31361</xdr:rowOff>
    </xdr:from>
    <xdr:to>
      <xdr:col>41</xdr:col>
      <xdr:colOff>101600</xdr:colOff>
      <xdr:row>93</xdr:row>
      <xdr:rowOff>132961</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597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91</xdr:row>
      <xdr:rowOff>149488</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61795" y="15751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29685</xdr:rowOff>
    </xdr:from>
    <xdr:to>
      <xdr:col>36</xdr:col>
      <xdr:colOff>165100</xdr:colOff>
      <xdr:row>93</xdr:row>
      <xdr:rowOff>131285</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597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91</xdr:row>
      <xdr:rowOff>147812</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672795" y="15749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168927</xdr:rowOff>
    </xdr:from>
    <xdr:ext cx="46717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78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37</xdr:row>
      <xdr:rowOff>54627</xdr:rowOff>
    </xdr:from>
    <xdr:ext cx="46717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78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156940</xdr:rowOff>
    </xdr:from>
    <xdr:to>
      <xdr:col>85</xdr:col>
      <xdr:colOff>126364</xdr:colOff>
      <xdr:row>38</xdr:row>
      <xdr:rowOff>131223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300440"/>
          <a:ext cx="1269" cy="1345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135050</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65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131223</xdr:rowOff>
    </xdr:from>
    <xdr:to>
      <xdr:col>86</xdr:col>
      <xdr:colOff>25400</xdr:colOff>
      <xdr:row>38</xdr:row>
      <xdr:rowOff>131223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646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103617</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7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156940</xdr:rowOff>
    </xdr:from>
    <xdr:to>
      <xdr:col>86</xdr:col>
      <xdr:colOff>25400</xdr:colOff>
      <xdr:row>30</xdr:row>
      <xdr:rowOff>156940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30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102172</xdr:rowOff>
    </xdr:from>
    <xdr:to>
      <xdr:col>85</xdr:col>
      <xdr:colOff>127000</xdr:colOff>
      <xdr:row>36</xdr:row>
      <xdr:rowOff>55785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5931472"/>
          <a:ext cx="838200" cy="296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17511</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018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39084</xdr:rowOff>
    </xdr:from>
    <xdr:to>
      <xdr:col>85</xdr:col>
      <xdr:colOff>177800</xdr:colOff>
      <xdr:row>35</xdr:row>
      <xdr:rowOff>140684</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03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138176</xdr:rowOff>
    </xdr:from>
    <xdr:to>
      <xdr:col>81</xdr:col>
      <xdr:colOff>50800</xdr:colOff>
      <xdr:row>36</xdr:row>
      <xdr:rowOff>55785</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5796026"/>
          <a:ext cx="889000" cy="43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35655</xdr:rowOff>
    </xdr:from>
    <xdr:to>
      <xdr:col>81</xdr:col>
      <xdr:colOff>101600</xdr:colOff>
      <xdr:row>35</xdr:row>
      <xdr:rowOff>137255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03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153782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581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138176</xdr:rowOff>
    </xdr:from>
    <xdr:to>
      <xdr:col>76</xdr:col>
      <xdr:colOff>114300</xdr:colOff>
      <xdr:row>34</xdr:row>
      <xdr:rowOff>130556</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5796026"/>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142335</xdr:rowOff>
    </xdr:from>
    <xdr:to>
      <xdr:col>76</xdr:col>
      <xdr:colOff>165100</xdr:colOff>
      <xdr:row>35</xdr:row>
      <xdr:rowOff>72485</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597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63612</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06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130556</xdr:rowOff>
    </xdr:from>
    <xdr:to>
      <xdr:col>71</xdr:col>
      <xdr:colOff>177800</xdr:colOff>
      <xdr:row>36</xdr:row>
      <xdr:rowOff>120555</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5959856"/>
          <a:ext cx="889000" cy="33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162338</xdr:rowOff>
    </xdr:from>
    <xdr:to>
      <xdr:col>72</xdr:col>
      <xdr:colOff>38100</xdr:colOff>
      <xdr:row>35</xdr:row>
      <xdr:rowOff>92488</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599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83615</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08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42132</xdr:rowOff>
    </xdr:from>
    <xdr:to>
      <xdr:col>67</xdr:col>
      <xdr:colOff>101600</xdr:colOff>
      <xdr:row>35</xdr:row>
      <xdr:rowOff>143732</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04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160259</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5818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51372</xdr:rowOff>
    </xdr:from>
    <xdr:to>
      <xdr:col>85</xdr:col>
      <xdr:colOff>177800</xdr:colOff>
      <xdr:row>34</xdr:row>
      <xdr:rowOff>152972</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588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74249</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57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4985</xdr:rowOff>
    </xdr:from>
    <xdr:to>
      <xdr:col>81</xdr:col>
      <xdr:colOff>101600</xdr:colOff>
      <xdr:row>36</xdr:row>
      <xdr:rowOff>106585</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17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97712</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26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87376</xdr:rowOff>
    </xdr:from>
    <xdr:to>
      <xdr:col>76</xdr:col>
      <xdr:colOff>165100</xdr:colOff>
      <xdr:row>34</xdr:row>
      <xdr:rowOff>17526</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574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34053</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552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79756</xdr:rowOff>
    </xdr:from>
    <xdr:to>
      <xdr:col>72</xdr:col>
      <xdr:colOff>38100</xdr:colOff>
      <xdr:row>35</xdr:row>
      <xdr:rowOff>9906</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590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26433</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568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69755</xdr:rowOff>
    </xdr:from>
    <xdr:to>
      <xdr:col>67</xdr:col>
      <xdr:colOff>101600</xdr:colOff>
      <xdr:row>36</xdr:row>
      <xdr:rowOff>171355</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24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162482</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33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165235</xdr:rowOff>
    </xdr:from>
    <xdr:to>
      <xdr:col>85</xdr:col>
      <xdr:colOff>126364</xdr:colOff>
      <xdr:row>57</xdr:row>
      <xdr:rowOff>152593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37735"/>
          <a:ext cx="1269" cy="118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156420</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992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152593</xdr:rowOff>
    </xdr:from>
    <xdr:to>
      <xdr:col>86</xdr:col>
      <xdr:colOff>25400</xdr:colOff>
      <xdr:row>57</xdr:row>
      <xdr:rowOff>152593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992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111912</xdr:rowOff>
    </xdr:from>
    <xdr:ext cx="534377"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51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165235</xdr:rowOff>
    </xdr:from>
    <xdr:to>
      <xdr:col>86</xdr:col>
      <xdr:colOff>25400</xdr:colOff>
      <xdr:row>50</xdr:row>
      <xdr:rowOff>165235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3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97112</xdr:rowOff>
    </xdr:from>
    <xdr:to>
      <xdr:col>85</xdr:col>
      <xdr:colOff>127000</xdr:colOff>
      <xdr:row>53</xdr:row>
      <xdr:rowOff>6403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5481300" y="9012512"/>
          <a:ext cx="838200" cy="80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148709</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407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170282</xdr:rowOff>
    </xdr:from>
    <xdr:to>
      <xdr:col>85</xdr:col>
      <xdr:colOff>177800</xdr:colOff>
      <xdr:row>55</xdr:row>
      <xdr:rowOff>100432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428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97112</xdr:rowOff>
    </xdr:from>
    <xdr:to>
      <xdr:col>81</xdr:col>
      <xdr:colOff>50800</xdr:colOff>
      <xdr:row>54</xdr:row>
      <xdr:rowOff>60650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4592300" y="9012512"/>
          <a:ext cx="889000" cy="306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29235</xdr:rowOff>
    </xdr:from>
    <xdr:to>
      <xdr:col>81</xdr:col>
      <xdr:colOff>101600</xdr:colOff>
      <xdr:row>55</xdr:row>
      <xdr:rowOff>130835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45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121962</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55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162880</xdr:rowOff>
    </xdr:from>
    <xdr:to>
      <xdr:col>76</xdr:col>
      <xdr:colOff>114300</xdr:colOff>
      <xdr:row>54</xdr:row>
      <xdr:rowOff>60650</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3703300" y="9249730"/>
          <a:ext cx="889000" cy="6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62177</xdr:rowOff>
    </xdr:from>
    <xdr:to>
      <xdr:col>76</xdr:col>
      <xdr:colOff>165100</xdr:colOff>
      <xdr:row>54</xdr:row>
      <xdr:rowOff>163777</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32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154904</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41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162880</xdr:rowOff>
    </xdr:from>
    <xdr:to>
      <xdr:col>71</xdr:col>
      <xdr:colOff>177800</xdr:colOff>
      <xdr:row>54</xdr:row>
      <xdr:rowOff>124841</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9249730"/>
          <a:ext cx="889000" cy="13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41374</xdr:rowOff>
    </xdr:from>
    <xdr:to>
      <xdr:col>72</xdr:col>
      <xdr:colOff>38100</xdr:colOff>
      <xdr:row>55</xdr:row>
      <xdr:rowOff>142974</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47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134101</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56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152314</xdr:rowOff>
    </xdr:from>
    <xdr:to>
      <xdr:col>67</xdr:col>
      <xdr:colOff>101600</xdr:colOff>
      <xdr:row>56</xdr:row>
      <xdr:rowOff>82464</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58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73591</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67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127053</xdr:rowOff>
    </xdr:from>
    <xdr:to>
      <xdr:col>85</xdr:col>
      <xdr:colOff>177800</xdr:colOff>
      <xdr:row>53</xdr:row>
      <xdr:rowOff>57203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04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149930</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8893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46312</xdr:rowOff>
    </xdr:from>
    <xdr:to>
      <xdr:col>81</xdr:col>
      <xdr:colOff>101600</xdr:colOff>
      <xdr:row>52</xdr:row>
      <xdr:rowOff>147912</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896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50</xdr:row>
      <xdr:rowOff>164439</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873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9850</xdr:rowOff>
    </xdr:from>
    <xdr:to>
      <xdr:col>76</xdr:col>
      <xdr:colOff>165100</xdr:colOff>
      <xdr:row>54</xdr:row>
      <xdr:rowOff>111450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26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127977</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04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112080</xdr:rowOff>
    </xdr:from>
    <xdr:to>
      <xdr:col>72</xdr:col>
      <xdr:colOff>38100</xdr:colOff>
      <xdr:row>54</xdr:row>
      <xdr:rowOff>42230</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19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58757</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897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74041</xdr:rowOff>
    </xdr:from>
    <xdr:to>
      <xdr:col>67</xdr:col>
      <xdr:colOff>101600</xdr:colOff>
      <xdr:row>55</xdr:row>
      <xdr:rowOff>4191</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33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20718</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910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48006</xdr:rowOff>
    </xdr:from>
    <xdr:to>
      <xdr:col>85</xdr:col>
      <xdr:colOff>126364</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220956"/>
          <a:ext cx="1269" cy="1368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166133</xdr:rowOff>
    </xdr:from>
    <xdr:ext cx="534377"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99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48006</xdr:rowOff>
    </xdr:from>
    <xdr:to>
      <xdr:col>86</xdr:col>
      <xdr:colOff>25400</xdr:colOff>
      <xdr:row>71</xdr:row>
      <xdr:rowOff>48006</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220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33020</xdr:rowOff>
    </xdr:from>
    <xdr:to>
      <xdr:col>85</xdr:col>
      <xdr:colOff>127000</xdr:colOff>
      <xdr:row>79</xdr:row>
      <xdr:rowOff>35306</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5481300" y="1357757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98823</xdr:rowOff>
    </xdr:from>
    <xdr:ext cx="378565"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300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75946</xdr:rowOff>
    </xdr:from>
    <xdr:to>
      <xdr:col>85</xdr:col>
      <xdr:colOff>177800</xdr:colOff>
      <xdr:row>79</xdr:row>
      <xdr:rowOff>6096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44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142239</xdr:rowOff>
    </xdr:from>
    <xdr:to>
      <xdr:col>81</xdr:col>
      <xdr:colOff>50800</xdr:colOff>
      <xdr:row>79</xdr:row>
      <xdr:rowOff>33020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4592300" y="13515339"/>
          <a:ext cx="889000" cy="6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75692</xdr:rowOff>
    </xdr:from>
    <xdr:to>
      <xdr:col>81</xdr:col>
      <xdr:colOff>101600</xdr:colOff>
      <xdr:row>79</xdr:row>
      <xdr:rowOff>5842</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44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22369</xdr:rowOff>
    </xdr:from>
    <xdr:ext cx="378565"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2017" y="13224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68072</xdr:rowOff>
    </xdr:from>
    <xdr:to>
      <xdr:col>76</xdr:col>
      <xdr:colOff>114300</xdr:colOff>
      <xdr:row>78</xdr:row>
      <xdr:rowOff>142239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3703300" y="13441172"/>
          <a:ext cx="889000" cy="74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33401</xdr:rowOff>
    </xdr:from>
    <xdr:to>
      <xdr:col>76</xdr:col>
      <xdr:colOff>165100</xdr:colOff>
      <xdr:row>78</xdr:row>
      <xdr:rowOff>135001</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406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151528</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57428" y="13181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29845</xdr:rowOff>
    </xdr:from>
    <xdr:to>
      <xdr:col>71</xdr:col>
      <xdr:colOff>177800</xdr:colOff>
      <xdr:row>78</xdr:row>
      <xdr:rowOff>68072</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2814300" y="13060045"/>
          <a:ext cx="889000" cy="38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5714</xdr:rowOff>
    </xdr:from>
    <xdr:to>
      <xdr:col>72</xdr:col>
      <xdr:colOff>38100</xdr:colOff>
      <xdr:row>78</xdr:row>
      <xdr:rowOff>107314</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3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123841</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68428" y="13154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157735</xdr:rowOff>
    </xdr:from>
    <xdr:to>
      <xdr:col>67</xdr:col>
      <xdr:colOff>101600</xdr:colOff>
      <xdr:row>78</xdr:row>
      <xdr:rowOff>87885</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35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79012</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79428" y="1345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155956</xdr:rowOff>
    </xdr:from>
    <xdr:to>
      <xdr:col>85</xdr:col>
      <xdr:colOff>177800</xdr:colOff>
      <xdr:row>79</xdr:row>
      <xdr:rowOff>86106</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52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70883</xdr:rowOff>
    </xdr:from>
    <xdr:ext cx="313932"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4439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153670</xdr:rowOff>
    </xdr:from>
    <xdr:to>
      <xdr:col>81</xdr:col>
      <xdr:colOff>101600</xdr:colOff>
      <xdr:row>79</xdr:row>
      <xdr:rowOff>83820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52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74947</xdr:rowOff>
    </xdr:from>
    <xdr:ext cx="313932"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324333" y="136194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91439</xdr:rowOff>
    </xdr:from>
    <xdr:to>
      <xdr:col>76</xdr:col>
      <xdr:colOff>165100</xdr:colOff>
      <xdr:row>79</xdr:row>
      <xdr:rowOff>21589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12716</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3017" y="135572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17272</xdr:rowOff>
    </xdr:from>
    <xdr:to>
      <xdr:col>72</xdr:col>
      <xdr:colOff>38100</xdr:colOff>
      <xdr:row>78</xdr:row>
      <xdr:rowOff>118872</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39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109999</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468428" y="13483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150495</xdr:rowOff>
    </xdr:from>
    <xdr:to>
      <xdr:col>67</xdr:col>
      <xdr:colOff>101600</xdr:colOff>
      <xdr:row>76</xdr:row>
      <xdr:rowOff>80645</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00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97172</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579428" y="12784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26505</xdr:rowOff>
    </xdr:from>
    <xdr:to>
      <xdr:col>85</xdr:col>
      <xdr:colOff>126364</xdr:colOff>
      <xdr:row>97</xdr:row>
      <xdr:rowOff>112497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457005"/>
          <a:ext cx="1269" cy="128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116324</xdr:rowOff>
    </xdr:from>
    <xdr:ext cx="534377"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74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112497</xdr:rowOff>
    </xdr:from>
    <xdr:to>
      <xdr:col>86</xdr:col>
      <xdr:colOff>25400</xdr:colOff>
      <xdr:row>97</xdr:row>
      <xdr:rowOff>112497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743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144632</xdr:rowOff>
    </xdr:from>
    <xdr:ext cx="534377"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23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81,942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26505</xdr:rowOff>
    </xdr:from>
    <xdr:to>
      <xdr:col>86</xdr:col>
      <xdr:colOff>25400</xdr:colOff>
      <xdr:row>90</xdr:row>
      <xdr:rowOff>26505</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45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145662</xdr:rowOff>
    </xdr:from>
    <xdr:to>
      <xdr:col>85</xdr:col>
      <xdr:colOff>127000</xdr:colOff>
      <xdr:row>96</xdr:row>
      <xdr:rowOff>163418</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5481300" y="15919062"/>
          <a:ext cx="838200" cy="70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170330</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286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20453</xdr:rowOff>
    </xdr:from>
    <xdr:to>
      <xdr:col>85</xdr:col>
      <xdr:colOff>177800</xdr:colOff>
      <xdr:row>95</xdr:row>
      <xdr:rowOff>122053</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308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139395</xdr:rowOff>
    </xdr:from>
    <xdr:to>
      <xdr:col>81</xdr:col>
      <xdr:colOff>50800</xdr:colOff>
      <xdr:row>96</xdr:row>
      <xdr:rowOff>163418</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4592300" y="16598595"/>
          <a:ext cx="889000" cy="2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30798</xdr:rowOff>
    </xdr:from>
    <xdr:to>
      <xdr:col>81</xdr:col>
      <xdr:colOff>101600</xdr:colOff>
      <xdr:row>95</xdr:row>
      <xdr:rowOff>132398</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3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148925</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09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139395</xdr:rowOff>
    </xdr:from>
    <xdr:to>
      <xdr:col>76</xdr:col>
      <xdr:colOff>114300</xdr:colOff>
      <xdr:row>97</xdr:row>
      <xdr:rowOff>23267</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3703300" y="16598595"/>
          <a:ext cx="889000" cy="5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67221</xdr:rowOff>
    </xdr:from>
    <xdr:to>
      <xdr:col>76</xdr:col>
      <xdr:colOff>165100</xdr:colOff>
      <xdr:row>95</xdr:row>
      <xdr:rowOff>168821</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35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13898</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13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164179</xdr:rowOff>
    </xdr:from>
    <xdr:to>
      <xdr:col>71</xdr:col>
      <xdr:colOff>177800</xdr:colOff>
      <xdr:row>97</xdr:row>
      <xdr:rowOff>23267</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2814300" y="16623379"/>
          <a:ext cx="889000" cy="3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74288</xdr:rowOff>
    </xdr:from>
    <xdr:to>
      <xdr:col>72</xdr:col>
      <xdr:colOff>38100</xdr:colOff>
      <xdr:row>96</xdr:row>
      <xdr:rowOff>4438</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3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20965</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13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55296</xdr:rowOff>
    </xdr:from>
    <xdr:to>
      <xdr:col>67</xdr:col>
      <xdr:colOff>101600</xdr:colOff>
      <xdr:row>95</xdr:row>
      <xdr:rowOff>156896</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34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1973</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11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94862</xdr:rowOff>
    </xdr:from>
    <xdr:to>
      <xdr:col>85</xdr:col>
      <xdr:colOff>177800</xdr:colOff>
      <xdr:row>93</xdr:row>
      <xdr:rowOff>25012</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586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117739</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571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112618</xdr:rowOff>
    </xdr:from>
    <xdr:to>
      <xdr:col>81</xdr:col>
      <xdr:colOff>101600</xdr:colOff>
      <xdr:row>97</xdr:row>
      <xdr:rowOff>42768</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57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33895</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666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88595</xdr:rowOff>
    </xdr:from>
    <xdr:to>
      <xdr:col>76</xdr:col>
      <xdr:colOff>165100</xdr:colOff>
      <xdr:row>97</xdr:row>
      <xdr:rowOff>18745</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54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9872</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664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143917</xdr:rowOff>
    </xdr:from>
    <xdr:to>
      <xdr:col>72</xdr:col>
      <xdr:colOff>38100</xdr:colOff>
      <xdr:row>97</xdr:row>
      <xdr:rowOff>74067</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60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65194</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6695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113379</xdr:rowOff>
    </xdr:from>
    <xdr:to>
      <xdr:col>67</xdr:col>
      <xdr:colOff>101600</xdr:colOff>
      <xdr:row>97</xdr:row>
      <xdr:rowOff>43529</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57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34656</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666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159588</xdr:rowOff>
    </xdr:from>
    <xdr:to>
      <xdr:col>116</xdr:col>
      <xdr:colOff>62864</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474538"/>
          <a:ext cx="1269" cy="1180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152950</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6680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106265</xdr:rowOff>
    </xdr:from>
    <xdr:ext cx="469744"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24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159588</xdr:rowOff>
    </xdr:from>
    <xdr:to>
      <xdr:col>116</xdr:col>
      <xdr:colOff>152400</xdr:colOff>
      <xdr:row>31</xdr:row>
      <xdr:rowOff>159588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474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138557</xdr:rowOff>
    </xdr:from>
    <xdr:to>
      <xdr:col>116</xdr:col>
      <xdr:colOff>63500</xdr:colOff>
      <xdr:row>38</xdr:row>
      <xdr:rowOff>138785</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1323300" y="6653657"/>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70400</xdr:rowOff>
    </xdr:from>
    <xdr:ext cx="378565"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4140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47523</xdr:rowOff>
    </xdr:from>
    <xdr:to>
      <xdr:col>116</xdr:col>
      <xdr:colOff>114300</xdr:colOff>
      <xdr:row>38</xdr:row>
      <xdr:rowOff>149123</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56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138785</xdr:rowOff>
    </xdr:from>
    <xdr:to>
      <xdr:col>111</xdr:col>
      <xdr:colOff>177800</xdr:colOff>
      <xdr:row>38</xdr:row>
      <xdr:rowOff>139014</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0434300" y="6653885"/>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64668</xdr:rowOff>
    </xdr:from>
    <xdr:to>
      <xdr:col>112</xdr:col>
      <xdr:colOff>38100</xdr:colOff>
      <xdr:row>38</xdr:row>
      <xdr:rowOff>166268</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5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11346</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6354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139014</xdr:rowOff>
    </xdr:from>
    <xdr:to>
      <xdr:col>107</xdr:col>
      <xdr:colOff>50800</xdr:colOff>
      <xdr:row>38</xdr:row>
      <xdr:rowOff>139471</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19545300" y="6654114"/>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74270</xdr:rowOff>
    </xdr:from>
    <xdr:to>
      <xdr:col>107</xdr:col>
      <xdr:colOff>101600</xdr:colOff>
      <xdr:row>39</xdr:row>
      <xdr:rowOff>4420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58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20946</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77333" y="63645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139243</xdr:rowOff>
    </xdr:from>
    <xdr:to>
      <xdr:col>102</xdr:col>
      <xdr:colOff>114300</xdr:colOff>
      <xdr:row>38</xdr:row>
      <xdr:rowOff>139471</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654343"/>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82042</xdr:rowOff>
    </xdr:from>
    <xdr:to>
      <xdr:col>102</xdr:col>
      <xdr:colOff>165100</xdr:colOff>
      <xdr:row>39</xdr:row>
      <xdr:rowOff>12192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59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28719</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88333" y="63723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74270</xdr:rowOff>
    </xdr:from>
    <xdr:to>
      <xdr:col>98</xdr:col>
      <xdr:colOff>38100</xdr:colOff>
      <xdr:row>39</xdr:row>
      <xdr:rowOff>4420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58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20946</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99333" y="63645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87757</xdr:rowOff>
    </xdr:from>
    <xdr:to>
      <xdr:col>116</xdr:col>
      <xdr:colOff>114300</xdr:colOff>
      <xdr:row>39</xdr:row>
      <xdr:rowOff>17907</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0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25950</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5410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87985</xdr:rowOff>
    </xdr:from>
    <xdr:to>
      <xdr:col>112</xdr:col>
      <xdr:colOff>38100</xdr:colOff>
      <xdr:row>39</xdr:row>
      <xdr:rowOff>18135</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0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9262</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695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88214</xdr:rowOff>
    </xdr:from>
    <xdr:to>
      <xdr:col>107</xdr:col>
      <xdr:colOff>101600</xdr:colOff>
      <xdr:row>39</xdr:row>
      <xdr:rowOff>18364</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9491</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6960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88671</xdr:rowOff>
    </xdr:from>
    <xdr:to>
      <xdr:col>102</xdr:col>
      <xdr:colOff>165100</xdr:colOff>
      <xdr:row>39</xdr:row>
      <xdr:rowOff>18821</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9948</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6964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88443</xdr:rowOff>
    </xdr:from>
    <xdr:to>
      <xdr:col>98</xdr:col>
      <xdr:colOff>38100</xdr:colOff>
      <xdr:row>39</xdr:row>
      <xdr:rowOff>18593</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9720</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6962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土木費は住民一人当たりコストが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115,324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年連続で類似団体内順位が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位となった。これは、北大阪急行線の延伸や新駅周辺整備の進展によるものであり、今後は事業費のピークを過ぎたことにより、右肩下がりになることが想定されているが、一定期間中は土木費が高い値で推移する見込みである。また、北大阪急行線の延伸や新駅周辺整備の財源として発行した公共事業等債の償還が本格化したことにより、公債費についても、類似団体内平均値を大きく上回った。教育費については、小中学校における太陽光発電設置・屋上防水工事を行ったことにより、類似団体内平均値を大きく上回った。消防費については、浸水害を軽減するための水防対策工事費が増加したことにより、前年度に比べ増加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大阪府箕面市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latin typeface="ＭＳ ゴシック" pitchFamily="49" charset="-128"/>
              <a:ea typeface="ＭＳ ゴシック" pitchFamily="49" charset="-128"/>
            </a:rPr>
            <a:t>　財政調整基金残高については、新型コロナウイルス感染症対策として各種支援に活用する一方で、将来の財政需要に備え、適正な残高となるように積立を実施した。</a:t>
          </a:r>
        </a:p>
        <a:p>
          <a:r>
            <a:rPr kumimoji="1" lang="ja-JP" altLang="en-US" sz="1300">
              <a:solidFill>
                <a:sysClr val="windowText" lastClr="000000"/>
              </a:solidFill>
              <a:latin typeface="ＭＳ ゴシック" pitchFamily="49" charset="-128"/>
              <a:ea typeface="ＭＳ ゴシック" pitchFamily="49" charset="-128"/>
            </a:rPr>
            <a:t>　実質単年度収支については、北大阪急行線延伸整備にかかる起債の繰上償還により、令和</a:t>
          </a:r>
          <a:r>
            <a:rPr kumimoji="1" lang="en-US" altLang="ja-JP" sz="1300">
              <a:solidFill>
                <a:sysClr val="windowText" lastClr="000000"/>
              </a:solidFill>
              <a:latin typeface="ＭＳ ゴシック" pitchFamily="49" charset="-128"/>
              <a:ea typeface="ＭＳ ゴシック" pitchFamily="49" charset="-128"/>
            </a:rPr>
            <a:t>3</a:t>
          </a:r>
          <a:r>
            <a:rPr kumimoji="1" lang="ja-JP" altLang="en-US" sz="1300">
              <a:solidFill>
                <a:sysClr val="windowText" lastClr="000000"/>
              </a:solidFill>
              <a:latin typeface="ＭＳ ゴシック" pitchFamily="49" charset="-128"/>
              <a:ea typeface="ＭＳ ゴシック" pitchFamily="49" charset="-128"/>
            </a:rPr>
            <a:t>年度から大きく増加した。</a:t>
          </a:r>
          <a:endParaRPr kumimoji="1" lang="en-US" altLang="ja-JP" sz="1300">
            <a:solidFill>
              <a:sysClr val="windowText" lastClr="000000"/>
            </a:solidFill>
            <a:latin typeface="ＭＳ ゴシック" pitchFamily="49" charset="-128"/>
            <a:ea typeface="ＭＳ ゴシック" pitchFamily="49" charset="-128"/>
          </a:endParaRPr>
        </a:p>
        <a:p>
          <a:r>
            <a:rPr kumimoji="1" lang="ja-JP" altLang="en-US" sz="1300">
              <a:solidFill>
                <a:sysClr val="windowText" lastClr="000000"/>
              </a:solidFill>
              <a:latin typeface="ＭＳ ゴシック" pitchFamily="49" charset="-128"/>
              <a:ea typeface="ＭＳ ゴシック" pitchFamily="49" charset="-128"/>
            </a:rPr>
            <a:t>　引き続き、「箕面市新改革プラン」を元に、特定財源の最大限の確保と歳出の徹底的な削減を図り、堅実な行財政運営を行っていく。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大阪府箕面市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特別会計国民健康保険事業費は、平成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以降、保険料の適正な賦課に取り組むとともに、コンビニ収納開始や口座振替推進といった収納対策、ジェネリック医薬品の利用促進をはじめとした医療費抑制などに力を入れており、年々収支が改善し、令和元年度以降、黒字に転じた。今後は、再び赤字運営に陥ることがないよう適正な運営に努める。</a:t>
          </a:r>
        </a:p>
        <a:p>
          <a:r>
            <a:rPr kumimoji="1" lang="ja-JP" altLang="en-US" sz="1400">
              <a:latin typeface="ＭＳ ゴシック" pitchFamily="49" charset="-128"/>
              <a:ea typeface="ＭＳ ゴシック" pitchFamily="49" charset="-128"/>
            </a:rPr>
            <a:t>　直近</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間では、特別会計国民健康保険事業費以外の全ての会計で黒字を確保できており、特に競艇事業会計については業界全体の傾向として、電話投票の増加やナイターレースの浸透などにより売り上げが拡大傾向にあり、本市においても収益が増加傾向にあるため、一層の市財政への寄与が期待され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83</v>
      </c>
      <c r="C2" s="182"/>
      <c r="D2" s="183"/>
    </row>
    <row r="3" spans="1:119" ht="18.75" customHeight="1" thickBot="1" x14ac:dyDescent="0.25">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77027912</v>
      </c>
      <c r="BO4" s="449"/>
      <c r="BP4" s="449"/>
      <c r="BQ4" s="449"/>
      <c r="BR4" s="449"/>
      <c r="BS4" s="449"/>
      <c r="BT4" s="449"/>
      <c r="BU4" s="450"/>
      <c r="BV4" s="448">
        <v>83658839</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5.3</v>
      </c>
      <c r="CU4" s="589"/>
      <c r="CV4" s="589"/>
      <c r="CW4" s="589"/>
      <c r="CX4" s="589"/>
      <c r="CY4" s="589"/>
      <c r="CZ4" s="589"/>
      <c r="DA4" s="590"/>
      <c r="DB4" s="588">
        <v>4.9000000000000004</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71862843</v>
      </c>
      <c r="BO5" s="420"/>
      <c r="BP5" s="420"/>
      <c r="BQ5" s="420"/>
      <c r="BR5" s="420"/>
      <c r="BS5" s="420"/>
      <c r="BT5" s="420"/>
      <c r="BU5" s="421"/>
      <c r="BV5" s="419">
        <v>77209335</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92.9</v>
      </c>
      <c r="CU5" s="417"/>
      <c r="CV5" s="417"/>
      <c r="CW5" s="417"/>
      <c r="CX5" s="417"/>
      <c r="CY5" s="417"/>
      <c r="CZ5" s="417"/>
      <c r="DA5" s="418"/>
      <c r="DB5" s="416">
        <v>91.5</v>
      </c>
      <c r="DC5" s="417"/>
      <c r="DD5" s="417"/>
      <c r="DE5" s="417"/>
      <c r="DF5" s="417"/>
      <c r="DG5" s="417"/>
      <c r="DH5" s="417"/>
      <c r="DI5" s="418"/>
    </row>
    <row r="6" spans="1:119" ht="18.75" customHeight="1" x14ac:dyDescent="0.2">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5165069</v>
      </c>
      <c r="BO6" s="420"/>
      <c r="BP6" s="420"/>
      <c r="BQ6" s="420"/>
      <c r="BR6" s="420"/>
      <c r="BS6" s="420"/>
      <c r="BT6" s="420"/>
      <c r="BU6" s="421"/>
      <c r="BV6" s="419">
        <v>6449504</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94.9</v>
      </c>
      <c r="CU6" s="563"/>
      <c r="CV6" s="563"/>
      <c r="CW6" s="563"/>
      <c r="CX6" s="563"/>
      <c r="CY6" s="563"/>
      <c r="CZ6" s="563"/>
      <c r="DA6" s="564"/>
      <c r="DB6" s="562">
        <v>94</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96</v>
      </c>
      <c r="AV7" s="478"/>
      <c r="AW7" s="478"/>
      <c r="AX7" s="478"/>
      <c r="AY7" s="433" t="s">
        <v>107</v>
      </c>
      <c r="AZ7" s="434"/>
      <c r="BA7" s="434"/>
      <c r="BB7" s="434"/>
      <c r="BC7" s="434"/>
      <c r="BD7" s="434"/>
      <c r="BE7" s="434"/>
      <c r="BF7" s="434"/>
      <c r="BG7" s="434"/>
      <c r="BH7" s="434"/>
      <c r="BI7" s="434"/>
      <c r="BJ7" s="434"/>
      <c r="BK7" s="434"/>
      <c r="BL7" s="434"/>
      <c r="BM7" s="435"/>
      <c r="BN7" s="419">
        <v>3602448</v>
      </c>
      <c r="BO7" s="420"/>
      <c r="BP7" s="420"/>
      <c r="BQ7" s="420"/>
      <c r="BR7" s="420"/>
      <c r="BS7" s="420"/>
      <c r="BT7" s="420"/>
      <c r="BU7" s="421"/>
      <c r="BV7" s="419">
        <v>4983096</v>
      </c>
      <c r="BW7" s="420"/>
      <c r="BX7" s="420"/>
      <c r="BY7" s="420"/>
      <c r="BZ7" s="420"/>
      <c r="CA7" s="420"/>
      <c r="CB7" s="420"/>
      <c r="CC7" s="421"/>
      <c r="CD7" s="459" t="s">
        <v>108</v>
      </c>
      <c r="CE7" s="379"/>
      <c r="CF7" s="379"/>
      <c r="CG7" s="379"/>
      <c r="CH7" s="379"/>
      <c r="CI7" s="379"/>
      <c r="CJ7" s="379"/>
      <c r="CK7" s="379"/>
      <c r="CL7" s="379"/>
      <c r="CM7" s="379"/>
      <c r="CN7" s="379"/>
      <c r="CO7" s="379"/>
      <c r="CP7" s="379"/>
      <c r="CQ7" s="379"/>
      <c r="CR7" s="379"/>
      <c r="CS7" s="460"/>
      <c r="CT7" s="419">
        <v>29233907</v>
      </c>
      <c r="CU7" s="420"/>
      <c r="CV7" s="420"/>
      <c r="CW7" s="420"/>
      <c r="CX7" s="420"/>
      <c r="CY7" s="420"/>
      <c r="CZ7" s="420"/>
      <c r="DA7" s="421"/>
      <c r="DB7" s="419">
        <v>29727094</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109</v>
      </c>
      <c r="AN8" s="376"/>
      <c r="AO8" s="376"/>
      <c r="AP8" s="376"/>
      <c r="AQ8" s="376"/>
      <c r="AR8" s="376"/>
      <c r="AS8" s="376"/>
      <c r="AT8" s="377"/>
      <c r="AU8" s="477" t="s">
        <v>110</v>
      </c>
      <c r="AV8" s="478"/>
      <c r="AW8" s="478"/>
      <c r="AX8" s="478"/>
      <c r="AY8" s="433" t="s">
        <v>111</v>
      </c>
      <c r="AZ8" s="434"/>
      <c r="BA8" s="434"/>
      <c r="BB8" s="434"/>
      <c r="BC8" s="434"/>
      <c r="BD8" s="434"/>
      <c r="BE8" s="434"/>
      <c r="BF8" s="434"/>
      <c r="BG8" s="434"/>
      <c r="BH8" s="434"/>
      <c r="BI8" s="434"/>
      <c r="BJ8" s="434"/>
      <c r="BK8" s="434"/>
      <c r="BL8" s="434"/>
      <c r="BM8" s="435"/>
      <c r="BN8" s="419">
        <v>1562621</v>
      </c>
      <c r="BO8" s="420"/>
      <c r="BP8" s="420"/>
      <c r="BQ8" s="420"/>
      <c r="BR8" s="420"/>
      <c r="BS8" s="420"/>
      <c r="BT8" s="420"/>
      <c r="BU8" s="421"/>
      <c r="BV8" s="419">
        <v>1466408</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0.9</v>
      </c>
      <c r="CU8" s="523"/>
      <c r="CV8" s="523"/>
      <c r="CW8" s="523"/>
      <c r="CX8" s="523"/>
      <c r="CY8" s="523"/>
      <c r="CZ8" s="523"/>
      <c r="DA8" s="524"/>
      <c r="DB8" s="522">
        <v>0.93</v>
      </c>
      <c r="DC8" s="523"/>
      <c r="DD8" s="523"/>
      <c r="DE8" s="523"/>
      <c r="DF8" s="523"/>
      <c r="DG8" s="523"/>
      <c r="DH8" s="523"/>
      <c r="DI8" s="524"/>
    </row>
    <row r="9" spans="1:119" ht="18.75" customHeight="1" thickBot="1" x14ac:dyDescent="0.25">
      <c r="A9" s="181"/>
      <c r="B9" s="551" t="s">
        <v>113</v>
      </c>
      <c r="C9" s="552"/>
      <c r="D9" s="552"/>
      <c r="E9" s="552"/>
      <c r="F9" s="552"/>
      <c r="G9" s="552"/>
      <c r="H9" s="552"/>
      <c r="I9" s="552"/>
      <c r="J9" s="552"/>
      <c r="K9" s="470"/>
      <c r="L9" s="553" t="s">
        <v>114</v>
      </c>
      <c r="M9" s="554"/>
      <c r="N9" s="554"/>
      <c r="O9" s="554"/>
      <c r="P9" s="554"/>
      <c r="Q9" s="555"/>
      <c r="R9" s="556">
        <v>136868</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96</v>
      </c>
      <c r="AV9" s="478"/>
      <c r="AW9" s="478"/>
      <c r="AX9" s="478"/>
      <c r="AY9" s="433" t="s">
        <v>117</v>
      </c>
      <c r="AZ9" s="434"/>
      <c r="BA9" s="434"/>
      <c r="BB9" s="434"/>
      <c r="BC9" s="434"/>
      <c r="BD9" s="434"/>
      <c r="BE9" s="434"/>
      <c r="BF9" s="434"/>
      <c r="BG9" s="434"/>
      <c r="BH9" s="434"/>
      <c r="BI9" s="434"/>
      <c r="BJ9" s="434"/>
      <c r="BK9" s="434"/>
      <c r="BL9" s="434"/>
      <c r="BM9" s="435"/>
      <c r="BN9" s="419">
        <v>96213</v>
      </c>
      <c r="BO9" s="420"/>
      <c r="BP9" s="420"/>
      <c r="BQ9" s="420"/>
      <c r="BR9" s="420"/>
      <c r="BS9" s="420"/>
      <c r="BT9" s="420"/>
      <c r="BU9" s="421"/>
      <c r="BV9" s="419">
        <v>-901882</v>
      </c>
      <c r="BW9" s="420"/>
      <c r="BX9" s="420"/>
      <c r="BY9" s="420"/>
      <c r="BZ9" s="420"/>
      <c r="CA9" s="420"/>
      <c r="CB9" s="420"/>
      <c r="CC9" s="421"/>
      <c r="CD9" s="459" t="s">
        <v>118</v>
      </c>
      <c r="CE9" s="379"/>
      <c r="CF9" s="379"/>
      <c r="CG9" s="379"/>
      <c r="CH9" s="379"/>
      <c r="CI9" s="379"/>
      <c r="CJ9" s="379"/>
      <c r="CK9" s="379"/>
      <c r="CL9" s="379"/>
      <c r="CM9" s="379"/>
      <c r="CN9" s="379"/>
      <c r="CO9" s="379"/>
      <c r="CP9" s="379"/>
      <c r="CQ9" s="379"/>
      <c r="CR9" s="379"/>
      <c r="CS9" s="460"/>
      <c r="CT9" s="416">
        <v>11.5</v>
      </c>
      <c r="CU9" s="417"/>
      <c r="CV9" s="417"/>
      <c r="CW9" s="417"/>
      <c r="CX9" s="417"/>
      <c r="CY9" s="417"/>
      <c r="CZ9" s="417"/>
      <c r="DA9" s="418"/>
      <c r="DB9" s="416">
        <v>7</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119</v>
      </c>
      <c r="M10" s="376"/>
      <c r="N10" s="376"/>
      <c r="O10" s="376"/>
      <c r="P10" s="376"/>
      <c r="Q10" s="377"/>
      <c r="R10" s="372">
        <v>133411</v>
      </c>
      <c r="S10" s="373"/>
      <c r="T10" s="373"/>
      <c r="U10" s="373"/>
      <c r="V10" s="432"/>
      <c r="W10" s="560"/>
      <c r="X10" s="370"/>
      <c r="Y10" s="370"/>
      <c r="Z10" s="370"/>
      <c r="AA10" s="370"/>
      <c r="AB10" s="370"/>
      <c r="AC10" s="370"/>
      <c r="AD10" s="370"/>
      <c r="AE10" s="370"/>
      <c r="AF10" s="370"/>
      <c r="AG10" s="370"/>
      <c r="AH10" s="370"/>
      <c r="AI10" s="370"/>
      <c r="AJ10" s="370"/>
      <c r="AK10" s="370"/>
      <c r="AL10" s="561"/>
      <c r="AM10" s="476" t="s">
        <v>120</v>
      </c>
      <c r="AN10" s="376"/>
      <c r="AO10" s="376"/>
      <c r="AP10" s="376"/>
      <c r="AQ10" s="376"/>
      <c r="AR10" s="376"/>
      <c r="AS10" s="376"/>
      <c r="AT10" s="377"/>
      <c r="AU10" s="477" t="s">
        <v>96</v>
      </c>
      <c r="AV10" s="478"/>
      <c r="AW10" s="478"/>
      <c r="AX10" s="478"/>
      <c r="AY10" s="433" t="s">
        <v>121</v>
      </c>
      <c r="AZ10" s="434"/>
      <c r="BA10" s="434"/>
      <c r="BB10" s="434"/>
      <c r="BC10" s="434"/>
      <c r="BD10" s="434"/>
      <c r="BE10" s="434"/>
      <c r="BF10" s="434"/>
      <c r="BG10" s="434"/>
      <c r="BH10" s="434"/>
      <c r="BI10" s="434"/>
      <c r="BJ10" s="434"/>
      <c r="BK10" s="434"/>
      <c r="BL10" s="434"/>
      <c r="BM10" s="435"/>
      <c r="BN10" s="419">
        <v>45295</v>
      </c>
      <c r="BO10" s="420"/>
      <c r="BP10" s="420"/>
      <c r="BQ10" s="420"/>
      <c r="BR10" s="420"/>
      <c r="BS10" s="420"/>
      <c r="BT10" s="420"/>
      <c r="BU10" s="421"/>
      <c r="BV10" s="419">
        <v>35683</v>
      </c>
      <c r="BW10" s="420"/>
      <c r="BX10" s="420"/>
      <c r="BY10" s="420"/>
      <c r="BZ10" s="420"/>
      <c r="CA10" s="420"/>
      <c r="CB10" s="420"/>
      <c r="CC10" s="421"/>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123</v>
      </c>
      <c r="M11" s="381"/>
      <c r="N11" s="381"/>
      <c r="O11" s="381"/>
      <c r="P11" s="381"/>
      <c r="Q11" s="382"/>
      <c r="R11" s="548" t="s">
        <v>124</v>
      </c>
      <c r="S11" s="549"/>
      <c r="T11" s="549"/>
      <c r="U11" s="549"/>
      <c r="V11" s="550"/>
      <c r="W11" s="560"/>
      <c r="X11" s="370"/>
      <c r="Y11" s="370"/>
      <c r="Z11" s="370"/>
      <c r="AA11" s="370"/>
      <c r="AB11" s="370"/>
      <c r="AC11" s="370"/>
      <c r="AD11" s="370"/>
      <c r="AE11" s="370"/>
      <c r="AF11" s="370"/>
      <c r="AG11" s="370"/>
      <c r="AH11" s="370"/>
      <c r="AI11" s="370"/>
      <c r="AJ11" s="370"/>
      <c r="AK11" s="370"/>
      <c r="AL11" s="561"/>
      <c r="AM11" s="476" t="s">
        <v>125</v>
      </c>
      <c r="AN11" s="376"/>
      <c r="AO11" s="376"/>
      <c r="AP11" s="376"/>
      <c r="AQ11" s="376"/>
      <c r="AR11" s="376"/>
      <c r="AS11" s="376"/>
      <c r="AT11" s="377"/>
      <c r="AU11" s="477" t="s">
        <v>96</v>
      </c>
      <c r="AV11" s="478"/>
      <c r="AW11" s="478"/>
      <c r="AX11" s="478"/>
      <c r="AY11" s="433" t="s">
        <v>126</v>
      </c>
      <c r="AZ11" s="434"/>
      <c r="BA11" s="434"/>
      <c r="BB11" s="434"/>
      <c r="BC11" s="434"/>
      <c r="BD11" s="434"/>
      <c r="BE11" s="434"/>
      <c r="BF11" s="434"/>
      <c r="BG11" s="434"/>
      <c r="BH11" s="434"/>
      <c r="BI11" s="434"/>
      <c r="BJ11" s="434"/>
      <c r="BK11" s="434"/>
      <c r="BL11" s="434"/>
      <c r="BM11" s="435"/>
      <c r="BN11" s="419">
        <v>4680052</v>
      </c>
      <c r="BO11" s="420"/>
      <c r="BP11" s="420"/>
      <c r="BQ11" s="420"/>
      <c r="BR11" s="420"/>
      <c r="BS11" s="420"/>
      <c r="BT11" s="420"/>
      <c r="BU11" s="421"/>
      <c r="BV11" s="419">
        <v>0</v>
      </c>
      <c r="BW11" s="420"/>
      <c r="BX11" s="420"/>
      <c r="BY11" s="420"/>
      <c r="BZ11" s="420"/>
      <c r="CA11" s="420"/>
      <c r="CB11" s="420"/>
      <c r="CC11" s="421"/>
      <c r="CD11" s="459" t="s">
        <v>127</v>
      </c>
      <c r="CE11" s="379"/>
      <c r="CF11" s="379"/>
      <c r="CG11" s="379"/>
      <c r="CH11" s="379"/>
      <c r="CI11" s="379"/>
      <c r="CJ11" s="379"/>
      <c r="CK11" s="379"/>
      <c r="CL11" s="379"/>
      <c r="CM11" s="379"/>
      <c r="CN11" s="379"/>
      <c r="CO11" s="379"/>
      <c r="CP11" s="379"/>
      <c r="CQ11" s="379"/>
      <c r="CR11" s="379"/>
      <c r="CS11" s="460"/>
      <c r="CT11" s="522" t="s">
        <v>128</v>
      </c>
      <c r="CU11" s="523"/>
      <c r="CV11" s="523"/>
      <c r="CW11" s="523"/>
      <c r="CX11" s="523"/>
      <c r="CY11" s="523"/>
      <c r="CZ11" s="523"/>
      <c r="DA11" s="524"/>
      <c r="DB11" s="522" t="s">
        <v>129</v>
      </c>
      <c r="DC11" s="523"/>
      <c r="DD11" s="523"/>
      <c r="DE11" s="523"/>
      <c r="DF11" s="523"/>
      <c r="DG11" s="523"/>
      <c r="DH11" s="523"/>
      <c r="DI11" s="524"/>
    </row>
    <row r="12" spans="1:119" ht="18.75" customHeight="1" x14ac:dyDescent="0.2">
      <c r="A12" s="181"/>
      <c r="B12" s="525" t="s">
        <v>130</v>
      </c>
      <c r="C12" s="526"/>
      <c r="D12" s="526"/>
      <c r="E12" s="526"/>
      <c r="F12" s="526"/>
      <c r="G12" s="526"/>
      <c r="H12" s="526"/>
      <c r="I12" s="526"/>
      <c r="J12" s="526"/>
      <c r="K12" s="527"/>
      <c r="L12" s="534" t="s">
        <v>131</v>
      </c>
      <c r="M12" s="535"/>
      <c r="N12" s="535"/>
      <c r="O12" s="535"/>
      <c r="P12" s="535"/>
      <c r="Q12" s="536"/>
      <c r="R12" s="537">
        <v>139128</v>
      </c>
      <c r="S12" s="538"/>
      <c r="T12" s="538"/>
      <c r="U12" s="538"/>
      <c r="V12" s="539"/>
      <c r="W12" s="540" t="s">
        <v>1</v>
      </c>
      <c r="X12" s="478"/>
      <c r="Y12" s="478"/>
      <c r="Z12" s="478"/>
      <c r="AA12" s="478"/>
      <c r="AB12" s="541"/>
      <c r="AC12" s="542" t="s">
        <v>132</v>
      </c>
      <c r="AD12" s="543"/>
      <c r="AE12" s="543"/>
      <c r="AF12" s="543"/>
      <c r="AG12" s="544"/>
      <c r="AH12" s="542" t="s">
        <v>133</v>
      </c>
      <c r="AI12" s="543"/>
      <c r="AJ12" s="543"/>
      <c r="AK12" s="543"/>
      <c r="AL12" s="545"/>
      <c r="AM12" s="476" t="s">
        <v>134</v>
      </c>
      <c r="AN12" s="376"/>
      <c r="AO12" s="376"/>
      <c r="AP12" s="376"/>
      <c r="AQ12" s="376"/>
      <c r="AR12" s="376"/>
      <c r="AS12" s="376"/>
      <c r="AT12" s="377"/>
      <c r="AU12" s="477" t="s">
        <v>135</v>
      </c>
      <c r="AV12" s="478"/>
      <c r="AW12" s="478"/>
      <c r="AX12" s="478"/>
      <c r="AY12" s="433" t="s">
        <v>136</v>
      </c>
      <c r="AZ12" s="434"/>
      <c r="BA12" s="434"/>
      <c r="BB12" s="434"/>
      <c r="BC12" s="434"/>
      <c r="BD12" s="434"/>
      <c r="BE12" s="434"/>
      <c r="BF12" s="434"/>
      <c r="BG12" s="434"/>
      <c r="BH12" s="434"/>
      <c r="BI12" s="434"/>
      <c r="BJ12" s="434"/>
      <c r="BK12" s="434"/>
      <c r="BL12" s="434"/>
      <c r="BM12" s="435"/>
      <c r="BN12" s="419">
        <v>487956</v>
      </c>
      <c r="BO12" s="420"/>
      <c r="BP12" s="420"/>
      <c r="BQ12" s="420"/>
      <c r="BR12" s="420"/>
      <c r="BS12" s="420"/>
      <c r="BT12" s="420"/>
      <c r="BU12" s="421"/>
      <c r="BV12" s="419">
        <v>0</v>
      </c>
      <c r="BW12" s="420"/>
      <c r="BX12" s="420"/>
      <c r="BY12" s="420"/>
      <c r="BZ12" s="420"/>
      <c r="CA12" s="420"/>
      <c r="CB12" s="420"/>
      <c r="CC12" s="421"/>
      <c r="CD12" s="459" t="s">
        <v>137</v>
      </c>
      <c r="CE12" s="379"/>
      <c r="CF12" s="379"/>
      <c r="CG12" s="379"/>
      <c r="CH12" s="379"/>
      <c r="CI12" s="379"/>
      <c r="CJ12" s="379"/>
      <c r="CK12" s="379"/>
      <c r="CL12" s="379"/>
      <c r="CM12" s="379"/>
      <c r="CN12" s="379"/>
      <c r="CO12" s="379"/>
      <c r="CP12" s="379"/>
      <c r="CQ12" s="379"/>
      <c r="CR12" s="379"/>
      <c r="CS12" s="460"/>
      <c r="CT12" s="522" t="s">
        <v>138</v>
      </c>
      <c r="CU12" s="523"/>
      <c r="CV12" s="523"/>
      <c r="CW12" s="523"/>
      <c r="CX12" s="523"/>
      <c r="CY12" s="523"/>
      <c r="CZ12" s="523"/>
      <c r="DA12" s="524"/>
      <c r="DB12" s="522" t="s">
        <v>139</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140</v>
      </c>
      <c r="N13" s="504"/>
      <c r="O13" s="504"/>
      <c r="P13" s="504"/>
      <c r="Q13" s="505"/>
      <c r="R13" s="506">
        <v>136158</v>
      </c>
      <c r="S13" s="507"/>
      <c r="T13" s="507"/>
      <c r="U13" s="507"/>
      <c r="V13" s="508"/>
      <c r="W13" s="509" t="s">
        <v>141</v>
      </c>
      <c r="X13" s="405"/>
      <c r="Y13" s="405"/>
      <c r="Z13" s="405"/>
      <c r="AA13" s="405"/>
      <c r="AB13" s="406"/>
      <c r="AC13" s="372">
        <v>383</v>
      </c>
      <c r="AD13" s="373"/>
      <c r="AE13" s="373"/>
      <c r="AF13" s="373"/>
      <c r="AG13" s="374"/>
      <c r="AH13" s="372">
        <v>416</v>
      </c>
      <c r="AI13" s="373"/>
      <c r="AJ13" s="373"/>
      <c r="AK13" s="373"/>
      <c r="AL13" s="432"/>
      <c r="AM13" s="476" t="s">
        <v>142</v>
      </c>
      <c r="AN13" s="376"/>
      <c r="AO13" s="376"/>
      <c r="AP13" s="376"/>
      <c r="AQ13" s="376"/>
      <c r="AR13" s="376"/>
      <c r="AS13" s="376"/>
      <c r="AT13" s="377"/>
      <c r="AU13" s="477" t="s">
        <v>110</v>
      </c>
      <c r="AV13" s="478"/>
      <c r="AW13" s="478"/>
      <c r="AX13" s="478"/>
      <c r="AY13" s="433" t="s">
        <v>143</v>
      </c>
      <c r="AZ13" s="434"/>
      <c r="BA13" s="434"/>
      <c r="BB13" s="434"/>
      <c r="BC13" s="434"/>
      <c r="BD13" s="434"/>
      <c r="BE13" s="434"/>
      <c r="BF13" s="434"/>
      <c r="BG13" s="434"/>
      <c r="BH13" s="434"/>
      <c r="BI13" s="434"/>
      <c r="BJ13" s="434"/>
      <c r="BK13" s="434"/>
      <c r="BL13" s="434"/>
      <c r="BM13" s="435"/>
      <c r="BN13" s="419">
        <v>4333604</v>
      </c>
      <c r="BO13" s="420"/>
      <c r="BP13" s="420"/>
      <c r="BQ13" s="420"/>
      <c r="BR13" s="420"/>
      <c r="BS13" s="420"/>
      <c r="BT13" s="420"/>
      <c r="BU13" s="421"/>
      <c r="BV13" s="419">
        <v>-866199</v>
      </c>
      <c r="BW13" s="420"/>
      <c r="BX13" s="420"/>
      <c r="BY13" s="420"/>
      <c r="BZ13" s="420"/>
      <c r="CA13" s="420"/>
      <c r="CB13" s="420"/>
      <c r="CC13" s="421"/>
      <c r="CD13" s="459" t="s">
        <v>144</v>
      </c>
      <c r="CE13" s="379"/>
      <c r="CF13" s="379"/>
      <c r="CG13" s="379"/>
      <c r="CH13" s="379"/>
      <c r="CI13" s="379"/>
      <c r="CJ13" s="379"/>
      <c r="CK13" s="379"/>
      <c r="CL13" s="379"/>
      <c r="CM13" s="379"/>
      <c r="CN13" s="379"/>
      <c r="CO13" s="379"/>
      <c r="CP13" s="379"/>
      <c r="CQ13" s="379"/>
      <c r="CR13" s="379"/>
      <c r="CS13" s="460"/>
      <c r="CT13" s="416">
        <v>2.4</v>
      </c>
      <c r="CU13" s="417"/>
      <c r="CV13" s="417"/>
      <c r="CW13" s="417"/>
      <c r="CX13" s="417"/>
      <c r="CY13" s="417"/>
      <c r="CZ13" s="417"/>
      <c r="DA13" s="418"/>
      <c r="DB13" s="416">
        <v>2.7</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145</v>
      </c>
      <c r="M14" s="546"/>
      <c r="N14" s="546"/>
      <c r="O14" s="546"/>
      <c r="P14" s="546"/>
      <c r="Q14" s="547"/>
      <c r="R14" s="506">
        <v>139126</v>
      </c>
      <c r="S14" s="507"/>
      <c r="T14" s="507"/>
      <c r="U14" s="507"/>
      <c r="V14" s="508"/>
      <c r="W14" s="510"/>
      <c r="X14" s="408"/>
      <c r="Y14" s="408"/>
      <c r="Z14" s="408"/>
      <c r="AA14" s="408"/>
      <c r="AB14" s="409"/>
      <c r="AC14" s="499">
        <v>0.7</v>
      </c>
      <c r="AD14" s="500"/>
      <c r="AE14" s="500"/>
      <c r="AF14" s="500"/>
      <c r="AG14" s="501"/>
      <c r="AH14" s="499">
        <v>0.8</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146</v>
      </c>
      <c r="CE14" s="457"/>
      <c r="CF14" s="457"/>
      <c r="CG14" s="457"/>
      <c r="CH14" s="457"/>
      <c r="CI14" s="457"/>
      <c r="CJ14" s="457"/>
      <c r="CK14" s="457"/>
      <c r="CL14" s="457"/>
      <c r="CM14" s="457"/>
      <c r="CN14" s="457"/>
      <c r="CO14" s="457"/>
      <c r="CP14" s="457"/>
      <c r="CQ14" s="457"/>
      <c r="CR14" s="457"/>
      <c r="CS14" s="458"/>
      <c r="CT14" s="516">
        <v>8</v>
      </c>
      <c r="CU14" s="517"/>
      <c r="CV14" s="517"/>
      <c r="CW14" s="517"/>
      <c r="CX14" s="517"/>
      <c r="CY14" s="517"/>
      <c r="CZ14" s="517"/>
      <c r="DA14" s="518"/>
      <c r="DB14" s="516">
        <v>13.3</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147</v>
      </c>
      <c r="N15" s="504"/>
      <c r="O15" s="504"/>
      <c r="P15" s="504"/>
      <c r="Q15" s="505"/>
      <c r="R15" s="506">
        <v>136349</v>
      </c>
      <c r="S15" s="507"/>
      <c r="T15" s="507"/>
      <c r="U15" s="507"/>
      <c r="V15" s="508"/>
      <c r="W15" s="509" t="s">
        <v>148</v>
      </c>
      <c r="X15" s="405"/>
      <c r="Y15" s="405"/>
      <c r="Z15" s="405"/>
      <c r="AA15" s="405"/>
      <c r="AB15" s="406"/>
      <c r="AC15" s="372">
        <v>8800</v>
      </c>
      <c r="AD15" s="373"/>
      <c r="AE15" s="373"/>
      <c r="AF15" s="373"/>
      <c r="AG15" s="374"/>
      <c r="AH15" s="372">
        <v>9469</v>
      </c>
      <c r="AI15" s="373"/>
      <c r="AJ15" s="373"/>
      <c r="AK15" s="373"/>
      <c r="AL15" s="432"/>
      <c r="AM15" s="476"/>
      <c r="AN15" s="376"/>
      <c r="AO15" s="376"/>
      <c r="AP15" s="376"/>
      <c r="AQ15" s="376"/>
      <c r="AR15" s="376"/>
      <c r="AS15" s="376"/>
      <c r="AT15" s="377"/>
      <c r="AU15" s="477"/>
      <c r="AV15" s="478"/>
      <c r="AW15" s="478"/>
      <c r="AX15" s="478"/>
      <c r="AY15" s="445" t="s">
        <v>149</v>
      </c>
      <c r="AZ15" s="446"/>
      <c r="BA15" s="446"/>
      <c r="BB15" s="446"/>
      <c r="BC15" s="446"/>
      <c r="BD15" s="446"/>
      <c r="BE15" s="446"/>
      <c r="BF15" s="446"/>
      <c r="BG15" s="446"/>
      <c r="BH15" s="446"/>
      <c r="BI15" s="446"/>
      <c r="BJ15" s="446"/>
      <c r="BK15" s="446"/>
      <c r="BL15" s="446"/>
      <c r="BM15" s="447"/>
      <c r="BN15" s="448">
        <v>20231128</v>
      </c>
      <c r="BO15" s="449"/>
      <c r="BP15" s="449"/>
      <c r="BQ15" s="449"/>
      <c r="BR15" s="449"/>
      <c r="BS15" s="449"/>
      <c r="BT15" s="449"/>
      <c r="BU15" s="450"/>
      <c r="BV15" s="448">
        <v>19102100</v>
      </c>
      <c r="BW15" s="449"/>
      <c r="BX15" s="449"/>
      <c r="BY15" s="449"/>
      <c r="BZ15" s="449"/>
      <c r="CA15" s="449"/>
      <c r="CB15" s="449"/>
      <c r="CC15" s="450"/>
      <c r="CD15" s="519" t="s">
        <v>150</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151</v>
      </c>
      <c r="M16" s="494"/>
      <c r="N16" s="494"/>
      <c r="O16" s="494"/>
      <c r="P16" s="494"/>
      <c r="Q16" s="495"/>
      <c r="R16" s="496" t="s">
        <v>152</v>
      </c>
      <c r="S16" s="497"/>
      <c r="T16" s="497"/>
      <c r="U16" s="497"/>
      <c r="V16" s="498"/>
      <c r="W16" s="510"/>
      <c r="X16" s="408"/>
      <c r="Y16" s="408"/>
      <c r="Z16" s="408"/>
      <c r="AA16" s="408"/>
      <c r="AB16" s="409"/>
      <c r="AC16" s="499">
        <v>15.9</v>
      </c>
      <c r="AD16" s="500"/>
      <c r="AE16" s="500"/>
      <c r="AF16" s="500"/>
      <c r="AG16" s="501"/>
      <c r="AH16" s="499">
        <v>17.600000000000001</v>
      </c>
      <c r="AI16" s="500"/>
      <c r="AJ16" s="500"/>
      <c r="AK16" s="500"/>
      <c r="AL16" s="502"/>
      <c r="AM16" s="476"/>
      <c r="AN16" s="376"/>
      <c r="AO16" s="376"/>
      <c r="AP16" s="376"/>
      <c r="AQ16" s="376"/>
      <c r="AR16" s="376"/>
      <c r="AS16" s="376"/>
      <c r="AT16" s="377"/>
      <c r="AU16" s="477"/>
      <c r="AV16" s="478"/>
      <c r="AW16" s="478"/>
      <c r="AX16" s="478"/>
      <c r="AY16" s="433" t="s">
        <v>153</v>
      </c>
      <c r="AZ16" s="434"/>
      <c r="BA16" s="434"/>
      <c r="BB16" s="434"/>
      <c r="BC16" s="434"/>
      <c r="BD16" s="434"/>
      <c r="BE16" s="434"/>
      <c r="BF16" s="434"/>
      <c r="BG16" s="434"/>
      <c r="BH16" s="434"/>
      <c r="BI16" s="434"/>
      <c r="BJ16" s="434"/>
      <c r="BK16" s="434"/>
      <c r="BL16" s="434"/>
      <c r="BM16" s="435"/>
      <c r="BN16" s="419">
        <v>22884770</v>
      </c>
      <c r="BO16" s="420"/>
      <c r="BP16" s="420"/>
      <c r="BQ16" s="420"/>
      <c r="BR16" s="420"/>
      <c r="BS16" s="420"/>
      <c r="BT16" s="420"/>
      <c r="BU16" s="421"/>
      <c r="BV16" s="419">
        <v>21540247</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154</v>
      </c>
      <c r="N17" s="513"/>
      <c r="O17" s="513"/>
      <c r="P17" s="513"/>
      <c r="Q17" s="514"/>
      <c r="R17" s="496" t="s">
        <v>155</v>
      </c>
      <c r="S17" s="497"/>
      <c r="T17" s="497"/>
      <c r="U17" s="497"/>
      <c r="V17" s="498"/>
      <c r="W17" s="509" t="s">
        <v>156</v>
      </c>
      <c r="X17" s="405"/>
      <c r="Y17" s="405"/>
      <c r="Z17" s="405"/>
      <c r="AA17" s="405"/>
      <c r="AB17" s="406"/>
      <c r="AC17" s="372">
        <v>46022</v>
      </c>
      <c r="AD17" s="373"/>
      <c r="AE17" s="373"/>
      <c r="AF17" s="373"/>
      <c r="AG17" s="374"/>
      <c r="AH17" s="372">
        <v>43861</v>
      </c>
      <c r="AI17" s="373"/>
      <c r="AJ17" s="373"/>
      <c r="AK17" s="373"/>
      <c r="AL17" s="432"/>
      <c r="AM17" s="476"/>
      <c r="AN17" s="376"/>
      <c r="AO17" s="376"/>
      <c r="AP17" s="376"/>
      <c r="AQ17" s="376"/>
      <c r="AR17" s="376"/>
      <c r="AS17" s="376"/>
      <c r="AT17" s="377"/>
      <c r="AU17" s="477"/>
      <c r="AV17" s="478"/>
      <c r="AW17" s="478"/>
      <c r="AX17" s="478"/>
      <c r="AY17" s="433" t="s">
        <v>157</v>
      </c>
      <c r="AZ17" s="434"/>
      <c r="BA17" s="434"/>
      <c r="BB17" s="434"/>
      <c r="BC17" s="434"/>
      <c r="BD17" s="434"/>
      <c r="BE17" s="434"/>
      <c r="BF17" s="434"/>
      <c r="BG17" s="434"/>
      <c r="BH17" s="434"/>
      <c r="BI17" s="434"/>
      <c r="BJ17" s="434"/>
      <c r="BK17" s="434"/>
      <c r="BL17" s="434"/>
      <c r="BM17" s="435"/>
      <c r="BN17" s="419">
        <v>26316462</v>
      </c>
      <c r="BO17" s="420"/>
      <c r="BP17" s="420"/>
      <c r="BQ17" s="420"/>
      <c r="BR17" s="420"/>
      <c r="BS17" s="420"/>
      <c r="BT17" s="420"/>
      <c r="BU17" s="421"/>
      <c r="BV17" s="419">
        <v>24835688</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158</v>
      </c>
      <c r="C18" s="470"/>
      <c r="D18" s="470"/>
      <c r="E18" s="471"/>
      <c r="F18" s="471"/>
      <c r="G18" s="471"/>
      <c r="H18" s="471"/>
      <c r="I18" s="471"/>
      <c r="J18" s="471"/>
      <c r="K18" s="471"/>
      <c r="L18" s="472">
        <v>47.9</v>
      </c>
      <c r="M18" s="472"/>
      <c r="N18" s="472"/>
      <c r="O18" s="472"/>
      <c r="P18" s="472"/>
      <c r="Q18" s="472"/>
      <c r="R18" s="473"/>
      <c r="S18" s="473"/>
      <c r="T18" s="473"/>
      <c r="U18" s="473"/>
      <c r="V18" s="474"/>
      <c r="W18" s="490"/>
      <c r="X18" s="491"/>
      <c r="Y18" s="491"/>
      <c r="Z18" s="491"/>
      <c r="AA18" s="491"/>
      <c r="AB18" s="515"/>
      <c r="AC18" s="389">
        <v>83.4</v>
      </c>
      <c r="AD18" s="390"/>
      <c r="AE18" s="390"/>
      <c r="AF18" s="390"/>
      <c r="AG18" s="475"/>
      <c r="AH18" s="389">
        <v>81.599999999999994</v>
      </c>
      <c r="AI18" s="390"/>
      <c r="AJ18" s="390"/>
      <c r="AK18" s="390"/>
      <c r="AL18" s="391"/>
      <c r="AM18" s="476"/>
      <c r="AN18" s="376"/>
      <c r="AO18" s="376"/>
      <c r="AP18" s="376"/>
      <c r="AQ18" s="376"/>
      <c r="AR18" s="376"/>
      <c r="AS18" s="376"/>
      <c r="AT18" s="377"/>
      <c r="AU18" s="477"/>
      <c r="AV18" s="478"/>
      <c r="AW18" s="478"/>
      <c r="AX18" s="478"/>
      <c r="AY18" s="433" t="s">
        <v>159</v>
      </c>
      <c r="AZ18" s="434"/>
      <c r="BA18" s="434"/>
      <c r="BB18" s="434"/>
      <c r="BC18" s="434"/>
      <c r="BD18" s="434"/>
      <c r="BE18" s="434"/>
      <c r="BF18" s="434"/>
      <c r="BG18" s="434"/>
      <c r="BH18" s="434"/>
      <c r="BI18" s="434"/>
      <c r="BJ18" s="434"/>
      <c r="BK18" s="434"/>
      <c r="BL18" s="434"/>
      <c r="BM18" s="435"/>
      <c r="BN18" s="419">
        <v>28119320</v>
      </c>
      <c r="BO18" s="420"/>
      <c r="BP18" s="420"/>
      <c r="BQ18" s="420"/>
      <c r="BR18" s="420"/>
      <c r="BS18" s="420"/>
      <c r="BT18" s="420"/>
      <c r="BU18" s="421"/>
      <c r="BV18" s="419">
        <v>27224486</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160</v>
      </c>
      <c r="C19" s="470"/>
      <c r="D19" s="470"/>
      <c r="E19" s="471"/>
      <c r="F19" s="471"/>
      <c r="G19" s="471"/>
      <c r="H19" s="471"/>
      <c r="I19" s="471"/>
      <c r="J19" s="471"/>
      <c r="K19" s="471"/>
      <c r="L19" s="479">
        <v>2857</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161</v>
      </c>
      <c r="AZ19" s="434"/>
      <c r="BA19" s="434"/>
      <c r="BB19" s="434"/>
      <c r="BC19" s="434"/>
      <c r="BD19" s="434"/>
      <c r="BE19" s="434"/>
      <c r="BF19" s="434"/>
      <c r="BG19" s="434"/>
      <c r="BH19" s="434"/>
      <c r="BI19" s="434"/>
      <c r="BJ19" s="434"/>
      <c r="BK19" s="434"/>
      <c r="BL19" s="434"/>
      <c r="BM19" s="435"/>
      <c r="BN19" s="419">
        <v>42569465</v>
      </c>
      <c r="BO19" s="420"/>
      <c r="BP19" s="420"/>
      <c r="BQ19" s="420"/>
      <c r="BR19" s="420"/>
      <c r="BS19" s="420"/>
      <c r="BT19" s="420"/>
      <c r="BU19" s="421"/>
      <c r="BV19" s="419">
        <v>41079142</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162</v>
      </c>
      <c r="C20" s="470"/>
      <c r="D20" s="470"/>
      <c r="E20" s="471"/>
      <c r="F20" s="471"/>
      <c r="G20" s="471"/>
      <c r="H20" s="471"/>
      <c r="I20" s="471"/>
      <c r="J20" s="471"/>
      <c r="K20" s="471"/>
      <c r="L20" s="479">
        <v>58088</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163</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164</v>
      </c>
      <c r="C22" s="396"/>
      <c r="D22" s="397"/>
      <c r="E22" s="404" t="s">
        <v>1</v>
      </c>
      <c r="F22" s="405"/>
      <c r="G22" s="405"/>
      <c r="H22" s="405"/>
      <c r="I22" s="405"/>
      <c r="J22" s="405"/>
      <c r="K22" s="406"/>
      <c r="L22" s="404" t="s">
        <v>165</v>
      </c>
      <c r="M22" s="405"/>
      <c r="N22" s="405"/>
      <c r="O22" s="405"/>
      <c r="P22" s="406"/>
      <c r="Q22" s="410" t="s">
        <v>166</v>
      </c>
      <c r="R22" s="411"/>
      <c r="S22" s="411"/>
      <c r="T22" s="411"/>
      <c r="U22" s="411"/>
      <c r="V22" s="412"/>
      <c r="W22" s="461" t="s">
        <v>167</v>
      </c>
      <c r="X22" s="396"/>
      <c r="Y22" s="397"/>
      <c r="Z22" s="404" t="s">
        <v>1</v>
      </c>
      <c r="AA22" s="405"/>
      <c r="AB22" s="405"/>
      <c r="AC22" s="405"/>
      <c r="AD22" s="405"/>
      <c r="AE22" s="405"/>
      <c r="AF22" s="405"/>
      <c r="AG22" s="406"/>
      <c r="AH22" s="422" t="s">
        <v>168</v>
      </c>
      <c r="AI22" s="405"/>
      <c r="AJ22" s="405"/>
      <c r="AK22" s="405"/>
      <c r="AL22" s="406"/>
      <c r="AM22" s="422" t="s">
        <v>169</v>
      </c>
      <c r="AN22" s="423"/>
      <c r="AO22" s="423"/>
      <c r="AP22" s="423"/>
      <c r="AQ22" s="423"/>
      <c r="AR22" s="424"/>
      <c r="AS22" s="410" t="s">
        <v>166</v>
      </c>
      <c r="AT22" s="411"/>
      <c r="AU22" s="411"/>
      <c r="AV22" s="411"/>
      <c r="AW22" s="411"/>
      <c r="AX22" s="428"/>
      <c r="AY22" s="445" t="s">
        <v>170</v>
      </c>
      <c r="AZ22" s="446"/>
      <c r="BA22" s="446"/>
      <c r="BB22" s="446"/>
      <c r="BC22" s="446"/>
      <c r="BD22" s="446"/>
      <c r="BE22" s="446"/>
      <c r="BF22" s="446"/>
      <c r="BG22" s="446"/>
      <c r="BH22" s="446"/>
      <c r="BI22" s="446"/>
      <c r="BJ22" s="446"/>
      <c r="BK22" s="446"/>
      <c r="BL22" s="446"/>
      <c r="BM22" s="447"/>
      <c r="BN22" s="448">
        <v>52069902</v>
      </c>
      <c r="BO22" s="449"/>
      <c r="BP22" s="449"/>
      <c r="BQ22" s="449"/>
      <c r="BR22" s="449"/>
      <c r="BS22" s="449"/>
      <c r="BT22" s="449"/>
      <c r="BU22" s="450"/>
      <c r="BV22" s="448">
        <v>57576089</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171</v>
      </c>
      <c r="AZ23" s="434"/>
      <c r="BA23" s="434"/>
      <c r="BB23" s="434"/>
      <c r="BC23" s="434"/>
      <c r="BD23" s="434"/>
      <c r="BE23" s="434"/>
      <c r="BF23" s="434"/>
      <c r="BG23" s="434"/>
      <c r="BH23" s="434"/>
      <c r="BI23" s="434"/>
      <c r="BJ23" s="434"/>
      <c r="BK23" s="434"/>
      <c r="BL23" s="434"/>
      <c r="BM23" s="435"/>
      <c r="BN23" s="419">
        <v>36980554</v>
      </c>
      <c r="BO23" s="420"/>
      <c r="BP23" s="420"/>
      <c r="BQ23" s="420"/>
      <c r="BR23" s="420"/>
      <c r="BS23" s="420"/>
      <c r="BT23" s="420"/>
      <c r="BU23" s="421"/>
      <c r="BV23" s="419">
        <v>41024526</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172</v>
      </c>
      <c r="F24" s="376"/>
      <c r="G24" s="376"/>
      <c r="H24" s="376"/>
      <c r="I24" s="376"/>
      <c r="J24" s="376"/>
      <c r="K24" s="377"/>
      <c r="L24" s="372">
        <v>1</v>
      </c>
      <c r="M24" s="373"/>
      <c r="N24" s="373"/>
      <c r="O24" s="373"/>
      <c r="P24" s="374"/>
      <c r="Q24" s="372">
        <v>7520</v>
      </c>
      <c r="R24" s="373"/>
      <c r="S24" s="373"/>
      <c r="T24" s="373"/>
      <c r="U24" s="373"/>
      <c r="V24" s="374"/>
      <c r="W24" s="462"/>
      <c r="X24" s="399"/>
      <c r="Y24" s="400"/>
      <c r="Z24" s="375" t="s">
        <v>173</v>
      </c>
      <c r="AA24" s="376"/>
      <c r="AB24" s="376"/>
      <c r="AC24" s="376"/>
      <c r="AD24" s="376"/>
      <c r="AE24" s="376"/>
      <c r="AF24" s="376"/>
      <c r="AG24" s="377"/>
      <c r="AH24" s="372">
        <v>975</v>
      </c>
      <c r="AI24" s="373"/>
      <c r="AJ24" s="373"/>
      <c r="AK24" s="373"/>
      <c r="AL24" s="374"/>
      <c r="AM24" s="372">
        <v>2887950</v>
      </c>
      <c r="AN24" s="373"/>
      <c r="AO24" s="373"/>
      <c r="AP24" s="373"/>
      <c r="AQ24" s="373"/>
      <c r="AR24" s="374"/>
      <c r="AS24" s="372">
        <v>2962</v>
      </c>
      <c r="AT24" s="373"/>
      <c r="AU24" s="373"/>
      <c r="AV24" s="373"/>
      <c r="AW24" s="373"/>
      <c r="AX24" s="432"/>
      <c r="AY24" s="392" t="s">
        <v>174</v>
      </c>
      <c r="AZ24" s="393"/>
      <c r="BA24" s="393"/>
      <c r="BB24" s="393"/>
      <c r="BC24" s="393"/>
      <c r="BD24" s="393"/>
      <c r="BE24" s="393"/>
      <c r="BF24" s="393"/>
      <c r="BG24" s="393"/>
      <c r="BH24" s="393"/>
      <c r="BI24" s="393"/>
      <c r="BJ24" s="393"/>
      <c r="BK24" s="393"/>
      <c r="BL24" s="393"/>
      <c r="BM24" s="394"/>
      <c r="BN24" s="419">
        <v>37340312</v>
      </c>
      <c r="BO24" s="420"/>
      <c r="BP24" s="420"/>
      <c r="BQ24" s="420"/>
      <c r="BR24" s="420"/>
      <c r="BS24" s="420"/>
      <c r="BT24" s="420"/>
      <c r="BU24" s="421"/>
      <c r="BV24" s="419">
        <v>42046784</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175</v>
      </c>
      <c r="F25" s="376"/>
      <c r="G25" s="376"/>
      <c r="H25" s="376"/>
      <c r="I25" s="376"/>
      <c r="J25" s="376"/>
      <c r="K25" s="377"/>
      <c r="L25" s="372">
        <v>2</v>
      </c>
      <c r="M25" s="373"/>
      <c r="N25" s="373"/>
      <c r="O25" s="373"/>
      <c r="P25" s="374"/>
      <c r="Q25" s="372">
        <v>8180</v>
      </c>
      <c r="R25" s="373"/>
      <c r="S25" s="373"/>
      <c r="T25" s="373"/>
      <c r="U25" s="373"/>
      <c r="V25" s="374"/>
      <c r="W25" s="462"/>
      <c r="X25" s="399"/>
      <c r="Y25" s="400"/>
      <c r="Z25" s="375" t="s">
        <v>176</v>
      </c>
      <c r="AA25" s="376"/>
      <c r="AB25" s="376"/>
      <c r="AC25" s="376"/>
      <c r="AD25" s="376"/>
      <c r="AE25" s="376"/>
      <c r="AF25" s="376"/>
      <c r="AG25" s="377"/>
      <c r="AH25" s="372">
        <v>139</v>
      </c>
      <c r="AI25" s="373"/>
      <c r="AJ25" s="373"/>
      <c r="AK25" s="373"/>
      <c r="AL25" s="374"/>
      <c r="AM25" s="372">
        <v>435070</v>
      </c>
      <c r="AN25" s="373"/>
      <c r="AO25" s="373"/>
      <c r="AP25" s="373"/>
      <c r="AQ25" s="373"/>
      <c r="AR25" s="374"/>
      <c r="AS25" s="372">
        <v>3130</v>
      </c>
      <c r="AT25" s="373"/>
      <c r="AU25" s="373"/>
      <c r="AV25" s="373"/>
      <c r="AW25" s="373"/>
      <c r="AX25" s="432"/>
      <c r="AY25" s="445" t="s">
        <v>177</v>
      </c>
      <c r="AZ25" s="446"/>
      <c r="BA25" s="446"/>
      <c r="BB25" s="446"/>
      <c r="BC25" s="446"/>
      <c r="BD25" s="446"/>
      <c r="BE25" s="446"/>
      <c r="BF25" s="446"/>
      <c r="BG25" s="446"/>
      <c r="BH25" s="446"/>
      <c r="BI25" s="446"/>
      <c r="BJ25" s="446"/>
      <c r="BK25" s="446"/>
      <c r="BL25" s="446"/>
      <c r="BM25" s="447"/>
      <c r="BN25" s="448">
        <v>22935875</v>
      </c>
      <c r="BO25" s="449"/>
      <c r="BP25" s="449"/>
      <c r="BQ25" s="449"/>
      <c r="BR25" s="449"/>
      <c r="BS25" s="449"/>
      <c r="BT25" s="449"/>
      <c r="BU25" s="450"/>
      <c r="BV25" s="448">
        <v>19871928</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178</v>
      </c>
      <c r="F26" s="376"/>
      <c r="G26" s="376"/>
      <c r="H26" s="376"/>
      <c r="I26" s="376"/>
      <c r="J26" s="376"/>
      <c r="K26" s="377"/>
      <c r="L26" s="372">
        <v>1</v>
      </c>
      <c r="M26" s="373"/>
      <c r="N26" s="373"/>
      <c r="O26" s="373"/>
      <c r="P26" s="374"/>
      <c r="Q26" s="372">
        <v>7240</v>
      </c>
      <c r="R26" s="373"/>
      <c r="S26" s="373"/>
      <c r="T26" s="373"/>
      <c r="U26" s="373"/>
      <c r="V26" s="374"/>
      <c r="W26" s="462"/>
      <c r="X26" s="399"/>
      <c r="Y26" s="400"/>
      <c r="Z26" s="375" t="s">
        <v>179</v>
      </c>
      <c r="AA26" s="430"/>
      <c r="AB26" s="430"/>
      <c r="AC26" s="430"/>
      <c r="AD26" s="430"/>
      <c r="AE26" s="430"/>
      <c r="AF26" s="430"/>
      <c r="AG26" s="431"/>
      <c r="AH26" s="372">
        <v>111</v>
      </c>
      <c r="AI26" s="373"/>
      <c r="AJ26" s="373"/>
      <c r="AK26" s="373"/>
      <c r="AL26" s="374"/>
      <c r="AM26" s="372">
        <v>325341</v>
      </c>
      <c r="AN26" s="373"/>
      <c r="AO26" s="373"/>
      <c r="AP26" s="373"/>
      <c r="AQ26" s="373"/>
      <c r="AR26" s="374"/>
      <c r="AS26" s="372">
        <v>2931</v>
      </c>
      <c r="AT26" s="373"/>
      <c r="AU26" s="373"/>
      <c r="AV26" s="373"/>
      <c r="AW26" s="373"/>
      <c r="AX26" s="432"/>
      <c r="AY26" s="459" t="s">
        <v>180</v>
      </c>
      <c r="AZ26" s="379"/>
      <c r="BA26" s="379"/>
      <c r="BB26" s="379"/>
      <c r="BC26" s="379"/>
      <c r="BD26" s="379"/>
      <c r="BE26" s="379"/>
      <c r="BF26" s="379"/>
      <c r="BG26" s="379"/>
      <c r="BH26" s="379"/>
      <c r="BI26" s="379"/>
      <c r="BJ26" s="379"/>
      <c r="BK26" s="379"/>
      <c r="BL26" s="379"/>
      <c r="BM26" s="460"/>
      <c r="BN26" s="419">
        <v>3597823</v>
      </c>
      <c r="BO26" s="420"/>
      <c r="BP26" s="420"/>
      <c r="BQ26" s="420"/>
      <c r="BR26" s="420"/>
      <c r="BS26" s="420"/>
      <c r="BT26" s="420"/>
      <c r="BU26" s="421"/>
      <c r="BV26" s="419">
        <v>6000000</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181</v>
      </c>
      <c r="F27" s="376"/>
      <c r="G27" s="376"/>
      <c r="H27" s="376"/>
      <c r="I27" s="376"/>
      <c r="J27" s="376"/>
      <c r="K27" s="377"/>
      <c r="L27" s="372">
        <v>1</v>
      </c>
      <c r="M27" s="373"/>
      <c r="N27" s="373"/>
      <c r="O27" s="373"/>
      <c r="P27" s="374"/>
      <c r="Q27" s="372">
        <v>7200</v>
      </c>
      <c r="R27" s="373"/>
      <c r="S27" s="373"/>
      <c r="T27" s="373"/>
      <c r="U27" s="373"/>
      <c r="V27" s="374"/>
      <c r="W27" s="462"/>
      <c r="X27" s="399"/>
      <c r="Y27" s="400"/>
      <c r="Z27" s="375" t="s">
        <v>182</v>
      </c>
      <c r="AA27" s="376"/>
      <c r="AB27" s="376"/>
      <c r="AC27" s="376"/>
      <c r="AD27" s="376"/>
      <c r="AE27" s="376"/>
      <c r="AF27" s="376"/>
      <c r="AG27" s="377"/>
      <c r="AH27" s="372">
        <v>51</v>
      </c>
      <c r="AI27" s="373"/>
      <c r="AJ27" s="373"/>
      <c r="AK27" s="373"/>
      <c r="AL27" s="374"/>
      <c r="AM27" s="372">
        <v>162697</v>
      </c>
      <c r="AN27" s="373"/>
      <c r="AO27" s="373"/>
      <c r="AP27" s="373"/>
      <c r="AQ27" s="373"/>
      <c r="AR27" s="374"/>
      <c r="AS27" s="372">
        <v>3190</v>
      </c>
      <c r="AT27" s="373"/>
      <c r="AU27" s="373"/>
      <c r="AV27" s="373"/>
      <c r="AW27" s="373"/>
      <c r="AX27" s="432"/>
      <c r="AY27" s="456" t="s">
        <v>183</v>
      </c>
      <c r="AZ27" s="457"/>
      <c r="BA27" s="457"/>
      <c r="BB27" s="457"/>
      <c r="BC27" s="457"/>
      <c r="BD27" s="457"/>
      <c r="BE27" s="457"/>
      <c r="BF27" s="457"/>
      <c r="BG27" s="457"/>
      <c r="BH27" s="457"/>
      <c r="BI27" s="457"/>
      <c r="BJ27" s="457"/>
      <c r="BK27" s="457"/>
      <c r="BL27" s="457"/>
      <c r="BM27" s="458"/>
      <c r="BN27" s="453">
        <v>2085117</v>
      </c>
      <c r="BO27" s="454"/>
      <c r="BP27" s="454"/>
      <c r="BQ27" s="454"/>
      <c r="BR27" s="454"/>
      <c r="BS27" s="454"/>
      <c r="BT27" s="454"/>
      <c r="BU27" s="455"/>
      <c r="BV27" s="453">
        <v>2080295</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184</v>
      </c>
      <c r="F28" s="376"/>
      <c r="G28" s="376"/>
      <c r="H28" s="376"/>
      <c r="I28" s="376"/>
      <c r="J28" s="376"/>
      <c r="K28" s="377"/>
      <c r="L28" s="372">
        <v>1</v>
      </c>
      <c r="M28" s="373"/>
      <c r="N28" s="373"/>
      <c r="O28" s="373"/>
      <c r="P28" s="374"/>
      <c r="Q28" s="372">
        <v>6600</v>
      </c>
      <c r="R28" s="373"/>
      <c r="S28" s="373"/>
      <c r="T28" s="373"/>
      <c r="U28" s="373"/>
      <c r="V28" s="374"/>
      <c r="W28" s="462"/>
      <c r="X28" s="399"/>
      <c r="Y28" s="400"/>
      <c r="Z28" s="375" t="s">
        <v>185</v>
      </c>
      <c r="AA28" s="376"/>
      <c r="AB28" s="376"/>
      <c r="AC28" s="376"/>
      <c r="AD28" s="376"/>
      <c r="AE28" s="376"/>
      <c r="AF28" s="376"/>
      <c r="AG28" s="377"/>
      <c r="AH28" s="372" t="s">
        <v>129</v>
      </c>
      <c r="AI28" s="373"/>
      <c r="AJ28" s="373"/>
      <c r="AK28" s="373"/>
      <c r="AL28" s="374"/>
      <c r="AM28" s="372" t="s">
        <v>138</v>
      </c>
      <c r="AN28" s="373"/>
      <c r="AO28" s="373"/>
      <c r="AP28" s="373"/>
      <c r="AQ28" s="373"/>
      <c r="AR28" s="374"/>
      <c r="AS28" s="372" t="s">
        <v>128</v>
      </c>
      <c r="AT28" s="373"/>
      <c r="AU28" s="373"/>
      <c r="AV28" s="373"/>
      <c r="AW28" s="373"/>
      <c r="AX28" s="432"/>
      <c r="AY28" s="436" t="s">
        <v>186</v>
      </c>
      <c r="AZ28" s="437"/>
      <c r="BA28" s="437"/>
      <c r="BB28" s="438"/>
      <c r="BC28" s="445" t="s">
        <v>50</v>
      </c>
      <c r="BD28" s="446"/>
      <c r="BE28" s="446"/>
      <c r="BF28" s="446"/>
      <c r="BG28" s="446"/>
      <c r="BH28" s="446"/>
      <c r="BI28" s="446"/>
      <c r="BJ28" s="446"/>
      <c r="BK28" s="446"/>
      <c r="BL28" s="446"/>
      <c r="BM28" s="447"/>
      <c r="BN28" s="448">
        <v>5076939</v>
      </c>
      <c r="BO28" s="449"/>
      <c r="BP28" s="449"/>
      <c r="BQ28" s="449"/>
      <c r="BR28" s="449"/>
      <c r="BS28" s="449"/>
      <c r="BT28" s="449"/>
      <c r="BU28" s="450"/>
      <c r="BV28" s="448">
        <v>5219600</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187</v>
      </c>
      <c r="F29" s="376"/>
      <c r="G29" s="376"/>
      <c r="H29" s="376"/>
      <c r="I29" s="376"/>
      <c r="J29" s="376"/>
      <c r="K29" s="377"/>
      <c r="L29" s="372">
        <v>21</v>
      </c>
      <c r="M29" s="373"/>
      <c r="N29" s="373"/>
      <c r="O29" s="373"/>
      <c r="P29" s="374"/>
      <c r="Q29" s="372">
        <v>6100</v>
      </c>
      <c r="R29" s="373"/>
      <c r="S29" s="373"/>
      <c r="T29" s="373"/>
      <c r="U29" s="373"/>
      <c r="V29" s="374"/>
      <c r="W29" s="463"/>
      <c r="X29" s="464"/>
      <c r="Y29" s="465"/>
      <c r="Z29" s="375" t="s">
        <v>188</v>
      </c>
      <c r="AA29" s="376"/>
      <c r="AB29" s="376"/>
      <c r="AC29" s="376"/>
      <c r="AD29" s="376"/>
      <c r="AE29" s="376"/>
      <c r="AF29" s="376"/>
      <c r="AG29" s="377"/>
      <c r="AH29" s="372">
        <v>1026</v>
      </c>
      <c r="AI29" s="373"/>
      <c r="AJ29" s="373"/>
      <c r="AK29" s="373"/>
      <c r="AL29" s="374"/>
      <c r="AM29" s="372">
        <v>3050647</v>
      </c>
      <c r="AN29" s="373"/>
      <c r="AO29" s="373"/>
      <c r="AP29" s="373"/>
      <c r="AQ29" s="373"/>
      <c r="AR29" s="374"/>
      <c r="AS29" s="372">
        <v>2973</v>
      </c>
      <c r="AT29" s="373"/>
      <c r="AU29" s="373"/>
      <c r="AV29" s="373"/>
      <c r="AW29" s="373"/>
      <c r="AX29" s="432"/>
      <c r="AY29" s="439"/>
      <c r="AZ29" s="440"/>
      <c r="BA29" s="440"/>
      <c r="BB29" s="441"/>
      <c r="BC29" s="433" t="s">
        <v>189</v>
      </c>
      <c r="BD29" s="434"/>
      <c r="BE29" s="434"/>
      <c r="BF29" s="434"/>
      <c r="BG29" s="434"/>
      <c r="BH29" s="434"/>
      <c r="BI29" s="434"/>
      <c r="BJ29" s="434"/>
      <c r="BK29" s="434"/>
      <c r="BL29" s="434"/>
      <c r="BM29" s="435"/>
      <c r="BN29" s="419">
        <v>6106193</v>
      </c>
      <c r="BO29" s="420"/>
      <c r="BP29" s="420"/>
      <c r="BQ29" s="420"/>
      <c r="BR29" s="420"/>
      <c r="BS29" s="420"/>
      <c r="BT29" s="420"/>
      <c r="BU29" s="421"/>
      <c r="BV29" s="419">
        <v>5605796</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190</v>
      </c>
      <c r="X30" s="387"/>
      <c r="Y30" s="387"/>
      <c r="Z30" s="387"/>
      <c r="AA30" s="387"/>
      <c r="AB30" s="387"/>
      <c r="AC30" s="387"/>
      <c r="AD30" s="387"/>
      <c r="AE30" s="387"/>
      <c r="AF30" s="387"/>
      <c r="AG30" s="388"/>
      <c r="AH30" s="389">
        <v>95.7</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10954613</v>
      </c>
      <c r="BO30" s="454"/>
      <c r="BP30" s="454"/>
      <c r="BQ30" s="454"/>
      <c r="BR30" s="454"/>
      <c r="BS30" s="454"/>
      <c r="BT30" s="454"/>
      <c r="BU30" s="455"/>
      <c r="BV30" s="453">
        <v>12783068</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191</v>
      </c>
      <c r="D32" s="378"/>
      <c r="E32" s="378"/>
      <c r="F32" s="378"/>
      <c r="G32" s="378"/>
      <c r="H32" s="378"/>
      <c r="I32" s="378"/>
      <c r="J32" s="378"/>
      <c r="K32" s="378"/>
      <c r="L32" s="378"/>
      <c r="M32" s="378"/>
      <c r="N32" s="378"/>
      <c r="O32" s="378"/>
      <c r="P32" s="378"/>
      <c r="Q32" s="378"/>
      <c r="R32" s="378"/>
      <c r="S32" s="378"/>
      <c r="U32" s="379" t="s">
        <v>192</v>
      </c>
      <c r="V32" s="379"/>
      <c r="W32" s="379"/>
      <c r="X32" s="379"/>
      <c r="Y32" s="379"/>
      <c r="Z32" s="379"/>
      <c r="AA32" s="379"/>
      <c r="AB32" s="379"/>
      <c r="AC32" s="379"/>
      <c r="AD32" s="379"/>
      <c r="AE32" s="379"/>
      <c r="AF32" s="379"/>
      <c r="AG32" s="379"/>
      <c r="AH32" s="379"/>
      <c r="AI32" s="379"/>
      <c r="AJ32" s="379"/>
      <c r="AK32" s="379"/>
      <c r="AM32" s="379" t="s">
        <v>193</v>
      </c>
      <c r="AN32" s="379"/>
      <c r="AO32" s="379"/>
      <c r="AP32" s="379"/>
      <c r="AQ32" s="379"/>
      <c r="AR32" s="379"/>
      <c r="AS32" s="379"/>
      <c r="AT32" s="379"/>
      <c r="AU32" s="379"/>
      <c r="AV32" s="379"/>
      <c r="AW32" s="379"/>
      <c r="AX32" s="379"/>
      <c r="AY32" s="379"/>
      <c r="AZ32" s="379"/>
      <c r="BA32" s="379"/>
      <c r="BB32" s="379"/>
      <c r="BC32" s="379"/>
      <c r="BE32" s="379" t="s">
        <v>194</v>
      </c>
      <c r="BF32" s="379"/>
      <c r="BG32" s="379"/>
      <c r="BH32" s="379"/>
      <c r="BI32" s="379"/>
      <c r="BJ32" s="379"/>
      <c r="BK32" s="379"/>
      <c r="BL32" s="379"/>
      <c r="BM32" s="379"/>
      <c r="BN32" s="379"/>
      <c r="BO32" s="379"/>
      <c r="BP32" s="379"/>
      <c r="BQ32" s="379"/>
      <c r="BR32" s="379"/>
      <c r="BS32" s="379"/>
      <c r="BT32" s="379"/>
      <c r="BU32" s="379"/>
      <c r="BW32" s="379" t="s">
        <v>195</v>
      </c>
      <c r="BX32" s="379"/>
      <c r="BY32" s="379"/>
      <c r="BZ32" s="379"/>
      <c r="CA32" s="379"/>
      <c r="CB32" s="379"/>
      <c r="CC32" s="379"/>
      <c r="CD32" s="379"/>
      <c r="CE32" s="379"/>
      <c r="CF32" s="379"/>
      <c r="CG32" s="379"/>
      <c r="CH32" s="379"/>
      <c r="CI32" s="379"/>
      <c r="CJ32" s="379"/>
      <c r="CK32" s="379"/>
      <c r="CL32" s="379"/>
      <c r="CM32" s="379"/>
      <c r="CO32" s="379" t="s">
        <v>196</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197</v>
      </c>
      <c r="D33" s="371"/>
      <c r="E33" s="370" t="s">
        <v>198</v>
      </c>
      <c r="F33" s="370"/>
      <c r="G33" s="370"/>
      <c r="H33" s="370"/>
      <c r="I33" s="370"/>
      <c r="J33" s="370"/>
      <c r="K33" s="370"/>
      <c r="L33" s="370"/>
      <c r="M33" s="370"/>
      <c r="N33" s="370"/>
      <c r="O33" s="370"/>
      <c r="P33" s="370"/>
      <c r="Q33" s="370"/>
      <c r="R33" s="370"/>
      <c r="S33" s="370"/>
      <c r="T33" s="206"/>
      <c r="U33" s="371" t="s">
        <v>199</v>
      </c>
      <c r="V33" s="371"/>
      <c r="W33" s="370" t="s">
        <v>198</v>
      </c>
      <c r="X33" s="370"/>
      <c r="Y33" s="370"/>
      <c r="Z33" s="370"/>
      <c r="AA33" s="370"/>
      <c r="AB33" s="370"/>
      <c r="AC33" s="370"/>
      <c r="AD33" s="370"/>
      <c r="AE33" s="370"/>
      <c r="AF33" s="370"/>
      <c r="AG33" s="370"/>
      <c r="AH33" s="370"/>
      <c r="AI33" s="370"/>
      <c r="AJ33" s="370"/>
      <c r="AK33" s="370"/>
      <c r="AL33" s="206"/>
      <c r="AM33" s="371" t="s">
        <v>197</v>
      </c>
      <c r="AN33" s="371"/>
      <c r="AO33" s="370" t="s">
        <v>198</v>
      </c>
      <c r="AP33" s="370"/>
      <c r="AQ33" s="370"/>
      <c r="AR33" s="370"/>
      <c r="AS33" s="370"/>
      <c r="AT33" s="370"/>
      <c r="AU33" s="370"/>
      <c r="AV33" s="370"/>
      <c r="AW33" s="370"/>
      <c r="AX33" s="370"/>
      <c r="AY33" s="370"/>
      <c r="AZ33" s="370"/>
      <c r="BA33" s="370"/>
      <c r="BB33" s="370"/>
      <c r="BC33" s="370"/>
      <c r="BD33" s="207"/>
      <c r="BE33" s="370" t="s">
        <v>200</v>
      </c>
      <c r="BF33" s="370"/>
      <c r="BG33" s="370" t="s">
        <v>201</v>
      </c>
      <c r="BH33" s="370"/>
      <c r="BI33" s="370"/>
      <c r="BJ33" s="370"/>
      <c r="BK33" s="370"/>
      <c r="BL33" s="370"/>
      <c r="BM33" s="370"/>
      <c r="BN33" s="370"/>
      <c r="BO33" s="370"/>
      <c r="BP33" s="370"/>
      <c r="BQ33" s="370"/>
      <c r="BR33" s="370"/>
      <c r="BS33" s="370"/>
      <c r="BT33" s="370"/>
      <c r="BU33" s="370"/>
      <c r="BV33" s="207"/>
      <c r="BW33" s="371" t="s">
        <v>200</v>
      </c>
      <c r="BX33" s="371"/>
      <c r="BY33" s="370" t="s">
        <v>202</v>
      </c>
      <c r="BZ33" s="370"/>
      <c r="CA33" s="370"/>
      <c r="CB33" s="370"/>
      <c r="CC33" s="370"/>
      <c r="CD33" s="370"/>
      <c r="CE33" s="370"/>
      <c r="CF33" s="370"/>
      <c r="CG33" s="370"/>
      <c r="CH33" s="370"/>
      <c r="CI33" s="370"/>
      <c r="CJ33" s="370"/>
      <c r="CK33" s="370"/>
      <c r="CL33" s="370"/>
      <c r="CM33" s="370"/>
      <c r="CN33" s="206"/>
      <c r="CO33" s="371" t="s">
        <v>199</v>
      </c>
      <c r="CP33" s="371"/>
      <c r="CQ33" s="370" t="s">
        <v>203</v>
      </c>
      <c r="CR33" s="370"/>
      <c r="CS33" s="370"/>
      <c r="CT33" s="370"/>
      <c r="CU33" s="370"/>
      <c r="CV33" s="370"/>
      <c r="CW33" s="370"/>
      <c r="CX33" s="370"/>
      <c r="CY33" s="370"/>
      <c r="CZ33" s="370"/>
      <c r="DA33" s="370"/>
      <c r="DB33" s="370"/>
      <c r="DC33" s="370"/>
      <c r="DD33" s="370"/>
      <c r="DE33" s="370"/>
      <c r="DF33" s="206"/>
      <c r="DG33" s="369" t="s">
        <v>204</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特別会計国民健康保険事業費</v>
      </c>
      <c r="X34" s="368"/>
      <c r="Y34" s="368"/>
      <c r="Z34" s="368"/>
      <c r="AA34" s="368"/>
      <c r="AB34" s="368"/>
      <c r="AC34" s="368"/>
      <c r="AD34" s="368"/>
      <c r="AE34" s="368"/>
      <c r="AF34" s="368"/>
      <c r="AG34" s="368"/>
      <c r="AH34" s="368"/>
      <c r="AI34" s="368"/>
      <c r="AJ34" s="368"/>
      <c r="AK34" s="368"/>
      <c r="AL34" s="181"/>
      <c r="AM34" s="367">
        <f>IF(AO34="","",MAX(C34:D43,U34:V43)+1)</f>
        <v>7</v>
      </c>
      <c r="AN34" s="367"/>
      <c r="AO34" s="368" t="str">
        <f>IF('各会計、関係団体の財政状況及び健全化判断比率'!B32="","",'各会計、関係団体の財政状況及び健全化判断比率'!B32)</f>
        <v>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11</v>
      </c>
      <c r="BX34" s="367"/>
      <c r="BY34" s="368" t="str">
        <f>IF('各会計、関係団体の財政状況及び健全化判断比率'!B68="","",'各会計、関係団体の財政状況及び健全化判断比率'!B68)</f>
        <v>大阪府後期高齢者医療広域連合
（一般会計）</v>
      </c>
      <c r="BZ34" s="368"/>
      <c r="CA34" s="368"/>
      <c r="CB34" s="368"/>
      <c r="CC34" s="368"/>
      <c r="CD34" s="368"/>
      <c r="CE34" s="368"/>
      <c r="CF34" s="368"/>
      <c r="CG34" s="368"/>
      <c r="CH34" s="368"/>
      <c r="CI34" s="368"/>
      <c r="CJ34" s="368"/>
      <c r="CK34" s="368"/>
      <c r="CL34" s="368"/>
      <c r="CM34" s="368"/>
      <c r="CN34" s="181"/>
      <c r="CO34" s="367">
        <f>IF(CQ34="","",MAX(C34:D43,U34:V43,AM34:AN43,BE34:BF43,BW34:BX43)+1)</f>
        <v>15</v>
      </c>
      <c r="CP34" s="367"/>
      <c r="CQ34" s="368" t="str">
        <f>IF('各会計、関係団体の財政状況及び健全化判断比率'!BS7="","",'各会計、関係団体の財政状況及び健全化判断比率'!BS7)</f>
        <v>箕面市医療保健センター</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f>IF(E35="","",C34+1)</f>
        <v>2</v>
      </c>
      <c r="D35" s="367"/>
      <c r="E35" s="368" t="str">
        <f>IF('各会計、関係団体の財政状況及び健全化判断比率'!B8="","",'各会計、関係団体の財政状況及び健全化判断比率'!B8)</f>
        <v>特別会計公共用地先行取得事業費</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特別会計介護保険事業費</v>
      </c>
      <c r="X35" s="368"/>
      <c r="Y35" s="368"/>
      <c r="Z35" s="368"/>
      <c r="AA35" s="368"/>
      <c r="AB35" s="368"/>
      <c r="AC35" s="368"/>
      <c r="AD35" s="368"/>
      <c r="AE35" s="368"/>
      <c r="AF35" s="368"/>
      <c r="AG35" s="368"/>
      <c r="AH35" s="368"/>
      <c r="AI35" s="368"/>
      <c r="AJ35" s="368"/>
      <c r="AK35" s="368"/>
      <c r="AL35" s="181"/>
      <c r="AM35" s="367">
        <f t="shared" ref="AM35:AM43" si="0">IF(AO35="","",AM34+1)</f>
        <v>8</v>
      </c>
      <c r="AN35" s="367"/>
      <c r="AO35" s="368" t="str">
        <f>IF('各会計、関係団体の財政状況及び健全化判断比率'!B33="","",'各会計、関係団体の財政状況及び健全化判断比率'!B33)</f>
        <v>公共下水道事業会計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12</v>
      </c>
      <c r="BX35" s="367"/>
      <c r="BY35" s="368" t="str">
        <f>IF('各会計、関係団体の財政状況及び健全化判断比率'!B69="","",'各会計、関係団体の財政状況及び健全化判断比率'!B69)</f>
        <v>大阪府後期高齢者医療広域連合
（後期高齢者医療特別会計）</v>
      </c>
      <c r="BZ35" s="368"/>
      <c r="CA35" s="368"/>
      <c r="CB35" s="368"/>
      <c r="CC35" s="368"/>
      <c r="CD35" s="368"/>
      <c r="CE35" s="368"/>
      <c r="CF35" s="368"/>
      <c r="CG35" s="368"/>
      <c r="CH35" s="368"/>
      <c r="CI35" s="368"/>
      <c r="CJ35" s="368"/>
      <c r="CK35" s="368"/>
      <c r="CL35" s="368"/>
      <c r="CM35" s="368"/>
      <c r="CN35" s="181"/>
      <c r="CO35" s="367">
        <f t="shared" ref="CO35:CO43" si="3">IF(CQ35="","",CO34+1)</f>
        <v>16</v>
      </c>
      <c r="CP35" s="367"/>
      <c r="CQ35" s="368" t="str">
        <f>IF('各会計、関係団体の財政状況及び健全化判断比率'!BS8="","",'各会計、関係団体の財政状況及び健全化判断比率'!BS8)</f>
        <v>箕面市障害者事業団</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特別会計後期高齢者医療事業費</v>
      </c>
      <c r="X36" s="368"/>
      <c r="Y36" s="368"/>
      <c r="Z36" s="368"/>
      <c r="AA36" s="368"/>
      <c r="AB36" s="368"/>
      <c r="AC36" s="368"/>
      <c r="AD36" s="368"/>
      <c r="AE36" s="368"/>
      <c r="AF36" s="368"/>
      <c r="AG36" s="368"/>
      <c r="AH36" s="368"/>
      <c r="AI36" s="368"/>
      <c r="AJ36" s="368"/>
      <c r="AK36" s="368"/>
      <c r="AL36" s="181"/>
      <c r="AM36" s="367">
        <f t="shared" si="0"/>
        <v>9</v>
      </c>
      <c r="AN36" s="367"/>
      <c r="AO36" s="368" t="str">
        <f>IF('各会計、関係団体の財政状況及び健全化判断比率'!B34="","",'各会計、関係団体の財政状況及び健全化判断比率'!B34)</f>
        <v>病院事業会計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13</v>
      </c>
      <c r="BX36" s="367"/>
      <c r="BY36" s="368" t="str">
        <f>IF('各会計、関係団体の財政状況及び健全化判断比率'!B70="","",'各会計、関係団体の財政状況及び健全化判断比率'!B70)</f>
        <v>大阪広域水道企業団
水道事業会計（水道用水供給事業）</v>
      </c>
      <c r="BZ36" s="368"/>
      <c r="CA36" s="368"/>
      <c r="CB36" s="368"/>
      <c r="CC36" s="368"/>
      <c r="CD36" s="368"/>
      <c r="CE36" s="368"/>
      <c r="CF36" s="368"/>
      <c r="CG36" s="368"/>
      <c r="CH36" s="368"/>
      <c r="CI36" s="368"/>
      <c r="CJ36" s="368"/>
      <c r="CK36" s="368"/>
      <c r="CL36" s="368"/>
      <c r="CM36" s="368"/>
      <c r="CN36" s="181"/>
      <c r="CO36" s="367">
        <f t="shared" si="3"/>
        <v>17</v>
      </c>
      <c r="CP36" s="367"/>
      <c r="CQ36" s="368" t="str">
        <f>IF('各会計、関係団体の財政状況及び健全化判断比率'!BS9="","",'各会計、関係団体の財政状況及び健全化判断比率'!BS9)</f>
        <v>箕面市メイプル文化財団</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6</v>
      </c>
      <c r="V37" s="367"/>
      <c r="W37" s="368" t="str">
        <f>IF('各会計、関係団体の財政状況及び健全化判断比率'!B31="","",'各会計、関係団体の財政状況及び健全化判断比率'!B31)</f>
        <v>特別会計介護サービス事業費</v>
      </c>
      <c r="X37" s="368"/>
      <c r="Y37" s="368"/>
      <c r="Z37" s="368"/>
      <c r="AA37" s="368"/>
      <c r="AB37" s="368"/>
      <c r="AC37" s="368"/>
      <c r="AD37" s="368"/>
      <c r="AE37" s="368"/>
      <c r="AF37" s="368"/>
      <c r="AG37" s="368"/>
      <c r="AH37" s="368"/>
      <c r="AI37" s="368"/>
      <c r="AJ37" s="368"/>
      <c r="AK37" s="368"/>
      <c r="AL37" s="181"/>
      <c r="AM37" s="367">
        <f t="shared" si="0"/>
        <v>10</v>
      </c>
      <c r="AN37" s="367"/>
      <c r="AO37" s="368" t="str">
        <f>IF('各会計、関係団体の財政状況及び健全化判断比率'!B35="","",'各会計、関係団体の財政状況及び健全化判断比率'!B35)</f>
        <v>競艇事業会計</v>
      </c>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14</v>
      </c>
      <c r="BX37" s="367"/>
      <c r="BY37" s="368" t="str">
        <f>IF('各会計、関係団体の財政状況及び健全化判断比率'!B71="","",'各会計、関係団体の財政状況及び健全化判断比率'!B71)</f>
        <v>大阪広域水道企業団
（工業用水道事業会計）</v>
      </c>
      <c r="BZ37" s="368"/>
      <c r="CA37" s="368"/>
      <c r="CB37" s="368"/>
      <c r="CC37" s="368"/>
      <c r="CD37" s="368"/>
      <c r="CE37" s="368"/>
      <c r="CF37" s="368"/>
      <c r="CG37" s="368"/>
      <c r="CH37" s="368"/>
      <c r="CI37" s="368"/>
      <c r="CJ37" s="368"/>
      <c r="CK37" s="368"/>
      <c r="CL37" s="368"/>
      <c r="CM37" s="368"/>
      <c r="CN37" s="181"/>
      <c r="CO37" s="367">
        <f t="shared" si="3"/>
        <v>18</v>
      </c>
      <c r="CP37" s="367"/>
      <c r="CQ37" s="368" t="str">
        <f>IF('各会計、関係団体の財政状況及び健全化判断比率'!BS10="","",'各会計、関係団体の財政状況及び健全化判断比率'!BS10)</f>
        <v>箕面市国際交流協会</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t="str">
        <f t="shared" si="2"/>
        <v/>
      </c>
      <c r="BX38" s="367"/>
      <c r="BY38" s="368" t="str">
        <f>IF('各会計、関係団体の財政状況及び健全化判断比率'!B72="","",'各会計、関係団体の財政状況及び健全化判断比率'!B72)</f>
        <v/>
      </c>
      <c r="BZ38" s="368"/>
      <c r="CA38" s="368"/>
      <c r="CB38" s="368"/>
      <c r="CC38" s="368"/>
      <c r="CD38" s="368"/>
      <c r="CE38" s="368"/>
      <c r="CF38" s="368"/>
      <c r="CG38" s="368"/>
      <c r="CH38" s="368"/>
      <c r="CI38" s="368"/>
      <c r="CJ38" s="368"/>
      <c r="CK38" s="368"/>
      <c r="CL38" s="368"/>
      <c r="CM38" s="368"/>
      <c r="CN38" s="181"/>
      <c r="CO38" s="367">
        <f t="shared" si="3"/>
        <v>19</v>
      </c>
      <c r="CP38" s="367"/>
      <c r="CQ38" s="368" t="str">
        <f>IF('各会計、関係団体の財政状況及び健全化判断比率'!BS11="","",'各会計、関係団体の財政状況及び健全化判断比率'!BS11)</f>
        <v>箕面市都市開発</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f t="shared" si="3"/>
        <v>20</v>
      </c>
      <c r="CP39" s="367"/>
      <c r="CQ39" s="368" t="str">
        <f>IF('各会計、関係団体の財政状況及び健全化判断比率'!BS12="","",'各会計、関係団体の財政状況及び健全化判断比率'!BS12)</f>
        <v>箕面FMまちそだて</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f t="shared" si="3"/>
        <v>21</v>
      </c>
      <c r="CP40" s="367"/>
      <c r="CQ40" s="368" t="str">
        <f>IF('各会計、関係団体の財政状況及び健全化判断比率'!BS13="","",'各会計、関係団体の財政状況及び健全化判断比率'!BS13)</f>
        <v>箕面市土地開発公社</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205</v>
      </c>
      <c r="E46" s="364" t="s">
        <v>206</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207</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208</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209</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210</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211</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212</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213</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r/RpHNRUIVt9PxWYKZjZAWaM1nj0lbkLGRhff21gwt/PZN8jqx3zHD8h8Xgv6XkS80Hqd/r6jMhps/6++05bpg==" saltValue="4Mi1/ZjEivTDydVnVifob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2">
      <c r="A34" s="22"/>
      <c r="B34" s="31"/>
      <c r="C34" s="1151" t="s">
        <v>566</v>
      </c>
      <c r="D34" s="1151"/>
      <c r="E34" s="1152"/>
      <c r="F34" s="32">
        <v>21.9</v>
      </c>
      <c r="G34" s="33">
        <v>23.57</v>
      </c>
      <c r="H34" s="33">
        <v>23.34</v>
      </c>
      <c r="I34" s="33">
        <v>21.22</v>
      </c>
      <c r="J34" s="34">
        <v>24.95</v>
      </c>
      <c r="K34" s="22"/>
      <c r="L34" s="22"/>
      <c r="M34" s="22"/>
      <c r="N34" s="22"/>
      <c r="O34" s="22"/>
      <c r="P34" s="22"/>
    </row>
    <row r="35" spans="1:16" ht="39" customHeight="1" x14ac:dyDescent="0.2">
      <c r="A35" s="22"/>
      <c r="B35" s="35"/>
      <c r="C35" s="1145" t="s">
        <v>567</v>
      </c>
      <c r="D35" s="1146"/>
      <c r="E35" s="1147"/>
      <c r="F35" s="36">
        <v>15.9</v>
      </c>
      <c r="G35" s="37">
        <v>16.559999999999999</v>
      </c>
      <c r="H35" s="37">
        <v>16.239999999999998</v>
      </c>
      <c r="I35" s="37">
        <v>16.88</v>
      </c>
      <c r="J35" s="38">
        <v>18.11</v>
      </c>
      <c r="K35" s="22"/>
      <c r="L35" s="22"/>
      <c r="M35" s="22"/>
      <c r="N35" s="22"/>
      <c r="O35" s="22"/>
      <c r="P35" s="22"/>
    </row>
    <row r="36" spans="1:16" ht="39" customHeight="1" x14ac:dyDescent="0.2">
      <c r="A36" s="22"/>
      <c r="B36" s="35"/>
      <c r="C36" s="1145" t="s">
        <v>568</v>
      </c>
      <c r="D36" s="1146"/>
      <c r="E36" s="1147"/>
      <c r="F36" s="36">
        <v>2.9</v>
      </c>
      <c r="G36" s="37">
        <v>2.31</v>
      </c>
      <c r="H36" s="37">
        <v>3.8</v>
      </c>
      <c r="I36" s="37">
        <v>5.24</v>
      </c>
      <c r="J36" s="38">
        <v>9.69</v>
      </c>
      <c r="K36" s="22"/>
      <c r="L36" s="22"/>
      <c r="M36" s="22"/>
      <c r="N36" s="22"/>
      <c r="O36" s="22"/>
      <c r="P36" s="22"/>
    </row>
    <row r="37" spans="1:16" ht="39" customHeight="1" x14ac:dyDescent="0.2">
      <c r="A37" s="22"/>
      <c r="B37" s="35"/>
      <c r="C37" s="1145" t="s">
        <v>569</v>
      </c>
      <c r="D37" s="1146"/>
      <c r="E37" s="1147"/>
      <c r="F37" s="36">
        <v>8.9</v>
      </c>
      <c r="G37" s="37">
        <v>8.6</v>
      </c>
      <c r="H37" s="37">
        <v>7.43</v>
      </c>
      <c r="I37" s="37">
        <v>7.38</v>
      </c>
      <c r="J37" s="38">
        <v>8.34</v>
      </c>
      <c r="K37" s="22"/>
      <c r="L37" s="22"/>
      <c r="M37" s="22"/>
      <c r="N37" s="22"/>
      <c r="O37" s="22"/>
      <c r="P37" s="22"/>
    </row>
    <row r="38" spans="1:16" ht="39" customHeight="1" x14ac:dyDescent="0.2">
      <c r="A38" s="22"/>
      <c r="B38" s="35"/>
      <c r="C38" s="1145" t="s">
        <v>570</v>
      </c>
      <c r="D38" s="1146"/>
      <c r="E38" s="1147"/>
      <c r="F38" s="36">
        <v>7.34</v>
      </c>
      <c r="G38" s="37">
        <v>7.99</v>
      </c>
      <c r="H38" s="37">
        <v>8.5299999999999994</v>
      </c>
      <c r="I38" s="37">
        <v>4.93</v>
      </c>
      <c r="J38" s="38">
        <v>5.34</v>
      </c>
      <c r="K38" s="22"/>
      <c r="L38" s="22"/>
      <c r="M38" s="22"/>
      <c r="N38" s="22"/>
      <c r="O38" s="22"/>
      <c r="P38" s="22"/>
    </row>
    <row r="39" spans="1:16" ht="39" customHeight="1" x14ac:dyDescent="0.2">
      <c r="A39" s="22"/>
      <c r="B39" s="35"/>
      <c r="C39" s="1145" t="s">
        <v>571</v>
      </c>
      <c r="D39" s="1146"/>
      <c r="E39" s="1147"/>
      <c r="F39" s="36">
        <v>1.04</v>
      </c>
      <c r="G39" s="37">
        <v>1.24</v>
      </c>
      <c r="H39" s="37">
        <v>1.84</v>
      </c>
      <c r="I39" s="37">
        <v>0.66</v>
      </c>
      <c r="J39" s="38">
        <v>0.81</v>
      </c>
      <c r="K39" s="22"/>
      <c r="L39" s="22"/>
      <c r="M39" s="22"/>
      <c r="N39" s="22"/>
      <c r="O39" s="22"/>
      <c r="P39" s="22"/>
    </row>
    <row r="40" spans="1:16" ht="39" customHeight="1" x14ac:dyDescent="0.2">
      <c r="A40" s="22"/>
      <c r="B40" s="35"/>
      <c r="C40" s="1145" t="s">
        <v>572</v>
      </c>
      <c r="D40" s="1146"/>
      <c r="E40" s="1147"/>
      <c r="F40" s="36">
        <v>0.33</v>
      </c>
      <c r="G40" s="37">
        <v>0.31</v>
      </c>
      <c r="H40" s="37">
        <v>0.44</v>
      </c>
      <c r="I40" s="37">
        <v>0.28000000000000003</v>
      </c>
      <c r="J40" s="38">
        <v>0.32</v>
      </c>
      <c r="K40" s="22"/>
      <c r="L40" s="22"/>
      <c r="M40" s="22"/>
      <c r="N40" s="22"/>
      <c r="O40" s="22"/>
      <c r="P40" s="22"/>
    </row>
    <row r="41" spans="1:16" ht="39" customHeight="1" x14ac:dyDescent="0.2">
      <c r="A41" s="22"/>
      <c r="B41" s="35"/>
      <c r="C41" s="1145" t="s">
        <v>573</v>
      </c>
      <c r="D41" s="1146"/>
      <c r="E41" s="1147"/>
      <c r="F41" s="36" t="s">
        <v>574</v>
      </c>
      <c r="G41" s="37">
        <v>0</v>
      </c>
      <c r="H41" s="37">
        <v>1.32</v>
      </c>
      <c r="I41" s="37">
        <v>0.75</v>
      </c>
      <c r="J41" s="38">
        <v>0.1</v>
      </c>
      <c r="K41" s="22"/>
      <c r="L41" s="22"/>
      <c r="M41" s="22"/>
      <c r="N41" s="22"/>
      <c r="O41" s="22"/>
      <c r="P41" s="22"/>
    </row>
    <row r="42" spans="1:16" ht="39" customHeight="1" x14ac:dyDescent="0.2">
      <c r="A42" s="22"/>
      <c r="B42" s="39"/>
      <c r="C42" s="1145" t="s">
        <v>575</v>
      </c>
      <c r="D42" s="1146"/>
      <c r="E42" s="1147"/>
      <c r="F42" s="36" t="s">
        <v>516</v>
      </c>
      <c r="G42" s="37" t="s">
        <v>516</v>
      </c>
      <c r="H42" s="37" t="s">
        <v>516</v>
      </c>
      <c r="I42" s="37" t="s">
        <v>516</v>
      </c>
      <c r="J42" s="38" t="s">
        <v>516</v>
      </c>
      <c r="K42" s="22"/>
      <c r="L42" s="22"/>
      <c r="M42" s="22"/>
      <c r="N42" s="22"/>
      <c r="O42" s="22"/>
      <c r="P42" s="22"/>
    </row>
    <row r="43" spans="1:16" ht="39" customHeight="1" thickBot="1" x14ac:dyDescent="0.25">
      <c r="A43" s="22"/>
      <c r="B43" s="40"/>
      <c r="C43" s="1148" t="s">
        <v>576</v>
      </c>
      <c r="D43" s="1149"/>
      <c r="E43" s="1150"/>
      <c r="F43" s="41">
        <v>0</v>
      </c>
      <c r="G43" s="42">
        <v>0</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aR4GGfO1iT9HNfGdX5aBGUDcL3zLnFmUbLWwAoIC5kO/IUZZt0ubD4yRxl4jrv6RMDZGZMQ/RMGIt6cXRso6Dw==" saltValue="PfKkAJ4EwroP3ZDfkQZsg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2">
      <c r="A45" s="48"/>
      <c r="B45" s="1176" t="s">
        <v>11</v>
      </c>
      <c r="C45" s="1177"/>
      <c r="D45" s="58"/>
      <c r="E45" s="1182" t="s">
        <v>12</v>
      </c>
      <c r="F45" s="1182"/>
      <c r="G45" s="1182"/>
      <c r="H45" s="1182"/>
      <c r="I45" s="1182"/>
      <c r="J45" s="1183"/>
      <c r="K45" s="59">
        <v>2601</v>
      </c>
      <c r="L45" s="60">
        <v>2633</v>
      </c>
      <c r="M45" s="60">
        <v>2789</v>
      </c>
      <c r="N45" s="60">
        <v>2976</v>
      </c>
      <c r="O45" s="61">
        <v>3434</v>
      </c>
      <c r="P45" s="48"/>
      <c r="Q45" s="48"/>
      <c r="R45" s="48"/>
      <c r="S45" s="48"/>
      <c r="T45" s="48"/>
      <c r="U45" s="48"/>
    </row>
    <row r="46" spans="1:21" ht="30.75" customHeight="1" x14ac:dyDescent="0.2">
      <c r="A46" s="48"/>
      <c r="B46" s="1178"/>
      <c r="C46" s="1179"/>
      <c r="D46" s="62"/>
      <c r="E46" s="1155" t="s">
        <v>13</v>
      </c>
      <c r="F46" s="1155"/>
      <c r="G46" s="1155"/>
      <c r="H46" s="1155"/>
      <c r="I46" s="1155"/>
      <c r="J46" s="1156"/>
      <c r="K46" s="63" t="s">
        <v>516</v>
      </c>
      <c r="L46" s="64" t="s">
        <v>516</v>
      </c>
      <c r="M46" s="64" t="s">
        <v>516</v>
      </c>
      <c r="N46" s="64" t="s">
        <v>516</v>
      </c>
      <c r="O46" s="65" t="s">
        <v>516</v>
      </c>
      <c r="P46" s="48"/>
      <c r="Q46" s="48"/>
      <c r="R46" s="48"/>
      <c r="S46" s="48"/>
      <c r="T46" s="48"/>
      <c r="U46" s="48"/>
    </row>
    <row r="47" spans="1:21" ht="30.75" customHeight="1" x14ac:dyDescent="0.2">
      <c r="A47" s="48"/>
      <c r="B47" s="1178"/>
      <c r="C47" s="1179"/>
      <c r="D47" s="62"/>
      <c r="E47" s="1155" t="s">
        <v>14</v>
      </c>
      <c r="F47" s="1155"/>
      <c r="G47" s="1155"/>
      <c r="H47" s="1155"/>
      <c r="I47" s="1155"/>
      <c r="J47" s="1156"/>
      <c r="K47" s="63" t="s">
        <v>516</v>
      </c>
      <c r="L47" s="64" t="s">
        <v>516</v>
      </c>
      <c r="M47" s="64" t="s">
        <v>516</v>
      </c>
      <c r="N47" s="64" t="s">
        <v>516</v>
      </c>
      <c r="O47" s="65" t="s">
        <v>516</v>
      </c>
      <c r="P47" s="48"/>
      <c r="Q47" s="48"/>
      <c r="R47" s="48"/>
      <c r="S47" s="48"/>
      <c r="T47" s="48"/>
      <c r="U47" s="48"/>
    </row>
    <row r="48" spans="1:21" ht="30.75" customHeight="1" x14ac:dyDescent="0.2">
      <c r="A48" s="48"/>
      <c r="B48" s="1178"/>
      <c r="C48" s="1179"/>
      <c r="D48" s="62"/>
      <c r="E48" s="1155" t="s">
        <v>15</v>
      </c>
      <c r="F48" s="1155"/>
      <c r="G48" s="1155"/>
      <c r="H48" s="1155"/>
      <c r="I48" s="1155"/>
      <c r="J48" s="1156"/>
      <c r="K48" s="63">
        <v>187</v>
      </c>
      <c r="L48" s="64">
        <v>180</v>
      </c>
      <c r="M48" s="64">
        <v>178</v>
      </c>
      <c r="N48" s="64">
        <v>184</v>
      </c>
      <c r="O48" s="65">
        <v>189</v>
      </c>
      <c r="P48" s="48"/>
      <c r="Q48" s="48"/>
      <c r="R48" s="48"/>
      <c r="S48" s="48"/>
      <c r="T48" s="48"/>
      <c r="U48" s="48"/>
    </row>
    <row r="49" spans="1:21" ht="30.75" customHeight="1" x14ac:dyDescent="0.2">
      <c r="A49" s="48"/>
      <c r="B49" s="1178"/>
      <c r="C49" s="1179"/>
      <c r="D49" s="62"/>
      <c r="E49" s="1155" t="s">
        <v>16</v>
      </c>
      <c r="F49" s="1155"/>
      <c r="G49" s="1155"/>
      <c r="H49" s="1155"/>
      <c r="I49" s="1155"/>
      <c r="J49" s="1156"/>
      <c r="K49" s="63" t="s">
        <v>516</v>
      </c>
      <c r="L49" s="64" t="s">
        <v>516</v>
      </c>
      <c r="M49" s="64" t="s">
        <v>516</v>
      </c>
      <c r="N49" s="64" t="s">
        <v>516</v>
      </c>
      <c r="O49" s="65" t="s">
        <v>516</v>
      </c>
      <c r="P49" s="48"/>
      <c r="Q49" s="48"/>
      <c r="R49" s="48"/>
      <c r="S49" s="48"/>
      <c r="T49" s="48"/>
      <c r="U49" s="48"/>
    </row>
    <row r="50" spans="1:21" ht="30.75" customHeight="1" x14ac:dyDescent="0.2">
      <c r="A50" s="48"/>
      <c r="B50" s="1178"/>
      <c r="C50" s="1179"/>
      <c r="D50" s="62"/>
      <c r="E50" s="1155" t="s">
        <v>17</v>
      </c>
      <c r="F50" s="1155"/>
      <c r="G50" s="1155"/>
      <c r="H50" s="1155"/>
      <c r="I50" s="1155"/>
      <c r="J50" s="1156"/>
      <c r="K50" s="63">
        <v>100</v>
      </c>
      <c r="L50" s="64">
        <v>225</v>
      </c>
      <c r="M50" s="64">
        <v>100</v>
      </c>
      <c r="N50" s="64">
        <v>100</v>
      </c>
      <c r="O50" s="65">
        <v>206</v>
      </c>
      <c r="P50" s="48"/>
      <c r="Q50" s="48"/>
      <c r="R50" s="48"/>
      <c r="S50" s="48"/>
      <c r="T50" s="48"/>
      <c r="U50" s="48"/>
    </row>
    <row r="51" spans="1:21" ht="30.75" customHeight="1" x14ac:dyDescent="0.2">
      <c r="A51" s="48"/>
      <c r="B51" s="1180"/>
      <c r="C51" s="1181"/>
      <c r="D51" s="66"/>
      <c r="E51" s="1155" t="s">
        <v>18</v>
      </c>
      <c r="F51" s="1155"/>
      <c r="G51" s="1155"/>
      <c r="H51" s="1155"/>
      <c r="I51" s="1155"/>
      <c r="J51" s="1156"/>
      <c r="K51" s="63" t="s">
        <v>516</v>
      </c>
      <c r="L51" s="64" t="s">
        <v>516</v>
      </c>
      <c r="M51" s="64" t="s">
        <v>516</v>
      </c>
      <c r="N51" s="64" t="s">
        <v>516</v>
      </c>
      <c r="O51" s="65" t="s">
        <v>516</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2662</v>
      </c>
      <c r="L52" s="64">
        <v>2363</v>
      </c>
      <c r="M52" s="64">
        <v>2415</v>
      </c>
      <c r="N52" s="64">
        <v>2425</v>
      </c>
      <c r="O52" s="65">
        <v>3387</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226</v>
      </c>
      <c r="L53" s="69">
        <v>675</v>
      </c>
      <c r="M53" s="69">
        <v>652</v>
      </c>
      <c r="N53" s="69">
        <v>835</v>
      </c>
      <c r="O53" s="70">
        <v>442</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577</v>
      </c>
      <c r="P56" s="48"/>
      <c r="Q56" s="48"/>
      <c r="R56" s="48"/>
      <c r="S56" s="48"/>
      <c r="T56" s="48"/>
      <c r="U56" s="48"/>
    </row>
    <row r="57" spans="1:21" ht="31.5" customHeight="1" thickBot="1" x14ac:dyDescent="0.25">
      <c r="A57" s="48"/>
      <c r="B57" s="76"/>
      <c r="C57" s="77"/>
      <c r="D57" s="77"/>
      <c r="E57" s="78"/>
      <c r="F57" s="78"/>
      <c r="G57" s="78"/>
      <c r="H57" s="78"/>
      <c r="I57" s="78"/>
      <c r="J57" s="79" t="s">
        <v>2</v>
      </c>
      <c r="K57" s="80" t="s">
        <v>578</v>
      </c>
      <c r="L57" s="81" t="s">
        <v>579</v>
      </c>
      <c r="M57" s="81" t="s">
        <v>580</v>
      </c>
      <c r="N57" s="81" t="s">
        <v>581</v>
      </c>
      <c r="O57" s="82" t="s">
        <v>582</v>
      </c>
      <c r="P57" s="48"/>
      <c r="Q57" s="48"/>
      <c r="R57" s="48"/>
      <c r="S57" s="48"/>
      <c r="T57" s="48"/>
      <c r="U57" s="48"/>
    </row>
    <row r="58" spans="1:21" ht="31.5" customHeight="1" x14ac:dyDescent="0.2">
      <c r="B58" s="1161" t="s">
        <v>26</v>
      </c>
      <c r="C58" s="1162"/>
      <c r="D58" s="1167" t="s">
        <v>27</v>
      </c>
      <c r="E58" s="1168"/>
      <c r="F58" s="1168"/>
      <c r="G58" s="1168"/>
      <c r="H58" s="1168"/>
      <c r="I58" s="1168"/>
      <c r="J58" s="1169"/>
      <c r="K58" s="83"/>
      <c r="L58" s="84"/>
      <c r="M58" s="84"/>
      <c r="N58" s="84"/>
      <c r="O58" s="85"/>
    </row>
    <row r="59" spans="1:21" ht="31.5" customHeight="1" x14ac:dyDescent="0.2">
      <c r="B59" s="1163"/>
      <c r="C59" s="1164"/>
      <c r="D59" s="1170" t="s">
        <v>28</v>
      </c>
      <c r="E59" s="1171"/>
      <c r="F59" s="1171"/>
      <c r="G59" s="1171"/>
      <c r="H59" s="1171"/>
      <c r="I59" s="1171"/>
      <c r="J59" s="1172"/>
      <c r="K59" s="86"/>
      <c r="L59" s="87"/>
      <c r="M59" s="87"/>
      <c r="N59" s="87"/>
      <c r="O59" s="88"/>
    </row>
    <row r="60" spans="1:21" ht="31.5" customHeight="1" thickBot="1" x14ac:dyDescent="0.25">
      <c r="B60" s="1165"/>
      <c r="C60" s="1166"/>
      <c r="D60" s="1173" t="s">
        <v>29</v>
      </c>
      <c r="E60" s="1174"/>
      <c r="F60" s="1174"/>
      <c r="G60" s="1174"/>
      <c r="H60" s="1174"/>
      <c r="I60" s="1174"/>
      <c r="J60" s="1175"/>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zrlqEbuSJjvk82EzKJP3fXQyf+tQlOYn96t6LuGpCYDT64OtPJJjMAf2b1YpXQB2nZuYcCReybwtw5OhANm76A==" saltValue="sSsR4/rlTaHRL9dqXRXOJ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557</v>
      </c>
      <c r="J40" s="103" t="s">
        <v>558</v>
      </c>
      <c r="K40" s="103" t="s">
        <v>559</v>
      </c>
      <c r="L40" s="103" t="s">
        <v>560</v>
      </c>
      <c r="M40" s="104" t="s">
        <v>561</v>
      </c>
    </row>
    <row r="41" spans="2:13" ht="27.75" customHeight="1" x14ac:dyDescent="0.2">
      <c r="B41" s="1196" t="s">
        <v>32</v>
      </c>
      <c r="C41" s="1197"/>
      <c r="D41" s="105"/>
      <c r="E41" s="1198" t="s">
        <v>33</v>
      </c>
      <c r="F41" s="1198"/>
      <c r="G41" s="1198"/>
      <c r="H41" s="1199"/>
      <c r="I41" s="355">
        <v>44869</v>
      </c>
      <c r="J41" s="356">
        <v>48752</v>
      </c>
      <c r="K41" s="356">
        <v>57011</v>
      </c>
      <c r="L41" s="356">
        <v>57889</v>
      </c>
      <c r="M41" s="357">
        <v>52304</v>
      </c>
    </row>
    <row r="42" spans="2:13" ht="27.75" customHeight="1" x14ac:dyDescent="0.2">
      <c r="B42" s="1186"/>
      <c r="C42" s="1187"/>
      <c r="D42" s="106"/>
      <c r="E42" s="1190" t="s">
        <v>34</v>
      </c>
      <c r="F42" s="1190"/>
      <c r="G42" s="1190"/>
      <c r="H42" s="1191"/>
      <c r="I42" s="358">
        <v>8473</v>
      </c>
      <c r="J42" s="359">
        <v>7551</v>
      </c>
      <c r="K42" s="359">
        <v>4699</v>
      </c>
      <c r="L42" s="359">
        <v>3703</v>
      </c>
      <c r="M42" s="360">
        <v>2825</v>
      </c>
    </row>
    <row r="43" spans="2:13" ht="27.75" customHeight="1" x14ac:dyDescent="0.2">
      <c r="B43" s="1186"/>
      <c r="C43" s="1187"/>
      <c r="D43" s="106"/>
      <c r="E43" s="1190" t="s">
        <v>35</v>
      </c>
      <c r="F43" s="1190"/>
      <c r="G43" s="1190"/>
      <c r="H43" s="1191"/>
      <c r="I43" s="358">
        <v>1840</v>
      </c>
      <c r="J43" s="359">
        <v>1867</v>
      </c>
      <c r="K43" s="359">
        <v>1862</v>
      </c>
      <c r="L43" s="359">
        <v>1828</v>
      </c>
      <c r="M43" s="360">
        <v>1512</v>
      </c>
    </row>
    <row r="44" spans="2:13" ht="27.75" customHeight="1" x14ac:dyDescent="0.2">
      <c r="B44" s="1186"/>
      <c r="C44" s="1187"/>
      <c r="D44" s="106"/>
      <c r="E44" s="1190" t="s">
        <v>36</v>
      </c>
      <c r="F44" s="1190"/>
      <c r="G44" s="1190"/>
      <c r="H44" s="1191"/>
      <c r="I44" s="358" t="s">
        <v>516</v>
      </c>
      <c r="J44" s="359" t="s">
        <v>516</v>
      </c>
      <c r="K44" s="359" t="s">
        <v>516</v>
      </c>
      <c r="L44" s="359" t="s">
        <v>516</v>
      </c>
      <c r="M44" s="360" t="s">
        <v>516</v>
      </c>
    </row>
    <row r="45" spans="2:13" ht="27.75" customHeight="1" x14ac:dyDescent="0.2">
      <c r="B45" s="1186"/>
      <c r="C45" s="1187"/>
      <c r="D45" s="106"/>
      <c r="E45" s="1190" t="s">
        <v>37</v>
      </c>
      <c r="F45" s="1190"/>
      <c r="G45" s="1190"/>
      <c r="H45" s="1191"/>
      <c r="I45" s="358">
        <v>6990</v>
      </c>
      <c r="J45" s="359">
        <v>6769</v>
      </c>
      <c r="K45" s="359">
        <v>6569</v>
      </c>
      <c r="L45" s="359">
        <v>6424</v>
      </c>
      <c r="M45" s="360">
        <v>6201</v>
      </c>
    </row>
    <row r="46" spans="2:13" ht="27.75" customHeight="1" x14ac:dyDescent="0.2">
      <c r="B46" s="1186"/>
      <c r="C46" s="1187"/>
      <c r="D46" s="107"/>
      <c r="E46" s="1190" t="s">
        <v>38</v>
      </c>
      <c r="F46" s="1190"/>
      <c r="G46" s="1190"/>
      <c r="H46" s="1191"/>
      <c r="I46" s="358" t="s">
        <v>516</v>
      </c>
      <c r="J46" s="359" t="s">
        <v>516</v>
      </c>
      <c r="K46" s="359" t="s">
        <v>516</v>
      </c>
      <c r="L46" s="359" t="s">
        <v>516</v>
      </c>
      <c r="M46" s="360" t="s">
        <v>516</v>
      </c>
    </row>
    <row r="47" spans="2:13" ht="27.75" customHeight="1" x14ac:dyDescent="0.2">
      <c r="B47" s="1186"/>
      <c r="C47" s="1187"/>
      <c r="D47" s="108"/>
      <c r="E47" s="1200" t="s">
        <v>39</v>
      </c>
      <c r="F47" s="1201"/>
      <c r="G47" s="1201"/>
      <c r="H47" s="1202"/>
      <c r="I47" s="358" t="s">
        <v>516</v>
      </c>
      <c r="J47" s="359" t="s">
        <v>516</v>
      </c>
      <c r="K47" s="359" t="s">
        <v>516</v>
      </c>
      <c r="L47" s="359" t="s">
        <v>516</v>
      </c>
      <c r="M47" s="360" t="s">
        <v>516</v>
      </c>
    </row>
    <row r="48" spans="2:13" ht="27.75" customHeight="1" x14ac:dyDescent="0.2">
      <c r="B48" s="1186"/>
      <c r="C48" s="1187"/>
      <c r="D48" s="106"/>
      <c r="E48" s="1190" t="s">
        <v>40</v>
      </c>
      <c r="F48" s="1190"/>
      <c r="G48" s="1190"/>
      <c r="H48" s="1191"/>
      <c r="I48" s="358" t="s">
        <v>516</v>
      </c>
      <c r="J48" s="359" t="s">
        <v>516</v>
      </c>
      <c r="K48" s="359" t="s">
        <v>516</v>
      </c>
      <c r="L48" s="359" t="s">
        <v>516</v>
      </c>
      <c r="M48" s="360" t="s">
        <v>516</v>
      </c>
    </row>
    <row r="49" spans="2:13" ht="27.75" customHeight="1" x14ac:dyDescent="0.2">
      <c r="B49" s="1188"/>
      <c r="C49" s="1189"/>
      <c r="D49" s="106"/>
      <c r="E49" s="1190" t="s">
        <v>41</v>
      </c>
      <c r="F49" s="1190"/>
      <c r="G49" s="1190"/>
      <c r="H49" s="1191"/>
      <c r="I49" s="358" t="s">
        <v>516</v>
      </c>
      <c r="J49" s="359" t="s">
        <v>516</v>
      </c>
      <c r="K49" s="359" t="s">
        <v>516</v>
      </c>
      <c r="L49" s="359" t="s">
        <v>516</v>
      </c>
      <c r="M49" s="360" t="s">
        <v>516</v>
      </c>
    </row>
    <row r="50" spans="2:13" ht="27.75" customHeight="1" x14ac:dyDescent="0.2">
      <c r="B50" s="1184" t="s">
        <v>42</v>
      </c>
      <c r="C50" s="1185"/>
      <c r="D50" s="109"/>
      <c r="E50" s="1190" t="s">
        <v>43</v>
      </c>
      <c r="F50" s="1190"/>
      <c r="G50" s="1190"/>
      <c r="H50" s="1191"/>
      <c r="I50" s="358">
        <v>26949</v>
      </c>
      <c r="J50" s="359">
        <v>26961</v>
      </c>
      <c r="K50" s="359">
        <v>24566</v>
      </c>
      <c r="L50" s="359">
        <v>27086</v>
      </c>
      <c r="M50" s="360">
        <v>25666</v>
      </c>
    </row>
    <row r="51" spans="2:13" ht="27.75" customHeight="1" x14ac:dyDescent="0.2">
      <c r="B51" s="1186"/>
      <c r="C51" s="1187"/>
      <c r="D51" s="106"/>
      <c r="E51" s="1190" t="s">
        <v>44</v>
      </c>
      <c r="F51" s="1190"/>
      <c r="G51" s="1190"/>
      <c r="H51" s="1191"/>
      <c r="I51" s="358">
        <v>14376</v>
      </c>
      <c r="J51" s="359">
        <v>13263</v>
      </c>
      <c r="K51" s="359">
        <v>13813</v>
      </c>
      <c r="L51" s="359">
        <v>7660</v>
      </c>
      <c r="M51" s="360">
        <v>4450</v>
      </c>
    </row>
    <row r="52" spans="2:13" ht="27.75" customHeight="1" x14ac:dyDescent="0.2">
      <c r="B52" s="1188"/>
      <c r="C52" s="1189"/>
      <c r="D52" s="106"/>
      <c r="E52" s="1190" t="s">
        <v>45</v>
      </c>
      <c r="F52" s="1190"/>
      <c r="G52" s="1190"/>
      <c r="H52" s="1191"/>
      <c r="I52" s="358">
        <v>28287</v>
      </c>
      <c r="J52" s="359">
        <v>29385</v>
      </c>
      <c r="K52" s="359">
        <v>30533</v>
      </c>
      <c r="L52" s="359">
        <v>31449</v>
      </c>
      <c r="M52" s="360">
        <v>30553</v>
      </c>
    </row>
    <row r="53" spans="2:13" ht="27.75" customHeight="1" thickBot="1" x14ac:dyDescent="0.25">
      <c r="B53" s="1192" t="s">
        <v>46</v>
      </c>
      <c r="C53" s="1193"/>
      <c r="D53" s="110"/>
      <c r="E53" s="1194" t="s">
        <v>47</v>
      </c>
      <c r="F53" s="1194"/>
      <c r="G53" s="1194"/>
      <c r="H53" s="1195"/>
      <c r="I53" s="361">
        <v>-7439</v>
      </c>
      <c r="J53" s="362">
        <v>-4670</v>
      </c>
      <c r="K53" s="362">
        <v>1228</v>
      </c>
      <c r="L53" s="362">
        <v>3649</v>
      </c>
      <c r="M53" s="363">
        <v>2173</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YT3IWceG1rFx24/mKnb0f4PuUDbyvwWflIb6u05wJRtEogqJyEdSr2kaiRvq0CEPrxaa6VXF0kWg4xB2KLQ4NQ==" saltValue="CRQXMXXcpPFjNh4/pGbAr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559</v>
      </c>
      <c r="G54" s="119" t="s">
        <v>560</v>
      </c>
      <c r="H54" s="120" t="s">
        <v>561</v>
      </c>
    </row>
    <row r="55" spans="2:8" ht="52.5" customHeight="1" x14ac:dyDescent="0.2">
      <c r="B55" s="121"/>
      <c r="C55" s="1211" t="s">
        <v>50</v>
      </c>
      <c r="D55" s="1211"/>
      <c r="E55" s="1212"/>
      <c r="F55" s="122">
        <v>4184</v>
      </c>
      <c r="G55" s="122">
        <v>5220</v>
      </c>
      <c r="H55" s="123">
        <v>5077</v>
      </c>
    </row>
    <row r="56" spans="2:8" ht="52.5" customHeight="1" x14ac:dyDescent="0.2">
      <c r="B56" s="124"/>
      <c r="C56" s="1213" t="s">
        <v>51</v>
      </c>
      <c r="D56" s="1213"/>
      <c r="E56" s="1214"/>
      <c r="F56" s="125">
        <v>2564</v>
      </c>
      <c r="G56" s="125">
        <v>5606</v>
      </c>
      <c r="H56" s="126">
        <v>6106</v>
      </c>
    </row>
    <row r="57" spans="2:8" ht="53.25" customHeight="1" x14ac:dyDescent="0.2">
      <c r="B57" s="124"/>
      <c r="C57" s="1215" t="s">
        <v>52</v>
      </c>
      <c r="D57" s="1215"/>
      <c r="E57" s="1216"/>
      <c r="F57" s="127">
        <v>15414</v>
      </c>
      <c r="G57" s="127">
        <v>12783</v>
      </c>
      <c r="H57" s="128">
        <v>10955</v>
      </c>
    </row>
    <row r="58" spans="2:8" ht="45.75" customHeight="1" x14ac:dyDescent="0.2">
      <c r="B58" s="129"/>
      <c r="C58" s="1203" t="s">
        <v>583</v>
      </c>
      <c r="D58" s="1204"/>
      <c r="E58" s="1205"/>
      <c r="F58" s="130">
        <v>7002</v>
      </c>
      <c r="G58" s="130">
        <v>7491</v>
      </c>
      <c r="H58" s="131">
        <v>4378</v>
      </c>
    </row>
    <row r="59" spans="2:8" ht="45.75" customHeight="1" x14ac:dyDescent="0.2">
      <c r="B59" s="129"/>
      <c r="C59" s="1203" t="s">
        <v>604</v>
      </c>
      <c r="D59" s="1204"/>
      <c r="E59" s="1205"/>
      <c r="F59" s="130">
        <v>724</v>
      </c>
      <c r="G59" s="130">
        <v>630</v>
      </c>
      <c r="H59" s="131">
        <v>1188</v>
      </c>
    </row>
    <row r="60" spans="2:8" ht="45.75" customHeight="1" x14ac:dyDescent="0.2">
      <c r="B60" s="129"/>
      <c r="C60" s="1203" t="s">
        <v>605</v>
      </c>
      <c r="D60" s="1204"/>
      <c r="E60" s="1205"/>
      <c r="F60" s="130">
        <v>1037</v>
      </c>
      <c r="G60" s="130">
        <v>608</v>
      </c>
      <c r="H60" s="131">
        <v>958</v>
      </c>
    </row>
    <row r="61" spans="2:8" ht="45.75" customHeight="1" x14ac:dyDescent="0.2">
      <c r="B61" s="129"/>
      <c r="C61" s="1203" t="s">
        <v>584</v>
      </c>
      <c r="D61" s="1204"/>
      <c r="E61" s="1205"/>
      <c r="F61" s="130">
        <v>704</v>
      </c>
      <c r="G61" s="130">
        <v>641</v>
      </c>
      <c r="H61" s="131">
        <v>800</v>
      </c>
    </row>
    <row r="62" spans="2:8" ht="45.75" customHeight="1" thickBot="1" x14ac:dyDescent="0.25">
      <c r="B62" s="132"/>
      <c r="C62" s="1206" t="s">
        <v>585</v>
      </c>
      <c r="D62" s="1207"/>
      <c r="E62" s="1208"/>
      <c r="F62" s="133">
        <v>637</v>
      </c>
      <c r="G62" s="133">
        <v>637</v>
      </c>
      <c r="H62" s="134">
        <v>787</v>
      </c>
    </row>
    <row r="63" spans="2:8" ht="52.5" customHeight="1" thickBot="1" x14ac:dyDescent="0.25">
      <c r="B63" s="135"/>
      <c r="C63" s="1209" t="s">
        <v>53</v>
      </c>
      <c r="D63" s="1209"/>
      <c r="E63" s="1210"/>
      <c r="F63" s="136">
        <v>22162</v>
      </c>
      <c r="G63" s="136">
        <v>23608</v>
      </c>
      <c r="H63" s="137">
        <v>22138</v>
      </c>
    </row>
    <row r="64" spans="2:8" ht="13.2" x14ac:dyDescent="0.2"/>
  </sheetData>
  <sheetProtection algorithmName="SHA-512" hashValue="XaRpTSPISTOCnRZ5h5uWUPuBUVr3dsvqjrKwF2CXbuAHxQQD+Uw3LIWGpwK/7S1UzVf/PEKOT2RVRaqn9/aKSQ==" saltValue="c0TDQVkgStzirCtKE1Cf9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554</v>
      </c>
      <c r="G2" s="151"/>
      <c r="H2" s="152"/>
    </row>
    <row r="3" spans="1:8" x14ac:dyDescent="0.2">
      <c r="A3" s="148" t="s">
        <v>547</v>
      </c>
      <c r="B3" s="153"/>
      <c r="C3" s="154"/>
      <c r="D3" s="155">
        <v>130673</v>
      </c>
      <c r="E3" s="156"/>
      <c r="F3" s="157">
        <v>43226</v>
      </c>
      <c r="G3" s="158"/>
      <c r="H3" s="159"/>
    </row>
    <row r="4" spans="1:8" x14ac:dyDescent="0.2">
      <c r="A4" s="160"/>
      <c r="B4" s="161"/>
      <c r="C4" s="162"/>
      <c r="D4" s="163">
        <v>45766</v>
      </c>
      <c r="E4" s="164"/>
      <c r="F4" s="165">
        <v>22622</v>
      </c>
      <c r="G4" s="166"/>
      <c r="H4" s="167"/>
    </row>
    <row r="5" spans="1:8" x14ac:dyDescent="0.2">
      <c r="A5" s="148" t="s">
        <v>549</v>
      </c>
      <c r="B5" s="153"/>
      <c r="C5" s="154"/>
      <c r="D5" s="155">
        <v>144981</v>
      </c>
      <c r="E5" s="156"/>
      <c r="F5" s="157">
        <v>42836</v>
      </c>
      <c r="G5" s="158"/>
      <c r="H5" s="159"/>
    </row>
    <row r="6" spans="1:8" x14ac:dyDescent="0.2">
      <c r="A6" s="160"/>
      <c r="B6" s="161"/>
      <c r="C6" s="162"/>
      <c r="D6" s="163">
        <v>23785</v>
      </c>
      <c r="E6" s="164"/>
      <c r="F6" s="165">
        <v>22936</v>
      </c>
      <c r="G6" s="166"/>
      <c r="H6" s="167"/>
    </row>
    <row r="7" spans="1:8" x14ac:dyDescent="0.2">
      <c r="A7" s="148" t="s">
        <v>550</v>
      </c>
      <c r="B7" s="153"/>
      <c r="C7" s="154"/>
      <c r="D7" s="155">
        <v>172283</v>
      </c>
      <c r="E7" s="156"/>
      <c r="F7" s="157">
        <v>44161</v>
      </c>
      <c r="G7" s="158"/>
      <c r="H7" s="159"/>
    </row>
    <row r="8" spans="1:8" x14ac:dyDescent="0.2">
      <c r="A8" s="160"/>
      <c r="B8" s="161"/>
      <c r="C8" s="162"/>
      <c r="D8" s="163">
        <v>60563</v>
      </c>
      <c r="E8" s="164"/>
      <c r="F8" s="165">
        <v>23644</v>
      </c>
      <c r="G8" s="166"/>
      <c r="H8" s="167"/>
    </row>
    <row r="9" spans="1:8" x14ac:dyDescent="0.2">
      <c r="A9" s="148" t="s">
        <v>551</v>
      </c>
      <c r="B9" s="153"/>
      <c r="C9" s="154"/>
      <c r="D9" s="155">
        <v>180653</v>
      </c>
      <c r="E9" s="156"/>
      <c r="F9" s="157">
        <v>43955</v>
      </c>
      <c r="G9" s="158"/>
      <c r="H9" s="159"/>
    </row>
    <row r="10" spans="1:8" x14ac:dyDescent="0.2">
      <c r="A10" s="160"/>
      <c r="B10" s="161"/>
      <c r="C10" s="162"/>
      <c r="D10" s="163">
        <v>41456</v>
      </c>
      <c r="E10" s="164"/>
      <c r="F10" s="165">
        <v>21318</v>
      </c>
      <c r="G10" s="166"/>
      <c r="H10" s="167"/>
    </row>
    <row r="11" spans="1:8" x14ac:dyDescent="0.2">
      <c r="A11" s="148" t="s">
        <v>552</v>
      </c>
      <c r="B11" s="153"/>
      <c r="C11" s="154"/>
      <c r="D11" s="155">
        <v>118197</v>
      </c>
      <c r="E11" s="156"/>
      <c r="F11" s="157">
        <v>41921</v>
      </c>
      <c r="G11" s="158"/>
      <c r="H11" s="159"/>
    </row>
    <row r="12" spans="1:8" x14ac:dyDescent="0.2">
      <c r="A12" s="160"/>
      <c r="B12" s="161"/>
      <c r="C12" s="168"/>
      <c r="D12" s="163">
        <v>19727</v>
      </c>
      <c r="E12" s="164"/>
      <c r="F12" s="165">
        <v>21655</v>
      </c>
      <c r="G12" s="166"/>
      <c r="H12" s="167"/>
    </row>
    <row r="13" spans="1:8" x14ac:dyDescent="0.2">
      <c r="A13" s="148"/>
      <c r="B13" s="153"/>
      <c r="C13" s="169"/>
      <c r="D13" s="170">
        <v>149357</v>
      </c>
      <c r="E13" s="171"/>
      <c r="F13" s="172">
        <v>43220</v>
      </c>
      <c r="G13" s="173"/>
      <c r="H13" s="159"/>
    </row>
    <row r="14" spans="1:8" x14ac:dyDescent="0.2">
      <c r="A14" s="160"/>
      <c r="B14" s="161"/>
      <c r="C14" s="162"/>
      <c r="D14" s="163">
        <v>38259</v>
      </c>
      <c r="E14" s="164"/>
      <c r="F14" s="165">
        <v>22435</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7.35</v>
      </c>
      <c r="C19" s="174">
        <f>ROUND(VALUE(SUBSTITUTE(実質収支比率等に係る経年分析!G$48,"▲","-")),2)</f>
        <v>8</v>
      </c>
      <c r="D19" s="174">
        <f>ROUND(VALUE(SUBSTITUTE(実質収支比率等に係る経年分析!H$48,"▲","-")),2)</f>
        <v>8.5399999999999991</v>
      </c>
      <c r="E19" s="174">
        <f>ROUND(VALUE(SUBSTITUTE(実質収支比率等に係る経年分析!I$48,"▲","-")),2)</f>
        <v>4.93</v>
      </c>
      <c r="F19" s="174">
        <f>ROUND(VALUE(SUBSTITUTE(実質収支比率等に係る経年分析!J$48,"▲","-")),2)</f>
        <v>5.35</v>
      </c>
    </row>
    <row r="20" spans="1:11" x14ac:dyDescent="0.2">
      <c r="A20" s="174" t="s">
        <v>57</v>
      </c>
      <c r="B20" s="174">
        <f>ROUND(VALUE(SUBSTITUTE(実質収支比率等に係る経年分析!F$47,"▲","-")),2)</f>
        <v>20.45</v>
      </c>
      <c r="C20" s="174">
        <f>ROUND(VALUE(SUBSTITUTE(実質収支比率等に係る経年分析!G$47,"▲","-")),2)</f>
        <v>18.87</v>
      </c>
      <c r="D20" s="174">
        <f>ROUND(VALUE(SUBSTITUTE(実質収支比率等に係る経年分析!H$47,"▲","-")),2)</f>
        <v>15.09</v>
      </c>
      <c r="E20" s="174">
        <f>ROUND(VALUE(SUBSTITUTE(実質収支比率等に係る経年分析!I$47,"▲","-")),2)</f>
        <v>17.559999999999999</v>
      </c>
      <c r="F20" s="174">
        <f>ROUND(VALUE(SUBSTITUTE(実質収支比率等に係る経年分析!J$47,"▲","-")),2)</f>
        <v>17.37</v>
      </c>
    </row>
    <row r="21" spans="1:11" x14ac:dyDescent="0.2">
      <c r="A21" s="174" t="s">
        <v>58</v>
      </c>
      <c r="B21" s="174">
        <f>IF(ISNUMBER(VALUE(SUBSTITUTE(実質収支比率等に係る経年分析!F$49,"▲","-"))),ROUND(VALUE(SUBSTITUTE(実質収支比率等に係る経年分析!F$49,"▲","-")),2),NA())</f>
        <v>-0.83</v>
      </c>
      <c r="C21" s="174">
        <f>IF(ISNUMBER(VALUE(SUBSTITUTE(実質収支比率等に係る経年分析!G$49,"▲","-"))),ROUND(VALUE(SUBSTITUTE(実質収支比率等に係る経年分析!G$49,"▲","-")),2),NA())</f>
        <v>-3.43</v>
      </c>
      <c r="D21" s="174">
        <f>IF(ISNUMBER(VALUE(SUBSTITUTE(実質収支比率等に係る経年分析!H$49,"▲","-"))),ROUND(VALUE(SUBSTITUTE(実質収支比率等に係る経年分析!H$49,"▲","-")),2),NA())</f>
        <v>-4.96</v>
      </c>
      <c r="E21" s="174">
        <f>IF(ISNUMBER(VALUE(SUBSTITUTE(実質収支比率等に係る経年分析!I$49,"▲","-"))),ROUND(VALUE(SUBSTITUTE(実質収支比率等に係る経年分析!I$49,"▲","-")),2),NA())</f>
        <v>-2.91</v>
      </c>
      <c r="F21" s="174">
        <f>IF(ISNUMBER(VALUE(SUBSTITUTE(実質収支比率等に係る経年分析!J$49,"▲","-"))),ROUND(VALUE(SUBSTITUTE(実質収支比率等に係る経年分析!J$49,"▲","-")),2),NA())</f>
        <v>14.82</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特別会計国民健康保険事業費</v>
      </c>
      <c r="B29" s="175">
        <f>IF(ROUND(VALUE(SUBSTITUTE(連結実質赤字比率に係る赤字・黒字の構成分析!F$41,"▲", "-")), 2) &lt; 0, ABS(ROUND(VALUE(SUBSTITUTE(連結実質赤字比率に係る赤字・黒字の構成分析!F$41,"▲", "-")), 2)), NA())</f>
        <v>1.42</v>
      </c>
      <c r="C29" s="175" t="e">
        <f>IF(ROUND(VALUE(SUBSTITUTE(連結実質赤字比率に係る赤字・黒字の構成分析!F$41,"▲", "-")), 2) &gt;= 0, ABS(ROUND(VALUE(SUBSTITUTE(連結実質赤字比率に係る赤字・黒字の構成分析!F$41,"▲", "-")), 2)), NA())</f>
        <v>#N/A</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1.32</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0.75</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0.1</v>
      </c>
    </row>
    <row r="30" spans="1:11" x14ac:dyDescent="0.2">
      <c r="A30" s="175" t="str">
        <f>IF(連結実質赤字比率に係る赤字・黒字の構成分析!C$40="",NA(),連結実質赤字比率に係る赤字・黒字の構成分析!C$40)</f>
        <v>特別会計後期高齢者医療事業費</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0.33</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0.31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0.44</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0.28000000000000003</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0.32</v>
      </c>
    </row>
    <row r="31" spans="1:11" x14ac:dyDescent="0.2">
      <c r="A31" s="175" t="str">
        <f>IF(連結実質赤字比率に係る赤字・黒字の構成分析!C$39="",NA(),連結実質赤字比率に係る赤字・黒字の構成分析!C$39)</f>
        <v>特別会計介護保険事業費</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1.04</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1.24</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1.84</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0.66</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0.81</v>
      </c>
    </row>
    <row r="32" spans="1:11" x14ac:dyDescent="0.2">
      <c r="A32" s="175" t="str">
        <f>IF(連結実質赤字比率に係る赤字・黒字の構成分析!C$38="",NA(),連結実質赤字比率に係る赤字・黒字の構成分析!C$38)</f>
        <v>一般会計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7.34</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7.99</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8.5299999999999994</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4.93</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5.34</v>
      </c>
    </row>
    <row r="33" spans="1:16" x14ac:dyDescent="0.2">
      <c r="A33" s="175" t="str">
        <f>IF(連結実質赤字比率に係る赤字・黒字の構成分析!C$37="",NA(),連結実質赤字比率に係る赤字・黒字の構成分析!C$37)</f>
        <v>水道事業会計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8.9</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8.6</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7.43</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7.38</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8.34</v>
      </c>
    </row>
    <row r="34" spans="1:16" x14ac:dyDescent="0.2">
      <c r="A34" s="175" t="str">
        <f>IF(連結実質赤字比率に係る赤字・黒字の構成分析!C$36="",NA(),連結実質赤字比率に係る赤字・黒字の構成分析!C$36)</f>
        <v>病院事業会計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2.9</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2.31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3.8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5.24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9.69</v>
      </c>
    </row>
    <row r="35" spans="1:16" x14ac:dyDescent="0.2">
      <c r="A35" s="175" t="str">
        <f>IF(連結実質赤字比率に係る赤字・黒字の構成分析!C$35="",NA(),連結実質赤字比率に係る赤字・黒字の構成分析!C$35)</f>
        <v>公共下水道事業会計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15.9</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16.559999999999999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16.239999999999998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16.88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18.11</v>
      </c>
    </row>
    <row r="36" spans="1:16" x14ac:dyDescent="0.2">
      <c r="A36" s="175" t="str">
        <f>IF(連結実質赤字比率に係る赤字・黒字の構成分析!C$34="",NA(),連結実質赤字比率に係る赤字・黒字の構成分析!C$34)</f>
        <v>競艇事業会計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21.9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23.57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23.34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21.22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24.95</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2662</v>
      </c>
      <c r="E42" s="176"/>
      <c r="F42" s="176"/>
      <c r="G42" s="176">
        <f>'実質公債費比率（分子）の構造'!L$52</f>
        <v>2363</v>
      </c>
      <c r="H42" s="176"/>
      <c r="I42" s="176"/>
      <c r="J42" s="176">
        <f>'実質公債費比率（分子）の構造'!M$52</f>
        <v>2415</v>
      </c>
      <c r="K42" s="176"/>
      <c r="L42" s="176"/>
      <c r="M42" s="176">
        <f>'実質公債費比率（分子）の構造'!N$52</f>
        <v>2425</v>
      </c>
      <c r="N42" s="176"/>
      <c r="O42" s="176"/>
      <c r="P42" s="176">
        <f>'実質公債費比率（分子）の構造'!O$52</f>
        <v>3387</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100</v>
      </c>
      <c r="C44" s="176"/>
      <c r="D44" s="176"/>
      <c r="E44" s="176">
        <f>'実質公債費比率（分子）の構造'!L$50</f>
        <v>225</v>
      </c>
      <c r="F44" s="176"/>
      <c r="G44" s="176"/>
      <c r="H44" s="176">
        <f>'実質公債費比率（分子）の構造'!M$50</f>
        <v>100</v>
      </c>
      <c r="I44" s="176"/>
      <c r="J44" s="176"/>
      <c r="K44" s="176">
        <f>'実質公債費比率（分子）の構造'!N$50</f>
        <v>100</v>
      </c>
      <c r="L44" s="176"/>
      <c r="M44" s="176"/>
      <c r="N44" s="176">
        <f>'実質公債費比率（分子）の構造'!O$50</f>
        <v>206</v>
      </c>
      <c r="O44" s="176"/>
      <c r="P44" s="176"/>
    </row>
    <row r="45" spans="1:16" x14ac:dyDescent="0.2">
      <c r="A45" s="176" t="s">
        <v>68</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2">
      <c r="A46" s="176" t="s">
        <v>69</v>
      </c>
      <c r="B46" s="176">
        <f>'実質公債費比率（分子）の構造'!K$48</f>
        <v>187</v>
      </c>
      <c r="C46" s="176"/>
      <c r="D46" s="176"/>
      <c r="E46" s="176">
        <f>'実質公債費比率（分子）の構造'!L$48</f>
        <v>180</v>
      </c>
      <c r="F46" s="176"/>
      <c r="G46" s="176"/>
      <c r="H46" s="176">
        <f>'実質公債費比率（分子）の構造'!M$48</f>
        <v>178</v>
      </c>
      <c r="I46" s="176"/>
      <c r="J46" s="176"/>
      <c r="K46" s="176">
        <f>'実質公債費比率（分子）の構造'!N$48</f>
        <v>184</v>
      </c>
      <c r="L46" s="176"/>
      <c r="M46" s="176"/>
      <c r="N46" s="176">
        <f>'実質公債費比率（分子）の構造'!O$48</f>
        <v>189</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2601</v>
      </c>
      <c r="C49" s="176"/>
      <c r="D49" s="176"/>
      <c r="E49" s="176">
        <f>'実質公債費比率（分子）の構造'!L$45</f>
        <v>2633</v>
      </c>
      <c r="F49" s="176"/>
      <c r="G49" s="176"/>
      <c r="H49" s="176">
        <f>'実質公債費比率（分子）の構造'!M$45</f>
        <v>2789</v>
      </c>
      <c r="I49" s="176"/>
      <c r="J49" s="176"/>
      <c r="K49" s="176">
        <f>'実質公債費比率（分子）の構造'!N$45</f>
        <v>2976</v>
      </c>
      <c r="L49" s="176"/>
      <c r="M49" s="176"/>
      <c r="N49" s="176">
        <f>'実質公債費比率（分子）の構造'!O$45</f>
        <v>3434</v>
      </c>
      <c r="O49" s="176"/>
      <c r="P49" s="176"/>
    </row>
    <row r="50" spans="1:16" x14ac:dyDescent="0.2">
      <c r="A50" s="176" t="s">
        <v>73</v>
      </c>
      <c r="B50" s="176" t="e">
        <f>NA()</f>
        <v>#N/A</v>
      </c>
      <c r="C50" s="176">
        <f>IF(ISNUMBER('実質公債費比率（分子）の構造'!K$53),'実質公債費比率（分子）の構造'!K$53,NA())</f>
        <v>226</v>
      </c>
      <c r="D50" s="176" t="e">
        <f>NA()</f>
        <v>#N/A</v>
      </c>
      <c r="E50" s="176" t="e">
        <f>NA()</f>
        <v>#N/A</v>
      </c>
      <c r="F50" s="176">
        <f>IF(ISNUMBER('実質公債費比率（分子）の構造'!L$53),'実質公債費比率（分子）の構造'!L$53,NA())</f>
        <v>675</v>
      </c>
      <c r="G50" s="176" t="e">
        <f>NA()</f>
        <v>#N/A</v>
      </c>
      <c r="H50" s="176" t="e">
        <f>NA()</f>
        <v>#N/A</v>
      </c>
      <c r="I50" s="176">
        <f>IF(ISNUMBER('実質公債費比率（分子）の構造'!M$53),'実質公債費比率（分子）の構造'!M$53,NA())</f>
        <v>652</v>
      </c>
      <c r="J50" s="176" t="e">
        <f>NA()</f>
        <v>#N/A</v>
      </c>
      <c r="K50" s="176" t="e">
        <f>NA()</f>
        <v>#N/A</v>
      </c>
      <c r="L50" s="176">
        <f>IF(ISNUMBER('実質公債費比率（分子）の構造'!N$53),'実質公債費比率（分子）の構造'!N$53,NA())</f>
        <v>835</v>
      </c>
      <c r="M50" s="176" t="e">
        <f>NA()</f>
        <v>#N/A</v>
      </c>
      <c r="N50" s="176" t="e">
        <f>NA()</f>
        <v>#N/A</v>
      </c>
      <c r="O50" s="176">
        <f>IF(ISNUMBER('実質公債費比率（分子）の構造'!O$53),'実質公債費比率（分子）の構造'!O$53,NA())</f>
        <v>442</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28287</v>
      </c>
      <c r="E56" s="175"/>
      <c r="F56" s="175"/>
      <c r="G56" s="175">
        <f>'将来負担比率（分子）の構造'!J$52</f>
        <v>29385</v>
      </c>
      <c r="H56" s="175"/>
      <c r="I56" s="175"/>
      <c r="J56" s="175">
        <f>'将来負担比率（分子）の構造'!K$52</f>
        <v>30533</v>
      </c>
      <c r="K56" s="175"/>
      <c r="L56" s="175"/>
      <c r="M56" s="175">
        <f>'将来負担比率（分子）の構造'!L$52</f>
        <v>31449</v>
      </c>
      <c r="N56" s="175"/>
      <c r="O56" s="175"/>
      <c r="P56" s="175">
        <f>'将来負担比率（分子）の構造'!M$52</f>
        <v>30553</v>
      </c>
    </row>
    <row r="57" spans="1:16" x14ac:dyDescent="0.2">
      <c r="A57" s="175" t="s">
        <v>44</v>
      </c>
      <c r="B57" s="175"/>
      <c r="C57" s="175"/>
      <c r="D57" s="175">
        <f>'将来負担比率（分子）の構造'!I$51</f>
        <v>14376</v>
      </c>
      <c r="E57" s="175"/>
      <c r="F57" s="175"/>
      <c r="G57" s="175">
        <f>'将来負担比率（分子）の構造'!J$51</f>
        <v>13263</v>
      </c>
      <c r="H57" s="175"/>
      <c r="I57" s="175"/>
      <c r="J57" s="175">
        <f>'将来負担比率（分子）の構造'!K$51</f>
        <v>13813</v>
      </c>
      <c r="K57" s="175"/>
      <c r="L57" s="175"/>
      <c r="M57" s="175">
        <f>'将来負担比率（分子）の構造'!L$51</f>
        <v>7660</v>
      </c>
      <c r="N57" s="175"/>
      <c r="O57" s="175"/>
      <c r="P57" s="175">
        <f>'将来負担比率（分子）の構造'!M$51</f>
        <v>4450</v>
      </c>
    </row>
    <row r="58" spans="1:16" x14ac:dyDescent="0.2">
      <c r="A58" s="175" t="s">
        <v>43</v>
      </c>
      <c r="B58" s="175"/>
      <c r="C58" s="175"/>
      <c r="D58" s="175">
        <f>'将来負担比率（分子）の構造'!I$50</f>
        <v>26949</v>
      </c>
      <c r="E58" s="175"/>
      <c r="F58" s="175"/>
      <c r="G58" s="175">
        <f>'将来負担比率（分子）の構造'!J$50</f>
        <v>26961</v>
      </c>
      <c r="H58" s="175"/>
      <c r="I58" s="175"/>
      <c r="J58" s="175">
        <f>'将来負担比率（分子）の構造'!K$50</f>
        <v>24566</v>
      </c>
      <c r="K58" s="175"/>
      <c r="L58" s="175"/>
      <c r="M58" s="175">
        <f>'将来負担比率（分子）の構造'!L$50</f>
        <v>27086</v>
      </c>
      <c r="N58" s="175"/>
      <c r="O58" s="175"/>
      <c r="P58" s="175">
        <f>'将来負担比率（分子）の構造'!M$50</f>
        <v>25666</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6990</v>
      </c>
      <c r="C62" s="175"/>
      <c r="D62" s="175"/>
      <c r="E62" s="175">
        <f>'将来負担比率（分子）の構造'!J$45</f>
        <v>6769</v>
      </c>
      <c r="F62" s="175"/>
      <c r="G62" s="175"/>
      <c r="H62" s="175">
        <f>'将来負担比率（分子）の構造'!K$45</f>
        <v>6569</v>
      </c>
      <c r="I62" s="175"/>
      <c r="J62" s="175"/>
      <c r="K62" s="175">
        <f>'将来負担比率（分子）の構造'!L$45</f>
        <v>6424</v>
      </c>
      <c r="L62" s="175"/>
      <c r="M62" s="175"/>
      <c r="N62" s="175">
        <f>'将来負担比率（分子）の構造'!M$45</f>
        <v>6201</v>
      </c>
      <c r="O62" s="175"/>
      <c r="P62" s="175"/>
    </row>
    <row r="63" spans="1:16" x14ac:dyDescent="0.2">
      <c r="A63" s="175" t="s">
        <v>36</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2">
      <c r="A64" s="175" t="s">
        <v>35</v>
      </c>
      <c r="B64" s="175">
        <f>'将来負担比率（分子）の構造'!I$43</f>
        <v>1840</v>
      </c>
      <c r="C64" s="175"/>
      <c r="D64" s="175"/>
      <c r="E64" s="175">
        <f>'将来負担比率（分子）の構造'!J$43</f>
        <v>1867</v>
      </c>
      <c r="F64" s="175"/>
      <c r="G64" s="175"/>
      <c r="H64" s="175">
        <f>'将来負担比率（分子）の構造'!K$43</f>
        <v>1862</v>
      </c>
      <c r="I64" s="175"/>
      <c r="J64" s="175"/>
      <c r="K64" s="175">
        <f>'将来負担比率（分子）の構造'!L$43</f>
        <v>1828</v>
      </c>
      <c r="L64" s="175"/>
      <c r="M64" s="175"/>
      <c r="N64" s="175">
        <f>'将来負担比率（分子）の構造'!M$43</f>
        <v>1512</v>
      </c>
      <c r="O64" s="175"/>
      <c r="P64" s="175"/>
    </row>
    <row r="65" spans="1:16" x14ac:dyDescent="0.2">
      <c r="A65" s="175" t="s">
        <v>34</v>
      </c>
      <c r="B65" s="175">
        <f>'将来負担比率（分子）の構造'!I$42</f>
        <v>8473</v>
      </c>
      <c r="C65" s="175"/>
      <c r="D65" s="175"/>
      <c r="E65" s="175">
        <f>'将来負担比率（分子）の構造'!J$42</f>
        <v>7551</v>
      </c>
      <c r="F65" s="175"/>
      <c r="G65" s="175"/>
      <c r="H65" s="175">
        <f>'将来負担比率（分子）の構造'!K$42</f>
        <v>4699</v>
      </c>
      <c r="I65" s="175"/>
      <c r="J65" s="175"/>
      <c r="K65" s="175">
        <f>'将来負担比率（分子）の構造'!L$42</f>
        <v>3703</v>
      </c>
      <c r="L65" s="175"/>
      <c r="M65" s="175"/>
      <c r="N65" s="175">
        <f>'将来負担比率（分子）の構造'!M$42</f>
        <v>2825</v>
      </c>
      <c r="O65" s="175"/>
      <c r="P65" s="175"/>
    </row>
    <row r="66" spans="1:16" x14ac:dyDescent="0.2">
      <c r="A66" s="175" t="s">
        <v>33</v>
      </c>
      <c r="B66" s="175">
        <f>'将来負担比率（分子）の構造'!I$41</f>
        <v>44869</v>
      </c>
      <c r="C66" s="175"/>
      <c r="D66" s="175"/>
      <c r="E66" s="175">
        <f>'将来負担比率（分子）の構造'!J$41</f>
        <v>48752</v>
      </c>
      <c r="F66" s="175"/>
      <c r="G66" s="175"/>
      <c r="H66" s="175">
        <f>'将来負担比率（分子）の構造'!K$41</f>
        <v>57011</v>
      </c>
      <c r="I66" s="175"/>
      <c r="J66" s="175"/>
      <c r="K66" s="175">
        <f>'将来負担比率（分子）の構造'!L$41</f>
        <v>57889</v>
      </c>
      <c r="L66" s="175"/>
      <c r="M66" s="175"/>
      <c r="N66" s="175">
        <f>'将来負担比率（分子）の構造'!M$41</f>
        <v>52304</v>
      </c>
      <c r="O66" s="175"/>
      <c r="P66" s="175"/>
    </row>
    <row r="67" spans="1:16" x14ac:dyDescent="0.2">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1228</v>
      </c>
      <c r="J67" s="175" t="e">
        <f>NA()</f>
        <v>#N/A</v>
      </c>
      <c r="K67" s="175" t="e">
        <f>NA()</f>
        <v>#N/A</v>
      </c>
      <c r="L67" s="175">
        <f>IF(ISNUMBER('将来負担比率（分子）の構造'!L$53), IF('将来負担比率（分子）の構造'!L$53 &lt; 0, 0, '将来負担比率（分子）の構造'!L$53), NA())</f>
        <v>3649</v>
      </c>
      <c r="M67" s="175" t="e">
        <f>NA()</f>
        <v>#N/A</v>
      </c>
      <c r="N67" s="175" t="e">
        <f>NA()</f>
        <v>#N/A</v>
      </c>
      <c r="O67" s="175">
        <f>IF(ISNUMBER('将来負担比率（分子）の構造'!M$53), IF('将来負担比率（分子）の構造'!M$53 &lt; 0, 0, '将来負担比率（分子）の構造'!M$53), NA())</f>
        <v>2173</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4184</v>
      </c>
      <c r="C72" s="179">
        <f>基金残高に係る経年分析!G55</f>
        <v>5220</v>
      </c>
      <c r="D72" s="179">
        <f>基金残高に係る経年分析!H55</f>
        <v>5077</v>
      </c>
    </row>
    <row r="73" spans="1:16" x14ac:dyDescent="0.2">
      <c r="A73" s="178" t="s">
        <v>80</v>
      </c>
      <c r="B73" s="179">
        <f>基金残高に係る経年分析!F56</f>
        <v>2564</v>
      </c>
      <c r="C73" s="179">
        <f>基金残高に係る経年分析!G56</f>
        <v>5606</v>
      </c>
      <c r="D73" s="179">
        <f>基金残高に係る経年分析!H56</f>
        <v>6106</v>
      </c>
    </row>
    <row r="74" spans="1:16" x14ac:dyDescent="0.2">
      <c r="A74" s="178" t="s">
        <v>81</v>
      </c>
      <c r="B74" s="179">
        <f>基金残高に係る経年分析!F57</f>
        <v>15414</v>
      </c>
      <c r="C74" s="179">
        <f>基金残高に係る経年分析!G57</f>
        <v>12783</v>
      </c>
      <c r="D74" s="179">
        <f>基金残高に係る経年分析!H57</f>
        <v>10955</v>
      </c>
    </row>
  </sheetData>
  <sheetProtection algorithmName="SHA-512" hashValue="PGJBL8g8SXCMBKFGGbymcMiSxyrutxL7dnjj5iFt3ZyDuHXwvKpQ1HDyx6x20Orc3IC7kDnP3OptHcm6Qo6ukQ==" saltValue="ZCqAtk9Unh+ZyoU9mE3qz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214</v>
      </c>
      <c r="DI1" s="718"/>
      <c r="DJ1" s="718"/>
      <c r="DK1" s="718"/>
      <c r="DL1" s="718"/>
      <c r="DM1" s="718"/>
      <c r="DN1" s="719"/>
      <c r="DO1" s="214"/>
      <c r="DP1" s="717" t="s">
        <v>215</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216</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217</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218</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219</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220</v>
      </c>
      <c r="S4" s="674"/>
      <c r="T4" s="674"/>
      <c r="U4" s="674"/>
      <c r="V4" s="674"/>
      <c r="W4" s="674"/>
      <c r="X4" s="674"/>
      <c r="Y4" s="675"/>
      <c r="Z4" s="673" t="s">
        <v>221</v>
      </c>
      <c r="AA4" s="674"/>
      <c r="AB4" s="674"/>
      <c r="AC4" s="675"/>
      <c r="AD4" s="673" t="s">
        <v>222</v>
      </c>
      <c r="AE4" s="674"/>
      <c r="AF4" s="674"/>
      <c r="AG4" s="674"/>
      <c r="AH4" s="674"/>
      <c r="AI4" s="674"/>
      <c r="AJ4" s="674"/>
      <c r="AK4" s="675"/>
      <c r="AL4" s="673" t="s">
        <v>221</v>
      </c>
      <c r="AM4" s="674"/>
      <c r="AN4" s="674"/>
      <c r="AO4" s="675"/>
      <c r="AP4" s="720" t="s">
        <v>223</v>
      </c>
      <c r="AQ4" s="720"/>
      <c r="AR4" s="720"/>
      <c r="AS4" s="720"/>
      <c r="AT4" s="720"/>
      <c r="AU4" s="720"/>
      <c r="AV4" s="720"/>
      <c r="AW4" s="720"/>
      <c r="AX4" s="720"/>
      <c r="AY4" s="720"/>
      <c r="AZ4" s="720"/>
      <c r="BA4" s="720"/>
      <c r="BB4" s="720"/>
      <c r="BC4" s="720"/>
      <c r="BD4" s="720"/>
      <c r="BE4" s="720"/>
      <c r="BF4" s="720"/>
      <c r="BG4" s="720" t="s">
        <v>224</v>
      </c>
      <c r="BH4" s="720"/>
      <c r="BI4" s="720"/>
      <c r="BJ4" s="720"/>
      <c r="BK4" s="720"/>
      <c r="BL4" s="720"/>
      <c r="BM4" s="720"/>
      <c r="BN4" s="720"/>
      <c r="BO4" s="720" t="s">
        <v>221</v>
      </c>
      <c r="BP4" s="720"/>
      <c r="BQ4" s="720"/>
      <c r="BR4" s="720"/>
      <c r="BS4" s="720" t="s">
        <v>225</v>
      </c>
      <c r="BT4" s="720"/>
      <c r="BU4" s="720"/>
      <c r="BV4" s="720"/>
      <c r="BW4" s="720"/>
      <c r="BX4" s="720"/>
      <c r="BY4" s="720"/>
      <c r="BZ4" s="720"/>
      <c r="CA4" s="720"/>
      <c r="CB4" s="720"/>
      <c r="CD4" s="673" t="s">
        <v>226</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227</v>
      </c>
      <c r="C5" s="680"/>
      <c r="D5" s="680"/>
      <c r="E5" s="680"/>
      <c r="F5" s="680"/>
      <c r="G5" s="680"/>
      <c r="H5" s="680"/>
      <c r="I5" s="680"/>
      <c r="J5" s="680"/>
      <c r="K5" s="680"/>
      <c r="L5" s="680"/>
      <c r="M5" s="680"/>
      <c r="N5" s="680"/>
      <c r="O5" s="680"/>
      <c r="P5" s="680"/>
      <c r="Q5" s="681"/>
      <c r="R5" s="676">
        <v>25018753</v>
      </c>
      <c r="S5" s="677"/>
      <c r="T5" s="677"/>
      <c r="U5" s="677"/>
      <c r="V5" s="677"/>
      <c r="W5" s="677"/>
      <c r="X5" s="677"/>
      <c r="Y5" s="702"/>
      <c r="Z5" s="715">
        <v>32.5</v>
      </c>
      <c r="AA5" s="715"/>
      <c r="AB5" s="715"/>
      <c r="AC5" s="715"/>
      <c r="AD5" s="716">
        <v>22678938</v>
      </c>
      <c r="AE5" s="716"/>
      <c r="AF5" s="716"/>
      <c r="AG5" s="716"/>
      <c r="AH5" s="716"/>
      <c r="AI5" s="716"/>
      <c r="AJ5" s="716"/>
      <c r="AK5" s="716"/>
      <c r="AL5" s="703">
        <v>76.5</v>
      </c>
      <c r="AM5" s="685"/>
      <c r="AN5" s="685"/>
      <c r="AO5" s="704"/>
      <c r="AP5" s="679" t="s">
        <v>228</v>
      </c>
      <c r="AQ5" s="680"/>
      <c r="AR5" s="680"/>
      <c r="AS5" s="680"/>
      <c r="AT5" s="680"/>
      <c r="AU5" s="680"/>
      <c r="AV5" s="680"/>
      <c r="AW5" s="680"/>
      <c r="AX5" s="680"/>
      <c r="AY5" s="680"/>
      <c r="AZ5" s="680"/>
      <c r="BA5" s="680"/>
      <c r="BB5" s="680"/>
      <c r="BC5" s="680"/>
      <c r="BD5" s="680"/>
      <c r="BE5" s="680"/>
      <c r="BF5" s="681"/>
      <c r="BG5" s="621">
        <v>22624162</v>
      </c>
      <c r="BH5" s="622"/>
      <c r="BI5" s="622"/>
      <c r="BJ5" s="622"/>
      <c r="BK5" s="622"/>
      <c r="BL5" s="622"/>
      <c r="BM5" s="622"/>
      <c r="BN5" s="623"/>
      <c r="BO5" s="659">
        <v>90.4</v>
      </c>
      <c r="BP5" s="659"/>
      <c r="BQ5" s="659"/>
      <c r="BR5" s="659"/>
      <c r="BS5" s="660">
        <v>195841</v>
      </c>
      <c r="BT5" s="660"/>
      <c r="BU5" s="660"/>
      <c r="BV5" s="660"/>
      <c r="BW5" s="660"/>
      <c r="BX5" s="660"/>
      <c r="BY5" s="660"/>
      <c r="BZ5" s="660"/>
      <c r="CA5" s="660"/>
      <c r="CB5" s="698"/>
      <c r="CD5" s="673" t="s">
        <v>223</v>
      </c>
      <c r="CE5" s="674"/>
      <c r="CF5" s="674"/>
      <c r="CG5" s="674"/>
      <c r="CH5" s="674"/>
      <c r="CI5" s="674"/>
      <c r="CJ5" s="674"/>
      <c r="CK5" s="674"/>
      <c r="CL5" s="674"/>
      <c r="CM5" s="674"/>
      <c r="CN5" s="674"/>
      <c r="CO5" s="674"/>
      <c r="CP5" s="674"/>
      <c r="CQ5" s="675"/>
      <c r="CR5" s="673" t="s">
        <v>229</v>
      </c>
      <c r="CS5" s="674"/>
      <c r="CT5" s="674"/>
      <c r="CU5" s="674"/>
      <c r="CV5" s="674"/>
      <c r="CW5" s="674"/>
      <c r="CX5" s="674"/>
      <c r="CY5" s="675"/>
      <c r="CZ5" s="673" t="s">
        <v>221</v>
      </c>
      <c r="DA5" s="674"/>
      <c r="DB5" s="674"/>
      <c r="DC5" s="675"/>
      <c r="DD5" s="673" t="s">
        <v>230</v>
      </c>
      <c r="DE5" s="674"/>
      <c r="DF5" s="674"/>
      <c r="DG5" s="674"/>
      <c r="DH5" s="674"/>
      <c r="DI5" s="674"/>
      <c r="DJ5" s="674"/>
      <c r="DK5" s="674"/>
      <c r="DL5" s="674"/>
      <c r="DM5" s="674"/>
      <c r="DN5" s="674"/>
      <c r="DO5" s="674"/>
      <c r="DP5" s="675"/>
      <c r="DQ5" s="673" t="s">
        <v>231</v>
      </c>
      <c r="DR5" s="674"/>
      <c r="DS5" s="674"/>
      <c r="DT5" s="674"/>
      <c r="DU5" s="674"/>
      <c r="DV5" s="674"/>
      <c r="DW5" s="674"/>
      <c r="DX5" s="674"/>
      <c r="DY5" s="674"/>
      <c r="DZ5" s="674"/>
      <c r="EA5" s="674"/>
      <c r="EB5" s="674"/>
      <c r="EC5" s="675"/>
    </row>
    <row r="6" spans="2:143" ht="11.25" customHeight="1" x14ac:dyDescent="0.2">
      <c r="B6" s="618" t="s">
        <v>232</v>
      </c>
      <c r="C6" s="619"/>
      <c r="D6" s="619"/>
      <c r="E6" s="619"/>
      <c r="F6" s="619"/>
      <c r="G6" s="619"/>
      <c r="H6" s="619"/>
      <c r="I6" s="619"/>
      <c r="J6" s="619"/>
      <c r="K6" s="619"/>
      <c r="L6" s="619"/>
      <c r="M6" s="619"/>
      <c r="N6" s="619"/>
      <c r="O6" s="619"/>
      <c r="P6" s="619"/>
      <c r="Q6" s="620"/>
      <c r="R6" s="621">
        <v>273916</v>
      </c>
      <c r="S6" s="622"/>
      <c r="T6" s="622"/>
      <c r="U6" s="622"/>
      <c r="V6" s="622"/>
      <c r="W6" s="622"/>
      <c r="X6" s="622"/>
      <c r="Y6" s="623"/>
      <c r="Z6" s="659">
        <v>0.4</v>
      </c>
      <c r="AA6" s="659"/>
      <c r="AB6" s="659"/>
      <c r="AC6" s="659"/>
      <c r="AD6" s="660">
        <v>273916</v>
      </c>
      <c r="AE6" s="660"/>
      <c r="AF6" s="660"/>
      <c r="AG6" s="660"/>
      <c r="AH6" s="660"/>
      <c r="AI6" s="660"/>
      <c r="AJ6" s="660"/>
      <c r="AK6" s="660"/>
      <c r="AL6" s="624">
        <v>0.9</v>
      </c>
      <c r="AM6" s="625"/>
      <c r="AN6" s="625"/>
      <c r="AO6" s="661"/>
      <c r="AP6" s="618" t="s">
        <v>233</v>
      </c>
      <c r="AQ6" s="619"/>
      <c r="AR6" s="619"/>
      <c r="AS6" s="619"/>
      <c r="AT6" s="619"/>
      <c r="AU6" s="619"/>
      <c r="AV6" s="619"/>
      <c r="AW6" s="619"/>
      <c r="AX6" s="619"/>
      <c r="AY6" s="619"/>
      <c r="AZ6" s="619"/>
      <c r="BA6" s="619"/>
      <c r="BB6" s="619"/>
      <c r="BC6" s="619"/>
      <c r="BD6" s="619"/>
      <c r="BE6" s="619"/>
      <c r="BF6" s="620"/>
      <c r="BG6" s="621">
        <v>22624162</v>
      </c>
      <c r="BH6" s="622"/>
      <c r="BI6" s="622"/>
      <c r="BJ6" s="622"/>
      <c r="BK6" s="622"/>
      <c r="BL6" s="622"/>
      <c r="BM6" s="622"/>
      <c r="BN6" s="623"/>
      <c r="BO6" s="659">
        <v>90.4</v>
      </c>
      <c r="BP6" s="659"/>
      <c r="BQ6" s="659"/>
      <c r="BR6" s="659"/>
      <c r="BS6" s="660">
        <v>195841</v>
      </c>
      <c r="BT6" s="660"/>
      <c r="BU6" s="660"/>
      <c r="BV6" s="660"/>
      <c r="BW6" s="660"/>
      <c r="BX6" s="660"/>
      <c r="BY6" s="660"/>
      <c r="BZ6" s="660"/>
      <c r="CA6" s="660"/>
      <c r="CB6" s="698"/>
      <c r="CD6" s="679" t="s">
        <v>234</v>
      </c>
      <c r="CE6" s="680"/>
      <c r="CF6" s="680"/>
      <c r="CG6" s="680"/>
      <c r="CH6" s="680"/>
      <c r="CI6" s="680"/>
      <c r="CJ6" s="680"/>
      <c r="CK6" s="680"/>
      <c r="CL6" s="680"/>
      <c r="CM6" s="680"/>
      <c r="CN6" s="680"/>
      <c r="CO6" s="680"/>
      <c r="CP6" s="680"/>
      <c r="CQ6" s="681"/>
      <c r="CR6" s="621">
        <v>425971</v>
      </c>
      <c r="CS6" s="622"/>
      <c r="CT6" s="622"/>
      <c r="CU6" s="622"/>
      <c r="CV6" s="622"/>
      <c r="CW6" s="622"/>
      <c r="CX6" s="622"/>
      <c r="CY6" s="623"/>
      <c r="CZ6" s="703">
        <v>0.6</v>
      </c>
      <c r="DA6" s="685"/>
      <c r="DB6" s="685"/>
      <c r="DC6" s="705"/>
      <c r="DD6" s="627">
        <v>3212</v>
      </c>
      <c r="DE6" s="622"/>
      <c r="DF6" s="622"/>
      <c r="DG6" s="622"/>
      <c r="DH6" s="622"/>
      <c r="DI6" s="622"/>
      <c r="DJ6" s="622"/>
      <c r="DK6" s="622"/>
      <c r="DL6" s="622"/>
      <c r="DM6" s="622"/>
      <c r="DN6" s="622"/>
      <c r="DO6" s="622"/>
      <c r="DP6" s="623"/>
      <c r="DQ6" s="627">
        <v>425971</v>
      </c>
      <c r="DR6" s="622"/>
      <c r="DS6" s="622"/>
      <c r="DT6" s="622"/>
      <c r="DU6" s="622"/>
      <c r="DV6" s="622"/>
      <c r="DW6" s="622"/>
      <c r="DX6" s="622"/>
      <c r="DY6" s="622"/>
      <c r="DZ6" s="622"/>
      <c r="EA6" s="622"/>
      <c r="EB6" s="622"/>
      <c r="EC6" s="658"/>
    </row>
    <row r="7" spans="2:143" ht="11.25" customHeight="1" x14ac:dyDescent="0.2">
      <c r="B7" s="618" t="s">
        <v>235</v>
      </c>
      <c r="C7" s="619"/>
      <c r="D7" s="619"/>
      <c r="E7" s="619"/>
      <c r="F7" s="619"/>
      <c r="G7" s="619"/>
      <c r="H7" s="619"/>
      <c r="I7" s="619"/>
      <c r="J7" s="619"/>
      <c r="K7" s="619"/>
      <c r="L7" s="619"/>
      <c r="M7" s="619"/>
      <c r="N7" s="619"/>
      <c r="O7" s="619"/>
      <c r="P7" s="619"/>
      <c r="Q7" s="620"/>
      <c r="R7" s="621">
        <v>26043</v>
      </c>
      <c r="S7" s="622"/>
      <c r="T7" s="622"/>
      <c r="U7" s="622"/>
      <c r="V7" s="622"/>
      <c r="W7" s="622"/>
      <c r="X7" s="622"/>
      <c r="Y7" s="623"/>
      <c r="Z7" s="659">
        <v>0</v>
      </c>
      <c r="AA7" s="659"/>
      <c r="AB7" s="659"/>
      <c r="AC7" s="659"/>
      <c r="AD7" s="660">
        <v>26043</v>
      </c>
      <c r="AE7" s="660"/>
      <c r="AF7" s="660"/>
      <c r="AG7" s="660"/>
      <c r="AH7" s="660"/>
      <c r="AI7" s="660"/>
      <c r="AJ7" s="660"/>
      <c r="AK7" s="660"/>
      <c r="AL7" s="624">
        <v>0.1</v>
      </c>
      <c r="AM7" s="625"/>
      <c r="AN7" s="625"/>
      <c r="AO7" s="661"/>
      <c r="AP7" s="618" t="s">
        <v>236</v>
      </c>
      <c r="AQ7" s="619"/>
      <c r="AR7" s="619"/>
      <c r="AS7" s="619"/>
      <c r="AT7" s="619"/>
      <c r="AU7" s="619"/>
      <c r="AV7" s="619"/>
      <c r="AW7" s="619"/>
      <c r="AX7" s="619"/>
      <c r="AY7" s="619"/>
      <c r="AZ7" s="619"/>
      <c r="BA7" s="619"/>
      <c r="BB7" s="619"/>
      <c r="BC7" s="619"/>
      <c r="BD7" s="619"/>
      <c r="BE7" s="619"/>
      <c r="BF7" s="620"/>
      <c r="BG7" s="621">
        <v>11727829</v>
      </c>
      <c r="BH7" s="622"/>
      <c r="BI7" s="622"/>
      <c r="BJ7" s="622"/>
      <c r="BK7" s="622"/>
      <c r="BL7" s="622"/>
      <c r="BM7" s="622"/>
      <c r="BN7" s="623"/>
      <c r="BO7" s="659">
        <v>46.9</v>
      </c>
      <c r="BP7" s="659"/>
      <c r="BQ7" s="659"/>
      <c r="BR7" s="659"/>
      <c r="BS7" s="660">
        <v>195841</v>
      </c>
      <c r="BT7" s="660"/>
      <c r="BU7" s="660"/>
      <c r="BV7" s="660"/>
      <c r="BW7" s="660"/>
      <c r="BX7" s="660"/>
      <c r="BY7" s="660"/>
      <c r="BZ7" s="660"/>
      <c r="CA7" s="660"/>
      <c r="CB7" s="698"/>
      <c r="CD7" s="618" t="s">
        <v>237</v>
      </c>
      <c r="CE7" s="619"/>
      <c r="CF7" s="619"/>
      <c r="CG7" s="619"/>
      <c r="CH7" s="619"/>
      <c r="CI7" s="619"/>
      <c r="CJ7" s="619"/>
      <c r="CK7" s="619"/>
      <c r="CL7" s="619"/>
      <c r="CM7" s="619"/>
      <c r="CN7" s="619"/>
      <c r="CO7" s="619"/>
      <c r="CP7" s="619"/>
      <c r="CQ7" s="620"/>
      <c r="CR7" s="621">
        <v>5011423</v>
      </c>
      <c r="CS7" s="622"/>
      <c r="CT7" s="622"/>
      <c r="CU7" s="622"/>
      <c r="CV7" s="622"/>
      <c r="CW7" s="622"/>
      <c r="CX7" s="622"/>
      <c r="CY7" s="623"/>
      <c r="CZ7" s="659">
        <v>7</v>
      </c>
      <c r="DA7" s="659"/>
      <c r="DB7" s="659"/>
      <c r="DC7" s="659"/>
      <c r="DD7" s="627">
        <v>199967</v>
      </c>
      <c r="DE7" s="622"/>
      <c r="DF7" s="622"/>
      <c r="DG7" s="622"/>
      <c r="DH7" s="622"/>
      <c r="DI7" s="622"/>
      <c r="DJ7" s="622"/>
      <c r="DK7" s="622"/>
      <c r="DL7" s="622"/>
      <c r="DM7" s="622"/>
      <c r="DN7" s="622"/>
      <c r="DO7" s="622"/>
      <c r="DP7" s="623"/>
      <c r="DQ7" s="627">
        <v>4249783</v>
      </c>
      <c r="DR7" s="622"/>
      <c r="DS7" s="622"/>
      <c r="DT7" s="622"/>
      <c r="DU7" s="622"/>
      <c r="DV7" s="622"/>
      <c r="DW7" s="622"/>
      <c r="DX7" s="622"/>
      <c r="DY7" s="622"/>
      <c r="DZ7" s="622"/>
      <c r="EA7" s="622"/>
      <c r="EB7" s="622"/>
      <c r="EC7" s="658"/>
    </row>
    <row r="8" spans="2:143" ht="11.25" customHeight="1" x14ac:dyDescent="0.2">
      <c r="B8" s="618" t="s">
        <v>238</v>
      </c>
      <c r="C8" s="619"/>
      <c r="D8" s="619"/>
      <c r="E8" s="619"/>
      <c r="F8" s="619"/>
      <c r="G8" s="619"/>
      <c r="H8" s="619"/>
      <c r="I8" s="619"/>
      <c r="J8" s="619"/>
      <c r="K8" s="619"/>
      <c r="L8" s="619"/>
      <c r="M8" s="619"/>
      <c r="N8" s="619"/>
      <c r="O8" s="619"/>
      <c r="P8" s="619"/>
      <c r="Q8" s="620"/>
      <c r="R8" s="621">
        <v>217231</v>
      </c>
      <c r="S8" s="622"/>
      <c r="T8" s="622"/>
      <c r="U8" s="622"/>
      <c r="V8" s="622"/>
      <c r="W8" s="622"/>
      <c r="X8" s="622"/>
      <c r="Y8" s="623"/>
      <c r="Z8" s="659">
        <v>0.3</v>
      </c>
      <c r="AA8" s="659"/>
      <c r="AB8" s="659"/>
      <c r="AC8" s="659"/>
      <c r="AD8" s="660">
        <v>217231</v>
      </c>
      <c r="AE8" s="660"/>
      <c r="AF8" s="660"/>
      <c r="AG8" s="660"/>
      <c r="AH8" s="660"/>
      <c r="AI8" s="660"/>
      <c r="AJ8" s="660"/>
      <c r="AK8" s="660"/>
      <c r="AL8" s="624">
        <v>0.7</v>
      </c>
      <c r="AM8" s="625"/>
      <c r="AN8" s="625"/>
      <c r="AO8" s="661"/>
      <c r="AP8" s="618" t="s">
        <v>239</v>
      </c>
      <c r="AQ8" s="619"/>
      <c r="AR8" s="619"/>
      <c r="AS8" s="619"/>
      <c r="AT8" s="619"/>
      <c r="AU8" s="619"/>
      <c r="AV8" s="619"/>
      <c r="AW8" s="619"/>
      <c r="AX8" s="619"/>
      <c r="AY8" s="619"/>
      <c r="AZ8" s="619"/>
      <c r="BA8" s="619"/>
      <c r="BB8" s="619"/>
      <c r="BC8" s="619"/>
      <c r="BD8" s="619"/>
      <c r="BE8" s="619"/>
      <c r="BF8" s="620"/>
      <c r="BG8" s="621">
        <v>231280</v>
      </c>
      <c r="BH8" s="622"/>
      <c r="BI8" s="622"/>
      <c r="BJ8" s="622"/>
      <c r="BK8" s="622"/>
      <c r="BL8" s="622"/>
      <c r="BM8" s="622"/>
      <c r="BN8" s="623"/>
      <c r="BO8" s="659">
        <v>0.9</v>
      </c>
      <c r="BP8" s="659"/>
      <c r="BQ8" s="659"/>
      <c r="BR8" s="659"/>
      <c r="BS8" s="660" t="s">
        <v>129</v>
      </c>
      <c r="BT8" s="660"/>
      <c r="BU8" s="660"/>
      <c r="BV8" s="660"/>
      <c r="BW8" s="660"/>
      <c r="BX8" s="660"/>
      <c r="BY8" s="660"/>
      <c r="BZ8" s="660"/>
      <c r="CA8" s="660"/>
      <c r="CB8" s="698"/>
      <c r="CD8" s="618" t="s">
        <v>240</v>
      </c>
      <c r="CE8" s="619"/>
      <c r="CF8" s="619"/>
      <c r="CG8" s="619"/>
      <c r="CH8" s="619"/>
      <c r="CI8" s="619"/>
      <c r="CJ8" s="619"/>
      <c r="CK8" s="619"/>
      <c r="CL8" s="619"/>
      <c r="CM8" s="619"/>
      <c r="CN8" s="619"/>
      <c r="CO8" s="619"/>
      <c r="CP8" s="619"/>
      <c r="CQ8" s="620"/>
      <c r="CR8" s="621">
        <v>25168653</v>
      </c>
      <c r="CS8" s="622"/>
      <c r="CT8" s="622"/>
      <c r="CU8" s="622"/>
      <c r="CV8" s="622"/>
      <c r="CW8" s="622"/>
      <c r="CX8" s="622"/>
      <c r="CY8" s="623"/>
      <c r="CZ8" s="659">
        <v>35</v>
      </c>
      <c r="DA8" s="659"/>
      <c r="DB8" s="659"/>
      <c r="DC8" s="659"/>
      <c r="DD8" s="627">
        <v>82133</v>
      </c>
      <c r="DE8" s="622"/>
      <c r="DF8" s="622"/>
      <c r="DG8" s="622"/>
      <c r="DH8" s="622"/>
      <c r="DI8" s="622"/>
      <c r="DJ8" s="622"/>
      <c r="DK8" s="622"/>
      <c r="DL8" s="622"/>
      <c r="DM8" s="622"/>
      <c r="DN8" s="622"/>
      <c r="DO8" s="622"/>
      <c r="DP8" s="623"/>
      <c r="DQ8" s="627">
        <v>11554282</v>
      </c>
      <c r="DR8" s="622"/>
      <c r="DS8" s="622"/>
      <c r="DT8" s="622"/>
      <c r="DU8" s="622"/>
      <c r="DV8" s="622"/>
      <c r="DW8" s="622"/>
      <c r="DX8" s="622"/>
      <c r="DY8" s="622"/>
      <c r="DZ8" s="622"/>
      <c r="EA8" s="622"/>
      <c r="EB8" s="622"/>
      <c r="EC8" s="658"/>
    </row>
    <row r="9" spans="2:143" ht="11.25" customHeight="1" x14ac:dyDescent="0.2">
      <c r="B9" s="618" t="s">
        <v>241</v>
      </c>
      <c r="C9" s="619"/>
      <c r="D9" s="619"/>
      <c r="E9" s="619"/>
      <c r="F9" s="619"/>
      <c r="G9" s="619"/>
      <c r="H9" s="619"/>
      <c r="I9" s="619"/>
      <c r="J9" s="619"/>
      <c r="K9" s="619"/>
      <c r="L9" s="619"/>
      <c r="M9" s="619"/>
      <c r="N9" s="619"/>
      <c r="O9" s="619"/>
      <c r="P9" s="619"/>
      <c r="Q9" s="620"/>
      <c r="R9" s="621">
        <v>155274</v>
      </c>
      <c r="S9" s="622"/>
      <c r="T9" s="622"/>
      <c r="U9" s="622"/>
      <c r="V9" s="622"/>
      <c r="W9" s="622"/>
      <c r="X9" s="622"/>
      <c r="Y9" s="623"/>
      <c r="Z9" s="659">
        <v>0.2</v>
      </c>
      <c r="AA9" s="659"/>
      <c r="AB9" s="659"/>
      <c r="AC9" s="659"/>
      <c r="AD9" s="660">
        <v>155274</v>
      </c>
      <c r="AE9" s="660"/>
      <c r="AF9" s="660"/>
      <c r="AG9" s="660"/>
      <c r="AH9" s="660"/>
      <c r="AI9" s="660"/>
      <c r="AJ9" s="660"/>
      <c r="AK9" s="660"/>
      <c r="AL9" s="624">
        <v>0.5</v>
      </c>
      <c r="AM9" s="625"/>
      <c r="AN9" s="625"/>
      <c r="AO9" s="661"/>
      <c r="AP9" s="618" t="s">
        <v>242</v>
      </c>
      <c r="AQ9" s="619"/>
      <c r="AR9" s="619"/>
      <c r="AS9" s="619"/>
      <c r="AT9" s="619"/>
      <c r="AU9" s="619"/>
      <c r="AV9" s="619"/>
      <c r="AW9" s="619"/>
      <c r="AX9" s="619"/>
      <c r="AY9" s="619"/>
      <c r="AZ9" s="619"/>
      <c r="BA9" s="619"/>
      <c r="BB9" s="619"/>
      <c r="BC9" s="619"/>
      <c r="BD9" s="619"/>
      <c r="BE9" s="619"/>
      <c r="BF9" s="620"/>
      <c r="BG9" s="621">
        <v>10397752</v>
      </c>
      <c r="BH9" s="622"/>
      <c r="BI9" s="622"/>
      <c r="BJ9" s="622"/>
      <c r="BK9" s="622"/>
      <c r="BL9" s="622"/>
      <c r="BM9" s="622"/>
      <c r="BN9" s="623"/>
      <c r="BO9" s="659">
        <v>41.6</v>
      </c>
      <c r="BP9" s="659"/>
      <c r="BQ9" s="659"/>
      <c r="BR9" s="659"/>
      <c r="BS9" s="660" t="s">
        <v>129</v>
      </c>
      <c r="BT9" s="660"/>
      <c r="BU9" s="660"/>
      <c r="BV9" s="660"/>
      <c r="BW9" s="660"/>
      <c r="BX9" s="660"/>
      <c r="BY9" s="660"/>
      <c r="BZ9" s="660"/>
      <c r="CA9" s="660"/>
      <c r="CB9" s="698"/>
      <c r="CD9" s="618" t="s">
        <v>243</v>
      </c>
      <c r="CE9" s="619"/>
      <c r="CF9" s="619"/>
      <c r="CG9" s="619"/>
      <c r="CH9" s="619"/>
      <c r="CI9" s="619"/>
      <c r="CJ9" s="619"/>
      <c r="CK9" s="619"/>
      <c r="CL9" s="619"/>
      <c r="CM9" s="619"/>
      <c r="CN9" s="619"/>
      <c r="CO9" s="619"/>
      <c r="CP9" s="619"/>
      <c r="CQ9" s="620"/>
      <c r="CR9" s="621">
        <v>5662539</v>
      </c>
      <c r="CS9" s="622"/>
      <c r="CT9" s="622"/>
      <c r="CU9" s="622"/>
      <c r="CV9" s="622"/>
      <c r="CW9" s="622"/>
      <c r="CX9" s="622"/>
      <c r="CY9" s="623"/>
      <c r="CZ9" s="659">
        <v>7.9</v>
      </c>
      <c r="DA9" s="659"/>
      <c r="DB9" s="659"/>
      <c r="DC9" s="659"/>
      <c r="DD9" s="627">
        <v>6288</v>
      </c>
      <c r="DE9" s="622"/>
      <c r="DF9" s="622"/>
      <c r="DG9" s="622"/>
      <c r="DH9" s="622"/>
      <c r="DI9" s="622"/>
      <c r="DJ9" s="622"/>
      <c r="DK9" s="622"/>
      <c r="DL9" s="622"/>
      <c r="DM9" s="622"/>
      <c r="DN9" s="622"/>
      <c r="DO9" s="622"/>
      <c r="DP9" s="623"/>
      <c r="DQ9" s="627">
        <v>4239647</v>
      </c>
      <c r="DR9" s="622"/>
      <c r="DS9" s="622"/>
      <c r="DT9" s="622"/>
      <c r="DU9" s="622"/>
      <c r="DV9" s="622"/>
      <c r="DW9" s="622"/>
      <c r="DX9" s="622"/>
      <c r="DY9" s="622"/>
      <c r="DZ9" s="622"/>
      <c r="EA9" s="622"/>
      <c r="EB9" s="622"/>
      <c r="EC9" s="658"/>
    </row>
    <row r="10" spans="2:143" ht="11.25" customHeight="1" x14ac:dyDescent="0.2">
      <c r="B10" s="618" t="s">
        <v>244</v>
      </c>
      <c r="C10" s="619"/>
      <c r="D10" s="619"/>
      <c r="E10" s="619"/>
      <c r="F10" s="619"/>
      <c r="G10" s="619"/>
      <c r="H10" s="619"/>
      <c r="I10" s="619"/>
      <c r="J10" s="619"/>
      <c r="K10" s="619"/>
      <c r="L10" s="619"/>
      <c r="M10" s="619"/>
      <c r="N10" s="619"/>
      <c r="O10" s="619"/>
      <c r="P10" s="619"/>
      <c r="Q10" s="620"/>
      <c r="R10" s="621" t="s">
        <v>129</v>
      </c>
      <c r="S10" s="622"/>
      <c r="T10" s="622"/>
      <c r="U10" s="622"/>
      <c r="V10" s="622"/>
      <c r="W10" s="622"/>
      <c r="X10" s="622"/>
      <c r="Y10" s="623"/>
      <c r="Z10" s="659" t="s">
        <v>129</v>
      </c>
      <c r="AA10" s="659"/>
      <c r="AB10" s="659"/>
      <c r="AC10" s="659"/>
      <c r="AD10" s="660" t="s">
        <v>129</v>
      </c>
      <c r="AE10" s="660"/>
      <c r="AF10" s="660"/>
      <c r="AG10" s="660"/>
      <c r="AH10" s="660"/>
      <c r="AI10" s="660"/>
      <c r="AJ10" s="660"/>
      <c r="AK10" s="660"/>
      <c r="AL10" s="624" t="s">
        <v>129</v>
      </c>
      <c r="AM10" s="625"/>
      <c r="AN10" s="625"/>
      <c r="AO10" s="661"/>
      <c r="AP10" s="618" t="s">
        <v>245</v>
      </c>
      <c r="AQ10" s="619"/>
      <c r="AR10" s="619"/>
      <c r="AS10" s="619"/>
      <c r="AT10" s="619"/>
      <c r="AU10" s="619"/>
      <c r="AV10" s="619"/>
      <c r="AW10" s="619"/>
      <c r="AX10" s="619"/>
      <c r="AY10" s="619"/>
      <c r="AZ10" s="619"/>
      <c r="BA10" s="619"/>
      <c r="BB10" s="619"/>
      <c r="BC10" s="619"/>
      <c r="BD10" s="619"/>
      <c r="BE10" s="619"/>
      <c r="BF10" s="620"/>
      <c r="BG10" s="621">
        <v>401539</v>
      </c>
      <c r="BH10" s="622"/>
      <c r="BI10" s="622"/>
      <c r="BJ10" s="622"/>
      <c r="BK10" s="622"/>
      <c r="BL10" s="622"/>
      <c r="BM10" s="622"/>
      <c r="BN10" s="623"/>
      <c r="BO10" s="659">
        <v>1.6</v>
      </c>
      <c r="BP10" s="659"/>
      <c r="BQ10" s="659"/>
      <c r="BR10" s="659"/>
      <c r="BS10" s="660" t="s">
        <v>129</v>
      </c>
      <c r="BT10" s="660"/>
      <c r="BU10" s="660"/>
      <c r="BV10" s="660"/>
      <c r="BW10" s="660"/>
      <c r="BX10" s="660"/>
      <c r="BY10" s="660"/>
      <c r="BZ10" s="660"/>
      <c r="CA10" s="660"/>
      <c r="CB10" s="698"/>
      <c r="CD10" s="618" t="s">
        <v>246</v>
      </c>
      <c r="CE10" s="619"/>
      <c r="CF10" s="619"/>
      <c r="CG10" s="619"/>
      <c r="CH10" s="619"/>
      <c r="CI10" s="619"/>
      <c r="CJ10" s="619"/>
      <c r="CK10" s="619"/>
      <c r="CL10" s="619"/>
      <c r="CM10" s="619"/>
      <c r="CN10" s="619"/>
      <c r="CO10" s="619"/>
      <c r="CP10" s="619"/>
      <c r="CQ10" s="620"/>
      <c r="CR10" s="621">
        <v>64856</v>
      </c>
      <c r="CS10" s="622"/>
      <c r="CT10" s="622"/>
      <c r="CU10" s="622"/>
      <c r="CV10" s="622"/>
      <c r="CW10" s="622"/>
      <c r="CX10" s="622"/>
      <c r="CY10" s="623"/>
      <c r="CZ10" s="659">
        <v>0.1</v>
      </c>
      <c r="DA10" s="659"/>
      <c r="DB10" s="659"/>
      <c r="DC10" s="659"/>
      <c r="DD10" s="627">
        <v>9081</v>
      </c>
      <c r="DE10" s="622"/>
      <c r="DF10" s="622"/>
      <c r="DG10" s="622"/>
      <c r="DH10" s="622"/>
      <c r="DI10" s="622"/>
      <c r="DJ10" s="622"/>
      <c r="DK10" s="622"/>
      <c r="DL10" s="622"/>
      <c r="DM10" s="622"/>
      <c r="DN10" s="622"/>
      <c r="DO10" s="622"/>
      <c r="DP10" s="623"/>
      <c r="DQ10" s="627">
        <v>63959</v>
      </c>
      <c r="DR10" s="622"/>
      <c r="DS10" s="622"/>
      <c r="DT10" s="622"/>
      <c r="DU10" s="622"/>
      <c r="DV10" s="622"/>
      <c r="DW10" s="622"/>
      <c r="DX10" s="622"/>
      <c r="DY10" s="622"/>
      <c r="DZ10" s="622"/>
      <c r="EA10" s="622"/>
      <c r="EB10" s="622"/>
      <c r="EC10" s="658"/>
    </row>
    <row r="11" spans="2:143" ht="11.25" customHeight="1" x14ac:dyDescent="0.2">
      <c r="B11" s="618" t="s">
        <v>247</v>
      </c>
      <c r="C11" s="619"/>
      <c r="D11" s="619"/>
      <c r="E11" s="619"/>
      <c r="F11" s="619"/>
      <c r="G11" s="619"/>
      <c r="H11" s="619"/>
      <c r="I11" s="619"/>
      <c r="J11" s="619"/>
      <c r="K11" s="619"/>
      <c r="L11" s="619"/>
      <c r="M11" s="619"/>
      <c r="N11" s="619"/>
      <c r="O11" s="619"/>
      <c r="P11" s="619"/>
      <c r="Q11" s="620"/>
      <c r="R11" s="621">
        <v>3076964</v>
      </c>
      <c r="S11" s="622"/>
      <c r="T11" s="622"/>
      <c r="U11" s="622"/>
      <c r="V11" s="622"/>
      <c r="W11" s="622"/>
      <c r="X11" s="622"/>
      <c r="Y11" s="623"/>
      <c r="Z11" s="624">
        <v>4</v>
      </c>
      <c r="AA11" s="625"/>
      <c r="AB11" s="625"/>
      <c r="AC11" s="626"/>
      <c r="AD11" s="627">
        <v>3076964</v>
      </c>
      <c r="AE11" s="622"/>
      <c r="AF11" s="622"/>
      <c r="AG11" s="622"/>
      <c r="AH11" s="622"/>
      <c r="AI11" s="622"/>
      <c r="AJ11" s="622"/>
      <c r="AK11" s="623"/>
      <c r="AL11" s="624">
        <v>10.4</v>
      </c>
      <c r="AM11" s="625"/>
      <c r="AN11" s="625"/>
      <c r="AO11" s="661"/>
      <c r="AP11" s="618" t="s">
        <v>248</v>
      </c>
      <c r="AQ11" s="619"/>
      <c r="AR11" s="619"/>
      <c r="AS11" s="619"/>
      <c r="AT11" s="619"/>
      <c r="AU11" s="619"/>
      <c r="AV11" s="619"/>
      <c r="AW11" s="619"/>
      <c r="AX11" s="619"/>
      <c r="AY11" s="619"/>
      <c r="AZ11" s="619"/>
      <c r="BA11" s="619"/>
      <c r="BB11" s="619"/>
      <c r="BC11" s="619"/>
      <c r="BD11" s="619"/>
      <c r="BE11" s="619"/>
      <c r="BF11" s="620"/>
      <c r="BG11" s="621">
        <v>697258</v>
      </c>
      <c r="BH11" s="622"/>
      <c r="BI11" s="622"/>
      <c r="BJ11" s="622"/>
      <c r="BK11" s="622"/>
      <c r="BL11" s="622"/>
      <c r="BM11" s="622"/>
      <c r="BN11" s="623"/>
      <c r="BO11" s="659">
        <v>2.8</v>
      </c>
      <c r="BP11" s="659"/>
      <c r="BQ11" s="659"/>
      <c r="BR11" s="659"/>
      <c r="BS11" s="660">
        <v>195841</v>
      </c>
      <c r="BT11" s="660"/>
      <c r="BU11" s="660"/>
      <c r="BV11" s="660"/>
      <c r="BW11" s="660"/>
      <c r="BX11" s="660"/>
      <c r="BY11" s="660"/>
      <c r="BZ11" s="660"/>
      <c r="CA11" s="660"/>
      <c r="CB11" s="698"/>
      <c r="CD11" s="618" t="s">
        <v>249</v>
      </c>
      <c r="CE11" s="619"/>
      <c r="CF11" s="619"/>
      <c r="CG11" s="619"/>
      <c r="CH11" s="619"/>
      <c r="CI11" s="619"/>
      <c r="CJ11" s="619"/>
      <c r="CK11" s="619"/>
      <c r="CL11" s="619"/>
      <c r="CM11" s="619"/>
      <c r="CN11" s="619"/>
      <c r="CO11" s="619"/>
      <c r="CP11" s="619"/>
      <c r="CQ11" s="620"/>
      <c r="CR11" s="621">
        <v>179655</v>
      </c>
      <c r="CS11" s="622"/>
      <c r="CT11" s="622"/>
      <c r="CU11" s="622"/>
      <c r="CV11" s="622"/>
      <c r="CW11" s="622"/>
      <c r="CX11" s="622"/>
      <c r="CY11" s="623"/>
      <c r="CZ11" s="659">
        <v>0.2</v>
      </c>
      <c r="DA11" s="659"/>
      <c r="DB11" s="659"/>
      <c r="DC11" s="659"/>
      <c r="DD11" s="627">
        <v>55026</v>
      </c>
      <c r="DE11" s="622"/>
      <c r="DF11" s="622"/>
      <c r="DG11" s="622"/>
      <c r="DH11" s="622"/>
      <c r="DI11" s="622"/>
      <c r="DJ11" s="622"/>
      <c r="DK11" s="622"/>
      <c r="DL11" s="622"/>
      <c r="DM11" s="622"/>
      <c r="DN11" s="622"/>
      <c r="DO11" s="622"/>
      <c r="DP11" s="623"/>
      <c r="DQ11" s="627">
        <v>100389</v>
      </c>
      <c r="DR11" s="622"/>
      <c r="DS11" s="622"/>
      <c r="DT11" s="622"/>
      <c r="DU11" s="622"/>
      <c r="DV11" s="622"/>
      <c r="DW11" s="622"/>
      <c r="DX11" s="622"/>
      <c r="DY11" s="622"/>
      <c r="DZ11" s="622"/>
      <c r="EA11" s="622"/>
      <c r="EB11" s="622"/>
      <c r="EC11" s="658"/>
    </row>
    <row r="12" spans="2:143" ht="11.25" customHeight="1" x14ac:dyDescent="0.2">
      <c r="B12" s="618" t="s">
        <v>250</v>
      </c>
      <c r="C12" s="619"/>
      <c r="D12" s="619"/>
      <c r="E12" s="619"/>
      <c r="F12" s="619"/>
      <c r="G12" s="619"/>
      <c r="H12" s="619"/>
      <c r="I12" s="619"/>
      <c r="J12" s="619"/>
      <c r="K12" s="619"/>
      <c r="L12" s="619"/>
      <c r="M12" s="619"/>
      <c r="N12" s="619"/>
      <c r="O12" s="619"/>
      <c r="P12" s="619"/>
      <c r="Q12" s="620"/>
      <c r="R12" s="621">
        <v>1750</v>
      </c>
      <c r="S12" s="622"/>
      <c r="T12" s="622"/>
      <c r="U12" s="622"/>
      <c r="V12" s="622"/>
      <c r="W12" s="622"/>
      <c r="X12" s="622"/>
      <c r="Y12" s="623"/>
      <c r="Z12" s="659">
        <v>0</v>
      </c>
      <c r="AA12" s="659"/>
      <c r="AB12" s="659"/>
      <c r="AC12" s="659"/>
      <c r="AD12" s="660">
        <v>1750</v>
      </c>
      <c r="AE12" s="660"/>
      <c r="AF12" s="660"/>
      <c r="AG12" s="660"/>
      <c r="AH12" s="660"/>
      <c r="AI12" s="660"/>
      <c r="AJ12" s="660"/>
      <c r="AK12" s="660"/>
      <c r="AL12" s="624">
        <v>0</v>
      </c>
      <c r="AM12" s="625"/>
      <c r="AN12" s="625"/>
      <c r="AO12" s="661"/>
      <c r="AP12" s="618" t="s">
        <v>251</v>
      </c>
      <c r="AQ12" s="619"/>
      <c r="AR12" s="619"/>
      <c r="AS12" s="619"/>
      <c r="AT12" s="619"/>
      <c r="AU12" s="619"/>
      <c r="AV12" s="619"/>
      <c r="AW12" s="619"/>
      <c r="AX12" s="619"/>
      <c r="AY12" s="619"/>
      <c r="AZ12" s="619"/>
      <c r="BA12" s="619"/>
      <c r="BB12" s="619"/>
      <c r="BC12" s="619"/>
      <c r="BD12" s="619"/>
      <c r="BE12" s="619"/>
      <c r="BF12" s="620"/>
      <c r="BG12" s="621">
        <v>10039913</v>
      </c>
      <c r="BH12" s="622"/>
      <c r="BI12" s="622"/>
      <c r="BJ12" s="622"/>
      <c r="BK12" s="622"/>
      <c r="BL12" s="622"/>
      <c r="BM12" s="622"/>
      <c r="BN12" s="623"/>
      <c r="BO12" s="659">
        <v>40.1</v>
      </c>
      <c r="BP12" s="659"/>
      <c r="BQ12" s="659"/>
      <c r="BR12" s="659"/>
      <c r="BS12" s="660" t="s">
        <v>138</v>
      </c>
      <c r="BT12" s="660"/>
      <c r="BU12" s="660"/>
      <c r="BV12" s="660"/>
      <c r="BW12" s="660"/>
      <c r="BX12" s="660"/>
      <c r="BY12" s="660"/>
      <c r="BZ12" s="660"/>
      <c r="CA12" s="660"/>
      <c r="CB12" s="698"/>
      <c r="CD12" s="618" t="s">
        <v>252</v>
      </c>
      <c r="CE12" s="619"/>
      <c r="CF12" s="619"/>
      <c r="CG12" s="619"/>
      <c r="CH12" s="619"/>
      <c r="CI12" s="619"/>
      <c r="CJ12" s="619"/>
      <c r="CK12" s="619"/>
      <c r="CL12" s="619"/>
      <c r="CM12" s="619"/>
      <c r="CN12" s="619"/>
      <c r="CO12" s="619"/>
      <c r="CP12" s="619"/>
      <c r="CQ12" s="620"/>
      <c r="CR12" s="621">
        <v>315451</v>
      </c>
      <c r="CS12" s="622"/>
      <c r="CT12" s="622"/>
      <c r="CU12" s="622"/>
      <c r="CV12" s="622"/>
      <c r="CW12" s="622"/>
      <c r="CX12" s="622"/>
      <c r="CY12" s="623"/>
      <c r="CZ12" s="659">
        <v>0.4</v>
      </c>
      <c r="DA12" s="659"/>
      <c r="DB12" s="659"/>
      <c r="DC12" s="659"/>
      <c r="DD12" s="627" t="s">
        <v>129</v>
      </c>
      <c r="DE12" s="622"/>
      <c r="DF12" s="622"/>
      <c r="DG12" s="622"/>
      <c r="DH12" s="622"/>
      <c r="DI12" s="622"/>
      <c r="DJ12" s="622"/>
      <c r="DK12" s="622"/>
      <c r="DL12" s="622"/>
      <c r="DM12" s="622"/>
      <c r="DN12" s="622"/>
      <c r="DO12" s="622"/>
      <c r="DP12" s="623"/>
      <c r="DQ12" s="627">
        <v>275214</v>
      </c>
      <c r="DR12" s="622"/>
      <c r="DS12" s="622"/>
      <c r="DT12" s="622"/>
      <c r="DU12" s="622"/>
      <c r="DV12" s="622"/>
      <c r="DW12" s="622"/>
      <c r="DX12" s="622"/>
      <c r="DY12" s="622"/>
      <c r="DZ12" s="622"/>
      <c r="EA12" s="622"/>
      <c r="EB12" s="622"/>
      <c r="EC12" s="658"/>
    </row>
    <row r="13" spans="2:143" ht="11.25" customHeight="1" x14ac:dyDescent="0.2">
      <c r="B13" s="618" t="s">
        <v>253</v>
      </c>
      <c r="C13" s="619"/>
      <c r="D13" s="619"/>
      <c r="E13" s="619"/>
      <c r="F13" s="619"/>
      <c r="G13" s="619"/>
      <c r="H13" s="619"/>
      <c r="I13" s="619"/>
      <c r="J13" s="619"/>
      <c r="K13" s="619"/>
      <c r="L13" s="619"/>
      <c r="M13" s="619"/>
      <c r="N13" s="619"/>
      <c r="O13" s="619"/>
      <c r="P13" s="619"/>
      <c r="Q13" s="620"/>
      <c r="R13" s="621" t="s">
        <v>129</v>
      </c>
      <c r="S13" s="622"/>
      <c r="T13" s="622"/>
      <c r="U13" s="622"/>
      <c r="V13" s="622"/>
      <c r="W13" s="622"/>
      <c r="X13" s="622"/>
      <c r="Y13" s="623"/>
      <c r="Z13" s="659" t="s">
        <v>129</v>
      </c>
      <c r="AA13" s="659"/>
      <c r="AB13" s="659"/>
      <c r="AC13" s="659"/>
      <c r="AD13" s="660" t="s">
        <v>129</v>
      </c>
      <c r="AE13" s="660"/>
      <c r="AF13" s="660"/>
      <c r="AG13" s="660"/>
      <c r="AH13" s="660"/>
      <c r="AI13" s="660"/>
      <c r="AJ13" s="660"/>
      <c r="AK13" s="660"/>
      <c r="AL13" s="624" t="s">
        <v>129</v>
      </c>
      <c r="AM13" s="625"/>
      <c r="AN13" s="625"/>
      <c r="AO13" s="661"/>
      <c r="AP13" s="618" t="s">
        <v>254</v>
      </c>
      <c r="AQ13" s="619"/>
      <c r="AR13" s="619"/>
      <c r="AS13" s="619"/>
      <c r="AT13" s="619"/>
      <c r="AU13" s="619"/>
      <c r="AV13" s="619"/>
      <c r="AW13" s="619"/>
      <c r="AX13" s="619"/>
      <c r="AY13" s="619"/>
      <c r="AZ13" s="619"/>
      <c r="BA13" s="619"/>
      <c r="BB13" s="619"/>
      <c r="BC13" s="619"/>
      <c r="BD13" s="619"/>
      <c r="BE13" s="619"/>
      <c r="BF13" s="620"/>
      <c r="BG13" s="621">
        <v>10025091</v>
      </c>
      <c r="BH13" s="622"/>
      <c r="BI13" s="622"/>
      <c r="BJ13" s="622"/>
      <c r="BK13" s="622"/>
      <c r="BL13" s="622"/>
      <c r="BM13" s="622"/>
      <c r="BN13" s="623"/>
      <c r="BO13" s="659">
        <v>40.1</v>
      </c>
      <c r="BP13" s="659"/>
      <c r="BQ13" s="659"/>
      <c r="BR13" s="659"/>
      <c r="BS13" s="660" t="s">
        <v>129</v>
      </c>
      <c r="BT13" s="660"/>
      <c r="BU13" s="660"/>
      <c r="BV13" s="660"/>
      <c r="BW13" s="660"/>
      <c r="BX13" s="660"/>
      <c r="BY13" s="660"/>
      <c r="BZ13" s="660"/>
      <c r="CA13" s="660"/>
      <c r="CB13" s="698"/>
      <c r="CD13" s="618" t="s">
        <v>255</v>
      </c>
      <c r="CE13" s="619"/>
      <c r="CF13" s="619"/>
      <c r="CG13" s="619"/>
      <c r="CH13" s="619"/>
      <c r="CI13" s="619"/>
      <c r="CJ13" s="619"/>
      <c r="CK13" s="619"/>
      <c r="CL13" s="619"/>
      <c r="CM13" s="619"/>
      <c r="CN13" s="619"/>
      <c r="CO13" s="619"/>
      <c r="CP13" s="619"/>
      <c r="CQ13" s="620"/>
      <c r="CR13" s="621">
        <v>16044822</v>
      </c>
      <c r="CS13" s="622"/>
      <c r="CT13" s="622"/>
      <c r="CU13" s="622"/>
      <c r="CV13" s="622"/>
      <c r="CW13" s="622"/>
      <c r="CX13" s="622"/>
      <c r="CY13" s="623"/>
      <c r="CZ13" s="659">
        <v>22.3</v>
      </c>
      <c r="DA13" s="659"/>
      <c r="DB13" s="659"/>
      <c r="DC13" s="659"/>
      <c r="DD13" s="627">
        <v>13927306</v>
      </c>
      <c r="DE13" s="622"/>
      <c r="DF13" s="622"/>
      <c r="DG13" s="622"/>
      <c r="DH13" s="622"/>
      <c r="DI13" s="622"/>
      <c r="DJ13" s="622"/>
      <c r="DK13" s="622"/>
      <c r="DL13" s="622"/>
      <c r="DM13" s="622"/>
      <c r="DN13" s="622"/>
      <c r="DO13" s="622"/>
      <c r="DP13" s="623"/>
      <c r="DQ13" s="627">
        <v>4407909</v>
      </c>
      <c r="DR13" s="622"/>
      <c r="DS13" s="622"/>
      <c r="DT13" s="622"/>
      <c r="DU13" s="622"/>
      <c r="DV13" s="622"/>
      <c r="DW13" s="622"/>
      <c r="DX13" s="622"/>
      <c r="DY13" s="622"/>
      <c r="DZ13" s="622"/>
      <c r="EA13" s="622"/>
      <c r="EB13" s="622"/>
      <c r="EC13" s="658"/>
    </row>
    <row r="14" spans="2:143" ht="11.25" customHeight="1" x14ac:dyDescent="0.2">
      <c r="B14" s="618" t="s">
        <v>256</v>
      </c>
      <c r="C14" s="619"/>
      <c r="D14" s="619"/>
      <c r="E14" s="619"/>
      <c r="F14" s="619"/>
      <c r="G14" s="619"/>
      <c r="H14" s="619"/>
      <c r="I14" s="619"/>
      <c r="J14" s="619"/>
      <c r="K14" s="619"/>
      <c r="L14" s="619"/>
      <c r="M14" s="619"/>
      <c r="N14" s="619"/>
      <c r="O14" s="619"/>
      <c r="P14" s="619"/>
      <c r="Q14" s="620"/>
      <c r="R14" s="621">
        <v>2010</v>
      </c>
      <c r="S14" s="622"/>
      <c r="T14" s="622"/>
      <c r="U14" s="622"/>
      <c r="V14" s="622"/>
      <c r="W14" s="622"/>
      <c r="X14" s="622"/>
      <c r="Y14" s="623"/>
      <c r="Z14" s="659">
        <v>0</v>
      </c>
      <c r="AA14" s="659"/>
      <c r="AB14" s="659"/>
      <c r="AC14" s="659"/>
      <c r="AD14" s="660">
        <v>2010</v>
      </c>
      <c r="AE14" s="660"/>
      <c r="AF14" s="660"/>
      <c r="AG14" s="660"/>
      <c r="AH14" s="660"/>
      <c r="AI14" s="660"/>
      <c r="AJ14" s="660"/>
      <c r="AK14" s="660"/>
      <c r="AL14" s="624">
        <v>0</v>
      </c>
      <c r="AM14" s="625"/>
      <c r="AN14" s="625"/>
      <c r="AO14" s="661"/>
      <c r="AP14" s="618" t="s">
        <v>257</v>
      </c>
      <c r="AQ14" s="619"/>
      <c r="AR14" s="619"/>
      <c r="AS14" s="619"/>
      <c r="AT14" s="619"/>
      <c r="AU14" s="619"/>
      <c r="AV14" s="619"/>
      <c r="AW14" s="619"/>
      <c r="AX14" s="619"/>
      <c r="AY14" s="619"/>
      <c r="AZ14" s="619"/>
      <c r="BA14" s="619"/>
      <c r="BB14" s="619"/>
      <c r="BC14" s="619"/>
      <c r="BD14" s="619"/>
      <c r="BE14" s="619"/>
      <c r="BF14" s="620"/>
      <c r="BG14" s="621">
        <v>178560</v>
      </c>
      <c r="BH14" s="622"/>
      <c r="BI14" s="622"/>
      <c r="BJ14" s="622"/>
      <c r="BK14" s="622"/>
      <c r="BL14" s="622"/>
      <c r="BM14" s="622"/>
      <c r="BN14" s="623"/>
      <c r="BO14" s="659">
        <v>0.7</v>
      </c>
      <c r="BP14" s="659"/>
      <c r="BQ14" s="659"/>
      <c r="BR14" s="659"/>
      <c r="BS14" s="660" t="s">
        <v>258</v>
      </c>
      <c r="BT14" s="660"/>
      <c r="BU14" s="660"/>
      <c r="BV14" s="660"/>
      <c r="BW14" s="660"/>
      <c r="BX14" s="660"/>
      <c r="BY14" s="660"/>
      <c r="BZ14" s="660"/>
      <c r="CA14" s="660"/>
      <c r="CB14" s="698"/>
      <c r="CD14" s="618" t="s">
        <v>259</v>
      </c>
      <c r="CE14" s="619"/>
      <c r="CF14" s="619"/>
      <c r="CG14" s="619"/>
      <c r="CH14" s="619"/>
      <c r="CI14" s="619"/>
      <c r="CJ14" s="619"/>
      <c r="CK14" s="619"/>
      <c r="CL14" s="619"/>
      <c r="CM14" s="619"/>
      <c r="CN14" s="619"/>
      <c r="CO14" s="619"/>
      <c r="CP14" s="619"/>
      <c r="CQ14" s="620"/>
      <c r="CR14" s="621">
        <v>2141779</v>
      </c>
      <c r="CS14" s="622"/>
      <c r="CT14" s="622"/>
      <c r="CU14" s="622"/>
      <c r="CV14" s="622"/>
      <c r="CW14" s="622"/>
      <c r="CX14" s="622"/>
      <c r="CY14" s="623"/>
      <c r="CZ14" s="659">
        <v>3</v>
      </c>
      <c r="DA14" s="659"/>
      <c r="DB14" s="659"/>
      <c r="DC14" s="659"/>
      <c r="DD14" s="627">
        <v>550404</v>
      </c>
      <c r="DE14" s="622"/>
      <c r="DF14" s="622"/>
      <c r="DG14" s="622"/>
      <c r="DH14" s="622"/>
      <c r="DI14" s="622"/>
      <c r="DJ14" s="622"/>
      <c r="DK14" s="622"/>
      <c r="DL14" s="622"/>
      <c r="DM14" s="622"/>
      <c r="DN14" s="622"/>
      <c r="DO14" s="622"/>
      <c r="DP14" s="623"/>
      <c r="DQ14" s="627">
        <v>1296436</v>
      </c>
      <c r="DR14" s="622"/>
      <c r="DS14" s="622"/>
      <c r="DT14" s="622"/>
      <c r="DU14" s="622"/>
      <c r="DV14" s="622"/>
      <c r="DW14" s="622"/>
      <c r="DX14" s="622"/>
      <c r="DY14" s="622"/>
      <c r="DZ14" s="622"/>
      <c r="EA14" s="622"/>
      <c r="EB14" s="622"/>
      <c r="EC14" s="658"/>
    </row>
    <row r="15" spans="2:143" ht="11.25" customHeight="1" x14ac:dyDescent="0.2">
      <c r="B15" s="618" t="s">
        <v>260</v>
      </c>
      <c r="C15" s="619"/>
      <c r="D15" s="619"/>
      <c r="E15" s="619"/>
      <c r="F15" s="619"/>
      <c r="G15" s="619"/>
      <c r="H15" s="619"/>
      <c r="I15" s="619"/>
      <c r="J15" s="619"/>
      <c r="K15" s="619"/>
      <c r="L15" s="619"/>
      <c r="M15" s="619"/>
      <c r="N15" s="619"/>
      <c r="O15" s="619"/>
      <c r="P15" s="619"/>
      <c r="Q15" s="620"/>
      <c r="R15" s="621" t="s">
        <v>258</v>
      </c>
      <c r="S15" s="622"/>
      <c r="T15" s="622"/>
      <c r="U15" s="622"/>
      <c r="V15" s="622"/>
      <c r="W15" s="622"/>
      <c r="X15" s="622"/>
      <c r="Y15" s="623"/>
      <c r="Z15" s="659" t="s">
        <v>138</v>
      </c>
      <c r="AA15" s="659"/>
      <c r="AB15" s="659"/>
      <c r="AC15" s="659"/>
      <c r="AD15" s="660" t="s">
        <v>129</v>
      </c>
      <c r="AE15" s="660"/>
      <c r="AF15" s="660"/>
      <c r="AG15" s="660"/>
      <c r="AH15" s="660"/>
      <c r="AI15" s="660"/>
      <c r="AJ15" s="660"/>
      <c r="AK15" s="660"/>
      <c r="AL15" s="624" t="s">
        <v>138</v>
      </c>
      <c r="AM15" s="625"/>
      <c r="AN15" s="625"/>
      <c r="AO15" s="661"/>
      <c r="AP15" s="618" t="s">
        <v>261</v>
      </c>
      <c r="AQ15" s="619"/>
      <c r="AR15" s="619"/>
      <c r="AS15" s="619"/>
      <c r="AT15" s="619"/>
      <c r="AU15" s="619"/>
      <c r="AV15" s="619"/>
      <c r="AW15" s="619"/>
      <c r="AX15" s="619"/>
      <c r="AY15" s="619"/>
      <c r="AZ15" s="619"/>
      <c r="BA15" s="619"/>
      <c r="BB15" s="619"/>
      <c r="BC15" s="619"/>
      <c r="BD15" s="619"/>
      <c r="BE15" s="619"/>
      <c r="BF15" s="620"/>
      <c r="BG15" s="621">
        <v>677860</v>
      </c>
      <c r="BH15" s="622"/>
      <c r="BI15" s="622"/>
      <c r="BJ15" s="622"/>
      <c r="BK15" s="622"/>
      <c r="BL15" s="622"/>
      <c r="BM15" s="622"/>
      <c r="BN15" s="623"/>
      <c r="BO15" s="659">
        <v>2.7</v>
      </c>
      <c r="BP15" s="659"/>
      <c r="BQ15" s="659"/>
      <c r="BR15" s="659"/>
      <c r="BS15" s="660" t="s">
        <v>129</v>
      </c>
      <c r="BT15" s="660"/>
      <c r="BU15" s="660"/>
      <c r="BV15" s="660"/>
      <c r="BW15" s="660"/>
      <c r="BX15" s="660"/>
      <c r="BY15" s="660"/>
      <c r="BZ15" s="660"/>
      <c r="CA15" s="660"/>
      <c r="CB15" s="698"/>
      <c r="CD15" s="618" t="s">
        <v>262</v>
      </c>
      <c r="CE15" s="619"/>
      <c r="CF15" s="619"/>
      <c r="CG15" s="619"/>
      <c r="CH15" s="619"/>
      <c r="CI15" s="619"/>
      <c r="CJ15" s="619"/>
      <c r="CK15" s="619"/>
      <c r="CL15" s="619"/>
      <c r="CM15" s="619"/>
      <c r="CN15" s="619"/>
      <c r="CO15" s="619"/>
      <c r="CP15" s="619"/>
      <c r="CQ15" s="620"/>
      <c r="CR15" s="621">
        <v>8811173</v>
      </c>
      <c r="CS15" s="622"/>
      <c r="CT15" s="622"/>
      <c r="CU15" s="622"/>
      <c r="CV15" s="622"/>
      <c r="CW15" s="622"/>
      <c r="CX15" s="622"/>
      <c r="CY15" s="623"/>
      <c r="CZ15" s="659">
        <v>12.3</v>
      </c>
      <c r="DA15" s="659"/>
      <c r="DB15" s="659"/>
      <c r="DC15" s="659"/>
      <c r="DD15" s="627">
        <v>1611143</v>
      </c>
      <c r="DE15" s="622"/>
      <c r="DF15" s="622"/>
      <c r="DG15" s="622"/>
      <c r="DH15" s="622"/>
      <c r="DI15" s="622"/>
      <c r="DJ15" s="622"/>
      <c r="DK15" s="622"/>
      <c r="DL15" s="622"/>
      <c r="DM15" s="622"/>
      <c r="DN15" s="622"/>
      <c r="DO15" s="622"/>
      <c r="DP15" s="623"/>
      <c r="DQ15" s="627">
        <v>5880680</v>
      </c>
      <c r="DR15" s="622"/>
      <c r="DS15" s="622"/>
      <c r="DT15" s="622"/>
      <c r="DU15" s="622"/>
      <c r="DV15" s="622"/>
      <c r="DW15" s="622"/>
      <c r="DX15" s="622"/>
      <c r="DY15" s="622"/>
      <c r="DZ15" s="622"/>
      <c r="EA15" s="622"/>
      <c r="EB15" s="622"/>
      <c r="EC15" s="658"/>
    </row>
    <row r="16" spans="2:143" ht="11.25" customHeight="1" x14ac:dyDescent="0.2">
      <c r="B16" s="618" t="s">
        <v>263</v>
      </c>
      <c r="C16" s="619"/>
      <c r="D16" s="619"/>
      <c r="E16" s="619"/>
      <c r="F16" s="619"/>
      <c r="G16" s="619"/>
      <c r="H16" s="619"/>
      <c r="I16" s="619"/>
      <c r="J16" s="619"/>
      <c r="K16" s="619"/>
      <c r="L16" s="619"/>
      <c r="M16" s="619"/>
      <c r="N16" s="619"/>
      <c r="O16" s="619"/>
      <c r="P16" s="619"/>
      <c r="Q16" s="620"/>
      <c r="R16" s="621">
        <v>60139</v>
      </c>
      <c r="S16" s="622"/>
      <c r="T16" s="622"/>
      <c r="U16" s="622"/>
      <c r="V16" s="622"/>
      <c r="W16" s="622"/>
      <c r="X16" s="622"/>
      <c r="Y16" s="623"/>
      <c r="Z16" s="659">
        <v>0.1</v>
      </c>
      <c r="AA16" s="659"/>
      <c r="AB16" s="659"/>
      <c r="AC16" s="659"/>
      <c r="AD16" s="660">
        <v>60139</v>
      </c>
      <c r="AE16" s="660"/>
      <c r="AF16" s="660"/>
      <c r="AG16" s="660"/>
      <c r="AH16" s="660"/>
      <c r="AI16" s="660"/>
      <c r="AJ16" s="660"/>
      <c r="AK16" s="660"/>
      <c r="AL16" s="624">
        <v>0.2</v>
      </c>
      <c r="AM16" s="625"/>
      <c r="AN16" s="625"/>
      <c r="AO16" s="661"/>
      <c r="AP16" s="618" t="s">
        <v>264</v>
      </c>
      <c r="AQ16" s="619"/>
      <c r="AR16" s="619"/>
      <c r="AS16" s="619"/>
      <c r="AT16" s="619"/>
      <c r="AU16" s="619"/>
      <c r="AV16" s="619"/>
      <c r="AW16" s="619"/>
      <c r="AX16" s="619"/>
      <c r="AY16" s="619"/>
      <c r="AZ16" s="619"/>
      <c r="BA16" s="619"/>
      <c r="BB16" s="619"/>
      <c r="BC16" s="619"/>
      <c r="BD16" s="619"/>
      <c r="BE16" s="619"/>
      <c r="BF16" s="620"/>
      <c r="BG16" s="621" t="s">
        <v>129</v>
      </c>
      <c r="BH16" s="622"/>
      <c r="BI16" s="622"/>
      <c r="BJ16" s="622"/>
      <c r="BK16" s="622"/>
      <c r="BL16" s="622"/>
      <c r="BM16" s="622"/>
      <c r="BN16" s="623"/>
      <c r="BO16" s="659" t="s">
        <v>129</v>
      </c>
      <c r="BP16" s="659"/>
      <c r="BQ16" s="659"/>
      <c r="BR16" s="659"/>
      <c r="BS16" s="660" t="s">
        <v>129</v>
      </c>
      <c r="BT16" s="660"/>
      <c r="BU16" s="660"/>
      <c r="BV16" s="660"/>
      <c r="BW16" s="660"/>
      <c r="BX16" s="660"/>
      <c r="BY16" s="660"/>
      <c r="BZ16" s="660"/>
      <c r="CA16" s="660"/>
      <c r="CB16" s="698"/>
      <c r="CD16" s="618" t="s">
        <v>265</v>
      </c>
      <c r="CE16" s="619"/>
      <c r="CF16" s="619"/>
      <c r="CG16" s="619"/>
      <c r="CH16" s="619"/>
      <c r="CI16" s="619"/>
      <c r="CJ16" s="619"/>
      <c r="CK16" s="619"/>
      <c r="CL16" s="619"/>
      <c r="CM16" s="619"/>
      <c r="CN16" s="619"/>
      <c r="CO16" s="619"/>
      <c r="CP16" s="619"/>
      <c r="CQ16" s="620"/>
      <c r="CR16" s="621">
        <v>9958</v>
      </c>
      <c r="CS16" s="622"/>
      <c r="CT16" s="622"/>
      <c r="CU16" s="622"/>
      <c r="CV16" s="622"/>
      <c r="CW16" s="622"/>
      <c r="CX16" s="622"/>
      <c r="CY16" s="623"/>
      <c r="CZ16" s="659">
        <v>0</v>
      </c>
      <c r="DA16" s="659"/>
      <c r="DB16" s="659"/>
      <c r="DC16" s="659"/>
      <c r="DD16" s="627" t="s">
        <v>129</v>
      </c>
      <c r="DE16" s="622"/>
      <c r="DF16" s="622"/>
      <c r="DG16" s="622"/>
      <c r="DH16" s="622"/>
      <c r="DI16" s="622"/>
      <c r="DJ16" s="622"/>
      <c r="DK16" s="622"/>
      <c r="DL16" s="622"/>
      <c r="DM16" s="622"/>
      <c r="DN16" s="622"/>
      <c r="DO16" s="622"/>
      <c r="DP16" s="623"/>
      <c r="DQ16" s="627">
        <v>9958</v>
      </c>
      <c r="DR16" s="622"/>
      <c r="DS16" s="622"/>
      <c r="DT16" s="622"/>
      <c r="DU16" s="622"/>
      <c r="DV16" s="622"/>
      <c r="DW16" s="622"/>
      <c r="DX16" s="622"/>
      <c r="DY16" s="622"/>
      <c r="DZ16" s="622"/>
      <c r="EA16" s="622"/>
      <c r="EB16" s="622"/>
      <c r="EC16" s="658"/>
    </row>
    <row r="17" spans="2:133" ht="11.25" customHeight="1" x14ac:dyDescent="0.2">
      <c r="B17" s="618" t="s">
        <v>266</v>
      </c>
      <c r="C17" s="619"/>
      <c r="D17" s="619"/>
      <c r="E17" s="619"/>
      <c r="F17" s="619"/>
      <c r="G17" s="619"/>
      <c r="H17" s="619"/>
      <c r="I17" s="619"/>
      <c r="J17" s="619"/>
      <c r="K17" s="619"/>
      <c r="L17" s="619"/>
      <c r="M17" s="619"/>
      <c r="N17" s="619"/>
      <c r="O17" s="619"/>
      <c r="P17" s="619"/>
      <c r="Q17" s="620"/>
      <c r="R17" s="621">
        <v>254218</v>
      </c>
      <c r="S17" s="622"/>
      <c r="T17" s="622"/>
      <c r="U17" s="622"/>
      <c r="V17" s="622"/>
      <c r="W17" s="622"/>
      <c r="X17" s="622"/>
      <c r="Y17" s="623"/>
      <c r="Z17" s="659">
        <v>0.3</v>
      </c>
      <c r="AA17" s="659"/>
      <c r="AB17" s="659"/>
      <c r="AC17" s="659"/>
      <c r="AD17" s="660">
        <v>254218</v>
      </c>
      <c r="AE17" s="660"/>
      <c r="AF17" s="660"/>
      <c r="AG17" s="660"/>
      <c r="AH17" s="660"/>
      <c r="AI17" s="660"/>
      <c r="AJ17" s="660"/>
      <c r="AK17" s="660"/>
      <c r="AL17" s="624">
        <v>0.9</v>
      </c>
      <c r="AM17" s="625"/>
      <c r="AN17" s="625"/>
      <c r="AO17" s="661"/>
      <c r="AP17" s="618" t="s">
        <v>267</v>
      </c>
      <c r="AQ17" s="619"/>
      <c r="AR17" s="619"/>
      <c r="AS17" s="619"/>
      <c r="AT17" s="619"/>
      <c r="AU17" s="619"/>
      <c r="AV17" s="619"/>
      <c r="AW17" s="619"/>
      <c r="AX17" s="619"/>
      <c r="AY17" s="619"/>
      <c r="AZ17" s="619"/>
      <c r="BA17" s="619"/>
      <c r="BB17" s="619"/>
      <c r="BC17" s="619"/>
      <c r="BD17" s="619"/>
      <c r="BE17" s="619"/>
      <c r="BF17" s="620"/>
      <c r="BG17" s="621" t="s">
        <v>129</v>
      </c>
      <c r="BH17" s="622"/>
      <c r="BI17" s="622"/>
      <c r="BJ17" s="622"/>
      <c r="BK17" s="622"/>
      <c r="BL17" s="622"/>
      <c r="BM17" s="622"/>
      <c r="BN17" s="623"/>
      <c r="BO17" s="659" t="s">
        <v>138</v>
      </c>
      <c r="BP17" s="659"/>
      <c r="BQ17" s="659"/>
      <c r="BR17" s="659"/>
      <c r="BS17" s="660" t="s">
        <v>129</v>
      </c>
      <c r="BT17" s="660"/>
      <c r="BU17" s="660"/>
      <c r="BV17" s="660"/>
      <c r="BW17" s="660"/>
      <c r="BX17" s="660"/>
      <c r="BY17" s="660"/>
      <c r="BZ17" s="660"/>
      <c r="CA17" s="660"/>
      <c r="CB17" s="698"/>
      <c r="CD17" s="618" t="s">
        <v>268</v>
      </c>
      <c r="CE17" s="619"/>
      <c r="CF17" s="619"/>
      <c r="CG17" s="619"/>
      <c r="CH17" s="619"/>
      <c r="CI17" s="619"/>
      <c r="CJ17" s="619"/>
      <c r="CK17" s="619"/>
      <c r="CL17" s="619"/>
      <c r="CM17" s="619"/>
      <c r="CN17" s="619"/>
      <c r="CO17" s="619"/>
      <c r="CP17" s="619"/>
      <c r="CQ17" s="620"/>
      <c r="CR17" s="621">
        <v>8025829</v>
      </c>
      <c r="CS17" s="622"/>
      <c r="CT17" s="622"/>
      <c r="CU17" s="622"/>
      <c r="CV17" s="622"/>
      <c r="CW17" s="622"/>
      <c r="CX17" s="622"/>
      <c r="CY17" s="623"/>
      <c r="CZ17" s="659">
        <v>11.2</v>
      </c>
      <c r="DA17" s="659"/>
      <c r="DB17" s="659"/>
      <c r="DC17" s="659"/>
      <c r="DD17" s="627" t="s">
        <v>129</v>
      </c>
      <c r="DE17" s="622"/>
      <c r="DF17" s="622"/>
      <c r="DG17" s="622"/>
      <c r="DH17" s="622"/>
      <c r="DI17" s="622"/>
      <c r="DJ17" s="622"/>
      <c r="DK17" s="622"/>
      <c r="DL17" s="622"/>
      <c r="DM17" s="622"/>
      <c r="DN17" s="622"/>
      <c r="DO17" s="622"/>
      <c r="DP17" s="623"/>
      <c r="DQ17" s="627">
        <v>4905455</v>
      </c>
      <c r="DR17" s="622"/>
      <c r="DS17" s="622"/>
      <c r="DT17" s="622"/>
      <c r="DU17" s="622"/>
      <c r="DV17" s="622"/>
      <c r="DW17" s="622"/>
      <c r="DX17" s="622"/>
      <c r="DY17" s="622"/>
      <c r="DZ17" s="622"/>
      <c r="EA17" s="622"/>
      <c r="EB17" s="622"/>
      <c r="EC17" s="658"/>
    </row>
    <row r="18" spans="2:133" ht="11.25" customHeight="1" x14ac:dyDescent="0.2">
      <c r="B18" s="618" t="s">
        <v>269</v>
      </c>
      <c r="C18" s="619"/>
      <c r="D18" s="619"/>
      <c r="E18" s="619"/>
      <c r="F18" s="619"/>
      <c r="G18" s="619"/>
      <c r="H18" s="619"/>
      <c r="I18" s="619"/>
      <c r="J18" s="619"/>
      <c r="K18" s="619"/>
      <c r="L18" s="619"/>
      <c r="M18" s="619"/>
      <c r="N18" s="619"/>
      <c r="O18" s="619"/>
      <c r="P18" s="619"/>
      <c r="Q18" s="620"/>
      <c r="R18" s="621">
        <v>178506</v>
      </c>
      <c r="S18" s="622"/>
      <c r="T18" s="622"/>
      <c r="U18" s="622"/>
      <c r="V18" s="622"/>
      <c r="W18" s="622"/>
      <c r="X18" s="622"/>
      <c r="Y18" s="623"/>
      <c r="Z18" s="659">
        <v>0.2</v>
      </c>
      <c r="AA18" s="659"/>
      <c r="AB18" s="659"/>
      <c r="AC18" s="659"/>
      <c r="AD18" s="660">
        <v>178506</v>
      </c>
      <c r="AE18" s="660"/>
      <c r="AF18" s="660"/>
      <c r="AG18" s="660"/>
      <c r="AH18" s="660"/>
      <c r="AI18" s="660"/>
      <c r="AJ18" s="660"/>
      <c r="AK18" s="660"/>
      <c r="AL18" s="624">
        <v>0.6</v>
      </c>
      <c r="AM18" s="625"/>
      <c r="AN18" s="625"/>
      <c r="AO18" s="661"/>
      <c r="AP18" s="618" t="s">
        <v>270</v>
      </c>
      <c r="AQ18" s="619"/>
      <c r="AR18" s="619"/>
      <c r="AS18" s="619"/>
      <c r="AT18" s="619"/>
      <c r="AU18" s="619"/>
      <c r="AV18" s="619"/>
      <c r="AW18" s="619"/>
      <c r="AX18" s="619"/>
      <c r="AY18" s="619"/>
      <c r="AZ18" s="619"/>
      <c r="BA18" s="619"/>
      <c r="BB18" s="619"/>
      <c r="BC18" s="619"/>
      <c r="BD18" s="619"/>
      <c r="BE18" s="619"/>
      <c r="BF18" s="620"/>
      <c r="BG18" s="621" t="s">
        <v>129</v>
      </c>
      <c r="BH18" s="622"/>
      <c r="BI18" s="622"/>
      <c r="BJ18" s="622"/>
      <c r="BK18" s="622"/>
      <c r="BL18" s="622"/>
      <c r="BM18" s="622"/>
      <c r="BN18" s="623"/>
      <c r="BO18" s="659" t="s">
        <v>129</v>
      </c>
      <c r="BP18" s="659"/>
      <c r="BQ18" s="659"/>
      <c r="BR18" s="659"/>
      <c r="BS18" s="660" t="s">
        <v>129</v>
      </c>
      <c r="BT18" s="660"/>
      <c r="BU18" s="660"/>
      <c r="BV18" s="660"/>
      <c r="BW18" s="660"/>
      <c r="BX18" s="660"/>
      <c r="BY18" s="660"/>
      <c r="BZ18" s="660"/>
      <c r="CA18" s="660"/>
      <c r="CB18" s="698"/>
      <c r="CD18" s="618" t="s">
        <v>271</v>
      </c>
      <c r="CE18" s="619"/>
      <c r="CF18" s="619"/>
      <c r="CG18" s="619"/>
      <c r="CH18" s="619"/>
      <c r="CI18" s="619"/>
      <c r="CJ18" s="619"/>
      <c r="CK18" s="619"/>
      <c r="CL18" s="619"/>
      <c r="CM18" s="619"/>
      <c r="CN18" s="619"/>
      <c r="CO18" s="619"/>
      <c r="CP18" s="619"/>
      <c r="CQ18" s="620"/>
      <c r="CR18" s="621">
        <v>734</v>
      </c>
      <c r="CS18" s="622"/>
      <c r="CT18" s="622"/>
      <c r="CU18" s="622"/>
      <c r="CV18" s="622"/>
      <c r="CW18" s="622"/>
      <c r="CX18" s="622"/>
      <c r="CY18" s="623"/>
      <c r="CZ18" s="659">
        <v>0</v>
      </c>
      <c r="DA18" s="659"/>
      <c r="DB18" s="659"/>
      <c r="DC18" s="659"/>
      <c r="DD18" s="627" t="s">
        <v>129</v>
      </c>
      <c r="DE18" s="622"/>
      <c r="DF18" s="622"/>
      <c r="DG18" s="622"/>
      <c r="DH18" s="622"/>
      <c r="DI18" s="622"/>
      <c r="DJ18" s="622"/>
      <c r="DK18" s="622"/>
      <c r="DL18" s="622"/>
      <c r="DM18" s="622"/>
      <c r="DN18" s="622"/>
      <c r="DO18" s="622"/>
      <c r="DP18" s="623"/>
      <c r="DQ18" s="627">
        <v>734</v>
      </c>
      <c r="DR18" s="622"/>
      <c r="DS18" s="622"/>
      <c r="DT18" s="622"/>
      <c r="DU18" s="622"/>
      <c r="DV18" s="622"/>
      <c r="DW18" s="622"/>
      <c r="DX18" s="622"/>
      <c r="DY18" s="622"/>
      <c r="DZ18" s="622"/>
      <c r="EA18" s="622"/>
      <c r="EB18" s="622"/>
      <c r="EC18" s="658"/>
    </row>
    <row r="19" spans="2:133" ht="11.25" customHeight="1" x14ac:dyDescent="0.2">
      <c r="B19" s="618" t="s">
        <v>272</v>
      </c>
      <c r="C19" s="619"/>
      <c r="D19" s="619"/>
      <c r="E19" s="619"/>
      <c r="F19" s="619"/>
      <c r="G19" s="619"/>
      <c r="H19" s="619"/>
      <c r="I19" s="619"/>
      <c r="J19" s="619"/>
      <c r="K19" s="619"/>
      <c r="L19" s="619"/>
      <c r="M19" s="619"/>
      <c r="N19" s="619"/>
      <c r="O19" s="619"/>
      <c r="P19" s="619"/>
      <c r="Q19" s="620"/>
      <c r="R19" s="621">
        <v>177509</v>
      </c>
      <c r="S19" s="622"/>
      <c r="T19" s="622"/>
      <c r="U19" s="622"/>
      <c r="V19" s="622"/>
      <c r="W19" s="622"/>
      <c r="X19" s="622"/>
      <c r="Y19" s="623"/>
      <c r="Z19" s="659">
        <v>0.2</v>
      </c>
      <c r="AA19" s="659"/>
      <c r="AB19" s="659"/>
      <c r="AC19" s="659"/>
      <c r="AD19" s="660">
        <v>177509</v>
      </c>
      <c r="AE19" s="660"/>
      <c r="AF19" s="660"/>
      <c r="AG19" s="660"/>
      <c r="AH19" s="660"/>
      <c r="AI19" s="660"/>
      <c r="AJ19" s="660"/>
      <c r="AK19" s="660"/>
      <c r="AL19" s="624">
        <v>0.6</v>
      </c>
      <c r="AM19" s="625"/>
      <c r="AN19" s="625"/>
      <c r="AO19" s="661"/>
      <c r="AP19" s="618" t="s">
        <v>273</v>
      </c>
      <c r="AQ19" s="619"/>
      <c r="AR19" s="619"/>
      <c r="AS19" s="619"/>
      <c r="AT19" s="619"/>
      <c r="AU19" s="619"/>
      <c r="AV19" s="619"/>
      <c r="AW19" s="619"/>
      <c r="AX19" s="619"/>
      <c r="AY19" s="619"/>
      <c r="AZ19" s="619"/>
      <c r="BA19" s="619"/>
      <c r="BB19" s="619"/>
      <c r="BC19" s="619"/>
      <c r="BD19" s="619"/>
      <c r="BE19" s="619"/>
      <c r="BF19" s="620"/>
      <c r="BG19" s="621">
        <v>2394591</v>
      </c>
      <c r="BH19" s="622"/>
      <c r="BI19" s="622"/>
      <c r="BJ19" s="622"/>
      <c r="BK19" s="622"/>
      <c r="BL19" s="622"/>
      <c r="BM19" s="622"/>
      <c r="BN19" s="623"/>
      <c r="BO19" s="659">
        <v>9.6</v>
      </c>
      <c r="BP19" s="659"/>
      <c r="BQ19" s="659"/>
      <c r="BR19" s="659"/>
      <c r="BS19" s="660">
        <v>7915</v>
      </c>
      <c r="BT19" s="660"/>
      <c r="BU19" s="660"/>
      <c r="BV19" s="660"/>
      <c r="BW19" s="660"/>
      <c r="BX19" s="660"/>
      <c r="BY19" s="660"/>
      <c r="BZ19" s="660"/>
      <c r="CA19" s="660"/>
      <c r="CB19" s="698"/>
      <c r="CD19" s="618" t="s">
        <v>274</v>
      </c>
      <c r="CE19" s="619"/>
      <c r="CF19" s="619"/>
      <c r="CG19" s="619"/>
      <c r="CH19" s="619"/>
      <c r="CI19" s="619"/>
      <c r="CJ19" s="619"/>
      <c r="CK19" s="619"/>
      <c r="CL19" s="619"/>
      <c r="CM19" s="619"/>
      <c r="CN19" s="619"/>
      <c r="CO19" s="619"/>
      <c r="CP19" s="619"/>
      <c r="CQ19" s="620"/>
      <c r="CR19" s="621" t="s">
        <v>129</v>
      </c>
      <c r="CS19" s="622"/>
      <c r="CT19" s="622"/>
      <c r="CU19" s="622"/>
      <c r="CV19" s="622"/>
      <c r="CW19" s="622"/>
      <c r="CX19" s="622"/>
      <c r="CY19" s="623"/>
      <c r="CZ19" s="659" t="s">
        <v>138</v>
      </c>
      <c r="DA19" s="659"/>
      <c r="DB19" s="659"/>
      <c r="DC19" s="659"/>
      <c r="DD19" s="627" t="s">
        <v>138</v>
      </c>
      <c r="DE19" s="622"/>
      <c r="DF19" s="622"/>
      <c r="DG19" s="622"/>
      <c r="DH19" s="622"/>
      <c r="DI19" s="622"/>
      <c r="DJ19" s="622"/>
      <c r="DK19" s="622"/>
      <c r="DL19" s="622"/>
      <c r="DM19" s="622"/>
      <c r="DN19" s="622"/>
      <c r="DO19" s="622"/>
      <c r="DP19" s="623"/>
      <c r="DQ19" s="627" t="s">
        <v>129</v>
      </c>
      <c r="DR19" s="622"/>
      <c r="DS19" s="622"/>
      <c r="DT19" s="622"/>
      <c r="DU19" s="622"/>
      <c r="DV19" s="622"/>
      <c r="DW19" s="622"/>
      <c r="DX19" s="622"/>
      <c r="DY19" s="622"/>
      <c r="DZ19" s="622"/>
      <c r="EA19" s="622"/>
      <c r="EB19" s="622"/>
      <c r="EC19" s="658"/>
    </row>
    <row r="20" spans="2:133" ht="11.25" customHeight="1" x14ac:dyDescent="0.2">
      <c r="B20" s="688" t="s">
        <v>275</v>
      </c>
      <c r="C20" s="689"/>
      <c r="D20" s="689"/>
      <c r="E20" s="689"/>
      <c r="F20" s="689"/>
      <c r="G20" s="689"/>
      <c r="H20" s="689"/>
      <c r="I20" s="689"/>
      <c r="J20" s="689"/>
      <c r="K20" s="689"/>
      <c r="L20" s="689"/>
      <c r="M20" s="689"/>
      <c r="N20" s="689"/>
      <c r="O20" s="689"/>
      <c r="P20" s="689"/>
      <c r="Q20" s="690"/>
      <c r="R20" s="621">
        <v>997</v>
      </c>
      <c r="S20" s="622"/>
      <c r="T20" s="622"/>
      <c r="U20" s="622"/>
      <c r="V20" s="622"/>
      <c r="W20" s="622"/>
      <c r="X20" s="622"/>
      <c r="Y20" s="623"/>
      <c r="Z20" s="659">
        <v>0</v>
      </c>
      <c r="AA20" s="659"/>
      <c r="AB20" s="659"/>
      <c r="AC20" s="659"/>
      <c r="AD20" s="660">
        <v>997</v>
      </c>
      <c r="AE20" s="660"/>
      <c r="AF20" s="660"/>
      <c r="AG20" s="660"/>
      <c r="AH20" s="660"/>
      <c r="AI20" s="660"/>
      <c r="AJ20" s="660"/>
      <c r="AK20" s="660"/>
      <c r="AL20" s="624">
        <v>0</v>
      </c>
      <c r="AM20" s="625"/>
      <c r="AN20" s="625"/>
      <c r="AO20" s="661"/>
      <c r="AP20" s="618" t="s">
        <v>276</v>
      </c>
      <c r="AQ20" s="619"/>
      <c r="AR20" s="619"/>
      <c r="AS20" s="619"/>
      <c r="AT20" s="619"/>
      <c r="AU20" s="619"/>
      <c r="AV20" s="619"/>
      <c r="AW20" s="619"/>
      <c r="AX20" s="619"/>
      <c r="AY20" s="619"/>
      <c r="AZ20" s="619"/>
      <c r="BA20" s="619"/>
      <c r="BB20" s="619"/>
      <c r="BC20" s="619"/>
      <c r="BD20" s="619"/>
      <c r="BE20" s="619"/>
      <c r="BF20" s="620"/>
      <c r="BG20" s="621">
        <v>2346550</v>
      </c>
      <c r="BH20" s="622"/>
      <c r="BI20" s="622"/>
      <c r="BJ20" s="622"/>
      <c r="BK20" s="622"/>
      <c r="BL20" s="622"/>
      <c r="BM20" s="622"/>
      <c r="BN20" s="623"/>
      <c r="BO20" s="659">
        <v>9.4</v>
      </c>
      <c r="BP20" s="659"/>
      <c r="BQ20" s="659"/>
      <c r="BR20" s="659"/>
      <c r="BS20" s="660">
        <v>7915</v>
      </c>
      <c r="BT20" s="660"/>
      <c r="BU20" s="660"/>
      <c r="BV20" s="660"/>
      <c r="BW20" s="660"/>
      <c r="BX20" s="660"/>
      <c r="BY20" s="660"/>
      <c r="BZ20" s="660"/>
      <c r="CA20" s="660"/>
      <c r="CB20" s="698"/>
      <c r="CD20" s="618" t="s">
        <v>277</v>
      </c>
      <c r="CE20" s="619"/>
      <c r="CF20" s="619"/>
      <c r="CG20" s="619"/>
      <c r="CH20" s="619"/>
      <c r="CI20" s="619"/>
      <c r="CJ20" s="619"/>
      <c r="CK20" s="619"/>
      <c r="CL20" s="619"/>
      <c r="CM20" s="619"/>
      <c r="CN20" s="619"/>
      <c r="CO20" s="619"/>
      <c r="CP20" s="619"/>
      <c r="CQ20" s="620"/>
      <c r="CR20" s="621">
        <v>71862843</v>
      </c>
      <c r="CS20" s="622"/>
      <c r="CT20" s="622"/>
      <c r="CU20" s="622"/>
      <c r="CV20" s="622"/>
      <c r="CW20" s="622"/>
      <c r="CX20" s="622"/>
      <c r="CY20" s="623"/>
      <c r="CZ20" s="659">
        <v>100</v>
      </c>
      <c r="DA20" s="659"/>
      <c r="DB20" s="659"/>
      <c r="DC20" s="659"/>
      <c r="DD20" s="627">
        <v>16444560</v>
      </c>
      <c r="DE20" s="622"/>
      <c r="DF20" s="622"/>
      <c r="DG20" s="622"/>
      <c r="DH20" s="622"/>
      <c r="DI20" s="622"/>
      <c r="DJ20" s="622"/>
      <c r="DK20" s="622"/>
      <c r="DL20" s="622"/>
      <c r="DM20" s="622"/>
      <c r="DN20" s="622"/>
      <c r="DO20" s="622"/>
      <c r="DP20" s="623"/>
      <c r="DQ20" s="627">
        <v>37410417</v>
      </c>
      <c r="DR20" s="622"/>
      <c r="DS20" s="622"/>
      <c r="DT20" s="622"/>
      <c r="DU20" s="622"/>
      <c r="DV20" s="622"/>
      <c r="DW20" s="622"/>
      <c r="DX20" s="622"/>
      <c r="DY20" s="622"/>
      <c r="DZ20" s="622"/>
      <c r="EA20" s="622"/>
      <c r="EB20" s="622"/>
      <c r="EC20" s="658"/>
    </row>
    <row r="21" spans="2:133" ht="11.25" customHeight="1" x14ac:dyDescent="0.2">
      <c r="B21" s="618" t="s">
        <v>278</v>
      </c>
      <c r="C21" s="619"/>
      <c r="D21" s="619"/>
      <c r="E21" s="619"/>
      <c r="F21" s="619"/>
      <c r="G21" s="619"/>
      <c r="H21" s="619"/>
      <c r="I21" s="619"/>
      <c r="J21" s="619"/>
      <c r="K21" s="619"/>
      <c r="L21" s="619"/>
      <c r="M21" s="619"/>
      <c r="N21" s="619"/>
      <c r="O21" s="619"/>
      <c r="P21" s="619"/>
      <c r="Q21" s="620"/>
      <c r="R21" s="621">
        <v>2380437</v>
      </c>
      <c r="S21" s="622"/>
      <c r="T21" s="622"/>
      <c r="U21" s="622"/>
      <c r="V21" s="622"/>
      <c r="W21" s="622"/>
      <c r="X21" s="622"/>
      <c r="Y21" s="623"/>
      <c r="Z21" s="659">
        <v>3.1</v>
      </c>
      <c r="AA21" s="659"/>
      <c r="AB21" s="659"/>
      <c r="AC21" s="659"/>
      <c r="AD21" s="660">
        <v>2297796</v>
      </c>
      <c r="AE21" s="660"/>
      <c r="AF21" s="660"/>
      <c r="AG21" s="660"/>
      <c r="AH21" s="660"/>
      <c r="AI21" s="660"/>
      <c r="AJ21" s="660"/>
      <c r="AK21" s="660"/>
      <c r="AL21" s="624">
        <v>7.8</v>
      </c>
      <c r="AM21" s="625"/>
      <c r="AN21" s="625"/>
      <c r="AO21" s="661"/>
      <c r="AP21" s="618" t="s">
        <v>279</v>
      </c>
      <c r="AQ21" s="699"/>
      <c r="AR21" s="699"/>
      <c r="AS21" s="699"/>
      <c r="AT21" s="699"/>
      <c r="AU21" s="699"/>
      <c r="AV21" s="699"/>
      <c r="AW21" s="699"/>
      <c r="AX21" s="699"/>
      <c r="AY21" s="699"/>
      <c r="AZ21" s="699"/>
      <c r="BA21" s="699"/>
      <c r="BB21" s="699"/>
      <c r="BC21" s="699"/>
      <c r="BD21" s="699"/>
      <c r="BE21" s="699"/>
      <c r="BF21" s="700"/>
      <c r="BG21" s="621">
        <v>54776</v>
      </c>
      <c r="BH21" s="622"/>
      <c r="BI21" s="622"/>
      <c r="BJ21" s="622"/>
      <c r="BK21" s="622"/>
      <c r="BL21" s="622"/>
      <c r="BM21" s="622"/>
      <c r="BN21" s="623"/>
      <c r="BO21" s="659">
        <v>0.2</v>
      </c>
      <c r="BP21" s="659"/>
      <c r="BQ21" s="659"/>
      <c r="BR21" s="659"/>
      <c r="BS21" s="660">
        <v>7915</v>
      </c>
      <c r="BT21" s="660"/>
      <c r="BU21" s="660"/>
      <c r="BV21" s="660"/>
      <c r="BW21" s="660"/>
      <c r="BX21" s="660"/>
      <c r="BY21" s="660"/>
      <c r="BZ21" s="660"/>
      <c r="CA21" s="660"/>
      <c r="CB21" s="698"/>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280</v>
      </c>
      <c r="C22" s="619"/>
      <c r="D22" s="619"/>
      <c r="E22" s="619"/>
      <c r="F22" s="619"/>
      <c r="G22" s="619"/>
      <c r="H22" s="619"/>
      <c r="I22" s="619"/>
      <c r="J22" s="619"/>
      <c r="K22" s="619"/>
      <c r="L22" s="619"/>
      <c r="M22" s="619"/>
      <c r="N22" s="619"/>
      <c r="O22" s="619"/>
      <c r="P22" s="619"/>
      <c r="Q22" s="620"/>
      <c r="R22" s="621">
        <v>2297796</v>
      </c>
      <c r="S22" s="622"/>
      <c r="T22" s="622"/>
      <c r="U22" s="622"/>
      <c r="V22" s="622"/>
      <c r="W22" s="622"/>
      <c r="X22" s="622"/>
      <c r="Y22" s="623"/>
      <c r="Z22" s="659">
        <v>3</v>
      </c>
      <c r="AA22" s="659"/>
      <c r="AB22" s="659"/>
      <c r="AC22" s="659"/>
      <c r="AD22" s="660">
        <v>2297796</v>
      </c>
      <c r="AE22" s="660"/>
      <c r="AF22" s="660"/>
      <c r="AG22" s="660"/>
      <c r="AH22" s="660"/>
      <c r="AI22" s="660"/>
      <c r="AJ22" s="660"/>
      <c r="AK22" s="660"/>
      <c r="AL22" s="624">
        <v>7.8</v>
      </c>
      <c r="AM22" s="625"/>
      <c r="AN22" s="625"/>
      <c r="AO22" s="661"/>
      <c r="AP22" s="618" t="s">
        <v>281</v>
      </c>
      <c r="AQ22" s="699"/>
      <c r="AR22" s="699"/>
      <c r="AS22" s="699"/>
      <c r="AT22" s="699"/>
      <c r="AU22" s="699"/>
      <c r="AV22" s="699"/>
      <c r="AW22" s="699"/>
      <c r="AX22" s="699"/>
      <c r="AY22" s="699"/>
      <c r="AZ22" s="699"/>
      <c r="BA22" s="699"/>
      <c r="BB22" s="699"/>
      <c r="BC22" s="699"/>
      <c r="BD22" s="699"/>
      <c r="BE22" s="699"/>
      <c r="BF22" s="700"/>
      <c r="BG22" s="621" t="s">
        <v>129</v>
      </c>
      <c r="BH22" s="622"/>
      <c r="BI22" s="622"/>
      <c r="BJ22" s="622"/>
      <c r="BK22" s="622"/>
      <c r="BL22" s="622"/>
      <c r="BM22" s="622"/>
      <c r="BN22" s="623"/>
      <c r="BO22" s="659" t="s">
        <v>129</v>
      </c>
      <c r="BP22" s="659"/>
      <c r="BQ22" s="659"/>
      <c r="BR22" s="659"/>
      <c r="BS22" s="660" t="s">
        <v>129</v>
      </c>
      <c r="BT22" s="660"/>
      <c r="BU22" s="660"/>
      <c r="BV22" s="660"/>
      <c r="BW22" s="660"/>
      <c r="BX22" s="660"/>
      <c r="BY22" s="660"/>
      <c r="BZ22" s="660"/>
      <c r="CA22" s="660"/>
      <c r="CB22" s="698"/>
      <c r="CD22" s="673" t="s">
        <v>282</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283</v>
      </c>
      <c r="C23" s="619"/>
      <c r="D23" s="619"/>
      <c r="E23" s="619"/>
      <c r="F23" s="619"/>
      <c r="G23" s="619"/>
      <c r="H23" s="619"/>
      <c r="I23" s="619"/>
      <c r="J23" s="619"/>
      <c r="K23" s="619"/>
      <c r="L23" s="619"/>
      <c r="M23" s="619"/>
      <c r="N23" s="619"/>
      <c r="O23" s="619"/>
      <c r="P23" s="619"/>
      <c r="Q23" s="620"/>
      <c r="R23" s="621">
        <v>82641</v>
      </c>
      <c r="S23" s="622"/>
      <c r="T23" s="622"/>
      <c r="U23" s="622"/>
      <c r="V23" s="622"/>
      <c r="W23" s="622"/>
      <c r="X23" s="622"/>
      <c r="Y23" s="623"/>
      <c r="Z23" s="659">
        <v>0.1</v>
      </c>
      <c r="AA23" s="659"/>
      <c r="AB23" s="659"/>
      <c r="AC23" s="659"/>
      <c r="AD23" s="660" t="s">
        <v>129</v>
      </c>
      <c r="AE23" s="660"/>
      <c r="AF23" s="660"/>
      <c r="AG23" s="660"/>
      <c r="AH23" s="660"/>
      <c r="AI23" s="660"/>
      <c r="AJ23" s="660"/>
      <c r="AK23" s="660"/>
      <c r="AL23" s="624" t="s">
        <v>129</v>
      </c>
      <c r="AM23" s="625"/>
      <c r="AN23" s="625"/>
      <c r="AO23" s="661"/>
      <c r="AP23" s="618" t="s">
        <v>284</v>
      </c>
      <c r="AQ23" s="699"/>
      <c r="AR23" s="699"/>
      <c r="AS23" s="699"/>
      <c r="AT23" s="699"/>
      <c r="AU23" s="699"/>
      <c r="AV23" s="699"/>
      <c r="AW23" s="699"/>
      <c r="AX23" s="699"/>
      <c r="AY23" s="699"/>
      <c r="AZ23" s="699"/>
      <c r="BA23" s="699"/>
      <c r="BB23" s="699"/>
      <c r="BC23" s="699"/>
      <c r="BD23" s="699"/>
      <c r="BE23" s="699"/>
      <c r="BF23" s="700"/>
      <c r="BG23" s="621">
        <v>2291774</v>
      </c>
      <c r="BH23" s="622"/>
      <c r="BI23" s="622"/>
      <c r="BJ23" s="622"/>
      <c r="BK23" s="622"/>
      <c r="BL23" s="622"/>
      <c r="BM23" s="622"/>
      <c r="BN23" s="623"/>
      <c r="BO23" s="659">
        <v>9.1999999999999993</v>
      </c>
      <c r="BP23" s="659"/>
      <c r="BQ23" s="659"/>
      <c r="BR23" s="659"/>
      <c r="BS23" s="660" t="s">
        <v>129</v>
      </c>
      <c r="BT23" s="660"/>
      <c r="BU23" s="660"/>
      <c r="BV23" s="660"/>
      <c r="BW23" s="660"/>
      <c r="BX23" s="660"/>
      <c r="BY23" s="660"/>
      <c r="BZ23" s="660"/>
      <c r="CA23" s="660"/>
      <c r="CB23" s="698"/>
      <c r="CD23" s="673" t="s">
        <v>223</v>
      </c>
      <c r="CE23" s="674"/>
      <c r="CF23" s="674"/>
      <c r="CG23" s="674"/>
      <c r="CH23" s="674"/>
      <c r="CI23" s="674"/>
      <c r="CJ23" s="674"/>
      <c r="CK23" s="674"/>
      <c r="CL23" s="674"/>
      <c r="CM23" s="674"/>
      <c r="CN23" s="674"/>
      <c r="CO23" s="674"/>
      <c r="CP23" s="674"/>
      <c r="CQ23" s="675"/>
      <c r="CR23" s="673" t="s">
        <v>285</v>
      </c>
      <c r="CS23" s="674"/>
      <c r="CT23" s="674"/>
      <c r="CU23" s="674"/>
      <c r="CV23" s="674"/>
      <c r="CW23" s="674"/>
      <c r="CX23" s="674"/>
      <c r="CY23" s="675"/>
      <c r="CZ23" s="673" t="s">
        <v>286</v>
      </c>
      <c r="DA23" s="674"/>
      <c r="DB23" s="674"/>
      <c r="DC23" s="675"/>
      <c r="DD23" s="673" t="s">
        <v>287</v>
      </c>
      <c r="DE23" s="674"/>
      <c r="DF23" s="674"/>
      <c r="DG23" s="674"/>
      <c r="DH23" s="674"/>
      <c r="DI23" s="674"/>
      <c r="DJ23" s="674"/>
      <c r="DK23" s="675"/>
      <c r="DL23" s="711" t="s">
        <v>288</v>
      </c>
      <c r="DM23" s="712"/>
      <c r="DN23" s="712"/>
      <c r="DO23" s="712"/>
      <c r="DP23" s="712"/>
      <c r="DQ23" s="712"/>
      <c r="DR23" s="712"/>
      <c r="DS23" s="712"/>
      <c r="DT23" s="712"/>
      <c r="DU23" s="712"/>
      <c r="DV23" s="713"/>
      <c r="DW23" s="673" t="s">
        <v>289</v>
      </c>
      <c r="DX23" s="674"/>
      <c r="DY23" s="674"/>
      <c r="DZ23" s="674"/>
      <c r="EA23" s="674"/>
      <c r="EB23" s="674"/>
      <c r="EC23" s="675"/>
    </row>
    <row r="24" spans="2:133" ht="11.25" customHeight="1" x14ac:dyDescent="0.2">
      <c r="B24" s="618" t="s">
        <v>290</v>
      </c>
      <c r="C24" s="619"/>
      <c r="D24" s="619"/>
      <c r="E24" s="619"/>
      <c r="F24" s="619"/>
      <c r="G24" s="619"/>
      <c r="H24" s="619"/>
      <c r="I24" s="619"/>
      <c r="J24" s="619"/>
      <c r="K24" s="619"/>
      <c r="L24" s="619"/>
      <c r="M24" s="619"/>
      <c r="N24" s="619"/>
      <c r="O24" s="619"/>
      <c r="P24" s="619"/>
      <c r="Q24" s="620"/>
      <c r="R24" s="621" t="s">
        <v>129</v>
      </c>
      <c r="S24" s="622"/>
      <c r="T24" s="622"/>
      <c r="U24" s="622"/>
      <c r="V24" s="622"/>
      <c r="W24" s="622"/>
      <c r="X24" s="622"/>
      <c r="Y24" s="623"/>
      <c r="Z24" s="659" t="s">
        <v>129</v>
      </c>
      <c r="AA24" s="659"/>
      <c r="AB24" s="659"/>
      <c r="AC24" s="659"/>
      <c r="AD24" s="660" t="s">
        <v>129</v>
      </c>
      <c r="AE24" s="660"/>
      <c r="AF24" s="660"/>
      <c r="AG24" s="660"/>
      <c r="AH24" s="660"/>
      <c r="AI24" s="660"/>
      <c r="AJ24" s="660"/>
      <c r="AK24" s="660"/>
      <c r="AL24" s="624" t="s">
        <v>129</v>
      </c>
      <c r="AM24" s="625"/>
      <c r="AN24" s="625"/>
      <c r="AO24" s="661"/>
      <c r="AP24" s="618" t="s">
        <v>291</v>
      </c>
      <c r="AQ24" s="699"/>
      <c r="AR24" s="699"/>
      <c r="AS24" s="699"/>
      <c r="AT24" s="699"/>
      <c r="AU24" s="699"/>
      <c r="AV24" s="699"/>
      <c r="AW24" s="699"/>
      <c r="AX24" s="699"/>
      <c r="AY24" s="699"/>
      <c r="AZ24" s="699"/>
      <c r="BA24" s="699"/>
      <c r="BB24" s="699"/>
      <c r="BC24" s="699"/>
      <c r="BD24" s="699"/>
      <c r="BE24" s="699"/>
      <c r="BF24" s="700"/>
      <c r="BG24" s="621" t="s">
        <v>258</v>
      </c>
      <c r="BH24" s="622"/>
      <c r="BI24" s="622"/>
      <c r="BJ24" s="622"/>
      <c r="BK24" s="622"/>
      <c r="BL24" s="622"/>
      <c r="BM24" s="622"/>
      <c r="BN24" s="623"/>
      <c r="BO24" s="659" t="s">
        <v>138</v>
      </c>
      <c r="BP24" s="659"/>
      <c r="BQ24" s="659"/>
      <c r="BR24" s="659"/>
      <c r="BS24" s="660" t="s">
        <v>129</v>
      </c>
      <c r="BT24" s="660"/>
      <c r="BU24" s="660"/>
      <c r="BV24" s="660"/>
      <c r="BW24" s="660"/>
      <c r="BX24" s="660"/>
      <c r="BY24" s="660"/>
      <c r="BZ24" s="660"/>
      <c r="CA24" s="660"/>
      <c r="CB24" s="698"/>
      <c r="CD24" s="679" t="s">
        <v>292</v>
      </c>
      <c r="CE24" s="680"/>
      <c r="CF24" s="680"/>
      <c r="CG24" s="680"/>
      <c r="CH24" s="680"/>
      <c r="CI24" s="680"/>
      <c r="CJ24" s="680"/>
      <c r="CK24" s="680"/>
      <c r="CL24" s="680"/>
      <c r="CM24" s="680"/>
      <c r="CN24" s="680"/>
      <c r="CO24" s="680"/>
      <c r="CP24" s="680"/>
      <c r="CQ24" s="681"/>
      <c r="CR24" s="676">
        <v>34405952</v>
      </c>
      <c r="CS24" s="677"/>
      <c r="CT24" s="677"/>
      <c r="CU24" s="677"/>
      <c r="CV24" s="677"/>
      <c r="CW24" s="677"/>
      <c r="CX24" s="677"/>
      <c r="CY24" s="702"/>
      <c r="CZ24" s="703">
        <v>47.9</v>
      </c>
      <c r="DA24" s="685"/>
      <c r="DB24" s="685"/>
      <c r="DC24" s="705"/>
      <c r="DD24" s="701">
        <v>18383125</v>
      </c>
      <c r="DE24" s="677"/>
      <c r="DF24" s="677"/>
      <c r="DG24" s="677"/>
      <c r="DH24" s="677"/>
      <c r="DI24" s="677"/>
      <c r="DJ24" s="677"/>
      <c r="DK24" s="702"/>
      <c r="DL24" s="701">
        <v>16772410</v>
      </c>
      <c r="DM24" s="677"/>
      <c r="DN24" s="677"/>
      <c r="DO24" s="677"/>
      <c r="DP24" s="677"/>
      <c r="DQ24" s="677"/>
      <c r="DR24" s="677"/>
      <c r="DS24" s="677"/>
      <c r="DT24" s="677"/>
      <c r="DU24" s="677"/>
      <c r="DV24" s="702"/>
      <c r="DW24" s="703">
        <v>55.4</v>
      </c>
      <c r="DX24" s="685"/>
      <c r="DY24" s="685"/>
      <c r="DZ24" s="685"/>
      <c r="EA24" s="685"/>
      <c r="EB24" s="685"/>
      <c r="EC24" s="704"/>
    </row>
    <row r="25" spans="2:133" ht="11.25" customHeight="1" x14ac:dyDescent="0.2">
      <c r="B25" s="618" t="s">
        <v>293</v>
      </c>
      <c r="C25" s="619"/>
      <c r="D25" s="619"/>
      <c r="E25" s="619"/>
      <c r="F25" s="619"/>
      <c r="G25" s="619"/>
      <c r="H25" s="619"/>
      <c r="I25" s="619"/>
      <c r="J25" s="619"/>
      <c r="K25" s="619"/>
      <c r="L25" s="619"/>
      <c r="M25" s="619"/>
      <c r="N25" s="619"/>
      <c r="O25" s="619"/>
      <c r="P25" s="619"/>
      <c r="Q25" s="620"/>
      <c r="R25" s="621">
        <v>31645241</v>
      </c>
      <c r="S25" s="622"/>
      <c r="T25" s="622"/>
      <c r="U25" s="622"/>
      <c r="V25" s="622"/>
      <c r="W25" s="622"/>
      <c r="X25" s="622"/>
      <c r="Y25" s="623"/>
      <c r="Z25" s="659">
        <v>41.1</v>
      </c>
      <c r="AA25" s="659"/>
      <c r="AB25" s="659"/>
      <c r="AC25" s="659"/>
      <c r="AD25" s="660">
        <v>29222785</v>
      </c>
      <c r="AE25" s="660"/>
      <c r="AF25" s="660"/>
      <c r="AG25" s="660"/>
      <c r="AH25" s="660"/>
      <c r="AI25" s="660"/>
      <c r="AJ25" s="660"/>
      <c r="AK25" s="660"/>
      <c r="AL25" s="624">
        <v>98.6</v>
      </c>
      <c r="AM25" s="625"/>
      <c r="AN25" s="625"/>
      <c r="AO25" s="661"/>
      <c r="AP25" s="618" t="s">
        <v>294</v>
      </c>
      <c r="AQ25" s="699"/>
      <c r="AR25" s="699"/>
      <c r="AS25" s="699"/>
      <c r="AT25" s="699"/>
      <c r="AU25" s="699"/>
      <c r="AV25" s="699"/>
      <c r="AW25" s="699"/>
      <c r="AX25" s="699"/>
      <c r="AY25" s="699"/>
      <c r="AZ25" s="699"/>
      <c r="BA25" s="699"/>
      <c r="BB25" s="699"/>
      <c r="BC25" s="699"/>
      <c r="BD25" s="699"/>
      <c r="BE25" s="699"/>
      <c r="BF25" s="700"/>
      <c r="BG25" s="621">
        <v>48041</v>
      </c>
      <c r="BH25" s="622"/>
      <c r="BI25" s="622"/>
      <c r="BJ25" s="622"/>
      <c r="BK25" s="622"/>
      <c r="BL25" s="622"/>
      <c r="BM25" s="622"/>
      <c r="BN25" s="623"/>
      <c r="BO25" s="659">
        <v>0.2</v>
      </c>
      <c r="BP25" s="659"/>
      <c r="BQ25" s="659"/>
      <c r="BR25" s="659"/>
      <c r="BS25" s="660" t="s">
        <v>129</v>
      </c>
      <c r="BT25" s="660"/>
      <c r="BU25" s="660"/>
      <c r="BV25" s="660"/>
      <c r="BW25" s="660"/>
      <c r="BX25" s="660"/>
      <c r="BY25" s="660"/>
      <c r="BZ25" s="660"/>
      <c r="CA25" s="660"/>
      <c r="CB25" s="698"/>
      <c r="CD25" s="618" t="s">
        <v>295</v>
      </c>
      <c r="CE25" s="619"/>
      <c r="CF25" s="619"/>
      <c r="CG25" s="619"/>
      <c r="CH25" s="619"/>
      <c r="CI25" s="619"/>
      <c r="CJ25" s="619"/>
      <c r="CK25" s="619"/>
      <c r="CL25" s="619"/>
      <c r="CM25" s="619"/>
      <c r="CN25" s="619"/>
      <c r="CO25" s="619"/>
      <c r="CP25" s="619"/>
      <c r="CQ25" s="620"/>
      <c r="CR25" s="621">
        <v>10391065</v>
      </c>
      <c r="CS25" s="634"/>
      <c r="CT25" s="634"/>
      <c r="CU25" s="634"/>
      <c r="CV25" s="634"/>
      <c r="CW25" s="634"/>
      <c r="CX25" s="634"/>
      <c r="CY25" s="635"/>
      <c r="CZ25" s="624">
        <v>14.5</v>
      </c>
      <c r="DA25" s="636"/>
      <c r="DB25" s="636"/>
      <c r="DC25" s="637"/>
      <c r="DD25" s="627">
        <v>9274290</v>
      </c>
      <c r="DE25" s="634"/>
      <c r="DF25" s="634"/>
      <c r="DG25" s="634"/>
      <c r="DH25" s="634"/>
      <c r="DI25" s="634"/>
      <c r="DJ25" s="634"/>
      <c r="DK25" s="635"/>
      <c r="DL25" s="627">
        <v>9244040</v>
      </c>
      <c r="DM25" s="634"/>
      <c r="DN25" s="634"/>
      <c r="DO25" s="634"/>
      <c r="DP25" s="634"/>
      <c r="DQ25" s="634"/>
      <c r="DR25" s="634"/>
      <c r="DS25" s="634"/>
      <c r="DT25" s="634"/>
      <c r="DU25" s="634"/>
      <c r="DV25" s="635"/>
      <c r="DW25" s="624">
        <v>30.6</v>
      </c>
      <c r="DX25" s="636"/>
      <c r="DY25" s="636"/>
      <c r="DZ25" s="636"/>
      <c r="EA25" s="636"/>
      <c r="EB25" s="636"/>
      <c r="EC25" s="648"/>
    </row>
    <row r="26" spans="2:133" ht="11.25" customHeight="1" x14ac:dyDescent="0.2">
      <c r="B26" s="618" t="s">
        <v>296</v>
      </c>
      <c r="C26" s="619"/>
      <c r="D26" s="619"/>
      <c r="E26" s="619"/>
      <c r="F26" s="619"/>
      <c r="G26" s="619"/>
      <c r="H26" s="619"/>
      <c r="I26" s="619"/>
      <c r="J26" s="619"/>
      <c r="K26" s="619"/>
      <c r="L26" s="619"/>
      <c r="M26" s="619"/>
      <c r="N26" s="619"/>
      <c r="O26" s="619"/>
      <c r="P26" s="619"/>
      <c r="Q26" s="620"/>
      <c r="R26" s="621">
        <v>15873</v>
      </c>
      <c r="S26" s="622"/>
      <c r="T26" s="622"/>
      <c r="U26" s="622"/>
      <c r="V26" s="622"/>
      <c r="W26" s="622"/>
      <c r="X26" s="622"/>
      <c r="Y26" s="623"/>
      <c r="Z26" s="659">
        <v>0</v>
      </c>
      <c r="AA26" s="659"/>
      <c r="AB26" s="659"/>
      <c r="AC26" s="659"/>
      <c r="AD26" s="660">
        <v>15873</v>
      </c>
      <c r="AE26" s="660"/>
      <c r="AF26" s="660"/>
      <c r="AG26" s="660"/>
      <c r="AH26" s="660"/>
      <c r="AI26" s="660"/>
      <c r="AJ26" s="660"/>
      <c r="AK26" s="660"/>
      <c r="AL26" s="624">
        <v>0.1</v>
      </c>
      <c r="AM26" s="625"/>
      <c r="AN26" s="625"/>
      <c r="AO26" s="661"/>
      <c r="AP26" s="618" t="s">
        <v>297</v>
      </c>
      <c r="AQ26" s="699"/>
      <c r="AR26" s="699"/>
      <c r="AS26" s="699"/>
      <c r="AT26" s="699"/>
      <c r="AU26" s="699"/>
      <c r="AV26" s="699"/>
      <c r="AW26" s="699"/>
      <c r="AX26" s="699"/>
      <c r="AY26" s="699"/>
      <c r="AZ26" s="699"/>
      <c r="BA26" s="699"/>
      <c r="BB26" s="699"/>
      <c r="BC26" s="699"/>
      <c r="BD26" s="699"/>
      <c r="BE26" s="699"/>
      <c r="BF26" s="700"/>
      <c r="BG26" s="621" t="s">
        <v>129</v>
      </c>
      <c r="BH26" s="622"/>
      <c r="BI26" s="622"/>
      <c r="BJ26" s="622"/>
      <c r="BK26" s="622"/>
      <c r="BL26" s="622"/>
      <c r="BM26" s="622"/>
      <c r="BN26" s="623"/>
      <c r="BO26" s="659" t="s">
        <v>129</v>
      </c>
      <c r="BP26" s="659"/>
      <c r="BQ26" s="659"/>
      <c r="BR26" s="659"/>
      <c r="BS26" s="660" t="s">
        <v>129</v>
      </c>
      <c r="BT26" s="660"/>
      <c r="BU26" s="660"/>
      <c r="BV26" s="660"/>
      <c r="BW26" s="660"/>
      <c r="BX26" s="660"/>
      <c r="BY26" s="660"/>
      <c r="BZ26" s="660"/>
      <c r="CA26" s="660"/>
      <c r="CB26" s="698"/>
      <c r="CD26" s="618" t="s">
        <v>298</v>
      </c>
      <c r="CE26" s="619"/>
      <c r="CF26" s="619"/>
      <c r="CG26" s="619"/>
      <c r="CH26" s="619"/>
      <c r="CI26" s="619"/>
      <c r="CJ26" s="619"/>
      <c r="CK26" s="619"/>
      <c r="CL26" s="619"/>
      <c r="CM26" s="619"/>
      <c r="CN26" s="619"/>
      <c r="CO26" s="619"/>
      <c r="CP26" s="619"/>
      <c r="CQ26" s="620"/>
      <c r="CR26" s="621">
        <v>6699985</v>
      </c>
      <c r="CS26" s="622"/>
      <c r="CT26" s="622"/>
      <c r="CU26" s="622"/>
      <c r="CV26" s="622"/>
      <c r="CW26" s="622"/>
      <c r="CX26" s="622"/>
      <c r="CY26" s="623"/>
      <c r="CZ26" s="624">
        <v>9.3000000000000007</v>
      </c>
      <c r="DA26" s="636"/>
      <c r="DB26" s="636"/>
      <c r="DC26" s="637"/>
      <c r="DD26" s="627">
        <v>5919572</v>
      </c>
      <c r="DE26" s="622"/>
      <c r="DF26" s="622"/>
      <c r="DG26" s="622"/>
      <c r="DH26" s="622"/>
      <c r="DI26" s="622"/>
      <c r="DJ26" s="622"/>
      <c r="DK26" s="623"/>
      <c r="DL26" s="627" t="s">
        <v>129</v>
      </c>
      <c r="DM26" s="622"/>
      <c r="DN26" s="622"/>
      <c r="DO26" s="622"/>
      <c r="DP26" s="622"/>
      <c r="DQ26" s="622"/>
      <c r="DR26" s="622"/>
      <c r="DS26" s="622"/>
      <c r="DT26" s="622"/>
      <c r="DU26" s="622"/>
      <c r="DV26" s="623"/>
      <c r="DW26" s="624" t="s">
        <v>129</v>
      </c>
      <c r="DX26" s="636"/>
      <c r="DY26" s="636"/>
      <c r="DZ26" s="636"/>
      <c r="EA26" s="636"/>
      <c r="EB26" s="636"/>
      <c r="EC26" s="648"/>
    </row>
    <row r="27" spans="2:133" ht="11.25" customHeight="1" x14ac:dyDescent="0.2">
      <c r="B27" s="618" t="s">
        <v>299</v>
      </c>
      <c r="C27" s="619"/>
      <c r="D27" s="619"/>
      <c r="E27" s="619"/>
      <c r="F27" s="619"/>
      <c r="G27" s="619"/>
      <c r="H27" s="619"/>
      <c r="I27" s="619"/>
      <c r="J27" s="619"/>
      <c r="K27" s="619"/>
      <c r="L27" s="619"/>
      <c r="M27" s="619"/>
      <c r="N27" s="619"/>
      <c r="O27" s="619"/>
      <c r="P27" s="619"/>
      <c r="Q27" s="620"/>
      <c r="R27" s="621">
        <v>771353</v>
      </c>
      <c r="S27" s="622"/>
      <c r="T27" s="622"/>
      <c r="U27" s="622"/>
      <c r="V27" s="622"/>
      <c r="W27" s="622"/>
      <c r="X27" s="622"/>
      <c r="Y27" s="623"/>
      <c r="Z27" s="659">
        <v>1</v>
      </c>
      <c r="AA27" s="659"/>
      <c r="AB27" s="659"/>
      <c r="AC27" s="659"/>
      <c r="AD27" s="660" t="s">
        <v>129</v>
      </c>
      <c r="AE27" s="660"/>
      <c r="AF27" s="660"/>
      <c r="AG27" s="660"/>
      <c r="AH27" s="660"/>
      <c r="AI27" s="660"/>
      <c r="AJ27" s="660"/>
      <c r="AK27" s="660"/>
      <c r="AL27" s="624" t="s">
        <v>258</v>
      </c>
      <c r="AM27" s="625"/>
      <c r="AN27" s="625"/>
      <c r="AO27" s="661"/>
      <c r="AP27" s="618" t="s">
        <v>300</v>
      </c>
      <c r="AQ27" s="619"/>
      <c r="AR27" s="619"/>
      <c r="AS27" s="619"/>
      <c r="AT27" s="619"/>
      <c r="AU27" s="619"/>
      <c r="AV27" s="619"/>
      <c r="AW27" s="619"/>
      <c r="AX27" s="619"/>
      <c r="AY27" s="619"/>
      <c r="AZ27" s="619"/>
      <c r="BA27" s="619"/>
      <c r="BB27" s="619"/>
      <c r="BC27" s="619"/>
      <c r="BD27" s="619"/>
      <c r="BE27" s="619"/>
      <c r="BF27" s="620"/>
      <c r="BG27" s="621">
        <v>25018753</v>
      </c>
      <c r="BH27" s="622"/>
      <c r="BI27" s="622"/>
      <c r="BJ27" s="622"/>
      <c r="BK27" s="622"/>
      <c r="BL27" s="622"/>
      <c r="BM27" s="622"/>
      <c r="BN27" s="623"/>
      <c r="BO27" s="659">
        <v>100</v>
      </c>
      <c r="BP27" s="659"/>
      <c r="BQ27" s="659"/>
      <c r="BR27" s="659"/>
      <c r="BS27" s="660">
        <v>203756</v>
      </c>
      <c r="BT27" s="660"/>
      <c r="BU27" s="660"/>
      <c r="BV27" s="660"/>
      <c r="BW27" s="660"/>
      <c r="BX27" s="660"/>
      <c r="BY27" s="660"/>
      <c r="BZ27" s="660"/>
      <c r="CA27" s="660"/>
      <c r="CB27" s="698"/>
      <c r="CD27" s="618" t="s">
        <v>301</v>
      </c>
      <c r="CE27" s="619"/>
      <c r="CF27" s="619"/>
      <c r="CG27" s="619"/>
      <c r="CH27" s="619"/>
      <c r="CI27" s="619"/>
      <c r="CJ27" s="619"/>
      <c r="CK27" s="619"/>
      <c r="CL27" s="619"/>
      <c r="CM27" s="619"/>
      <c r="CN27" s="619"/>
      <c r="CO27" s="619"/>
      <c r="CP27" s="619"/>
      <c r="CQ27" s="620"/>
      <c r="CR27" s="621">
        <v>15989389</v>
      </c>
      <c r="CS27" s="634"/>
      <c r="CT27" s="634"/>
      <c r="CU27" s="634"/>
      <c r="CV27" s="634"/>
      <c r="CW27" s="634"/>
      <c r="CX27" s="634"/>
      <c r="CY27" s="635"/>
      <c r="CZ27" s="624">
        <v>22.2</v>
      </c>
      <c r="DA27" s="636"/>
      <c r="DB27" s="636"/>
      <c r="DC27" s="637"/>
      <c r="DD27" s="627">
        <v>4203380</v>
      </c>
      <c r="DE27" s="634"/>
      <c r="DF27" s="634"/>
      <c r="DG27" s="634"/>
      <c r="DH27" s="634"/>
      <c r="DI27" s="634"/>
      <c r="DJ27" s="634"/>
      <c r="DK27" s="635"/>
      <c r="DL27" s="627">
        <v>4182924</v>
      </c>
      <c r="DM27" s="634"/>
      <c r="DN27" s="634"/>
      <c r="DO27" s="634"/>
      <c r="DP27" s="634"/>
      <c r="DQ27" s="634"/>
      <c r="DR27" s="634"/>
      <c r="DS27" s="634"/>
      <c r="DT27" s="634"/>
      <c r="DU27" s="634"/>
      <c r="DV27" s="635"/>
      <c r="DW27" s="624">
        <v>13.8</v>
      </c>
      <c r="DX27" s="636"/>
      <c r="DY27" s="636"/>
      <c r="DZ27" s="636"/>
      <c r="EA27" s="636"/>
      <c r="EB27" s="636"/>
      <c r="EC27" s="648"/>
    </row>
    <row r="28" spans="2:133" ht="11.25" customHeight="1" x14ac:dyDescent="0.2">
      <c r="B28" s="618" t="s">
        <v>302</v>
      </c>
      <c r="C28" s="619"/>
      <c r="D28" s="619"/>
      <c r="E28" s="619"/>
      <c r="F28" s="619"/>
      <c r="G28" s="619"/>
      <c r="H28" s="619"/>
      <c r="I28" s="619"/>
      <c r="J28" s="619"/>
      <c r="K28" s="619"/>
      <c r="L28" s="619"/>
      <c r="M28" s="619"/>
      <c r="N28" s="619"/>
      <c r="O28" s="619"/>
      <c r="P28" s="619"/>
      <c r="Q28" s="620"/>
      <c r="R28" s="621">
        <v>640237</v>
      </c>
      <c r="S28" s="622"/>
      <c r="T28" s="622"/>
      <c r="U28" s="622"/>
      <c r="V28" s="622"/>
      <c r="W28" s="622"/>
      <c r="X28" s="622"/>
      <c r="Y28" s="623"/>
      <c r="Z28" s="659">
        <v>0.8</v>
      </c>
      <c r="AA28" s="659"/>
      <c r="AB28" s="659"/>
      <c r="AC28" s="659"/>
      <c r="AD28" s="660">
        <v>191186</v>
      </c>
      <c r="AE28" s="660"/>
      <c r="AF28" s="660"/>
      <c r="AG28" s="660"/>
      <c r="AH28" s="660"/>
      <c r="AI28" s="660"/>
      <c r="AJ28" s="660"/>
      <c r="AK28" s="660"/>
      <c r="AL28" s="624">
        <v>0.6</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303</v>
      </c>
      <c r="CE28" s="619"/>
      <c r="CF28" s="619"/>
      <c r="CG28" s="619"/>
      <c r="CH28" s="619"/>
      <c r="CI28" s="619"/>
      <c r="CJ28" s="619"/>
      <c r="CK28" s="619"/>
      <c r="CL28" s="619"/>
      <c r="CM28" s="619"/>
      <c r="CN28" s="619"/>
      <c r="CO28" s="619"/>
      <c r="CP28" s="619"/>
      <c r="CQ28" s="620"/>
      <c r="CR28" s="621">
        <v>8025498</v>
      </c>
      <c r="CS28" s="622"/>
      <c r="CT28" s="622"/>
      <c r="CU28" s="622"/>
      <c r="CV28" s="622"/>
      <c r="CW28" s="622"/>
      <c r="CX28" s="622"/>
      <c r="CY28" s="623"/>
      <c r="CZ28" s="624">
        <v>11.2</v>
      </c>
      <c r="DA28" s="636"/>
      <c r="DB28" s="636"/>
      <c r="DC28" s="637"/>
      <c r="DD28" s="627">
        <v>4905455</v>
      </c>
      <c r="DE28" s="622"/>
      <c r="DF28" s="622"/>
      <c r="DG28" s="622"/>
      <c r="DH28" s="622"/>
      <c r="DI28" s="622"/>
      <c r="DJ28" s="622"/>
      <c r="DK28" s="623"/>
      <c r="DL28" s="627">
        <v>3345446</v>
      </c>
      <c r="DM28" s="622"/>
      <c r="DN28" s="622"/>
      <c r="DO28" s="622"/>
      <c r="DP28" s="622"/>
      <c r="DQ28" s="622"/>
      <c r="DR28" s="622"/>
      <c r="DS28" s="622"/>
      <c r="DT28" s="622"/>
      <c r="DU28" s="622"/>
      <c r="DV28" s="623"/>
      <c r="DW28" s="624">
        <v>11.1</v>
      </c>
      <c r="DX28" s="636"/>
      <c r="DY28" s="636"/>
      <c r="DZ28" s="636"/>
      <c r="EA28" s="636"/>
      <c r="EB28" s="636"/>
      <c r="EC28" s="648"/>
    </row>
    <row r="29" spans="2:133" ht="11.25" customHeight="1" x14ac:dyDescent="0.2">
      <c r="B29" s="618" t="s">
        <v>304</v>
      </c>
      <c r="C29" s="619"/>
      <c r="D29" s="619"/>
      <c r="E29" s="619"/>
      <c r="F29" s="619"/>
      <c r="G29" s="619"/>
      <c r="H29" s="619"/>
      <c r="I29" s="619"/>
      <c r="J29" s="619"/>
      <c r="K29" s="619"/>
      <c r="L29" s="619"/>
      <c r="M29" s="619"/>
      <c r="N29" s="619"/>
      <c r="O29" s="619"/>
      <c r="P29" s="619"/>
      <c r="Q29" s="620"/>
      <c r="R29" s="621">
        <v>302708</v>
      </c>
      <c r="S29" s="622"/>
      <c r="T29" s="622"/>
      <c r="U29" s="622"/>
      <c r="V29" s="622"/>
      <c r="W29" s="622"/>
      <c r="X29" s="622"/>
      <c r="Y29" s="623"/>
      <c r="Z29" s="659">
        <v>0.4</v>
      </c>
      <c r="AA29" s="659"/>
      <c r="AB29" s="659"/>
      <c r="AC29" s="659"/>
      <c r="AD29" s="660" t="s">
        <v>129</v>
      </c>
      <c r="AE29" s="660"/>
      <c r="AF29" s="660"/>
      <c r="AG29" s="660"/>
      <c r="AH29" s="660"/>
      <c r="AI29" s="660"/>
      <c r="AJ29" s="660"/>
      <c r="AK29" s="660"/>
      <c r="AL29" s="624" t="s">
        <v>129</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8"/>
      <c r="CD29" s="640" t="s">
        <v>305</v>
      </c>
      <c r="CE29" s="641"/>
      <c r="CF29" s="618" t="s">
        <v>306</v>
      </c>
      <c r="CG29" s="619"/>
      <c r="CH29" s="619"/>
      <c r="CI29" s="619"/>
      <c r="CJ29" s="619"/>
      <c r="CK29" s="619"/>
      <c r="CL29" s="619"/>
      <c r="CM29" s="619"/>
      <c r="CN29" s="619"/>
      <c r="CO29" s="619"/>
      <c r="CP29" s="619"/>
      <c r="CQ29" s="620"/>
      <c r="CR29" s="621">
        <v>8025498</v>
      </c>
      <c r="CS29" s="634"/>
      <c r="CT29" s="634"/>
      <c r="CU29" s="634"/>
      <c r="CV29" s="634"/>
      <c r="CW29" s="634"/>
      <c r="CX29" s="634"/>
      <c r="CY29" s="635"/>
      <c r="CZ29" s="624">
        <v>11.2</v>
      </c>
      <c r="DA29" s="636"/>
      <c r="DB29" s="636"/>
      <c r="DC29" s="637"/>
      <c r="DD29" s="627">
        <v>4905455</v>
      </c>
      <c r="DE29" s="634"/>
      <c r="DF29" s="634"/>
      <c r="DG29" s="634"/>
      <c r="DH29" s="634"/>
      <c r="DI29" s="634"/>
      <c r="DJ29" s="634"/>
      <c r="DK29" s="635"/>
      <c r="DL29" s="627">
        <v>3345446</v>
      </c>
      <c r="DM29" s="634"/>
      <c r="DN29" s="634"/>
      <c r="DO29" s="634"/>
      <c r="DP29" s="634"/>
      <c r="DQ29" s="634"/>
      <c r="DR29" s="634"/>
      <c r="DS29" s="634"/>
      <c r="DT29" s="634"/>
      <c r="DU29" s="634"/>
      <c r="DV29" s="635"/>
      <c r="DW29" s="624">
        <v>11.1</v>
      </c>
      <c r="DX29" s="636"/>
      <c r="DY29" s="636"/>
      <c r="DZ29" s="636"/>
      <c r="EA29" s="636"/>
      <c r="EB29" s="636"/>
      <c r="EC29" s="648"/>
    </row>
    <row r="30" spans="2:133" ht="11.25" customHeight="1" x14ac:dyDescent="0.2">
      <c r="B30" s="618" t="s">
        <v>307</v>
      </c>
      <c r="C30" s="619"/>
      <c r="D30" s="619"/>
      <c r="E30" s="619"/>
      <c r="F30" s="619"/>
      <c r="G30" s="619"/>
      <c r="H30" s="619"/>
      <c r="I30" s="619"/>
      <c r="J30" s="619"/>
      <c r="K30" s="619"/>
      <c r="L30" s="619"/>
      <c r="M30" s="619"/>
      <c r="N30" s="619"/>
      <c r="O30" s="619"/>
      <c r="P30" s="619"/>
      <c r="Q30" s="620"/>
      <c r="R30" s="621">
        <v>19076885</v>
      </c>
      <c r="S30" s="622"/>
      <c r="T30" s="622"/>
      <c r="U30" s="622"/>
      <c r="V30" s="622"/>
      <c r="W30" s="622"/>
      <c r="X30" s="622"/>
      <c r="Y30" s="623"/>
      <c r="Z30" s="659">
        <v>24.8</v>
      </c>
      <c r="AA30" s="659"/>
      <c r="AB30" s="659"/>
      <c r="AC30" s="659"/>
      <c r="AD30" s="660" t="s">
        <v>129</v>
      </c>
      <c r="AE30" s="660"/>
      <c r="AF30" s="660"/>
      <c r="AG30" s="660"/>
      <c r="AH30" s="660"/>
      <c r="AI30" s="660"/>
      <c r="AJ30" s="660"/>
      <c r="AK30" s="660"/>
      <c r="AL30" s="624" t="s">
        <v>129</v>
      </c>
      <c r="AM30" s="625"/>
      <c r="AN30" s="625"/>
      <c r="AO30" s="661"/>
      <c r="AP30" s="673" t="s">
        <v>223</v>
      </c>
      <c r="AQ30" s="674"/>
      <c r="AR30" s="674"/>
      <c r="AS30" s="674"/>
      <c r="AT30" s="674"/>
      <c r="AU30" s="674"/>
      <c r="AV30" s="674"/>
      <c r="AW30" s="674"/>
      <c r="AX30" s="674"/>
      <c r="AY30" s="674"/>
      <c r="AZ30" s="674"/>
      <c r="BA30" s="674"/>
      <c r="BB30" s="674"/>
      <c r="BC30" s="674"/>
      <c r="BD30" s="674"/>
      <c r="BE30" s="674"/>
      <c r="BF30" s="675"/>
      <c r="BG30" s="673" t="s">
        <v>308</v>
      </c>
      <c r="BH30" s="696"/>
      <c r="BI30" s="696"/>
      <c r="BJ30" s="696"/>
      <c r="BK30" s="696"/>
      <c r="BL30" s="696"/>
      <c r="BM30" s="696"/>
      <c r="BN30" s="696"/>
      <c r="BO30" s="696"/>
      <c r="BP30" s="696"/>
      <c r="BQ30" s="697"/>
      <c r="BR30" s="673" t="s">
        <v>309</v>
      </c>
      <c r="BS30" s="696"/>
      <c r="BT30" s="696"/>
      <c r="BU30" s="696"/>
      <c r="BV30" s="696"/>
      <c r="BW30" s="696"/>
      <c r="BX30" s="696"/>
      <c r="BY30" s="696"/>
      <c r="BZ30" s="696"/>
      <c r="CA30" s="696"/>
      <c r="CB30" s="697"/>
      <c r="CD30" s="642"/>
      <c r="CE30" s="643"/>
      <c r="CF30" s="618" t="s">
        <v>310</v>
      </c>
      <c r="CG30" s="619"/>
      <c r="CH30" s="619"/>
      <c r="CI30" s="619"/>
      <c r="CJ30" s="619"/>
      <c r="CK30" s="619"/>
      <c r="CL30" s="619"/>
      <c r="CM30" s="619"/>
      <c r="CN30" s="619"/>
      <c r="CO30" s="619"/>
      <c r="CP30" s="619"/>
      <c r="CQ30" s="620"/>
      <c r="CR30" s="621">
        <v>7837036</v>
      </c>
      <c r="CS30" s="622"/>
      <c r="CT30" s="622"/>
      <c r="CU30" s="622"/>
      <c r="CV30" s="622"/>
      <c r="CW30" s="622"/>
      <c r="CX30" s="622"/>
      <c r="CY30" s="623"/>
      <c r="CZ30" s="624">
        <v>10.9</v>
      </c>
      <c r="DA30" s="636"/>
      <c r="DB30" s="636"/>
      <c r="DC30" s="637"/>
      <c r="DD30" s="627">
        <v>4716993</v>
      </c>
      <c r="DE30" s="622"/>
      <c r="DF30" s="622"/>
      <c r="DG30" s="622"/>
      <c r="DH30" s="622"/>
      <c r="DI30" s="622"/>
      <c r="DJ30" s="622"/>
      <c r="DK30" s="623"/>
      <c r="DL30" s="627">
        <v>3156984</v>
      </c>
      <c r="DM30" s="622"/>
      <c r="DN30" s="622"/>
      <c r="DO30" s="622"/>
      <c r="DP30" s="622"/>
      <c r="DQ30" s="622"/>
      <c r="DR30" s="622"/>
      <c r="DS30" s="622"/>
      <c r="DT30" s="622"/>
      <c r="DU30" s="622"/>
      <c r="DV30" s="623"/>
      <c r="DW30" s="624">
        <v>10.4</v>
      </c>
      <c r="DX30" s="636"/>
      <c r="DY30" s="636"/>
      <c r="DZ30" s="636"/>
      <c r="EA30" s="636"/>
      <c r="EB30" s="636"/>
      <c r="EC30" s="648"/>
    </row>
    <row r="31" spans="2:133" ht="11.25" customHeight="1" x14ac:dyDescent="0.2">
      <c r="B31" s="688" t="s">
        <v>311</v>
      </c>
      <c r="C31" s="689"/>
      <c r="D31" s="689"/>
      <c r="E31" s="689"/>
      <c r="F31" s="689"/>
      <c r="G31" s="689"/>
      <c r="H31" s="689"/>
      <c r="I31" s="689"/>
      <c r="J31" s="689"/>
      <c r="K31" s="689"/>
      <c r="L31" s="689"/>
      <c r="M31" s="689"/>
      <c r="N31" s="689"/>
      <c r="O31" s="689"/>
      <c r="P31" s="689"/>
      <c r="Q31" s="690"/>
      <c r="R31" s="621" t="s">
        <v>129</v>
      </c>
      <c r="S31" s="622"/>
      <c r="T31" s="622"/>
      <c r="U31" s="622"/>
      <c r="V31" s="622"/>
      <c r="W31" s="622"/>
      <c r="X31" s="622"/>
      <c r="Y31" s="623"/>
      <c r="Z31" s="659" t="s">
        <v>129</v>
      </c>
      <c r="AA31" s="659"/>
      <c r="AB31" s="659"/>
      <c r="AC31" s="659"/>
      <c r="AD31" s="660" t="s">
        <v>129</v>
      </c>
      <c r="AE31" s="660"/>
      <c r="AF31" s="660"/>
      <c r="AG31" s="660"/>
      <c r="AH31" s="660"/>
      <c r="AI31" s="660"/>
      <c r="AJ31" s="660"/>
      <c r="AK31" s="660"/>
      <c r="AL31" s="624" t="s">
        <v>129</v>
      </c>
      <c r="AM31" s="625"/>
      <c r="AN31" s="625"/>
      <c r="AO31" s="661"/>
      <c r="AP31" s="691" t="s">
        <v>312</v>
      </c>
      <c r="AQ31" s="692"/>
      <c r="AR31" s="692"/>
      <c r="AS31" s="692"/>
      <c r="AT31" s="693" t="s">
        <v>313</v>
      </c>
      <c r="AU31" s="218"/>
      <c r="AV31" s="218"/>
      <c r="AW31" s="218"/>
      <c r="AX31" s="679" t="s">
        <v>188</v>
      </c>
      <c r="AY31" s="680"/>
      <c r="AZ31" s="680"/>
      <c r="BA31" s="680"/>
      <c r="BB31" s="680"/>
      <c r="BC31" s="680"/>
      <c r="BD31" s="680"/>
      <c r="BE31" s="680"/>
      <c r="BF31" s="681"/>
      <c r="BG31" s="683">
        <v>99.6</v>
      </c>
      <c r="BH31" s="684"/>
      <c r="BI31" s="684"/>
      <c r="BJ31" s="684"/>
      <c r="BK31" s="684"/>
      <c r="BL31" s="684"/>
      <c r="BM31" s="685">
        <v>99.1</v>
      </c>
      <c r="BN31" s="684"/>
      <c r="BO31" s="684"/>
      <c r="BP31" s="684"/>
      <c r="BQ31" s="686"/>
      <c r="BR31" s="683">
        <v>99.6</v>
      </c>
      <c r="BS31" s="684"/>
      <c r="BT31" s="684"/>
      <c r="BU31" s="684"/>
      <c r="BV31" s="684"/>
      <c r="BW31" s="684"/>
      <c r="BX31" s="685">
        <v>98.7</v>
      </c>
      <c r="BY31" s="684"/>
      <c r="BZ31" s="684"/>
      <c r="CA31" s="684"/>
      <c r="CB31" s="686"/>
      <c r="CD31" s="642"/>
      <c r="CE31" s="643"/>
      <c r="CF31" s="618" t="s">
        <v>314</v>
      </c>
      <c r="CG31" s="619"/>
      <c r="CH31" s="619"/>
      <c r="CI31" s="619"/>
      <c r="CJ31" s="619"/>
      <c r="CK31" s="619"/>
      <c r="CL31" s="619"/>
      <c r="CM31" s="619"/>
      <c r="CN31" s="619"/>
      <c r="CO31" s="619"/>
      <c r="CP31" s="619"/>
      <c r="CQ31" s="620"/>
      <c r="CR31" s="621">
        <v>188462</v>
      </c>
      <c r="CS31" s="634"/>
      <c r="CT31" s="634"/>
      <c r="CU31" s="634"/>
      <c r="CV31" s="634"/>
      <c r="CW31" s="634"/>
      <c r="CX31" s="634"/>
      <c r="CY31" s="635"/>
      <c r="CZ31" s="624">
        <v>0.3</v>
      </c>
      <c r="DA31" s="636"/>
      <c r="DB31" s="636"/>
      <c r="DC31" s="637"/>
      <c r="DD31" s="627">
        <v>188462</v>
      </c>
      <c r="DE31" s="634"/>
      <c r="DF31" s="634"/>
      <c r="DG31" s="634"/>
      <c r="DH31" s="634"/>
      <c r="DI31" s="634"/>
      <c r="DJ31" s="634"/>
      <c r="DK31" s="635"/>
      <c r="DL31" s="627">
        <v>188462</v>
      </c>
      <c r="DM31" s="634"/>
      <c r="DN31" s="634"/>
      <c r="DO31" s="634"/>
      <c r="DP31" s="634"/>
      <c r="DQ31" s="634"/>
      <c r="DR31" s="634"/>
      <c r="DS31" s="634"/>
      <c r="DT31" s="634"/>
      <c r="DU31" s="634"/>
      <c r="DV31" s="635"/>
      <c r="DW31" s="624">
        <v>0.6</v>
      </c>
      <c r="DX31" s="636"/>
      <c r="DY31" s="636"/>
      <c r="DZ31" s="636"/>
      <c r="EA31" s="636"/>
      <c r="EB31" s="636"/>
      <c r="EC31" s="648"/>
    </row>
    <row r="32" spans="2:133" ht="11.25" customHeight="1" x14ac:dyDescent="0.2">
      <c r="B32" s="618" t="s">
        <v>315</v>
      </c>
      <c r="C32" s="619"/>
      <c r="D32" s="619"/>
      <c r="E32" s="619"/>
      <c r="F32" s="619"/>
      <c r="G32" s="619"/>
      <c r="H32" s="619"/>
      <c r="I32" s="619"/>
      <c r="J32" s="619"/>
      <c r="K32" s="619"/>
      <c r="L32" s="619"/>
      <c r="M32" s="619"/>
      <c r="N32" s="619"/>
      <c r="O32" s="619"/>
      <c r="P32" s="619"/>
      <c r="Q32" s="620"/>
      <c r="R32" s="621">
        <v>6779995</v>
      </c>
      <c r="S32" s="622"/>
      <c r="T32" s="622"/>
      <c r="U32" s="622"/>
      <c r="V32" s="622"/>
      <c r="W32" s="622"/>
      <c r="X32" s="622"/>
      <c r="Y32" s="623"/>
      <c r="Z32" s="659">
        <v>8.8000000000000007</v>
      </c>
      <c r="AA32" s="659"/>
      <c r="AB32" s="659"/>
      <c r="AC32" s="659"/>
      <c r="AD32" s="660" t="s">
        <v>129</v>
      </c>
      <c r="AE32" s="660"/>
      <c r="AF32" s="660"/>
      <c r="AG32" s="660"/>
      <c r="AH32" s="660"/>
      <c r="AI32" s="660"/>
      <c r="AJ32" s="660"/>
      <c r="AK32" s="660"/>
      <c r="AL32" s="624" t="s">
        <v>129</v>
      </c>
      <c r="AM32" s="625"/>
      <c r="AN32" s="625"/>
      <c r="AO32" s="661"/>
      <c r="AP32" s="662"/>
      <c r="AQ32" s="663"/>
      <c r="AR32" s="663"/>
      <c r="AS32" s="663"/>
      <c r="AT32" s="694"/>
      <c r="AU32" s="214" t="s">
        <v>316</v>
      </c>
      <c r="AX32" s="618" t="s">
        <v>317</v>
      </c>
      <c r="AY32" s="619"/>
      <c r="AZ32" s="619"/>
      <c r="BA32" s="619"/>
      <c r="BB32" s="619"/>
      <c r="BC32" s="619"/>
      <c r="BD32" s="619"/>
      <c r="BE32" s="619"/>
      <c r="BF32" s="620"/>
      <c r="BG32" s="687">
        <v>99.5</v>
      </c>
      <c r="BH32" s="634"/>
      <c r="BI32" s="634"/>
      <c r="BJ32" s="634"/>
      <c r="BK32" s="634"/>
      <c r="BL32" s="634"/>
      <c r="BM32" s="625">
        <v>98.9</v>
      </c>
      <c r="BN32" s="634"/>
      <c r="BO32" s="634"/>
      <c r="BP32" s="634"/>
      <c r="BQ32" s="657"/>
      <c r="BR32" s="687">
        <v>99.5</v>
      </c>
      <c r="BS32" s="634"/>
      <c r="BT32" s="634"/>
      <c r="BU32" s="634"/>
      <c r="BV32" s="634"/>
      <c r="BW32" s="634"/>
      <c r="BX32" s="625">
        <v>98.5</v>
      </c>
      <c r="BY32" s="634"/>
      <c r="BZ32" s="634"/>
      <c r="CA32" s="634"/>
      <c r="CB32" s="657"/>
      <c r="CD32" s="644"/>
      <c r="CE32" s="645"/>
      <c r="CF32" s="618" t="s">
        <v>318</v>
      </c>
      <c r="CG32" s="619"/>
      <c r="CH32" s="619"/>
      <c r="CI32" s="619"/>
      <c r="CJ32" s="619"/>
      <c r="CK32" s="619"/>
      <c r="CL32" s="619"/>
      <c r="CM32" s="619"/>
      <c r="CN32" s="619"/>
      <c r="CO32" s="619"/>
      <c r="CP32" s="619"/>
      <c r="CQ32" s="620"/>
      <c r="CR32" s="621" t="s">
        <v>129</v>
      </c>
      <c r="CS32" s="622"/>
      <c r="CT32" s="622"/>
      <c r="CU32" s="622"/>
      <c r="CV32" s="622"/>
      <c r="CW32" s="622"/>
      <c r="CX32" s="622"/>
      <c r="CY32" s="623"/>
      <c r="CZ32" s="624" t="s">
        <v>129</v>
      </c>
      <c r="DA32" s="636"/>
      <c r="DB32" s="636"/>
      <c r="DC32" s="637"/>
      <c r="DD32" s="627" t="s">
        <v>129</v>
      </c>
      <c r="DE32" s="622"/>
      <c r="DF32" s="622"/>
      <c r="DG32" s="622"/>
      <c r="DH32" s="622"/>
      <c r="DI32" s="622"/>
      <c r="DJ32" s="622"/>
      <c r="DK32" s="623"/>
      <c r="DL32" s="627" t="s">
        <v>138</v>
      </c>
      <c r="DM32" s="622"/>
      <c r="DN32" s="622"/>
      <c r="DO32" s="622"/>
      <c r="DP32" s="622"/>
      <c r="DQ32" s="622"/>
      <c r="DR32" s="622"/>
      <c r="DS32" s="622"/>
      <c r="DT32" s="622"/>
      <c r="DU32" s="622"/>
      <c r="DV32" s="623"/>
      <c r="DW32" s="624" t="s">
        <v>138</v>
      </c>
      <c r="DX32" s="636"/>
      <c r="DY32" s="636"/>
      <c r="DZ32" s="636"/>
      <c r="EA32" s="636"/>
      <c r="EB32" s="636"/>
      <c r="EC32" s="648"/>
    </row>
    <row r="33" spans="2:133" ht="11.25" customHeight="1" x14ac:dyDescent="0.2">
      <c r="B33" s="618" t="s">
        <v>319</v>
      </c>
      <c r="C33" s="619"/>
      <c r="D33" s="619"/>
      <c r="E33" s="619"/>
      <c r="F33" s="619"/>
      <c r="G33" s="619"/>
      <c r="H33" s="619"/>
      <c r="I33" s="619"/>
      <c r="J33" s="619"/>
      <c r="K33" s="619"/>
      <c r="L33" s="619"/>
      <c r="M33" s="619"/>
      <c r="N33" s="619"/>
      <c r="O33" s="619"/>
      <c r="P33" s="619"/>
      <c r="Q33" s="620"/>
      <c r="R33" s="621">
        <v>219336</v>
      </c>
      <c r="S33" s="622"/>
      <c r="T33" s="622"/>
      <c r="U33" s="622"/>
      <c r="V33" s="622"/>
      <c r="W33" s="622"/>
      <c r="X33" s="622"/>
      <c r="Y33" s="623"/>
      <c r="Z33" s="659">
        <v>0.3</v>
      </c>
      <c r="AA33" s="659"/>
      <c r="AB33" s="659"/>
      <c r="AC33" s="659"/>
      <c r="AD33" s="660">
        <v>204159</v>
      </c>
      <c r="AE33" s="660"/>
      <c r="AF33" s="660"/>
      <c r="AG33" s="660"/>
      <c r="AH33" s="660"/>
      <c r="AI33" s="660"/>
      <c r="AJ33" s="660"/>
      <c r="AK33" s="660"/>
      <c r="AL33" s="624">
        <v>0.7</v>
      </c>
      <c r="AM33" s="625"/>
      <c r="AN33" s="625"/>
      <c r="AO33" s="661"/>
      <c r="AP33" s="664"/>
      <c r="AQ33" s="665"/>
      <c r="AR33" s="665"/>
      <c r="AS33" s="665"/>
      <c r="AT33" s="695"/>
      <c r="AU33" s="219"/>
      <c r="AV33" s="219"/>
      <c r="AW33" s="219"/>
      <c r="AX33" s="602" t="s">
        <v>320</v>
      </c>
      <c r="AY33" s="603"/>
      <c r="AZ33" s="603"/>
      <c r="BA33" s="603"/>
      <c r="BB33" s="603"/>
      <c r="BC33" s="603"/>
      <c r="BD33" s="603"/>
      <c r="BE33" s="603"/>
      <c r="BF33" s="604"/>
      <c r="BG33" s="682">
        <v>99.7</v>
      </c>
      <c r="BH33" s="606"/>
      <c r="BI33" s="606"/>
      <c r="BJ33" s="606"/>
      <c r="BK33" s="606"/>
      <c r="BL33" s="606"/>
      <c r="BM33" s="652">
        <v>99.3</v>
      </c>
      <c r="BN33" s="606"/>
      <c r="BO33" s="606"/>
      <c r="BP33" s="606"/>
      <c r="BQ33" s="669"/>
      <c r="BR33" s="682">
        <v>99.7</v>
      </c>
      <c r="BS33" s="606"/>
      <c r="BT33" s="606"/>
      <c r="BU33" s="606"/>
      <c r="BV33" s="606"/>
      <c r="BW33" s="606"/>
      <c r="BX33" s="652">
        <v>98.8</v>
      </c>
      <c r="BY33" s="606"/>
      <c r="BZ33" s="606"/>
      <c r="CA33" s="606"/>
      <c r="CB33" s="669"/>
      <c r="CD33" s="618" t="s">
        <v>321</v>
      </c>
      <c r="CE33" s="619"/>
      <c r="CF33" s="619"/>
      <c r="CG33" s="619"/>
      <c r="CH33" s="619"/>
      <c r="CI33" s="619"/>
      <c r="CJ33" s="619"/>
      <c r="CK33" s="619"/>
      <c r="CL33" s="619"/>
      <c r="CM33" s="619"/>
      <c r="CN33" s="619"/>
      <c r="CO33" s="619"/>
      <c r="CP33" s="619"/>
      <c r="CQ33" s="620"/>
      <c r="CR33" s="621">
        <v>21002373</v>
      </c>
      <c r="CS33" s="634"/>
      <c r="CT33" s="634"/>
      <c r="CU33" s="634"/>
      <c r="CV33" s="634"/>
      <c r="CW33" s="634"/>
      <c r="CX33" s="634"/>
      <c r="CY33" s="635"/>
      <c r="CZ33" s="624">
        <v>29.2</v>
      </c>
      <c r="DA33" s="636"/>
      <c r="DB33" s="636"/>
      <c r="DC33" s="637"/>
      <c r="DD33" s="627">
        <v>15773835</v>
      </c>
      <c r="DE33" s="634"/>
      <c r="DF33" s="634"/>
      <c r="DG33" s="634"/>
      <c r="DH33" s="634"/>
      <c r="DI33" s="634"/>
      <c r="DJ33" s="634"/>
      <c r="DK33" s="635"/>
      <c r="DL33" s="627">
        <v>11346910</v>
      </c>
      <c r="DM33" s="634"/>
      <c r="DN33" s="634"/>
      <c r="DO33" s="634"/>
      <c r="DP33" s="634"/>
      <c r="DQ33" s="634"/>
      <c r="DR33" s="634"/>
      <c r="DS33" s="634"/>
      <c r="DT33" s="634"/>
      <c r="DU33" s="634"/>
      <c r="DV33" s="635"/>
      <c r="DW33" s="624">
        <v>37.5</v>
      </c>
      <c r="DX33" s="636"/>
      <c r="DY33" s="636"/>
      <c r="DZ33" s="636"/>
      <c r="EA33" s="636"/>
      <c r="EB33" s="636"/>
      <c r="EC33" s="648"/>
    </row>
    <row r="34" spans="2:133" ht="11.25" customHeight="1" x14ac:dyDescent="0.2">
      <c r="B34" s="618" t="s">
        <v>322</v>
      </c>
      <c r="C34" s="619"/>
      <c r="D34" s="619"/>
      <c r="E34" s="619"/>
      <c r="F34" s="619"/>
      <c r="G34" s="619"/>
      <c r="H34" s="619"/>
      <c r="I34" s="619"/>
      <c r="J34" s="619"/>
      <c r="K34" s="619"/>
      <c r="L34" s="619"/>
      <c r="M34" s="619"/>
      <c r="N34" s="619"/>
      <c r="O34" s="619"/>
      <c r="P34" s="619"/>
      <c r="Q34" s="620"/>
      <c r="R34" s="621">
        <v>185383</v>
      </c>
      <c r="S34" s="622"/>
      <c r="T34" s="622"/>
      <c r="U34" s="622"/>
      <c r="V34" s="622"/>
      <c r="W34" s="622"/>
      <c r="X34" s="622"/>
      <c r="Y34" s="623"/>
      <c r="Z34" s="659">
        <v>0.2</v>
      </c>
      <c r="AA34" s="659"/>
      <c r="AB34" s="659"/>
      <c r="AC34" s="659"/>
      <c r="AD34" s="660" t="s">
        <v>129</v>
      </c>
      <c r="AE34" s="660"/>
      <c r="AF34" s="660"/>
      <c r="AG34" s="660"/>
      <c r="AH34" s="660"/>
      <c r="AI34" s="660"/>
      <c r="AJ34" s="660"/>
      <c r="AK34" s="660"/>
      <c r="AL34" s="624" t="s">
        <v>129</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323</v>
      </c>
      <c r="CE34" s="619"/>
      <c r="CF34" s="619"/>
      <c r="CG34" s="619"/>
      <c r="CH34" s="619"/>
      <c r="CI34" s="619"/>
      <c r="CJ34" s="619"/>
      <c r="CK34" s="619"/>
      <c r="CL34" s="619"/>
      <c r="CM34" s="619"/>
      <c r="CN34" s="619"/>
      <c r="CO34" s="619"/>
      <c r="CP34" s="619"/>
      <c r="CQ34" s="620"/>
      <c r="CR34" s="621">
        <v>10494476</v>
      </c>
      <c r="CS34" s="622"/>
      <c r="CT34" s="622"/>
      <c r="CU34" s="622"/>
      <c r="CV34" s="622"/>
      <c r="CW34" s="622"/>
      <c r="CX34" s="622"/>
      <c r="CY34" s="623"/>
      <c r="CZ34" s="624">
        <v>14.6</v>
      </c>
      <c r="DA34" s="636"/>
      <c r="DB34" s="636"/>
      <c r="DC34" s="637"/>
      <c r="DD34" s="627">
        <v>7321303</v>
      </c>
      <c r="DE34" s="622"/>
      <c r="DF34" s="622"/>
      <c r="DG34" s="622"/>
      <c r="DH34" s="622"/>
      <c r="DI34" s="622"/>
      <c r="DJ34" s="622"/>
      <c r="DK34" s="623"/>
      <c r="DL34" s="627">
        <v>5865708</v>
      </c>
      <c r="DM34" s="622"/>
      <c r="DN34" s="622"/>
      <c r="DO34" s="622"/>
      <c r="DP34" s="622"/>
      <c r="DQ34" s="622"/>
      <c r="DR34" s="622"/>
      <c r="DS34" s="622"/>
      <c r="DT34" s="622"/>
      <c r="DU34" s="622"/>
      <c r="DV34" s="623"/>
      <c r="DW34" s="624">
        <v>19.399999999999999</v>
      </c>
      <c r="DX34" s="636"/>
      <c r="DY34" s="636"/>
      <c r="DZ34" s="636"/>
      <c r="EA34" s="636"/>
      <c r="EB34" s="636"/>
      <c r="EC34" s="648"/>
    </row>
    <row r="35" spans="2:133" ht="11.25" customHeight="1" x14ac:dyDescent="0.2">
      <c r="B35" s="618" t="s">
        <v>324</v>
      </c>
      <c r="C35" s="619"/>
      <c r="D35" s="619"/>
      <c r="E35" s="619"/>
      <c r="F35" s="619"/>
      <c r="G35" s="619"/>
      <c r="H35" s="619"/>
      <c r="I35" s="619"/>
      <c r="J35" s="619"/>
      <c r="K35" s="619"/>
      <c r="L35" s="619"/>
      <c r="M35" s="619"/>
      <c r="N35" s="619"/>
      <c r="O35" s="619"/>
      <c r="P35" s="619"/>
      <c r="Q35" s="620"/>
      <c r="R35" s="621">
        <v>3947161</v>
      </c>
      <c r="S35" s="622"/>
      <c r="T35" s="622"/>
      <c r="U35" s="622"/>
      <c r="V35" s="622"/>
      <c r="W35" s="622"/>
      <c r="X35" s="622"/>
      <c r="Y35" s="623"/>
      <c r="Z35" s="659">
        <v>5.0999999999999996</v>
      </c>
      <c r="AA35" s="659"/>
      <c r="AB35" s="659"/>
      <c r="AC35" s="659"/>
      <c r="AD35" s="660" t="s">
        <v>258</v>
      </c>
      <c r="AE35" s="660"/>
      <c r="AF35" s="660"/>
      <c r="AG35" s="660"/>
      <c r="AH35" s="660"/>
      <c r="AI35" s="660"/>
      <c r="AJ35" s="660"/>
      <c r="AK35" s="660"/>
      <c r="AL35" s="624" t="s">
        <v>129</v>
      </c>
      <c r="AM35" s="625"/>
      <c r="AN35" s="625"/>
      <c r="AO35" s="661"/>
      <c r="AP35" s="222"/>
      <c r="AQ35" s="673" t="s">
        <v>325</v>
      </c>
      <c r="AR35" s="674"/>
      <c r="AS35" s="674"/>
      <c r="AT35" s="674"/>
      <c r="AU35" s="674"/>
      <c r="AV35" s="674"/>
      <c r="AW35" s="674"/>
      <c r="AX35" s="674"/>
      <c r="AY35" s="674"/>
      <c r="AZ35" s="674"/>
      <c r="BA35" s="674"/>
      <c r="BB35" s="674"/>
      <c r="BC35" s="674"/>
      <c r="BD35" s="674"/>
      <c r="BE35" s="674"/>
      <c r="BF35" s="675"/>
      <c r="BG35" s="673" t="s">
        <v>326</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327</v>
      </c>
      <c r="CE35" s="619"/>
      <c r="CF35" s="619"/>
      <c r="CG35" s="619"/>
      <c r="CH35" s="619"/>
      <c r="CI35" s="619"/>
      <c r="CJ35" s="619"/>
      <c r="CK35" s="619"/>
      <c r="CL35" s="619"/>
      <c r="CM35" s="619"/>
      <c r="CN35" s="619"/>
      <c r="CO35" s="619"/>
      <c r="CP35" s="619"/>
      <c r="CQ35" s="620"/>
      <c r="CR35" s="621">
        <v>319635</v>
      </c>
      <c r="CS35" s="634"/>
      <c r="CT35" s="634"/>
      <c r="CU35" s="634"/>
      <c r="CV35" s="634"/>
      <c r="CW35" s="634"/>
      <c r="CX35" s="634"/>
      <c r="CY35" s="635"/>
      <c r="CZ35" s="624">
        <v>0.4</v>
      </c>
      <c r="DA35" s="636"/>
      <c r="DB35" s="636"/>
      <c r="DC35" s="637"/>
      <c r="DD35" s="627">
        <v>267733</v>
      </c>
      <c r="DE35" s="634"/>
      <c r="DF35" s="634"/>
      <c r="DG35" s="634"/>
      <c r="DH35" s="634"/>
      <c r="DI35" s="634"/>
      <c r="DJ35" s="634"/>
      <c r="DK35" s="635"/>
      <c r="DL35" s="627">
        <v>267733</v>
      </c>
      <c r="DM35" s="634"/>
      <c r="DN35" s="634"/>
      <c r="DO35" s="634"/>
      <c r="DP35" s="634"/>
      <c r="DQ35" s="634"/>
      <c r="DR35" s="634"/>
      <c r="DS35" s="634"/>
      <c r="DT35" s="634"/>
      <c r="DU35" s="634"/>
      <c r="DV35" s="635"/>
      <c r="DW35" s="624">
        <v>0.9</v>
      </c>
      <c r="DX35" s="636"/>
      <c r="DY35" s="636"/>
      <c r="DZ35" s="636"/>
      <c r="EA35" s="636"/>
      <c r="EB35" s="636"/>
      <c r="EC35" s="648"/>
    </row>
    <row r="36" spans="2:133" ht="11.25" customHeight="1" x14ac:dyDescent="0.2">
      <c r="B36" s="618" t="s">
        <v>328</v>
      </c>
      <c r="C36" s="619"/>
      <c r="D36" s="619"/>
      <c r="E36" s="619"/>
      <c r="F36" s="619"/>
      <c r="G36" s="619"/>
      <c r="H36" s="619"/>
      <c r="I36" s="619"/>
      <c r="J36" s="619"/>
      <c r="K36" s="619"/>
      <c r="L36" s="619"/>
      <c r="M36" s="619"/>
      <c r="N36" s="619"/>
      <c r="O36" s="619"/>
      <c r="P36" s="619"/>
      <c r="Q36" s="620"/>
      <c r="R36" s="621">
        <v>5649504</v>
      </c>
      <c r="S36" s="622"/>
      <c r="T36" s="622"/>
      <c r="U36" s="622"/>
      <c r="V36" s="622"/>
      <c r="W36" s="622"/>
      <c r="X36" s="622"/>
      <c r="Y36" s="623"/>
      <c r="Z36" s="659">
        <v>7.3</v>
      </c>
      <c r="AA36" s="659"/>
      <c r="AB36" s="659"/>
      <c r="AC36" s="659"/>
      <c r="AD36" s="660" t="s">
        <v>129</v>
      </c>
      <c r="AE36" s="660"/>
      <c r="AF36" s="660"/>
      <c r="AG36" s="660"/>
      <c r="AH36" s="660"/>
      <c r="AI36" s="660"/>
      <c r="AJ36" s="660"/>
      <c r="AK36" s="660"/>
      <c r="AL36" s="624" t="s">
        <v>138</v>
      </c>
      <c r="AM36" s="625"/>
      <c r="AN36" s="625"/>
      <c r="AO36" s="661"/>
      <c r="AP36" s="222"/>
      <c r="AQ36" s="670" t="s">
        <v>329</v>
      </c>
      <c r="AR36" s="671"/>
      <c r="AS36" s="671"/>
      <c r="AT36" s="671"/>
      <c r="AU36" s="671"/>
      <c r="AV36" s="671"/>
      <c r="AW36" s="671"/>
      <c r="AX36" s="671"/>
      <c r="AY36" s="672"/>
      <c r="AZ36" s="676">
        <v>5462579</v>
      </c>
      <c r="BA36" s="677"/>
      <c r="BB36" s="677"/>
      <c r="BC36" s="677"/>
      <c r="BD36" s="677"/>
      <c r="BE36" s="677"/>
      <c r="BF36" s="678"/>
      <c r="BG36" s="679" t="s">
        <v>330</v>
      </c>
      <c r="BH36" s="680"/>
      <c r="BI36" s="680"/>
      <c r="BJ36" s="680"/>
      <c r="BK36" s="680"/>
      <c r="BL36" s="680"/>
      <c r="BM36" s="680"/>
      <c r="BN36" s="680"/>
      <c r="BO36" s="680"/>
      <c r="BP36" s="680"/>
      <c r="BQ36" s="680"/>
      <c r="BR36" s="680"/>
      <c r="BS36" s="680"/>
      <c r="BT36" s="680"/>
      <c r="BU36" s="681"/>
      <c r="BV36" s="676">
        <v>29717</v>
      </c>
      <c r="BW36" s="677"/>
      <c r="BX36" s="677"/>
      <c r="BY36" s="677"/>
      <c r="BZ36" s="677"/>
      <c r="CA36" s="677"/>
      <c r="CB36" s="678"/>
      <c r="CD36" s="618" t="s">
        <v>331</v>
      </c>
      <c r="CE36" s="619"/>
      <c r="CF36" s="619"/>
      <c r="CG36" s="619"/>
      <c r="CH36" s="619"/>
      <c r="CI36" s="619"/>
      <c r="CJ36" s="619"/>
      <c r="CK36" s="619"/>
      <c r="CL36" s="619"/>
      <c r="CM36" s="619"/>
      <c r="CN36" s="619"/>
      <c r="CO36" s="619"/>
      <c r="CP36" s="619"/>
      <c r="CQ36" s="620"/>
      <c r="CR36" s="621">
        <v>3768443</v>
      </c>
      <c r="CS36" s="622"/>
      <c r="CT36" s="622"/>
      <c r="CU36" s="622"/>
      <c r="CV36" s="622"/>
      <c r="CW36" s="622"/>
      <c r="CX36" s="622"/>
      <c r="CY36" s="623"/>
      <c r="CZ36" s="624">
        <v>5.2</v>
      </c>
      <c r="DA36" s="636"/>
      <c r="DB36" s="636"/>
      <c r="DC36" s="637"/>
      <c r="DD36" s="627">
        <v>2962587</v>
      </c>
      <c r="DE36" s="622"/>
      <c r="DF36" s="622"/>
      <c r="DG36" s="622"/>
      <c r="DH36" s="622"/>
      <c r="DI36" s="622"/>
      <c r="DJ36" s="622"/>
      <c r="DK36" s="623"/>
      <c r="DL36" s="627">
        <v>1797495</v>
      </c>
      <c r="DM36" s="622"/>
      <c r="DN36" s="622"/>
      <c r="DO36" s="622"/>
      <c r="DP36" s="622"/>
      <c r="DQ36" s="622"/>
      <c r="DR36" s="622"/>
      <c r="DS36" s="622"/>
      <c r="DT36" s="622"/>
      <c r="DU36" s="622"/>
      <c r="DV36" s="623"/>
      <c r="DW36" s="624">
        <v>5.9</v>
      </c>
      <c r="DX36" s="636"/>
      <c r="DY36" s="636"/>
      <c r="DZ36" s="636"/>
      <c r="EA36" s="636"/>
      <c r="EB36" s="636"/>
      <c r="EC36" s="648"/>
    </row>
    <row r="37" spans="2:133" ht="11.25" customHeight="1" x14ac:dyDescent="0.2">
      <c r="B37" s="618" t="s">
        <v>332</v>
      </c>
      <c r="C37" s="619"/>
      <c r="D37" s="619"/>
      <c r="E37" s="619"/>
      <c r="F37" s="619"/>
      <c r="G37" s="619"/>
      <c r="H37" s="619"/>
      <c r="I37" s="619"/>
      <c r="J37" s="619"/>
      <c r="K37" s="619"/>
      <c r="L37" s="619"/>
      <c r="M37" s="619"/>
      <c r="N37" s="619"/>
      <c r="O37" s="619"/>
      <c r="P37" s="619"/>
      <c r="Q37" s="620"/>
      <c r="R37" s="621">
        <v>5463387</v>
      </c>
      <c r="S37" s="622"/>
      <c r="T37" s="622"/>
      <c r="U37" s="622"/>
      <c r="V37" s="622"/>
      <c r="W37" s="622"/>
      <c r="X37" s="622"/>
      <c r="Y37" s="623"/>
      <c r="Z37" s="659">
        <v>7.1</v>
      </c>
      <c r="AA37" s="659"/>
      <c r="AB37" s="659"/>
      <c r="AC37" s="659"/>
      <c r="AD37" s="660">
        <v>206</v>
      </c>
      <c r="AE37" s="660"/>
      <c r="AF37" s="660"/>
      <c r="AG37" s="660"/>
      <c r="AH37" s="660"/>
      <c r="AI37" s="660"/>
      <c r="AJ37" s="660"/>
      <c r="AK37" s="660"/>
      <c r="AL37" s="624">
        <v>0</v>
      </c>
      <c r="AM37" s="625"/>
      <c r="AN37" s="625"/>
      <c r="AO37" s="661"/>
      <c r="AQ37" s="654" t="s">
        <v>333</v>
      </c>
      <c r="AR37" s="655"/>
      <c r="AS37" s="655"/>
      <c r="AT37" s="655"/>
      <c r="AU37" s="655"/>
      <c r="AV37" s="655"/>
      <c r="AW37" s="655"/>
      <c r="AX37" s="655"/>
      <c r="AY37" s="656"/>
      <c r="AZ37" s="621">
        <v>361224</v>
      </c>
      <c r="BA37" s="622"/>
      <c r="BB37" s="622"/>
      <c r="BC37" s="622"/>
      <c r="BD37" s="634"/>
      <c r="BE37" s="634"/>
      <c r="BF37" s="657"/>
      <c r="BG37" s="618" t="s">
        <v>334</v>
      </c>
      <c r="BH37" s="619"/>
      <c r="BI37" s="619"/>
      <c r="BJ37" s="619"/>
      <c r="BK37" s="619"/>
      <c r="BL37" s="619"/>
      <c r="BM37" s="619"/>
      <c r="BN37" s="619"/>
      <c r="BO37" s="619"/>
      <c r="BP37" s="619"/>
      <c r="BQ37" s="619"/>
      <c r="BR37" s="619"/>
      <c r="BS37" s="619"/>
      <c r="BT37" s="619"/>
      <c r="BU37" s="620"/>
      <c r="BV37" s="621">
        <v>-213209</v>
      </c>
      <c r="BW37" s="622"/>
      <c r="BX37" s="622"/>
      <c r="BY37" s="622"/>
      <c r="BZ37" s="622"/>
      <c r="CA37" s="622"/>
      <c r="CB37" s="658"/>
      <c r="CD37" s="618" t="s">
        <v>335</v>
      </c>
      <c r="CE37" s="619"/>
      <c r="CF37" s="619"/>
      <c r="CG37" s="619"/>
      <c r="CH37" s="619"/>
      <c r="CI37" s="619"/>
      <c r="CJ37" s="619"/>
      <c r="CK37" s="619"/>
      <c r="CL37" s="619"/>
      <c r="CM37" s="619"/>
      <c r="CN37" s="619"/>
      <c r="CO37" s="619"/>
      <c r="CP37" s="619"/>
      <c r="CQ37" s="620"/>
      <c r="CR37" s="621">
        <v>2592</v>
      </c>
      <c r="CS37" s="634"/>
      <c r="CT37" s="634"/>
      <c r="CU37" s="634"/>
      <c r="CV37" s="634"/>
      <c r="CW37" s="634"/>
      <c r="CX37" s="634"/>
      <c r="CY37" s="635"/>
      <c r="CZ37" s="624">
        <v>0</v>
      </c>
      <c r="DA37" s="636"/>
      <c r="DB37" s="636"/>
      <c r="DC37" s="637"/>
      <c r="DD37" s="627">
        <v>2592</v>
      </c>
      <c r="DE37" s="634"/>
      <c r="DF37" s="634"/>
      <c r="DG37" s="634"/>
      <c r="DH37" s="634"/>
      <c r="DI37" s="634"/>
      <c r="DJ37" s="634"/>
      <c r="DK37" s="635"/>
      <c r="DL37" s="627">
        <v>2592</v>
      </c>
      <c r="DM37" s="634"/>
      <c r="DN37" s="634"/>
      <c r="DO37" s="634"/>
      <c r="DP37" s="634"/>
      <c r="DQ37" s="634"/>
      <c r="DR37" s="634"/>
      <c r="DS37" s="634"/>
      <c r="DT37" s="634"/>
      <c r="DU37" s="634"/>
      <c r="DV37" s="635"/>
      <c r="DW37" s="624">
        <v>0</v>
      </c>
      <c r="DX37" s="636"/>
      <c r="DY37" s="636"/>
      <c r="DZ37" s="636"/>
      <c r="EA37" s="636"/>
      <c r="EB37" s="636"/>
      <c r="EC37" s="648"/>
    </row>
    <row r="38" spans="2:133" ht="11.25" customHeight="1" x14ac:dyDescent="0.2">
      <c r="B38" s="618" t="s">
        <v>336</v>
      </c>
      <c r="C38" s="619"/>
      <c r="D38" s="619"/>
      <c r="E38" s="619"/>
      <c r="F38" s="619"/>
      <c r="G38" s="619"/>
      <c r="H38" s="619"/>
      <c r="I38" s="619"/>
      <c r="J38" s="619"/>
      <c r="K38" s="619"/>
      <c r="L38" s="619"/>
      <c r="M38" s="619"/>
      <c r="N38" s="619"/>
      <c r="O38" s="619"/>
      <c r="P38" s="619"/>
      <c r="Q38" s="620"/>
      <c r="R38" s="621">
        <v>2330849</v>
      </c>
      <c r="S38" s="622"/>
      <c r="T38" s="622"/>
      <c r="U38" s="622"/>
      <c r="V38" s="622"/>
      <c r="W38" s="622"/>
      <c r="X38" s="622"/>
      <c r="Y38" s="623"/>
      <c r="Z38" s="659">
        <v>3</v>
      </c>
      <c r="AA38" s="659"/>
      <c r="AB38" s="659"/>
      <c r="AC38" s="659"/>
      <c r="AD38" s="660" t="s">
        <v>129</v>
      </c>
      <c r="AE38" s="660"/>
      <c r="AF38" s="660"/>
      <c r="AG38" s="660"/>
      <c r="AH38" s="660"/>
      <c r="AI38" s="660"/>
      <c r="AJ38" s="660"/>
      <c r="AK38" s="660"/>
      <c r="AL38" s="624" t="s">
        <v>129</v>
      </c>
      <c r="AM38" s="625"/>
      <c r="AN38" s="625"/>
      <c r="AO38" s="661"/>
      <c r="AQ38" s="654" t="s">
        <v>337</v>
      </c>
      <c r="AR38" s="655"/>
      <c r="AS38" s="655"/>
      <c r="AT38" s="655"/>
      <c r="AU38" s="655"/>
      <c r="AV38" s="655"/>
      <c r="AW38" s="655"/>
      <c r="AX38" s="655"/>
      <c r="AY38" s="656"/>
      <c r="AZ38" s="621">
        <v>331371</v>
      </c>
      <c r="BA38" s="622"/>
      <c r="BB38" s="622"/>
      <c r="BC38" s="622"/>
      <c r="BD38" s="634"/>
      <c r="BE38" s="634"/>
      <c r="BF38" s="657"/>
      <c r="BG38" s="618" t="s">
        <v>338</v>
      </c>
      <c r="BH38" s="619"/>
      <c r="BI38" s="619"/>
      <c r="BJ38" s="619"/>
      <c r="BK38" s="619"/>
      <c r="BL38" s="619"/>
      <c r="BM38" s="619"/>
      <c r="BN38" s="619"/>
      <c r="BO38" s="619"/>
      <c r="BP38" s="619"/>
      <c r="BQ38" s="619"/>
      <c r="BR38" s="619"/>
      <c r="BS38" s="619"/>
      <c r="BT38" s="619"/>
      <c r="BU38" s="620"/>
      <c r="BV38" s="621">
        <v>16168</v>
      </c>
      <c r="BW38" s="622"/>
      <c r="BX38" s="622"/>
      <c r="BY38" s="622"/>
      <c r="BZ38" s="622"/>
      <c r="CA38" s="622"/>
      <c r="CB38" s="658"/>
      <c r="CD38" s="618" t="s">
        <v>339</v>
      </c>
      <c r="CE38" s="619"/>
      <c r="CF38" s="619"/>
      <c r="CG38" s="619"/>
      <c r="CH38" s="619"/>
      <c r="CI38" s="619"/>
      <c r="CJ38" s="619"/>
      <c r="CK38" s="619"/>
      <c r="CL38" s="619"/>
      <c r="CM38" s="619"/>
      <c r="CN38" s="619"/>
      <c r="CO38" s="619"/>
      <c r="CP38" s="619"/>
      <c r="CQ38" s="620"/>
      <c r="CR38" s="621">
        <v>4751597</v>
      </c>
      <c r="CS38" s="622"/>
      <c r="CT38" s="622"/>
      <c r="CU38" s="622"/>
      <c r="CV38" s="622"/>
      <c r="CW38" s="622"/>
      <c r="CX38" s="622"/>
      <c r="CY38" s="623"/>
      <c r="CZ38" s="624">
        <v>6.6</v>
      </c>
      <c r="DA38" s="636"/>
      <c r="DB38" s="636"/>
      <c r="DC38" s="637"/>
      <c r="DD38" s="627">
        <v>3766703</v>
      </c>
      <c r="DE38" s="622"/>
      <c r="DF38" s="622"/>
      <c r="DG38" s="622"/>
      <c r="DH38" s="622"/>
      <c r="DI38" s="622"/>
      <c r="DJ38" s="622"/>
      <c r="DK38" s="623"/>
      <c r="DL38" s="627">
        <v>3415974</v>
      </c>
      <c r="DM38" s="622"/>
      <c r="DN38" s="622"/>
      <c r="DO38" s="622"/>
      <c r="DP38" s="622"/>
      <c r="DQ38" s="622"/>
      <c r="DR38" s="622"/>
      <c r="DS38" s="622"/>
      <c r="DT38" s="622"/>
      <c r="DU38" s="622"/>
      <c r="DV38" s="623"/>
      <c r="DW38" s="624">
        <v>11.3</v>
      </c>
      <c r="DX38" s="636"/>
      <c r="DY38" s="636"/>
      <c r="DZ38" s="636"/>
      <c r="EA38" s="636"/>
      <c r="EB38" s="636"/>
      <c r="EC38" s="648"/>
    </row>
    <row r="39" spans="2:133" ht="11.25" customHeight="1" x14ac:dyDescent="0.2">
      <c r="B39" s="618" t="s">
        <v>340</v>
      </c>
      <c r="C39" s="619"/>
      <c r="D39" s="619"/>
      <c r="E39" s="619"/>
      <c r="F39" s="619"/>
      <c r="G39" s="619"/>
      <c r="H39" s="619"/>
      <c r="I39" s="619"/>
      <c r="J39" s="619"/>
      <c r="K39" s="619"/>
      <c r="L39" s="619"/>
      <c r="M39" s="619"/>
      <c r="N39" s="619"/>
      <c r="O39" s="619"/>
      <c r="P39" s="619"/>
      <c r="Q39" s="620"/>
      <c r="R39" s="621" t="s">
        <v>129</v>
      </c>
      <c r="S39" s="622"/>
      <c r="T39" s="622"/>
      <c r="U39" s="622"/>
      <c r="V39" s="622"/>
      <c r="W39" s="622"/>
      <c r="X39" s="622"/>
      <c r="Y39" s="623"/>
      <c r="Z39" s="659" t="s">
        <v>129</v>
      </c>
      <c r="AA39" s="659"/>
      <c r="AB39" s="659"/>
      <c r="AC39" s="659"/>
      <c r="AD39" s="660" t="s">
        <v>129</v>
      </c>
      <c r="AE39" s="660"/>
      <c r="AF39" s="660"/>
      <c r="AG39" s="660"/>
      <c r="AH39" s="660"/>
      <c r="AI39" s="660"/>
      <c r="AJ39" s="660"/>
      <c r="AK39" s="660"/>
      <c r="AL39" s="624" t="s">
        <v>138</v>
      </c>
      <c r="AM39" s="625"/>
      <c r="AN39" s="625"/>
      <c r="AO39" s="661"/>
      <c r="AQ39" s="654" t="s">
        <v>341</v>
      </c>
      <c r="AR39" s="655"/>
      <c r="AS39" s="655"/>
      <c r="AT39" s="655"/>
      <c r="AU39" s="655"/>
      <c r="AV39" s="655"/>
      <c r="AW39" s="655"/>
      <c r="AX39" s="655"/>
      <c r="AY39" s="656"/>
      <c r="AZ39" s="621">
        <v>100062</v>
      </c>
      <c r="BA39" s="622"/>
      <c r="BB39" s="622"/>
      <c r="BC39" s="622"/>
      <c r="BD39" s="634"/>
      <c r="BE39" s="634"/>
      <c r="BF39" s="657"/>
      <c r="BG39" s="618" t="s">
        <v>342</v>
      </c>
      <c r="BH39" s="619"/>
      <c r="BI39" s="619"/>
      <c r="BJ39" s="619"/>
      <c r="BK39" s="619"/>
      <c r="BL39" s="619"/>
      <c r="BM39" s="619"/>
      <c r="BN39" s="619"/>
      <c r="BO39" s="619"/>
      <c r="BP39" s="619"/>
      <c r="BQ39" s="619"/>
      <c r="BR39" s="619"/>
      <c r="BS39" s="619"/>
      <c r="BT39" s="619"/>
      <c r="BU39" s="620"/>
      <c r="BV39" s="621">
        <v>23957</v>
      </c>
      <c r="BW39" s="622"/>
      <c r="BX39" s="622"/>
      <c r="BY39" s="622"/>
      <c r="BZ39" s="622"/>
      <c r="CA39" s="622"/>
      <c r="CB39" s="658"/>
      <c r="CD39" s="618" t="s">
        <v>343</v>
      </c>
      <c r="CE39" s="619"/>
      <c r="CF39" s="619"/>
      <c r="CG39" s="619"/>
      <c r="CH39" s="619"/>
      <c r="CI39" s="619"/>
      <c r="CJ39" s="619"/>
      <c r="CK39" s="619"/>
      <c r="CL39" s="619"/>
      <c r="CM39" s="619"/>
      <c r="CN39" s="619"/>
      <c r="CO39" s="619"/>
      <c r="CP39" s="619"/>
      <c r="CQ39" s="620"/>
      <c r="CR39" s="621">
        <v>1668222</v>
      </c>
      <c r="CS39" s="634"/>
      <c r="CT39" s="634"/>
      <c r="CU39" s="634"/>
      <c r="CV39" s="634"/>
      <c r="CW39" s="634"/>
      <c r="CX39" s="634"/>
      <c r="CY39" s="635"/>
      <c r="CZ39" s="624">
        <v>2.2999999999999998</v>
      </c>
      <c r="DA39" s="636"/>
      <c r="DB39" s="636"/>
      <c r="DC39" s="637"/>
      <c r="DD39" s="627">
        <v>1455509</v>
      </c>
      <c r="DE39" s="634"/>
      <c r="DF39" s="634"/>
      <c r="DG39" s="634"/>
      <c r="DH39" s="634"/>
      <c r="DI39" s="634"/>
      <c r="DJ39" s="634"/>
      <c r="DK39" s="635"/>
      <c r="DL39" s="627" t="s">
        <v>129</v>
      </c>
      <c r="DM39" s="634"/>
      <c r="DN39" s="634"/>
      <c r="DO39" s="634"/>
      <c r="DP39" s="634"/>
      <c r="DQ39" s="634"/>
      <c r="DR39" s="634"/>
      <c r="DS39" s="634"/>
      <c r="DT39" s="634"/>
      <c r="DU39" s="634"/>
      <c r="DV39" s="635"/>
      <c r="DW39" s="624" t="s">
        <v>258</v>
      </c>
      <c r="DX39" s="636"/>
      <c r="DY39" s="636"/>
      <c r="DZ39" s="636"/>
      <c r="EA39" s="636"/>
      <c r="EB39" s="636"/>
      <c r="EC39" s="648"/>
    </row>
    <row r="40" spans="2:133" ht="11.25" customHeight="1" x14ac:dyDescent="0.2">
      <c r="B40" s="618" t="s">
        <v>344</v>
      </c>
      <c r="C40" s="619"/>
      <c r="D40" s="619"/>
      <c r="E40" s="619"/>
      <c r="F40" s="619"/>
      <c r="G40" s="619"/>
      <c r="H40" s="619"/>
      <c r="I40" s="619"/>
      <c r="J40" s="619"/>
      <c r="K40" s="619"/>
      <c r="L40" s="619"/>
      <c r="M40" s="619"/>
      <c r="N40" s="619"/>
      <c r="O40" s="619"/>
      <c r="P40" s="619"/>
      <c r="Q40" s="620"/>
      <c r="R40" s="621">
        <v>619649</v>
      </c>
      <c r="S40" s="622"/>
      <c r="T40" s="622"/>
      <c r="U40" s="622"/>
      <c r="V40" s="622"/>
      <c r="W40" s="622"/>
      <c r="X40" s="622"/>
      <c r="Y40" s="623"/>
      <c r="Z40" s="659">
        <v>0.8</v>
      </c>
      <c r="AA40" s="659"/>
      <c r="AB40" s="659"/>
      <c r="AC40" s="659"/>
      <c r="AD40" s="660" t="s">
        <v>129</v>
      </c>
      <c r="AE40" s="660"/>
      <c r="AF40" s="660"/>
      <c r="AG40" s="660"/>
      <c r="AH40" s="660"/>
      <c r="AI40" s="660"/>
      <c r="AJ40" s="660"/>
      <c r="AK40" s="660"/>
      <c r="AL40" s="624" t="s">
        <v>129</v>
      </c>
      <c r="AM40" s="625"/>
      <c r="AN40" s="625"/>
      <c r="AO40" s="661"/>
      <c r="AQ40" s="654" t="s">
        <v>345</v>
      </c>
      <c r="AR40" s="655"/>
      <c r="AS40" s="655"/>
      <c r="AT40" s="655"/>
      <c r="AU40" s="655"/>
      <c r="AV40" s="655"/>
      <c r="AW40" s="655"/>
      <c r="AX40" s="655"/>
      <c r="AY40" s="656"/>
      <c r="AZ40" s="621">
        <v>17653</v>
      </c>
      <c r="BA40" s="622"/>
      <c r="BB40" s="622"/>
      <c r="BC40" s="622"/>
      <c r="BD40" s="634"/>
      <c r="BE40" s="634"/>
      <c r="BF40" s="657"/>
      <c r="BG40" s="662" t="s">
        <v>346</v>
      </c>
      <c r="BH40" s="663"/>
      <c r="BI40" s="663"/>
      <c r="BJ40" s="663"/>
      <c r="BK40" s="663"/>
      <c r="BL40" s="223"/>
      <c r="BM40" s="619" t="s">
        <v>347</v>
      </c>
      <c r="BN40" s="619"/>
      <c r="BO40" s="619"/>
      <c r="BP40" s="619"/>
      <c r="BQ40" s="619"/>
      <c r="BR40" s="619"/>
      <c r="BS40" s="619"/>
      <c r="BT40" s="619"/>
      <c r="BU40" s="620"/>
      <c r="BV40" s="621">
        <v>132</v>
      </c>
      <c r="BW40" s="622"/>
      <c r="BX40" s="622"/>
      <c r="BY40" s="622"/>
      <c r="BZ40" s="622"/>
      <c r="CA40" s="622"/>
      <c r="CB40" s="658"/>
      <c r="CD40" s="618" t="s">
        <v>348</v>
      </c>
      <c r="CE40" s="619"/>
      <c r="CF40" s="619"/>
      <c r="CG40" s="619"/>
      <c r="CH40" s="619"/>
      <c r="CI40" s="619"/>
      <c r="CJ40" s="619"/>
      <c r="CK40" s="619"/>
      <c r="CL40" s="619"/>
      <c r="CM40" s="619"/>
      <c r="CN40" s="619"/>
      <c r="CO40" s="619"/>
      <c r="CP40" s="619"/>
      <c r="CQ40" s="620"/>
      <c r="CR40" s="621" t="s">
        <v>129</v>
      </c>
      <c r="CS40" s="622"/>
      <c r="CT40" s="622"/>
      <c r="CU40" s="622"/>
      <c r="CV40" s="622"/>
      <c r="CW40" s="622"/>
      <c r="CX40" s="622"/>
      <c r="CY40" s="623"/>
      <c r="CZ40" s="624" t="s">
        <v>129</v>
      </c>
      <c r="DA40" s="636"/>
      <c r="DB40" s="636"/>
      <c r="DC40" s="637"/>
      <c r="DD40" s="627" t="s">
        <v>129</v>
      </c>
      <c r="DE40" s="622"/>
      <c r="DF40" s="622"/>
      <c r="DG40" s="622"/>
      <c r="DH40" s="622"/>
      <c r="DI40" s="622"/>
      <c r="DJ40" s="622"/>
      <c r="DK40" s="623"/>
      <c r="DL40" s="627" t="s">
        <v>129</v>
      </c>
      <c r="DM40" s="622"/>
      <c r="DN40" s="622"/>
      <c r="DO40" s="622"/>
      <c r="DP40" s="622"/>
      <c r="DQ40" s="622"/>
      <c r="DR40" s="622"/>
      <c r="DS40" s="622"/>
      <c r="DT40" s="622"/>
      <c r="DU40" s="622"/>
      <c r="DV40" s="623"/>
      <c r="DW40" s="624" t="s">
        <v>258</v>
      </c>
      <c r="DX40" s="636"/>
      <c r="DY40" s="636"/>
      <c r="DZ40" s="636"/>
      <c r="EA40" s="636"/>
      <c r="EB40" s="636"/>
      <c r="EC40" s="648"/>
    </row>
    <row r="41" spans="2:133" ht="11.25" customHeight="1" x14ac:dyDescent="0.2">
      <c r="B41" s="602" t="s">
        <v>349</v>
      </c>
      <c r="C41" s="603"/>
      <c r="D41" s="603"/>
      <c r="E41" s="603"/>
      <c r="F41" s="603"/>
      <c r="G41" s="603"/>
      <c r="H41" s="603"/>
      <c r="I41" s="603"/>
      <c r="J41" s="603"/>
      <c r="K41" s="603"/>
      <c r="L41" s="603"/>
      <c r="M41" s="603"/>
      <c r="N41" s="603"/>
      <c r="O41" s="603"/>
      <c r="P41" s="603"/>
      <c r="Q41" s="604"/>
      <c r="R41" s="605">
        <v>77027912</v>
      </c>
      <c r="S41" s="646"/>
      <c r="T41" s="646"/>
      <c r="U41" s="646"/>
      <c r="V41" s="646"/>
      <c r="W41" s="646"/>
      <c r="X41" s="646"/>
      <c r="Y41" s="649"/>
      <c r="Z41" s="650">
        <v>100</v>
      </c>
      <c r="AA41" s="650"/>
      <c r="AB41" s="650"/>
      <c r="AC41" s="650"/>
      <c r="AD41" s="651">
        <v>29634209</v>
      </c>
      <c r="AE41" s="651"/>
      <c r="AF41" s="651"/>
      <c r="AG41" s="651"/>
      <c r="AH41" s="651"/>
      <c r="AI41" s="651"/>
      <c r="AJ41" s="651"/>
      <c r="AK41" s="651"/>
      <c r="AL41" s="608">
        <v>100</v>
      </c>
      <c r="AM41" s="652"/>
      <c r="AN41" s="652"/>
      <c r="AO41" s="653"/>
      <c r="AQ41" s="654" t="s">
        <v>350</v>
      </c>
      <c r="AR41" s="655"/>
      <c r="AS41" s="655"/>
      <c r="AT41" s="655"/>
      <c r="AU41" s="655"/>
      <c r="AV41" s="655"/>
      <c r="AW41" s="655"/>
      <c r="AX41" s="655"/>
      <c r="AY41" s="656"/>
      <c r="AZ41" s="621">
        <v>1285332</v>
      </c>
      <c r="BA41" s="622"/>
      <c r="BB41" s="622"/>
      <c r="BC41" s="622"/>
      <c r="BD41" s="634"/>
      <c r="BE41" s="634"/>
      <c r="BF41" s="657"/>
      <c r="BG41" s="662"/>
      <c r="BH41" s="663"/>
      <c r="BI41" s="663"/>
      <c r="BJ41" s="663"/>
      <c r="BK41" s="663"/>
      <c r="BL41" s="223"/>
      <c r="BM41" s="619" t="s">
        <v>351</v>
      </c>
      <c r="BN41" s="619"/>
      <c r="BO41" s="619"/>
      <c r="BP41" s="619"/>
      <c r="BQ41" s="619"/>
      <c r="BR41" s="619"/>
      <c r="BS41" s="619"/>
      <c r="BT41" s="619"/>
      <c r="BU41" s="620"/>
      <c r="BV41" s="621" t="s">
        <v>138</v>
      </c>
      <c r="BW41" s="622"/>
      <c r="BX41" s="622"/>
      <c r="BY41" s="622"/>
      <c r="BZ41" s="622"/>
      <c r="CA41" s="622"/>
      <c r="CB41" s="658"/>
      <c r="CD41" s="618" t="s">
        <v>352</v>
      </c>
      <c r="CE41" s="619"/>
      <c r="CF41" s="619"/>
      <c r="CG41" s="619"/>
      <c r="CH41" s="619"/>
      <c r="CI41" s="619"/>
      <c r="CJ41" s="619"/>
      <c r="CK41" s="619"/>
      <c r="CL41" s="619"/>
      <c r="CM41" s="619"/>
      <c r="CN41" s="619"/>
      <c r="CO41" s="619"/>
      <c r="CP41" s="619"/>
      <c r="CQ41" s="620"/>
      <c r="CR41" s="621" t="s">
        <v>258</v>
      </c>
      <c r="CS41" s="634"/>
      <c r="CT41" s="634"/>
      <c r="CU41" s="634"/>
      <c r="CV41" s="634"/>
      <c r="CW41" s="634"/>
      <c r="CX41" s="634"/>
      <c r="CY41" s="635"/>
      <c r="CZ41" s="624" t="s">
        <v>129</v>
      </c>
      <c r="DA41" s="636"/>
      <c r="DB41" s="636"/>
      <c r="DC41" s="637"/>
      <c r="DD41" s="627" t="s">
        <v>258</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353</v>
      </c>
      <c r="AR42" s="667"/>
      <c r="AS42" s="667"/>
      <c r="AT42" s="667"/>
      <c r="AU42" s="667"/>
      <c r="AV42" s="667"/>
      <c r="AW42" s="667"/>
      <c r="AX42" s="667"/>
      <c r="AY42" s="668"/>
      <c r="AZ42" s="605">
        <v>3366937</v>
      </c>
      <c r="BA42" s="646"/>
      <c r="BB42" s="646"/>
      <c r="BC42" s="646"/>
      <c r="BD42" s="606"/>
      <c r="BE42" s="606"/>
      <c r="BF42" s="669"/>
      <c r="BG42" s="664"/>
      <c r="BH42" s="665"/>
      <c r="BI42" s="665"/>
      <c r="BJ42" s="665"/>
      <c r="BK42" s="665"/>
      <c r="BL42" s="224"/>
      <c r="BM42" s="603" t="s">
        <v>354</v>
      </c>
      <c r="BN42" s="603"/>
      <c r="BO42" s="603"/>
      <c r="BP42" s="603"/>
      <c r="BQ42" s="603"/>
      <c r="BR42" s="603"/>
      <c r="BS42" s="603"/>
      <c r="BT42" s="603"/>
      <c r="BU42" s="604"/>
      <c r="BV42" s="605">
        <v>373</v>
      </c>
      <c r="BW42" s="646"/>
      <c r="BX42" s="646"/>
      <c r="BY42" s="646"/>
      <c r="BZ42" s="646"/>
      <c r="CA42" s="646"/>
      <c r="CB42" s="647"/>
      <c r="CD42" s="618" t="s">
        <v>355</v>
      </c>
      <c r="CE42" s="619"/>
      <c r="CF42" s="619"/>
      <c r="CG42" s="619"/>
      <c r="CH42" s="619"/>
      <c r="CI42" s="619"/>
      <c r="CJ42" s="619"/>
      <c r="CK42" s="619"/>
      <c r="CL42" s="619"/>
      <c r="CM42" s="619"/>
      <c r="CN42" s="619"/>
      <c r="CO42" s="619"/>
      <c r="CP42" s="619"/>
      <c r="CQ42" s="620"/>
      <c r="CR42" s="621">
        <v>16454518</v>
      </c>
      <c r="CS42" s="634"/>
      <c r="CT42" s="634"/>
      <c r="CU42" s="634"/>
      <c r="CV42" s="634"/>
      <c r="CW42" s="634"/>
      <c r="CX42" s="634"/>
      <c r="CY42" s="635"/>
      <c r="CZ42" s="624">
        <v>22.9</v>
      </c>
      <c r="DA42" s="636"/>
      <c r="DB42" s="636"/>
      <c r="DC42" s="637"/>
      <c r="DD42" s="627">
        <v>3253457</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356</v>
      </c>
      <c r="CD43" s="618" t="s">
        <v>357</v>
      </c>
      <c r="CE43" s="619"/>
      <c r="CF43" s="619"/>
      <c r="CG43" s="619"/>
      <c r="CH43" s="619"/>
      <c r="CI43" s="619"/>
      <c r="CJ43" s="619"/>
      <c r="CK43" s="619"/>
      <c r="CL43" s="619"/>
      <c r="CM43" s="619"/>
      <c r="CN43" s="619"/>
      <c r="CO43" s="619"/>
      <c r="CP43" s="619"/>
      <c r="CQ43" s="620"/>
      <c r="CR43" s="621">
        <v>131956</v>
      </c>
      <c r="CS43" s="634"/>
      <c r="CT43" s="634"/>
      <c r="CU43" s="634"/>
      <c r="CV43" s="634"/>
      <c r="CW43" s="634"/>
      <c r="CX43" s="634"/>
      <c r="CY43" s="635"/>
      <c r="CZ43" s="624">
        <v>0.2</v>
      </c>
      <c r="DA43" s="636"/>
      <c r="DB43" s="636"/>
      <c r="DC43" s="637"/>
      <c r="DD43" s="627">
        <v>131956</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358</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305</v>
      </c>
      <c r="CE44" s="641"/>
      <c r="CF44" s="618" t="s">
        <v>359</v>
      </c>
      <c r="CG44" s="619"/>
      <c r="CH44" s="619"/>
      <c r="CI44" s="619"/>
      <c r="CJ44" s="619"/>
      <c r="CK44" s="619"/>
      <c r="CL44" s="619"/>
      <c r="CM44" s="619"/>
      <c r="CN44" s="619"/>
      <c r="CO44" s="619"/>
      <c r="CP44" s="619"/>
      <c r="CQ44" s="620"/>
      <c r="CR44" s="621">
        <v>16444560</v>
      </c>
      <c r="CS44" s="622"/>
      <c r="CT44" s="622"/>
      <c r="CU44" s="622"/>
      <c r="CV44" s="622"/>
      <c r="CW44" s="622"/>
      <c r="CX44" s="622"/>
      <c r="CY44" s="623"/>
      <c r="CZ44" s="624">
        <v>22.9</v>
      </c>
      <c r="DA44" s="625"/>
      <c r="DB44" s="625"/>
      <c r="DC44" s="626"/>
      <c r="DD44" s="627">
        <v>3243499</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360</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361</v>
      </c>
      <c r="CG45" s="619"/>
      <c r="CH45" s="619"/>
      <c r="CI45" s="619"/>
      <c r="CJ45" s="619"/>
      <c r="CK45" s="619"/>
      <c r="CL45" s="619"/>
      <c r="CM45" s="619"/>
      <c r="CN45" s="619"/>
      <c r="CO45" s="619"/>
      <c r="CP45" s="619"/>
      <c r="CQ45" s="620"/>
      <c r="CR45" s="621">
        <v>13694825</v>
      </c>
      <c r="CS45" s="634"/>
      <c r="CT45" s="634"/>
      <c r="CU45" s="634"/>
      <c r="CV45" s="634"/>
      <c r="CW45" s="634"/>
      <c r="CX45" s="634"/>
      <c r="CY45" s="635"/>
      <c r="CZ45" s="624">
        <v>19.100000000000001</v>
      </c>
      <c r="DA45" s="636"/>
      <c r="DB45" s="636"/>
      <c r="DC45" s="637"/>
      <c r="DD45" s="627">
        <v>1725349</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362</v>
      </c>
      <c r="CG46" s="619"/>
      <c r="CH46" s="619"/>
      <c r="CI46" s="619"/>
      <c r="CJ46" s="619"/>
      <c r="CK46" s="619"/>
      <c r="CL46" s="619"/>
      <c r="CM46" s="619"/>
      <c r="CN46" s="619"/>
      <c r="CO46" s="619"/>
      <c r="CP46" s="619"/>
      <c r="CQ46" s="620"/>
      <c r="CR46" s="621">
        <v>2744516</v>
      </c>
      <c r="CS46" s="622"/>
      <c r="CT46" s="622"/>
      <c r="CU46" s="622"/>
      <c r="CV46" s="622"/>
      <c r="CW46" s="622"/>
      <c r="CX46" s="622"/>
      <c r="CY46" s="623"/>
      <c r="CZ46" s="624">
        <v>3.8</v>
      </c>
      <c r="DA46" s="625"/>
      <c r="DB46" s="625"/>
      <c r="DC46" s="626"/>
      <c r="DD46" s="627">
        <v>1518150</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363</v>
      </c>
      <c r="CG47" s="619"/>
      <c r="CH47" s="619"/>
      <c r="CI47" s="619"/>
      <c r="CJ47" s="619"/>
      <c r="CK47" s="619"/>
      <c r="CL47" s="619"/>
      <c r="CM47" s="619"/>
      <c r="CN47" s="619"/>
      <c r="CO47" s="619"/>
      <c r="CP47" s="619"/>
      <c r="CQ47" s="620"/>
      <c r="CR47" s="621">
        <v>9958</v>
      </c>
      <c r="CS47" s="634"/>
      <c r="CT47" s="634"/>
      <c r="CU47" s="634"/>
      <c r="CV47" s="634"/>
      <c r="CW47" s="634"/>
      <c r="CX47" s="634"/>
      <c r="CY47" s="635"/>
      <c r="CZ47" s="624">
        <v>0</v>
      </c>
      <c r="DA47" s="636"/>
      <c r="DB47" s="636"/>
      <c r="DC47" s="637"/>
      <c r="DD47" s="627">
        <v>9958</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0.8" x14ac:dyDescent="0.2">
      <c r="B48" s="225"/>
      <c r="CD48" s="644"/>
      <c r="CE48" s="645"/>
      <c r="CF48" s="618" t="s">
        <v>364</v>
      </c>
      <c r="CG48" s="619"/>
      <c r="CH48" s="619"/>
      <c r="CI48" s="619"/>
      <c r="CJ48" s="619"/>
      <c r="CK48" s="619"/>
      <c r="CL48" s="619"/>
      <c r="CM48" s="619"/>
      <c r="CN48" s="619"/>
      <c r="CO48" s="619"/>
      <c r="CP48" s="619"/>
      <c r="CQ48" s="620"/>
      <c r="CR48" s="621" t="s">
        <v>138</v>
      </c>
      <c r="CS48" s="622"/>
      <c r="CT48" s="622"/>
      <c r="CU48" s="622"/>
      <c r="CV48" s="622"/>
      <c r="CW48" s="622"/>
      <c r="CX48" s="622"/>
      <c r="CY48" s="623"/>
      <c r="CZ48" s="624" t="s">
        <v>129</v>
      </c>
      <c r="DA48" s="625"/>
      <c r="DB48" s="625"/>
      <c r="DC48" s="626"/>
      <c r="DD48" s="627" t="s">
        <v>138</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365</v>
      </c>
      <c r="CE49" s="603"/>
      <c r="CF49" s="603"/>
      <c r="CG49" s="603"/>
      <c r="CH49" s="603"/>
      <c r="CI49" s="603"/>
      <c r="CJ49" s="603"/>
      <c r="CK49" s="603"/>
      <c r="CL49" s="603"/>
      <c r="CM49" s="603"/>
      <c r="CN49" s="603"/>
      <c r="CO49" s="603"/>
      <c r="CP49" s="603"/>
      <c r="CQ49" s="604"/>
      <c r="CR49" s="605">
        <v>71862843</v>
      </c>
      <c r="CS49" s="606"/>
      <c r="CT49" s="606"/>
      <c r="CU49" s="606"/>
      <c r="CV49" s="606"/>
      <c r="CW49" s="606"/>
      <c r="CX49" s="606"/>
      <c r="CY49" s="607"/>
      <c r="CZ49" s="608">
        <v>100</v>
      </c>
      <c r="DA49" s="609"/>
      <c r="DB49" s="609"/>
      <c r="DC49" s="610"/>
      <c r="DD49" s="611">
        <v>37410417</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DeTUVKviUsKyAcQQF9VjQa+W15lnD8Jcbv9SeJkgxD3IIV0T7tlQY1liP2YEJzdoUijbitw6FcuCsYyJ08K5MA==" saltValue="MzCMKc2YpnvoaBZooBXGb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0" t="s">
        <v>366</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367</v>
      </c>
      <c r="DK2" s="1092"/>
      <c r="DL2" s="1092"/>
      <c r="DM2" s="1092"/>
      <c r="DN2" s="1092"/>
      <c r="DO2" s="1093"/>
      <c r="DP2" s="228"/>
      <c r="DQ2" s="1091" t="s">
        <v>368</v>
      </c>
      <c r="DR2" s="1092"/>
      <c r="DS2" s="1092"/>
      <c r="DT2" s="1092"/>
      <c r="DU2" s="1092"/>
      <c r="DV2" s="1092"/>
      <c r="DW2" s="1092"/>
      <c r="DX2" s="1092"/>
      <c r="DY2" s="1092"/>
      <c r="DZ2" s="109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369</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370</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371</v>
      </c>
      <c r="B5" s="996"/>
      <c r="C5" s="996"/>
      <c r="D5" s="996"/>
      <c r="E5" s="996"/>
      <c r="F5" s="996"/>
      <c r="G5" s="996"/>
      <c r="H5" s="996"/>
      <c r="I5" s="996"/>
      <c r="J5" s="996"/>
      <c r="K5" s="996"/>
      <c r="L5" s="996"/>
      <c r="M5" s="996"/>
      <c r="N5" s="996"/>
      <c r="O5" s="996"/>
      <c r="P5" s="997"/>
      <c r="Q5" s="1001" t="s">
        <v>372</v>
      </c>
      <c r="R5" s="1002"/>
      <c r="S5" s="1002"/>
      <c r="T5" s="1002"/>
      <c r="U5" s="1003"/>
      <c r="V5" s="1001" t="s">
        <v>373</v>
      </c>
      <c r="W5" s="1002"/>
      <c r="X5" s="1002"/>
      <c r="Y5" s="1002"/>
      <c r="Z5" s="1003"/>
      <c r="AA5" s="1001" t="s">
        <v>374</v>
      </c>
      <c r="AB5" s="1002"/>
      <c r="AC5" s="1002"/>
      <c r="AD5" s="1002"/>
      <c r="AE5" s="1002"/>
      <c r="AF5" s="1094" t="s">
        <v>375</v>
      </c>
      <c r="AG5" s="1002"/>
      <c r="AH5" s="1002"/>
      <c r="AI5" s="1002"/>
      <c r="AJ5" s="1015"/>
      <c r="AK5" s="1002" t="s">
        <v>376</v>
      </c>
      <c r="AL5" s="1002"/>
      <c r="AM5" s="1002"/>
      <c r="AN5" s="1002"/>
      <c r="AO5" s="1003"/>
      <c r="AP5" s="1001" t="s">
        <v>377</v>
      </c>
      <c r="AQ5" s="1002"/>
      <c r="AR5" s="1002"/>
      <c r="AS5" s="1002"/>
      <c r="AT5" s="1003"/>
      <c r="AU5" s="1001" t="s">
        <v>378</v>
      </c>
      <c r="AV5" s="1002"/>
      <c r="AW5" s="1002"/>
      <c r="AX5" s="1002"/>
      <c r="AY5" s="1015"/>
      <c r="AZ5" s="232"/>
      <c r="BA5" s="232"/>
      <c r="BB5" s="232"/>
      <c r="BC5" s="232"/>
      <c r="BD5" s="232"/>
      <c r="BE5" s="233"/>
      <c r="BF5" s="233"/>
      <c r="BG5" s="233"/>
      <c r="BH5" s="233"/>
      <c r="BI5" s="233"/>
      <c r="BJ5" s="233"/>
      <c r="BK5" s="233"/>
      <c r="BL5" s="233"/>
      <c r="BM5" s="233"/>
      <c r="BN5" s="233"/>
      <c r="BO5" s="233"/>
      <c r="BP5" s="233"/>
      <c r="BQ5" s="995" t="s">
        <v>379</v>
      </c>
      <c r="BR5" s="996"/>
      <c r="BS5" s="996"/>
      <c r="BT5" s="996"/>
      <c r="BU5" s="996"/>
      <c r="BV5" s="996"/>
      <c r="BW5" s="996"/>
      <c r="BX5" s="996"/>
      <c r="BY5" s="996"/>
      <c r="BZ5" s="996"/>
      <c r="CA5" s="996"/>
      <c r="CB5" s="996"/>
      <c r="CC5" s="996"/>
      <c r="CD5" s="996"/>
      <c r="CE5" s="996"/>
      <c r="CF5" s="996"/>
      <c r="CG5" s="997"/>
      <c r="CH5" s="1001" t="s">
        <v>380</v>
      </c>
      <c r="CI5" s="1002"/>
      <c r="CJ5" s="1002"/>
      <c r="CK5" s="1002"/>
      <c r="CL5" s="1003"/>
      <c r="CM5" s="1001" t="s">
        <v>381</v>
      </c>
      <c r="CN5" s="1002"/>
      <c r="CO5" s="1002"/>
      <c r="CP5" s="1002"/>
      <c r="CQ5" s="1003"/>
      <c r="CR5" s="1001" t="s">
        <v>382</v>
      </c>
      <c r="CS5" s="1002"/>
      <c r="CT5" s="1002"/>
      <c r="CU5" s="1002"/>
      <c r="CV5" s="1003"/>
      <c r="CW5" s="1001" t="s">
        <v>383</v>
      </c>
      <c r="CX5" s="1002"/>
      <c r="CY5" s="1002"/>
      <c r="CZ5" s="1002"/>
      <c r="DA5" s="1003"/>
      <c r="DB5" s="1001" t="s">
        <v>384</v>
      </c>
      <c r="DC5" s="1002"/>
      <c r="DD5" s="1002"/>
      <c r="DE5" s="1002"/>
      <c r="DF5" s="1003"/>
      <c r="DG5" s="1084" t="s">
        <v>385</v>
      </c>
      <c r="DH5" s="1085"/>
      <c r="DI5" s="1085"/>
      <c r="DJ5" s="1085"/>
      <c r="DK5" s="1086"/>
      <c r="DL5" s="1084" t="s">
        <v>386</v>
      </c>
      <c r="DM5" s="1085"/>
      <c r="DN5" s="1085"/>
      <c r="DO5" s="1085"/>
      <c r="DP5" s="1086"/>
      <c r="DQ5" s="1001" t="s">
        <v>387</v>
      </c>
      <c r="DR5" s="1002"/>
      <c r="DS5" s="1002"/>
      <c r="DT5" s="1002"/>
      <c r="DU5" s="1003"/>
      <c r="DV5" s="1001" t="s">
        <v>378</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7" t="s">
        <v>388</v>
      </c>
      <c r="C7" s="1048"/>
      <c r="D7" s="1048"/>
      <c r="E7" s="1048"/>
      <c r="F7" s="1048"/>
      <c r="G7" s="1048"/>
      <c r="H7" s="1048"/>
      <c r="I7" s="1048"/>
      <c r="J7" s="1048"/>
      <c r="K7" s="1048"/>
      <c r="L7" s="1048"/>
      <c r="M7" s="1048"/>
      <c r="N7" s="1048"/>
      <c r="O7" s="1048"/>
      <c r="P7" s="1049"/>
      <c r="Q7" s="1102">
        <v>77084</v>
      </c>
      <c r="R7" s="1103"/>
      <c r="S7" s="1103"/>
      <c r="T7" s="1103"/>
      <c r="U7" s="1103"/>
      <c r="V7" s="1103">
        <v>71919</v>
      </c>
      <c r="W7" s="1103"/>
      <c r="X7" s="1103"/>
      <c r="Y7" s="1103"/>
      <c r="Z7" s="1103"/>
      <c r="AA7" s="1103">
        <v>5165</v>
      </c>
      <c r="AB7" s="1103"/>
      <c r="AC7" s="1103"/>
      <c r="AD7" s="1103"/>
      <c r="AE7" s="1104"/>
      <c r="AF7" s="1105">
        <v>1563</v>
      </c>
      <c r="AG7" s="1106"/>
      <c r="AH7" s="1106"/>
      <c r="AI7" s="1106"/>
      <c r="AJ7" s="1107"/>
      <c r="AK7" s="1108">
        <v>3939</v>
      </c>
      <c r="AL7" s="1109"/>
      <c r="AM7" s="1109"/>
      <c r="AN7" s="1109"/>
      <c r="AO7" s="1109"/>
      <c r="AP7" s="1109">
        <v>47279</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596</v>
      </c>
      <c r="BT7" s="1100"/>
      <c r="BU7" s="1100"/>
      <c r="BV7" s="1100"/>
      <c r="BW7" s="1100"/>
      <c r="BX7" s="1100"/>
      <c r="BY7" s="1100"/>
      <c r="BZ7" s="1100"/>
      <c r="CA7" s="1100"/>
      <c r="CB7" s="1100"/>
      <c r="CC7" s="1100"/>
      <c r="CD7" s="1100"/>
      <c r="CE7" s="1100"/>
      <c r="CF7" s="1100"/>
      <c r="CG7" s="1112"/>
      <c r="CH7" s="1096">
        <v>5</v>
      </c>
      <c r="CI7" s="1097"/>
      <c r="CJ7" s="1097"/>
      <c r="CK7" s="1097"/>
      <c r="CL7" s="1098"/>
      <c r="CM7" s="1096">
        <v>300</v>
      </c>
      <c r="CN7" s="1097"/>
      <c r="CO7" s="1097"/>
      <c r="CP7" s="1097"/>
      <c r="CQ7" s="1098"/>
      <c r="CR7" s="1096">
        <v>86</v>
      </c>
      <c r="CS7" s="1097"/>
      <c r="CT7" s="1097"/>
      <c r="CU7" s="1097"/>
      <c r="CV7" s="1098"/>
      <c r="CW7" s="1096">
        <v>122</v>
      </c>
      <c r="CX7" s="1097"/>
      <c r="CY7" s="1097"/>
      <c r="CZ7" s="1097"/>
      <c r="DA7" s="1098"/>
      <c r="DB7" s="1096" t="s">
        <v>603</v>
      </c>
      <c r="DC7" s="1097"/>
      <c r="DD7" s="1097"/>
      <c r="DE7" s="1097"/>
      <c r="DF7" s="1098"/>
      <c r="DG7" s="1096" t="s">
        <v>603</v>
      </c>
      <c r="DH7" s="1097"/>
      <c r="DI7" s="1097"/>
      <c r="DJ7" s="1097"/>
      <c r="DK7" s="1098"/>
      <c r="DL7" s="1096" t="s">
        <v>603</v>
      </c>
      <c r="DM7" s="1097"/>
      <c r="DN7" s="1097"/>
      <c r="DO7" s="1097"/>
      <c r="DP7" s="1098"/>
      <c r="DQ7" s="1096" t="s">
        <v>603</v>
      </c>
      <c r="DR7" s="1097"/>
      <c r="DS7" s="1097"/>
      <c r="DT7" s="1097"/>
      <c r="DU7" s="1098"/>
      <c r="DV7" s="1099"/>
      <c r="DW7" s="1100"/>
      <c r="DX7" s="1100"/>
      <c r="DY7" s="1100"/>
      <c r="DZ7" s="1101"/>
      <c r="EA7" s="234"/>
    </row>
    <row r="8" spans="1:131" s="235" customFormat="1" ht="26.25" customHeight="1" x14ac:dyDescent="0.2">
      <c r="A8" s="238">
        <v>2</v>
      </c>
      <c r="B8" s="1030" t="s">
        <v>389</v>
      </c>
      <c r="C8" s="1031"/>
      <c r="D8" s="1031"/>
      <c r="E8" s="1031"/>
      <c r="F8" s="1031"/>
      <c r="G8" s="1031"/>
      <c r="H8" s="1031"/>
      <c r="I8" s="1031"/>
      <c r="J8" s="1031"/>
      <c r="K8" s="1031"/>
      <c r="L8" s="1031"/>
      <c r="M8" s="1031"/>
      <c r="N8" s="1031"/>
      <c r="O8" s="1031"/>
      <c r="P8" s="1032"/>
      <c r="Q8" s="1038">
        <v>674</v>
      </c>
      <c r="R8" s="1039"/>
      <c r="S8" s="1039"/>
      <c r="T8" s="1039"/>
      <c r="U8" s="1039"/>
      <c r="V8" s="1039">
        <v>674</v>
      </c>
      <c r="W8" s="1039"/>
      <c r="X8" s="1039"/>
      <c r="Y8" s="1039"/>
      <c r="Z8" s="1039"/>
      <c r="AA8" s="1039" t="s">
        <v>586</v>
      </c>
      <c r="AB8" s="1039"/>
      <c r="AC8" s="1039"/>
      <c r="AD8" s="1039"/>
      <c r="AE8" s="1040"/>
      <c r="AF8" s="1035" t="s">
        <v>390</v>
      </c>
      <c r="AG8" s="1036"/>
      <c r="AH8" s="1036"/>
      <c r="AI8" s="1036"/>
      <c r="AJ8" s="1037"/>
      <c r="AK8" s="1080"/>
      <c r="AL8" s="1081"/>
      <c r="AM8" s="1081"/>
      <c r="AN8" s="1081"/>
      <c r="AO8" s="1081"/>
      <c r="AP8" s="1081">
        <v>5025</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597</v>
      </c>
      <c r="BT8" s="993"/>
      <c r="BU8" s="993"/>
      <c r="BV8" s="993"/>
      <c r="BW8" s="993"/>
      <c r="BX8" s="993"/>
      <c r="BY8" s="993"/>
      <c r="BZ8" s="993"/>
      <c r="CA8" s="993"/>
      <c r="CB8" s="993"/>
      <c r="CC8" s="993"/>
      <c r="CD8" s="993"/>
      <c r="CE8" s="993"/>
      <c r="CF8" s="993"/>
      <c r="CG8" s="1014"/>
      <c r="CH8" s="989">
        <v>-8</v>
      </c>
      <c r="CI8" s="990"/>
      <c r="CJ8" s="990"/>
      <c r="CK8" s="990"/>
      <c r="CL8" s="991"/>
      <c r="CM8" s="989">
        <v>1195</v>
      </c>
      <c r="CN8" s="990"/>
      <c r="CO8" s="990"/>
      <c r="CP8" s="990"/>
      <c r="CQ8" s="991"/>
      <c r="CR8" s="989">
        <v>1005</v>
      </c>
      <c r="CS8" s="990"/>
      <c r="CT8" s="990"/>
      <c r="CU8" s="990"/>
      <c r="CV8" s="991"/>
      <c r="CW8" s="989">
        <v>107</v>
      </c>
      <c r="CX8" s="990"/>
      <c r="CY8" s="990"/>
      <c r="CZ8" s="990"/>
      <c r="DA8" s="991"/>
      <c r="DB8" s="989" t="s">
        <v>588</v>
      </c>
      <c r="DC8" s="990"/>
      <c r="DD8" s="990"/>
      <c r="DE8" s="990"/>
      <c r="DF8" s="991"/>
      <c r="DG8" s="989" t="s">
        <v>588</v>
      </c>
      <c r="DH8" s="990"/>
      <c r="DI8" s="990"/>
      <c r="DJ8" s="990"/>
      <c r="DK8" s="991"/>
      <c r="DL8" s="989" t="s">
        <v>588</v>
      </c>
      <c r="DM8" s="990"/>
      <c r="DN8" s="990"/>
      <c r="DO8" s="990"/>
      <c r="DP8" s="991"/>
      <c r="DQ8" s="989" t="s">
        <v>588</v>
      </c>
      <c r="DR8" s="990"/>
      <c r="DS8" s="990"/>
      <c r="DT8" s="990"/>
      <c r="DU8" s="991"/>
      <c r="DV8" s="992"/>
      <c r="DW8" s="993"/>
      <c r="DX8" s="993"/>
      <c r="DY8" s="993"/>
      <c r="DZ8" s="994"/>
      <c r="EA8" s="234"/>
    </row>
    <row r="9" spans="1:131" s="235" customFormat="1" ht="26.25" customHeight="1" x14ac:dyDescent="0.2">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598</v>
      </c>
      <c r="BT9" s="993"/>
      <c r="BU9" s="993"/>
      <c r="BV9" s="993"/>
      <c r="BW9" s="993"/>
      <c r="BX9" s="993"/>
      <c r="BY9" s="993"/>
      <c r="BZ9" s="993"/>
      <c r="CA9" s="993"/>
      <c r="CB9" s="993"/>
      <c r="CC9" s="993"/>
      <c r="CD9" s="993"/>
      <c r="CE9" s="993"/>
      <c r="CF9" s="993"/>
      <c r="CG9" s="1014"/>
      <c r="CH9" s="989">
        <v>-27</v>
      </c>
      <c r="CI9" s="990"/>
      <c r="CJ9" s="990"/>
      <c r="CK9" s="990"/>
      <c r="CL9" s="991"/>
      <c r="CM9" s="989">
        <v>1083</v>
      </c>
      <c r="CN9" s="990"/>
      <c r="CO9" s="990"/>
      <c r="CP9" s="990"/>
      <c r="CQ9" s="991"/>
      <c r="CR9" s="989">
        <v>1000</v>
      </c>
      <c r="CS9" s="990"/>
      <c r="CT9" s="990"/>
      <c r="CU9" s="990"/>
      <c r="CV9" s="991"/>
      <c r="CW9" s="989">
        <v>13</v>
      </c>
      <c r="CX9" s="990"/>
      <c r="CY9" s="990"/>
      <c r="CZ9" s="990"/>
      <c r="DA9" s="991"/>
      <c r="DB9" s="989" t="s">
        <v>588</v>
      </c>
      <c r="DC9" s="990"/>
      <c r="DD9" s="990"/>
      <c r="DE9" s="990"/>
      <c r="DF9" s="991"/>
      <c r="DG9" s="989" t="s">
        <v>588</v>
      </c>
      <c r="DH9" s="990"/>
      <c r="DI9" s="990"/>
      <c r="DJ9" s="990"/>
      <c r="DK9" s="991"/>
      <c r="DL9" s="989" t="s">
        <v>588</v>
      </c>
      <c r="DM9" s="990"/>
      <c r="DN9" s="990"/>
      <c r="DO9" s="990"/>
      <c r="DP9" s="991"/>
      <c r="DQ9" s="989" t="s">
        <v>588</v>
      </c>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t="s">
        <v>599</v>
      </c>
      <c r="BT10" s="993"/>
      <c r="BU10" s="993"/>
      <c r="BV10" s="993"/>
      <c r="BW10" s="993"/>
      <c r="BX10" s="993"/>
      <c r="BY10" s="993"/>
      <c r="BZ10" s="993"/>
      <c r="CA10" s="993"/>
      <c r="CB10" s="993"/>
      <c r="CC10" s="993"/>
      <c r="CD10" s="993"/>
      <c r="CE10" s="993"/>
      <c r="CF10" s="993"/>
      <c r="CG10" s="1014"/>
      <c r="CH10" s="989">
        <v>-4</v>
      </c>
      <c r="CI10" s="990"/>
      <c r="CJ10" s="990"/>
      <c r="CK10" s="990"/>
      <c r="CL10" s="991"/>
      <c r="CM10" s="989">
        <v>688</v>
      </c>
      <c r="CN10" s="990"/>
      <c r="CO10" s="990"/>
      <c r="CP10" s="990"/>
      <c r="CQ10" s="991"/>
      <c r="CR10" s="989">
        <v>600</v>
      </c>
      <c r="CS10" s="990"/>
      <c r="CT10" s="990"/>
      <c r="CU10" s="990"/>
      <c r="CV10" s="991"/>
      <c r="CW10" s="989" t="s">
        <v>588</v>
      </c>
      <c r="CX10" s="990"/>
      <c r="CY10" s="990"/>
      <c r="CZ10" s="990"/>
      <c r="DA10" s="991"/>
      <c r="DB10" s="989" t="s">
        <v>588</v>
      </c>
      <c r="DC10" s="990"/>
      <c r="DD10" s="990"/>
      <c r="DE10" s="990"/>
      <c r="DF10" s="991"/>
      <c r="DG10" s="989" t="s">
        <v>588</v>
      </c>
      <c r="DH10" s="990"/>
      <c r="DI10" s="990"/>
      <c r="DJ10" s="990"/>
      <c r="DK10" s="991"/>
      <c r="DL10" s="989" t="s">
        <v>588</v>
      </c>
      <c r="DM10" s="990"/>
      <c r="DN10" s="990"/>
      <c r="DO10" s="990"/>
      <c r="DP10" s="991"/>
      <c r="DQ10" s="989" t="s">
        <v>588</v>
      </c>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t="s">
        <v>600</v>
      </c>
      <c r="BT11" s="993"/>
      <c r="BU11" s="993"/>
      <c r="BV11" s="993"/>
      <c r="BW11" s="993"/>
      <c r="BX11" s="993"/>
      <c r="BY11" s="993"/>
      <c r="BZ11" s="993"/>
      <c r="CA11" s="993"/>
      <c r="CB11" s="993"/>
      <c r="CC11" s="993"/>
      <c r="CD11" s="993"/>
      <c r="CE11" s="993"/>
      <c r="CF11" s="993"/>
      <c r="CG11" s="1014"/>
      <c r="CH11" s="989">
        <v>26</v>
      </c>
      <c r="CI11" s="990"/>
      <c r="CJ11" s="990"/>
      <c r="CK11" s="990"/>
      <c r="CL11" s="991"/>
      <c r="CM11" s="989">
        <v>209</v>
      </c>
      <c r="CN11" s="990"/>
      <c r="CO11" s="990"/>
      <c r="CP11" s="990"/>
      <c r="CQ11" s="991"/>
      <c r="CR11" s="989">
        <v>647</v>
      </c>
      <c r="CS11" s="990"/>
      <c r="CT11" s="990"/>
      <c r="CU11" s="990"/>
      <c r="CV11" s="991"/>
      <c r="CW11" s="989">
        <v>74</v>
      </c>
      <c r="CX11" s="990"/>
      <c r="CY11" s="990"/>
      <c r="CZ11" s="990"/>
      <c r="DA11" s="991"/>
      <c r="DB11" s="989">
        <v>252</v>
      </c>
      <c r="DC11" s="990"/>
      <c r="DD11" s="990"/>
      <c r="DE11" s="990"/>
      <c r="DF11" s="991"/>
      <c r="DG11" s="989" t="s">
        <v>588</v>
      </c>
      <c r="DH11" s="990"/>
      <c r="DI11" s="990"/>
      <c r="DJ11" s="990"/>
      <c r="DK11" s="991"/>
      <c r="DL11" s="989" t="s">
        <v>588</v>
      </c>
      <c r="DM11" s="990"/>
      <c r="DN11" s="990"/>
      <c r="DO11" s="990"/>
      <c r="DP11" s="991"/>
      <c r="DQ11" s="989" t="s">
        <v>588</v>
      </c>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t="s">
        <v>601</v>
      </c>
      <c r="BT12" s="993"/>
      <c r="BU12" s="993"/>
      <c r="BV12" s="993"/>
      <c r="BW12" s="993"/>
      <c r="BX12" s="993"/>
      <c r="BY12" s="993"/>
      <c r="BZ12" s="993"/>
      <c r="CA12" s="993"/>
      <c r="CB12" s="993"/>
      <c r="CC12" s="993"/>
      <c r="CD12" s="993"/>
      <c r="CE12" s="993"/>
      <c r="CF12" s="993"/>
      <c r="CG12" s="1014"/>
      <c r="CH12" s="989">
        <v>12</v>
      </c>
      <c r="CI12" s="990"/>
      <c r="CJ12" s="990"/>
      <c r="CK12" s="990"/>
      <c r="CL12" s="991"/>
      <c r="CM12" s="989">
        <v>160</v>
      </c>
      <c r="CN12" s="990"/>
      <c r="CO12" s="990"/>
      <c r="CP12" s="990"/>
      <c r="CQ12" s="991"/>
      <c r="CR12" s="989">
        <v>55</v>
      </c>
      <c r="CS12" s="990"/>
      <c r="CT12" s="990"/>
      <c r="CU12" s="990"/>
      <c r="CV12" s="991"/>
      <c r="CW12" s="989">
        <v>9</v>
      </c>
      <c r="CX12" s="990"/>
      <c r="CY12" s="990"/>
      <c r="CZ12" s="990"/>
      <c r="DA12" s="991"/>
      <c r="DB12" s="989" t="s">
        <v>603</v>
      </c>
      <c r="DC12" s="990"/>
      <c r="DD12" s="990"/>
      <c r="DE12" s="990"/>
      <c r="DF12" s="991"/>
      <c r="DG12" s="989" t="s">
        <v>588</v>
      </c>
      <c r="DH12" s="990"/>
      <c r="DI12" s="990"/>
      <c r="DJ12" s="990"/>
      <c r="DK12" s="991"/>
      <c r="DL12" s="989" t="s">
        <v>588</v>
      </c>
      <c r="DM12" s="990"/>
      <c r="DN12" s="990"/>
      <c r="DO12" s="990"/>
      <c r="DP12" s="991"/>
      <c r="DQ12" s="989" t="s">
        <v>588</v>
      </c>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t="s">
        <v>602</v>
      </c>
      <c r="BT13" s="993"/>
      <c r="BU13" s="993"/>
      <c r="BV13" s="993"/>
      <c r="BW13" s="993"/>
      <c r="BX13" s="993"/>
      <c r="BY13" s="993"/>
      <c r="BZ13" s="993"/>
      <c r="CA13" s="993"/>
      <c r="CB13" s="993"/>
      <c r="CC13" s="993"/>
      <c r="CD13" s="993"/>
      <c r="CE13" s="993"/>
      <c r="CF13" s="993"/>
      <c r="CG13" s="1014"/>
      <c r="CH13" s="989">
        <v>7</v>
      </c>
      <c r="CI13" s="990"/>
      <c r="CJ13" s="990"/>
      <c r="CK13" s="990"/>
      <c r="CL13" s="991"/>
      <c r="CM13" s="989">
        <v>538</v>
      </c>
      <c r="CN13" s="990"/>
      <c r="CO13" s="990"/>
      <c r="CP13" s="990"/>
      <c r="CQ13" s="991"/>
      <c r="CR13" s="989">
        <v>5</v>
      </c>
      <c r="CS13" s="990"/>
      <c r="CT13" s="990"/>
      <c r="CU13" s="990"/>
      <c r="CV13" s="991"/>
      <c r="CW13" s="989" t="s">
        <v>588</v>
      </c>
      <c r="CX13" s="990"/>
      <c r="CY13" s="990"/>
      <c r="CZ13" s="990"/>
      <c r="DA13" s="991"/>
      <c r="DB13" s="989">
        <v>1812</v>
      </c>
      <c r="DC13" s="990"/>
      <c r="DD13" s="990"/>
      <c r="DE13" s="990"/>
      <c r="DF13" s="991"/>
      <c r="DG13" s="989" t="s">
        <v>588</v>
      </c>
      <c r="DH13" s="990"/>
      <c r="DI13" s="990"/>
      <c r="DJ13" s="990"/>
      <c r="DK13" s="991"/>
      <c r="DL13" s="989" t="s">
        <v>588</v>
      </c>
      <c r="DM13" s="990"/>
      <c r="DN13" s="990"/>
      <c r="DO13" s="990"/>
      <c r="DP13" s="991"/>
      <c r="DQ13" s="989" t="s">
        <v>588</v>
      </c>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391</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392</v>
      </c>
      <c r="B23" s="937" t="s">
        <v>393</v>
      </c>
      <c r="C23" s="938"/>
      <c r="D23" s="938"/>
      <c r="E23" s="938"/>
      <c r="F23" s="938"/>
      <c r="G23" s="938"/>
      <c r="H23" s="938"/>
      <c r="I23" s="938"/>
      <c r="J23" s="938"/>
      <c r="K23" s="938"/>
      <c r="L23" s="938"/>
      <c r="M23" s="938"/>
      <c r="N23" s="938"/>
      <c r="O23" s="938"/>
      <c r="P23" s="948"/>
      <c r="Q23" s="1067">
        <v>77123</v>
      </c>
      <c r="R23" s="1061"/>
      <c r="S23" s="1061"/>
      <c r="T23" s="1061"/>
      <c r="U23" s="1061"/>
      <c r="V23" s="1061">
        <v>71958</v>
      </c>
      <c r="W23" s="1061"/>
      <c r="X23" s="1061"/>
      <c r="Y23" s="1061"/>
      <c r="Z23" s="1061"/>
      <c r="AA23" s="1061">
        <v>5165</v>
      </c>
      <c r="AB23" s="1061"/>
      <c r="AC23" s="1061"/>
      <c r="AD23" s="1061"/>
      <c r="AE23" s="1068"/>
      <c r="AF23" s="1069">
        <v>1563</v>
      </c>
      <c r="AG23" s="1061"/>
      <c r="AH23" s="1061"/>
      <c r="AI23" s="1061"/>
      <c r="AJ23" s="1070"/>
      <c r="AK23" s="1071"/>
      <c r="AL23" s="1072"/>
      <c r="AM23" s="1072"/>
      <c r="AN23" s="1072"/>
      <c r="AO23" s="1072"/>
      <c r="AP23" s="1061">
        <v>52304</v>
      </c>
      <c r="AQ23" s="1061"/>
      <c r="AR23" s="1061"/>
      <c r="AS23" s="1061"/>
      <c r="AT23" s="1061"/>
      <c r="AU23" s="1062"/>
      <c r="AV23" s="1062"/>
      <c r="AW23" s="1062"/>
      <c r="AX23" s="1062"/>
      <c r="AY23" s="1063"/>
      <c r="AZ23" s="1064" t="s">
        <v>394</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395</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396</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371</v>
      </c>
      <c r="B26" s="996"/>
      <c r="C26" s="996"/>
      <c r="D26" s="996"/>
      <c r="E26" s="996"/>
      <c r="F26" s="996"/>
      <c r="G26" s="996"/>
      <c r="H26" s="996"/>
      <c r="I26" s="996"/>
      <c r="J26" s="996"/>
      <c r="K26" s="996"/>
      <c r="L26" s="996"/>
      <c r="M26" s="996"/>
      <c r="N26" s="996"/>
      <c r="O26" s="996"/>
      <c r="P26" s="997"/>
      <c r="Q26" s="1001" t="s">
        <v>397</v>
      </c>
      <c r="R26" s="1002"/>
      <c r="S26" s="1002"/>
      <c r="T26" s="1002"/>
      <c r="U26" s="1003"/>
      <c r="V26" s="1001" t="s">
        <v>398</v>
      </c>
      <c r="W26" s="1002"/>
      <c r="X26" s="1002"/>
      <c r="Y26" s="1002"/>
      <c r="Z26" s="1003"/>
      <c r="AA26" s="1001" t="s">
        <v>399</v>
      </c>
      <c r="AB26" s="1002"/>
      <c r="AC26" s="1002"/>
      <c r="AD26" s="1002"/>
      <c r="AE26" s="1002"/>
      <c r="AF26" s="1055" t="s">
        <v>400</v>
      </c>
      <c r="AG26" s="1008"/>
      <c r="AH26" s="1008"/>
      <c r="AI26" s="1008"/>
      <c r="AJ26" s="1056"/>
      <c r="AK26" s="1002" t="s">
        <v>401</v>
      </c>
      <c r="AL26" s="1002"/>
      <c r="AM26" s="1002"/>
      <c r="AN26" s="1002"/>
      <c r="AO26" s="1003"/>
      <c r="AP26" s="1001" t="s">
        <v>402</v>
      </c>
      <c r="AQ26" s="1002"/>
      <c r="AR26" s="1002"/>
      <c r="AS26" s="1002"/>
      <c r="AT26" s="1003"/>
      <c r="AU26" s="1001" t="s">
        <v>403</v>
      </c>
      <c r="AV26" s="1002"/>
      <c r="AW26" s="1002"/>
      <c r="AX26" s="1002"/>
      <c r="AY26" s="1003"/>
      <c r="AZ26" s="1001" t="s">
        <v>404</v>
      </c>
      <c r="BA26" s="1002"/>
      <c r="BB26" s="1002"/>
      <c r="BC26" s="1002"/>
      <c r="BD26" s="1003"/>
      <c r="BE26" s="1001" t="s">
        <v>378</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405</v>
      </c>
      <c r="C28" s="1048"/>
      <c r="D28" s="1048"/>
      <c r="E28" s="1048"/>
      <c r="F28" s="1048"/>
      <c r="G28" s="1048"/>
      <c r="H28" s="1048"/>
      <c r="I28" s="1048"/>
      <c r="J28" s="1048"/>
      <c r="K28" s="1048"/>
      <c r="L28" s="1048"/>
      <c r="M28" s="1048"/>
      <c r="N28" s="1048"/>
      <c r="O28" s="1048"/>
      <c r="P28" s="1049"/>
      <c r="Q28" s="1050">
        <v>13944</v>
      </c>
      <c r="R28" s="1051"/>
      <c r="S28" s="1051"/>
      <c r="T28" s="1051"/>
      <c r="U28" s="1051"/>
      <c r="V28" s="1051">
        <v>13914</v>
      </c>
      <c r="W28" s="1051"/>
      <c r="X28" s="1051"/>
      <c r="Y28" s="1051"/>
      <c r="Z28" s="1051"/>
      <c r="AA28" s="1051">
        <v>30</v>
      </c>
      <c r="AB28" s="1051"/>
      <c r="AC28" s="1051"/>
      <c r="AD28" s="1051"/>
      <c r="AE28" s="1052"/>
      <c r="AF28" s="1053">
        <v>30</v>
      </c>
      <c r="AG28" s="1051"/>
      <c r="AH28" s="1051"/>
      <c r="AI28" s="1051"/>
      <c r="AJ28" s="1054"/>
      <c r="AK28" s="1042">
        <v>1285</v>
      </c>
      <c r="AL28" s="1043"/>
      <c r="AM28" s="1043"/>
      <c r="AN28" s="1043"/>
      <c r="AO28" s="1043"/>
      <c r="AP28" s="1043" t="s">
        <v>588</v>
      </c>
      <c r="AQ28" s="1043"/>
      <c r="AR28" s="1043"/>
      <c r="AS28" s="1043"/>
      <c r="AT28" s="1043"/>
      <c r="AU28" s="1043" t="s">
        <v>588</v>
      </c>
      <c r="AV28" s="1043"/>
      <c r="AW28" s="1043"/>
      <c r="AX28" s="1043"/>
      <c r="AY28" s="1043"/>
      <c r="AZ28" s="1044" t="s">
        <v>588</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406</v>
      </c>
      <c r="C29" s="1031"/>
      <c r="D29" s="1031"/>
      <c r="E29" s="1031"/>
      <c r="F29" s="1031"/>
      <c r="G29" s="1031"/>
      <c r="H29" s="1031"/>
      <c r="I29" s="1031"/>
      <c r="J29" s="1031"/>
      <c r="K29" s="1031"/>
      <c r="L29" s="1031"/>
      <c r="M29" s="1031"/>
      <c r="N29" s="1031"/>
      <c r="O29" s="1031"/>
      <c r="P29" s="1032"/>
      <c r="Q29" s="1038">
        <v>11152</v>
      </c>
      <c r="R29" s="1039"/>
      <c r="S29" s="1039"/>
      <c r="T29" s="1039"/>
      <c r="U29" s="1039"/>
      <c r="V29" s="1039">
        <v>10913</v>
      </c>
      <c r="W29" s="1039"/>
      <c r="X29" s="1039"/>
      <c r="Y29" s="1039"/>
      <c r="Z29" s="1039"/>
      <c r="AA29" s="1039">
        <v>239</v>
      </c>
      <c r="AB29" s="1039"/>
      <c r="AC29" s="1039"/>
      <c r="AD29" s="1039"/>
      <c r="AE29" s="1040"/>
      <c r="AF29" s="1035">
        <v>239</v>
      </c>
      <c r="AG29" s="1036"/>
      <c r="AH29" s="1036"/>
      <c r="AI29" s="1036"/>
      <c r="AJ29" s="1037"/>
      <c r="AK29" s="980">
        <v>1667</v>
      </c>
      <c r="AL29" s="971"/>
      <c r="AM29" s="971"/>
      <c r="AN29" s="971"/>
      <c r="AO29" s="971"/>
      <c r="AP29" s="971" t="s">
        <v>587</v>
      </c>
      <c r="AQ29" s="971"/>
      <c r="AR29" s="971"/>
      <c r="AS29" s="971"/>
      <c r="AT29" s="971"/>
      <c r="AU29" s="971" t="s">
        <v>587</v>
      </c>
      <c r="AV29" s="971"/>
      <c r="AW29" s="971"/>
      <c r="AX29" s="971"/>
      <c r="AY29" s="971"/>
      <c r="AZ29" s="1041" t="s">
        <v>588</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407</v>
      </c>
      <c r="C30" s="1031"/>
      <c r="D30" s="1031"/>
      <c r="E30" s="1031"/>
      <c r="F30" s="1031"/>
      <c r="G30" s="1031"/>
      <c r="H30" s="1031"/>
      <c r="I30" s="1031"/>
      <c r="J30" s="1031"/>
      <c r="K30" s="1031"/>
      <c r="L30" s="1031"/>
      <c r="M30" s="1031"/>
      <c r="N30" s="1031"/>
      <c r="O30" s="1031"/>
      <c r="P30" s="1032"/>
      <c r="Q30" s="1038">
        <v>2806</v>
      </c>
      <c r="R30" s="1039"/>
      <c r="S30" s="1039"/>
      <c r="T30" s="1039"/>
      <c r="U30" s="1039"/>
      <c r="V30" s="1039">
        <v>2710</v>
      </c>
      <c r="W30" s="1039"/>
      <c r="X30" s="1039"/>
      <c r="Y30" s="1039"/>
      <c r="Z30" s="1039"/>
      <c r="AA30" s="1039">
        <v>96</v>
      </c>
      <c r="AB30" s="1039"/>
      <c r="AC30" s="1039"/>
      <c r="AD30" s="1039"/>
      <c r="AE30" s="1040"/>
      <c r="AF30" s="1035">
        <v>96</v>
      </c>
      <c r="AG30" s="1036"/>
      <c r="AH30" s="1036"/>
      <c r="AI30" s="1036"/>
      <c r="AJ30" s="1037"/>
      <c r="AK30" s="980">
        <v>347</v>
      </c>
      <c r="AL30" s="971"/>
      <c r="AM30" s="971"/>
      <c r="AN30" s="971"/>
      <c r="AO30" s="971"/>
      <c r="AP30" s="971" t="s">
        <v>588</v>
      </c>
      <c r="AQ30" s="971"/>
      <c r="AR30" s="971"/>
      <c r="AS30" s="971"/>
      <c r="AT30" s="971"/>
      <c r="AU30" s="971" t="s">
        <v>587</v>
      </c>
      <c r="AV30" s="971"/>
      <c r="AW30" s="971"/>
      <c r="AX30" s="971"/>
      <c r="AY30" s="971"/>
      <c r="AZ30" s="1041" t="s">
        <v>589</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408</v>
      </c>
      <c r="C31" s="1031"/>
      <c r="D31" s="1031"/>
      <c r="E31" s="1031"/>
      <c r="F31" s="1031"/>
      <c r="G31" s="1031"/>
      <c r="H31" s="1031"/>
      <c r="I31" s="1031"/>
      <c r="J31" s="1031"/>
      <c r="K31" s="1031"/>
      <c r="L31" s="1031"/>
      <c r="M31" s="1031"/>
      <c r="N31" s="1031"/>
      <c r="O31" s="1031"/>
      <c r="P31" s="1032"/>
      <c r="Q31" s="1038">
        <v>11</v>
      </c>
      <c r="R31" s="1039"/>
      <c r="S31" s="1039"/>
      <c r="T31" s="1039"/>
      <c r="U31" s="1039"/>
      <c r="V31" s="1039">
        <v>10</v>
      </c>
      <c r="W31" s="1039"/>
      <c r="X31" s="1039"/>
      <c r="Y31" s="1039"/>
      <c r="Z31" s="1039"/>
      <c r="AA31" s="1039">
        <v>0</v>
      </c>
      <c r="AB31" s="1039"/>
      <c r="AC31" s="1039"/>
      <c r="AD31" s="1039"/>
      <c r="AE31" s="1040"/>
      <c r="AF31" s="1035">
        <v>0</v>
      </c>
      <c r="AG31" s="1036"/>
      <c r="AH31" s="1036"/>
      <c r="AI31" s="1036"/>
      <c r="AJ31" s="1037"/>
      <c r="AK31" s="980">
        <v>0</v>
      </c>
      <c r="AL31" s="971"/>
      <c r="AM31" s="971"/>
      <c r="AN31" s="971"/>
      <c r="AO31" s="971"/>
      <c r="AP31" s="971" t="s">
        <v>587</v>
      </c>
      <c r="AQ31" s="971"/>
      <c r="AR31" s="971"/>
      <c r="AS31" s="971"/>
      <c r="AT31" s="971"/>
      <c r="AU31" s="971" t="s">
        <v>587</v>
      </c>
      <c r="AV31" s="971"/>
      <c r="AW31" s="971"/>
      <c r="AX31" s="971"/>
      <c r="AY31" s="971"/>
      <c r="AZ31" s="1041" t="s">
        <v>590</v>
      </c>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409</v>
      </c>
      <c r="C32" s="1031"/>
      <c r="D32" s="1031"/>
      <c r="E32" s="1031"/>
      <c r="F32" s="1031"/>
      <c r="G32" s="1031"/>
      <c r="H32" s="1031"/>
      <c r="I32" s="1031"/>
      <c r="J32" s="1031"/>
      <c r="K32" s="1031"/>
      <c r="L32" s="1031"/>
      <c r="M32" s="1031"/>
      <c r="N32" s="1031"/>
      <c r="O32" s="1031"/>
      <c r="P32" s="1032"/>
      <c r="Q32" s="1038">
        <v>2957</v>
      </c>
      <c r="R32" s="1039"/>
      <c r="S32" s="1039"/>
      <c r="T32" s="1039"/>
      <c r="U32" s="1039"/>
      <c r="V32" s="1039">
        <v>2588</v>
      </c>
      <c r="W32" s="1039"/>
      <c r="X32" s="1039"/>
      <c r="Y32" s="1039"/>
      <c r="Z32" s="1039"/>
      <c r="AA32" s="1039">
        <v>369</v>
      </c>
      <c r="AB32" s="1039"/>
      <c r="AC32" s="1039"/>
      <c r="AD32" s="1039"/>
      <c r="AE32" s="1040"/>
      <c r="AF32" s="1035">
        <v>2441</v>
      </c>
      <c r="AG32" s="1036"/>
      <c r="AH32" s="1036"/>
      <c r="AI32" s="1036"/>
      <c r="AJ32" s="1037"/>
      <c r="AK32" s="980">
        <v>148</v>
      </c>
      <c r="AL32" s="971"/>
      <c r="AM32" s="971"/>
      <c r="AN32" s="971"/>
      <c r="AO32" s="971"/>
      <c r="AP32" s="971">
        <v>2917</v>
      </c>
      <c r="AQ32" s="971"/>
      <c r="AR32" s="971"/>
      <c r="AS32" s="971"/>
      <c r="AT32" s="971"/>
      <c r="AU32" s="971">
        <v>18</v>
      </c>
      <c r="AV32" s="971"/>
      <c r="AW32" s="971"/>
      <c r="AX32" s="971"/>
      <c r="AY32" s="971"/>
      <c r="AZ32" s="1041" t="s">
        <v>588</v>
      </c>
      <c r="BA32" s="1041"/>
      <c r="BB32" s="1041"/>
      <c r="BC32" s="1041"/>
      <c r="BD32" s="1041"/>
      <c r="BE32" s="972" t="s">
        <v>410</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t="s">
        <v>411</v>
      </c>
      <c r="C33" s="1031"/>
      <c r="D33" s="1031"/>
      <c r="E33" s="1031"/>
      <c r="F33" s="1031"/>
      <c r="G33" s="1031"/>
      <c r="H33" s="1031"/>
      <c r="I33" s="1031"/>
      <c r="J33" s="1031"/>
      <c r="K33" s="1031"/>
      <c r="L33" s="1031"/>
      <c r="M33" s="1031"/>
      <c r="N33" s="1031"/>
      <c r="O33" s="1031"/>
      <c r="P33" s="1032"/>
      <c r="Q33" s="1038">
        <v>2491</v>
      </c>
      <c r="R33" s="1039"/>
      <c r="S33" s="1039"/>
      <c r="T33" s="1039"/>
      <c r="U33" s="1039"/>
      <c r="V33" s="1039">
        <v>2421</v>
      </c>
      <c r="W33" s="1039"/>
      <c r="X33" s="1039"/>
      <c r="Y33" s="1039"/>
      <c r="Z33" s="1039"/>
      <c r="AA33" s="1039">
        <v>70</v>
      </c>
      <c r="AB33" s="1039"/>
      <c r="AC33" s="1039"/>
      <c r="AD33" s="1039"/>
      <c r="AE33" s="1040"/>
      <c r="AF33" s="1035">
        <v>5295</v>
      </c>
      <c r="AG33" s="1036"/>
      <c r="AH33" s="1036"/>
      <c r="AI33" s="1036"/>
      <c r="AJ33" s="1037"/>
      <c r="AK33" s="980">
        <v>331</v>
      </c>
      <c r="AL33" s="971"/>
      <c r="AM33" s="971"/>
      <c r="AN33" s="971"/>
      <c r="AO33" s="971"/>
      <c r="AP33" s="971">
        <v>3419</v>
      </c>
      <c r="AQ33" s="971"/>
      <c r="AR33" s="971"/>
      <c r="AS33" s="971"/>
      <c r="AT33" s="971"/>
      <c r="AU33" s="971">
        <v>1443</v>
      </c>
      <c r="AV33" s="971"/>
      <c r="AW33" s="971"/>
      <c r="AX33" s="971"/>
      <c r="AY33" s="971"/>
      <c r="AZ33" s="1041" t="s">
        <v>587</v>
      </c>
      <c r="BA33" s="1041"/>
      <c r="BB33" s="1041"/>
      <c r="BC33" s="1041"/>
      <c r="BD33" s="1041"/>
      <c r="BE33" s="972" t="s">
        <v>410</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t="s">
        <v>412</v>
      </c>
      <c r="C34" s="1031"/>
      <c r="D34" s="1031"/>
      <c r="E34" s="1031"/>
      <c r="F34" s="1031"/>
      <c r="G34" s="1031"/>
      <c r="H34" s="1031"/>
      <c r="I34" s="1031"/>
      <c r="J34" s="1031"/>
      <c r="K34" s="1031"/>
      <c r="L34" s="1031"/>
      <c r="M34" s="1031"/>
      <c r="N34" s="1031"/>
      <c r="O34" s="1031"/>
      <c r="P34" s="1032"/>
      <c r="Q34" s="1038">
        <v>11408</v>
      </c>
      <c r="R34" s="1039"/>
      <c r="S34" s="1039"/>
      <c r="T34" s="1039"/>
      <c r="U34" s="1039"/>
      <c r="V34" s="1039">
        <v>10388</v>
      </c>
      <c r="W34" s="1039"/>
      <c r="X34" s="1039"/>
      <c r="Y34" s="1039"/>
      <c r="Z34" s="1039"/>
      <c r="AA34" s="1039">
        <v>1020</v>
      </c>
      <c r="AB34" s="1039"/>
      <c r="AC34" s="1039"/>
      <c r="AD34" s="1039"/>
      <c r="AE34" s="1040"/>
      <c r="AF34" s="1035">
        <v>2835</v>
      </c>
      <c r="AG34" s="1036"/>
      <c r="AH34" s="1036"/>
      <c r="AI34" s="1036"/>
      <c r="AJ34" s="1037"/>
      <c r="AK34" s="980">
        <v>361</v>
      </c>
      <c r="AL34" s="971"/>
      <c r="AM34" s="971"/>
      <c r="AN34" s="971"/>
      <c r="AO34" s="971"/>
      <c r="AP34" s="971">
        <v>1317</v>
      </c>
      <c r="AQ34" s="971"/>
      <c r="AR34" s="971"/>
      <c r="AS34" s="971"/>
      <c r="AT34" s="971"/>
      <c r="AU34" s="971">
        <v>51</v>
      </c>
      <c r="AV34" s="971"/>
      <c r="AW34" s="971"/>
      <c r="AX34" s="971"/>
      <c r="AY34" s="971"/>
      <c r="AZ34" s="1041" t="s">
        <v>588</v>
      </c>
      <c r="BA34" s="1041"/>
      <c r="BB34" s="1041"/>
      <c r="BC34" s="1041"/>
      <c r="BD34" s="1041"/>
      <c r="BE34" s="972" t="s">
        <v>410</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t="s">
        <v>413</v>
      </c>
      <c r="C35" s="1031"/>
      <c r="D35" s="1031"/>
      <c r="E35" s="1031"/>
      <c r="F35" s="1031"/>
      <c r="G35" s="1031"/>
      <c r="H35" s="1031"/>
      <c r="I35" s="1031"/>
      <c r="J35" s="1031"/>
      <c r="K35" s="1031"/>
      <c r="L35" s="1031"/>
      <c r="M35" s="1031"/>
      <c r="N35" s="1031"/>
      <c r="O35" s="1031"/>
      <c r="P35" s="1032"/>
      <c r="Q35" s="1038">
        <v>70087</v>
      </c>
      <c r="R35" s="1039"/>
      <c r="S35" s="1039"/>
      <c r="T35" s="1039"/>
      <c r="U35" s="1039"/>
      <c r="V35" s="1039">
        <v>68818</v>
      </c>
      <c r="W35" s="1039"/>
      <c r="X35" s="1039"/>
      <c r="Y35" s="1039"/>
      <c r="Z35" s="1039"/>
      <c r="AA35" s="1039">
        <v>1269</v>
      </c>
      <c r="AB35" s="1039"/>
      <c r="AC35" s="1039"/>
      <c r="AD35" s="1039"/>
      <c r="AE35" s="1040"/>
      <c r="AF35" s="1035">
        <v>7296</v>
      </c>
      <c r="AG35" s="1036"/>
      <c r="AH35" s="1036"/>
      <c r="AI35" s="1036"/>
      <c r="AJ35" s="1037"/>
      <c r="AK35" s="980">
        <v>1</v>
      </c>
      <c r="AL35" s="971"/>
      <c r="AM35" s="971"/>
      <c r="AN35" s="971"/>
      <c r="AO35" s="971"/>
      <c r="AP35" s="971" t="s">
        <v>587</v>
      </c>
      <c r="AQ35" s="971"/>
      <c r="AR35" s="971"/>
      <c r="AS35" s="971"/>
      <c r="AT35" s="971"/>
      <c r="AU35" s="971" t="s">
        <v>588</v>
      </c>
      <c r="AV35" s="971"/>
      <c r="AW35" s="971"/>
      <c r="AX35" s="971"/>
      <c r="AY35" s="971"/>
      <c r="AZ35" s="1041" t="s">
        <v>588</v>
      </c>
      <c r="BA35" s="1041"/>
      <c r="BB35" s="1041"/>
      <c r="BC35" s="1041"/>
      <c r="BD35" s="1041"/>
      <c r="BE35" s="972" t="s">
        <v>410</v>
      </c>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414</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392</v>
      </c>
      <c r="B63" s="937" t="s">
        <v>415</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18233</v>
      </c>
      <c r="AG63" s="959"/>
      <c r="AH63" s="959"/>
      <c r="AI63" s="959"/>
      <c r="AJ63" s="1022"/>
      <c r="AK63" s="1023"/>
      <c r="AL63" s="963"/>
      <c r="AM63" s="963"/>
      <c r="AN63" s="963"/>
      <c r="AO63" s="963"/>
      <c r="AP63" s="959">
        <v>7653</v>
      </c>
      <c r="AQ63" s="959"/>
      <c r="AR63" s="959"/>
      <c r="AS63" s="959"/>
      <c r="AT63" s="959"/>
      <c r="AU63" s="959">
        <v>1512</v>
      </c>
      <c r="AV63" s="959"/>
      <c r="AW63" s="959"/>
      <c r="AX63" s="959"/>
      <c r="AY63" s="959"/>
      <c r="AZ63" s="1017"/>
      <c r="BA63" s="1017"/>
      <c r="BB63" s="1017"/>
      <c r="BC63" s="1017"/>
      <c r="BD63" s="1017"/>
      <c r="BE63" s="960"/>
      <c r="BF63" s="960"/>
      <c r="BG63" s="960"/>
      <c r="BH63" s="960"/>
      <c r="BI63" s="961"/>
      <c r="BJ63" s="1018" t="s">
        <v>129</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416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417</v>
      </c>
      <c r="B66" s="996"/>
      <c r="C66" s="996"/>
      <c r="D66" s="996"/>
      <c r="E66" s="996"/>
      <c r="F66" s="996"/>
      <c r="G66" s="996"/>
      <c r="H66" s="996"/>
      <c r="I66" s="996"/>
      <c r="J66" s="996"/>
      <c r="K66" s="996"/>
      <c r="L66" s="996"/>
      <c r="M66" s="996"/>
      <c r="N66" s="996"/>
      <c r="O66" s="996"/>
      <c r="P66" s="997"/>
      <c r="Q66" s="1001" t="s">
        <v>418</v>
      </c>
      <c r="R66" s="1002"/>
      <c r="S66" s="1002"/>
      <c r="T66" s="1002"/>
      <c r="U66" s="1003"/>
      <c r="V66" s="1001" t="s">
        <v>419</v>
      </c>
      <c r="W66" s="1002"/>
      <c r="X66" s="1002"/>
      <c r="Y66" s="1002"/>
      <c r="Z66" s="1003"/>
      <c r="AA66" s="1001" t="s">
        <v>420</v>
      </c>
      <c r="AB66" s="1002"/>
      <c r="AC66" s="1002"/>
      <c r="AD66" s="1002"/>
      <c r="AE66" s="1003"/>
      <c r="AF66" s="1007" t="s">
        <v>421</v>
      </c>
      <c r="AG66" s="1008"/>
      <c r="AH66" s="1008"/>
      <c r="AI66" s="1008"/>
      <c r="AJ66" s="1009"/>
      <c r="AK66" s="1001" t="s">
        <v>422</v>
      </c>
      <c r="AL66" s="996"/>
      <c r="AM66" s="996"/>
      <c r="AN66" s="996"/>
      <c r="AO66" s="997"/>
      <c r="AP66" s="1001" t="s">
        <v>423</v>
      </c>
      <c r="AQ66" s="1002"/>
      <c r="AR66" s="1002"/>
      <c r="AS66" s="1002"/>
      <c r="AT66" s="1003"/>
      <c r="AU66" s="1001" t="s">
        <v>424</v>
      </c>
      <c r="AV66" s="1002"/>
      <c r="AW66" s="1002"/>
      <c r="AX66" s="1002"/>
      <c r="AY66" s="1003"/>
      <c r="AZ66" s="1001" t="s">
        <v>378</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592</v>
      </c>
      <c r="C68" s="986"/>
      <c r="D68" s="986"/>
      <c r="E68" s="986"/>
      <c r="F68" s="986"/>
      <c r="G68" s="986"/>
      <c r="H68" s="986"/>
      <c r="I68" s="986"/>
      <c r="J68" s="986"/>
      <c r="K68" s="986"/>
      <c r="L68" s="986"/>
      <c r="M68" s="986"/>
      <c r="N68" s="986"/>
      <c r="O68" s="986"/>
      <c r="P68" s="987"/>
      <c r="Q68" s="988">
        <v>194</v>
      </c>
      <c r="R68" s="982"/>
      <c r="S68" s="982"/>
      <c r="T68" s="982"/>
      <c r="U68" s="982"/>
      <c r="V68" s="982">
        <v>178</v>
      </c>
      <c r="W68" s="982"/>
      <c r="X68" s="982"/>
      <c r="Y68" s="982"/>
      <c r="Z68" s="982"/>
      <c r="AA68" s="982">
        <v>16</v>
      </c>
      <c r="AB68" s="982"/>
      <c r="AC68" s="982"/>
      <c r="AD68" s="982"/>
      <c r="AE68" s="982"/>
      <c r="AF68" s="982">
        <v>16</v>
      </c>
      <c r="AG68" s="982"/>
      <c r="AH68" s="982"/>
      <c r="AI68" s="982"/>
      <c r="AJ68" s="982"/>
      <c r="AK68" s="982" t="s">
        <v>587</v>
      </c>
      <c r="AL68" s="982"/>
      <c r="AM68" s="982"/>
      <c r="AN68" s="982"/>
      <c r="AO68" s="982"/>
      <c r="AP68" s="982" t="s">
        <v>588</v>
      </c>
      <c r="AQ68" s="982"/>
      <c r="AR68" s="982"/>
      <c r="AS68" s="982"/>
      <c r="AT68" s="982"/>
      <c r="AU68" s="982" t="s">
        <v>588</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593</v>
      </c>
      <c r="C69" s="975"/>
      <c r="D69" s="975"/>
      <c r="E69" s="975"/>
      <c r="F69" s="975"/>
      <c r="G69" s="975"/>
      <c r="H69" s="975"/>
      <c r="I69" s="975"/>
      <c r="J69" s="975"/>
      <c r="K69" s="975"/>
      <c r="L69" s="975"/>
      <c r="M69" s="975"/>
      <c r="N69" s="975"/>
      <c r="O69" s="975"/>
      <c r="P69" s="976"/>
      <c r="Q69" s="977">
        <v>1305178</v>
      </c>
      <c r="R69" s="971"/>
      <c r="S69" s="971"/>
      <c r="T69" s="971"/>
      <c r="U69" s="971"/>
      <c r="V69" s="971">
        <v>1290844</v>
      </c>
      <c r="W69" s="971"/>
      <c r="X69" s="971"/>
      <c r="Y69" s="971"/>
      <c r="Z69" s="971"/>
      <c r="AA69" s="971">
        <v>14334</v>
      </c>
      <c r="AB69" s="971"/>
      <c r="AC69" s="971"/>
      <c r="AD69" s="971"/>
      <c r="AE69" s="971"/>
      <c r="AF69" s="971">
        <v>14334</v>
      </c>
      <c r="AG69" s="971"/>
      <c r="AH69" s="971"/>
      <c r="AI69" s="971"/>
      <c r="AJ69" s="971"/>
      <c r="AK69" s="971">
        <v>9500</v>
      </c>
      <c r="AL69" s="971"/>
      <c r="AM69" s="971"/>
      <c r="AN69" s="971"/>
      <c r="AO69" s="971"/>
      <c r="AP69" s="971" t="s">
        <v>587</v>
      </c>
      <c r="AQ69" s="971"/>
      <c r="AR69" s="971"/>
      <c r="AS69" s="971"/>
      <c r="AT69" s="971"/>
      <c r="AU69" s="971" t="s">
        <v>591</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594</v>
      </c>
      <c r="C70" s="975"/>
      <c r="D70" s="975"/>
      <c r="E70" s="975"/>
      <c r="F70" s="975"/>
      <c r="G70" s="975"/>
      <c r="H70" s="975"/>
      <c r="I70" s="975"/>
      <c r="J70" s="975"/>
      <c r="K70" s="975"/>
      <c r="L70" s="975"/>
      <c r="M70" s="975"/>
      <c r="N70" s="975"/>
      <c r="O70" s="975"/>
      <c r="P70" s="976"/>
      <c r="Q70" s="977">
        <v>39180</v>
      </c>
      <c r="R70" s="971"/>
      <c r="S70" s="971"/>
      <c r="T70" s="971"/>
      <c r="U70" s="971"/>
      <c r="V70" s="971">
        <v>36872</v>
      </c>
      <c r="W70" s="971"/>
      <c r="X70" s="971"/>
      <c r="Y70" s="971"/>
      <c r="Z70" s="971"/>
      <c r="AA70" s="971">
        <v>2308</v>
      </c>
      <c r="AB70" s="971"/>
      <c r="AC70" s="971"/>
      <c r="AD70" s="971"/>
      <c r="AE70" s="971"/>
      <c r="AF70" s="971">
        <v>23683</v>
      </c>
      <c r="AG70" s="971"/>
      <c r="AH70" s="971"/>
      <c r="AI70" s="971"/>
      <c r="AJ70" s="971"/>
      <c r="AK70" s="971" t="s">
        <v>587</v>
      </c>
      <c r="AL70" s="971"/>
      <c r="AM70" s="971"/>
      <c r="AN70" s="971"/>
      <c r="AO70" s="971"/>
      <c r="AP70" s="971">
        <v>98164</v>
      </c>
      <c r="AQ70" s="971"/>
      <c r="AR70" s="971"/>
      <c r="AS70" s="971"/>
      <c r="AT70" s="971"/>
      <c r="AU70" s="971" t="s">
        <v>587</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595</v>
      </c>
      <c r="C71" s="975"/>
      <c r="D71" s="975"/>
      <c r="E71" s="975"/>
      <c r="F71" s="975"/>
      <c r="G71" s="975"/>
      <c r="H71" s="975"/>
      <c r="I71" s="975"/>
      <c r="J71" s="975"/>
      <c r="K71" s="975"/>
      <c r="L71" s="975"/>
      <c r="M71" s="975"/>
      <c r="N71" s="975"/>
      <c r="O71" s="975"/>
      <c r="P71" s="976"/>
      <c r="Q71" s="977">
        <v>6632</v>
      </c>
      <c r="R71" s="971"/>
      <c r="S71" s="971"/>
      <c r="T71" s="971"/>
      <c r="U71" s="971"/>
      <c r="V71" s="971">
        <v>5979</v>
      </c>
      <c r="W71" s="971"/>
      <c r="X71" s="971"/>
      <c r="Y71" s="971"/>
      <c r="Z71" s="971"/>
      <c r="AA71" s="971">
        <v>653</v>
      </c>
      <c r="AB71" s="971"/>
      <c r="AC71" s="971"/>
      <c r="AD71" s="971"/>
      <c r="AE71" s="971"/>
      <c r="AF71" s="971">
        <v>19383</v>
      </c>
      <c r="AG71" s="971"/>
      <c r="AH71" s="971"/>
      <c r="AI71" s="971"/>
      <c r="AJ71" s="971"/>
      <c r="AK71" s="971" t="s">
        <v>588</v>
      </c>
      <c r="AL71" s="971"/>
      <c r="AM71" s="971"/>
      <c r="AN71" s="971"/>
      <c r="AO71" s="971"/>
      <c r="AP71" s="971">
        <v>20120</v>
      </c>
      <c r="AQ71" s="971"/>
      <c r="AR71" s="971"/>
      <c r="AS71" s="971"/>
      <c r="AT71" s="971"/>
      <c r="AU71" s="971" t="s">
        <v>588</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c r="C72" s="975"/>
      <c r="D72" s="975"/>
      <c r="E72" s="975"/>
      <c r="F72" s="975"/>
      <c r="G72" s="975"/>
      <c r="H72" s="975"/>
      <c r="I72" s="975"/>
      <c r="J72" s="975"/>
      <c r="K72" s="975"/>
      <c r="L72" s="975"/>
      <c r="M72" s="975"/>
      <c r="N72" s="975"/>
      <c r="O72" s="975"/>
      <c r="P72" s="976"/>
      <c r="Q72" s="977"/>
      <c r="R72" s="971"/>
      <c r="S72" s="971"/>
      <c r="T72" s="971"/>
      <c r="U72" s="971"/>
      <c r="V72" s="971"/>
      <c r="W72" s="971"/>
      <c r="X72" s="971"/>
      <c r="Y72" s="971"/>
      <c r="Z72" s="971"/>
      <c r="AA72" s="971"/>
      <c r="AB72" s="971"/>
      <c r="AC72" s="971"/>
      <c r="AD72" s="971"/>
      <c r="AE72" s="971"/>
      <c r="AF72" s="971"/>
      <c r="AG72" s="971"/>
      <c r="AH72" s="971"/>
      <c r="AI72" s="971"/>
      <c r="AJ72" s="971"/>
      <c r="AK72" s="971"/>
      <c r="AL72" s="971"/>
      <c r="AM72" s="971"/>
      <c r="AN72" s="971"/>
      <c r="AO72" s="971"/>
      <c r="AP72" s="971"/>
      <c r="AQ72" s="971"/>
      <c r="AR72" s="971"/>
      <c r="AS72" s="971"/>
      <c r="AT72" s="971"/>
      <c r="AU72" s="971"/>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392</v>
      </c>
      <c r="B88" s="937" t="s">
        <v>425</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57416</v>
      </c>
      <c r="AG88" s="959"/>
      <c r="AH88" s="959"/>
      <c r="AI88" s="959"/>
      <c r="AJ88" s="959"/>
      <c r="AK88" s="963"/>
      <c r="AL88" s="963"/>
      <c r="AM88" s="963"/>
      <c r="AN88" s="963"/>
      <c r="AO88" s="963"/>
      <c r="AP88" s="959">
        <v>118284</v>
      </c>
      <c r="AQ88" s="959"/>
      <c r="AR88" s="959"/>
      <c r="AS88" s="959"/>
      <c r="AT88" s="959"/>
      <c r="AU88" s="959" t="s">
        <v>586</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392</v>
      </c>
      <c r="BR102" s="937" t="s">
        <v>426</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3398</v>
      </c>
      <c r="CS102" s="953"/>
      <c r="CT102" s="953"/>
      <c r="CU102" s="953"/>
      <c r="CV102" s="954"/>
      <c r="CW102" s="952">
        <v>325</v>
      </c>
      <c r="CX102" s="953"/>
      <c r="CY102" s="953"/>
      <c r="CZ102" s="953"/>
      <c r="DA102" s="954"/>
      <c r="DB102" s="952">
        <v>2064</v>
      </c>
      <c r="DC102" s="953"/>
      <c r="DD102" s="953"/>
      <c r="DE102" s="953"/>
      <c r="DF102" s="954"/>
      <c r="DG102" s="952" t="s">
        <v>588</v>
      </c>
      <c r="DH102" s="953"/>
      <c r="DI102" s="953"/>
      <c r="DJ102" s="953"/>
      <c r="DK102" s="954"/>
      <c r="DL102" s="952" t="s">
        <v>588</v>
      </c>
      <c r="DM102" s="953"/>
      <c r="DN102" s="953"/>
      <c r="DO102" s="953"/>
      <c r="DP102" s="954"/>
      <c r="DQ102" s="952" t="s">
        <v>588</v>
      </c>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427</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428</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429</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430</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431</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432</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433</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434</v>
      </c>
      <c r="AB109" s="896"/>
      <c r="AC109" s="896"/>
      <c r="AD109" s="896"/>
      <c r="AE109" s="897"/>
      <c r="AF109" s="898" t="s">
        <v>435</v>
      </c>
      <c r="AG109" s="896"/>
      <c r="AH109" s="896"/>
      <c r="AI109" s="896"/>
      <c r="AJ109" s="897"/>
      <c r="AK109" s="898" t="s">
        <v>308</v>
      </c>
      <c r="AL109" s="896"/>
      <c r="AM109" s="896"/>
      <c r="AN109" s="896"/>
      <c r="AO109" s="897"/>
      <c r="AP109" s="898" t="s">
        <v>436</v>
      </c>
      <c r="AQ109" s="896"/>
      <c r="AR109" s="896"/>
      <c r="AS109" s="896"/>
      <c r="AT109" s="929"/>
      <c r="AU109" s="895" t="s">
        <v>433</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434</v>
      </c>
      <c r="BR109" s="896"/>
      <c r="BS109" s="896"/>
      <c r="BT109" s="896"/>
      <c r="BU109" s="897"/>
      <c r="BV109" s="898" t="s">
        <v>435</v>
      </c>
      <c r="BW109" s="896"/>
      <c r="BX109" s="896"/>
      <c r="BY109" s="896"/>
      <c r="BZ109" s="897"/>
      <c r="CA109" s="898" t="s">
        <v>308</v>
      </c>
      <c r="CB109" s="896"/>
      <c r="CC109" s="896"/>
      <c r="CD109" s="896"/>
      <c r="CE109" s="897"/>
      <c r="CF109" s="936" t="s">
        <v>436</v>
      </c>
      <c r="CG109" s="936"/>
      <c r="CH109" s="936"/>
      <c r="CI109" s="936"/>
      <c r="CJ109" s="936"/>
      <c r="CK109" s="898" t="s">
        <v>437</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434</v>
      </c>
      <c r="DH109" s="896"/>
      <c r="DI109" s="896"/>
      <c r="DJ109" s="896"/>
      <c r="DK109" s="897"/>
      <c r="DL109" s="898" t="s">
        <v>435</v>
      </c>
      <c r="DM109" s="896"/>
      <c r="DN109" s="896"/>
      <c r="DO109" s="896"/>
      <c r="DP109" s="897"/>
      <c r="DQ109" s="898" t="s">
        <v>308</v>
      </c>
      <c r="DR109" s="896"/>
      <c r="DS109" s="896"/>
      <c r="DT109" s="896"/>
      <c r="DU109" s="897"/>
      <c r="DV109" s="898" t="s">
        <v>436</v>
      </c>
      <c r="DW109" s="896"/>
      <c r="DX109" s="896"/>
      <c r="DY109" s="896"/>
      <c r="DZ109" s="929"/>
    </row>
    <row r="110" spans="1:131" s="230" customFormat="1" ht="26.25" customHeight="1" x14ac:dyDescent="0.2">
      <c r="A110" s="807" t="s">
        <v>438</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2788735</v>
      </c>
      <c r="AB110" s="889"/>
      <c r="AC110" s="889"/>
      <c r="AD110" s="889"/>
      <c r="AE110" s="890"/>
      <c r="AF110" s="891">
        <v>2976057</v>
      </c>
      <c r="AG110" s="889"/>
      <c r="AH110" s="889"/>
      <c r="AI110" s="889"/>
      <c r="AJ110" s="890"/>
      <c r="AK110" s="891">
        <v>3433954</v>
      </c>
      <c r="AL110" s="889"/>
      <c r="AM110" s="889"/>
      <c r="AN110" s="889"/>
      <c r="AO110" s="890"/>
      <c r="AP110" s="892">
        <v>12.8</v>
      </c>
      <c r="AQ110" s="893"/>
      <c r="AR110" s="893"/>
      <c r="AS110" s="893"/>
      <c r="AT110" s="894"/>
      <c r="AU110" s="930" t="s">
        <v>75</v>
      </c>
      <c r="AV110" s="931"/>
      <c r="AW110" s="931"/>
      <c r="AX110" s="931"/>
      <c r="AY110" s="931"/>
      <c r="AZ110" s="860" t="s">
        <v>439</v>
      </c>
      <c r="BA110" s="808"/>
      <c r="BB110" s="808"/>
      <c r="BC110" s="808"/>
      <c r="BD110" s="808"/>
      <c r="BE110" s="808"/>
      <c r="BF110" s="808"/>
      <c r="BG110" s="808"/>
      <c r="BH110" s="808"/>
      <c r="BI110" s="808"/>
      <c r="BJ110" s="808"/>
      <c r="BK110" s="808"/>
      <c r="BL110" s="808"/>
      <c r="BM110" s="808"/>
      <c r="BN110" s="808"/>
      <c r="BO110" s="808"/>
      <c r="BP110" s="809"/>
      <c r="BQ110" s="861">
        <v>57011030</v>
      </c>
      <c r="BR110" s="842"/>
      <c r="BS110" s="842"/>
      <c r="BT110" s="842"/>
      <c r="BU110" s="842"/>
      <c r="BV110" s="842">
        <v>57888944</v>
      </c>
      <c r="BW110" s="842"/>
      <c r="BX110" s="842"/>
      <c r="BY110" s="842"/>
      <c r="BZ110" s="842"/>
      <c r="CA110" s="842">
        <v>52303828</v>
      </c>
      <c r="CB110" s="842"/>
      <c r="CC110" s="842"/>
      <c r="CD110" s="842"/>
      <c r="CE110" s="842"/>
      <c r="CF110" s="866">
        <v>194.9</v>
      </c>
      <c r="CG110" s="867"/>
      <c r="CH110" s="867"/>
      <c r="CI110" s="867"/>
      <c r="CJ110" s="867"/>
      <c r="CK110" s="926" t="s">
        <v>440</v>
      </c>
      <c r="CL110" s="819"/>
      <c r="CM110" s="860" t="s">
        <v>441</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v>254700</v>
      </c>
      <c r="DH110" s="842"/>
      <c r="DI110" s="842"/>
      <c r="DJ110" s="842"/>
      <c r="DK110" s="842"/>
      <c r="DL110" s="842">
        <v>1539683</v>
      </c>
      <c r="DM110" s="842"/>
      <c r="DN110" s="842"/>
      <c r="DO110" s="842"/>
      <c r="DP110" s="842"/>
      <c r="DQ110" s="842">
        <v>1393390</v>
      </c>
      <c r="DR110" s="842"/>
      <c r="DS110" s="842"/>
      <c r="DT110" s="842"/>
      <c r="DU110" s="842"/>
      <c r="DV110" s="843">
        <v>5.2</v>
      </c>
      <c r="DW110" s="843"/>
      <c r="DX110" s="843"/>
      <c r="DY110" s="843"/>
      <c r="DZ110" s="844"/>
    </row>
    <row r="111" spans="1:131" s="230" customFormat="1" ht="26.25" customHeight="1" x14ac:dyDescent="0.2">
      <c r="A111" s="774" t="s">
        <v>442</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129</v>
      </c>
      <c r="AB111" s="919"/>
      <c r="AC111" s="919"/>
      <c r="AD111" s="919"/>
      <c r="AE111" s="920"/>
      <c r="AF111" s="921" t="s">
        <v>129</v>
      </c>
      <c r="AG111" s="919"/>
      <c r="AH111" s="919"/>
      <c r="AI111" s="919"/>
      <c r="AJ111" s="920"/>
      <c r="AK111" s="921" t="s">
        <v>129</v>
      </c>
      <c r="AL111" s="919"/>
      <c r="AM111" s="919"/>
      <c r="AN111" s="919"/>
      <c r="AO111" s="920"/>
      <c r="AP111" s="922" t="s">
        <v>129</v>
      </c>
      <c r="AQ111" s="923"/>
      <c r="AR111" s="923"/>
      <c r="AS111" s="923"/>
      <c r="AT111" s="924"/>
      <c r="AU111" s="932"/>
      <c r="AV111" s="933"/>
      <c r="AW111" s="933"/>
      <c r="AX111" s="933"/>
      <c r="AY111" s="933"/>
      <c r="AZ111" s="815" t="s">
        <v>443</v>
      </c>
      <c r="BA111" s="752"/>
      <c r="BB111" s="752"/>
      <c r="BC111" s="752"/>
      <c r="BD111" s="752"/>
      <c r="BE111" s="752"/>
      <c r="BF111" s="752"/>
      <c r="BG111" s="752"/>
      <c r="BH111" s="752"/>
      <c r="BI111" s="752"/>
      <c r="BJ111" s="752"/>
      <c r="BK111" s="752"/>
      <c r="BL111" s="752"/>
      <c r="BM111" s="752"/>
      <c r="BN111" s="752"/>
      <c r="BO111" s="752"/>
      <c r="BP111" s="753"/>
      <c r="BQ111" s="816">
        <v>4698966</v>
      </c>
      <c r="BR111" s="817"/>
      <c r="BS111" s="817"/>
      <c r="BT111" s="817"/>
      <c r="BU111" s="817"/>
      <c r="BV111" s="817">
        <v>3702720</v>
      </c>
      <c r="BW111" s="817"/>
      <c r="BX111" s="817"/>
      <c r="BY111" s="817"/>
      <c r="BZ111" s="817"/>
      <c r="CA111" s="817">
        <v>2825261</v>
      </c>
      <c r="CB111" s="817"/>
      <c r="CC111" s="817"/>
      <c r="CD111" s="817"/>
      <c r="CE111" s="817"/>
      <c r="CF111" s="875">
        <v>10.5</v>
      </c>
      <c r="CG111" s="876"/>
      <c r="CH111" s="876"/>
      <c r="CI111" s="876"/>
      <c r="CJ111" s="876"/>
      <c r="CK111" s="927"/>
      <c r="CL111" s="821"/>
      <c r="CM111" s="815" t="s">
        <v>444</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v>3283130</v>
      </c>
      <c r="DH111" s="817"/>
      <c r="DI111" s="817"/>
      <c r="DJ111" s="817"/>
      <c r="DK111" s="817"/>
      <c r="DL111" s="817">
        <v>1001728</v>
      </c>
      <c r="DM111" s="817"/>
      <c r="DN111" s="817"/>
      <c r="DO111" s="817"/>
      <c r="DP111" s="817"/>
      <c r="DQ111" s="817">
        <v>893787</v>
      </c>
      <c r="DR111" s="817"/>
      <c r="DS111" s="817"/>
      <c r="DT111" s="817"/>
      <c r="DU111" s="817"/>
      <c r="DV111" s="794">
        <v>3.3</v>
      </c>
      <c r="DW111" s="794"/>
      <c r="DX111" s="794"/>
      <c r="DY111" s="794"/>
      <c r="DZ111" s="795"/>
    </row>
    <row r="112" spans="1:131" s="230" customFormat="1" ht="26.25" customHeight="1" x14ac:dyDescent="0.2">
      <c r="A112" s="912" t="s">
        <v>445</v>
      </c>
      <c r="B112" s="913"/>
      <c r="C112" s="752" t="s">
        <v>446</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129</v>
      </c>
      <c r="AB112" s="780"/>
      <c r="AC112" s="780"/>
      <c r="AD112" s="780"/>
      <c r="AE112" s="781"/>
      <c r="AF112" s="782" t="s">
        <v>129</v>
      </c>
      <c r="AG112" s="780"/>
      <c r="AH112" s="780"/>
      <c r="AI112" s="780"/>
      <c r="AJ112" s="781"/>
      <c r="AK112" s="782" t="s">
        <v>129</v>
      </c>
      <c r="AL112" s="780"/>
      <c r="AM112" s="780"/>
      <c r="AN112" s="780"/>
      <c r="AO112" s="781"/>
      <c r="AP112" s="824" t="s">
        <v>447</v>
      </c>
      <c r="AQ112" s="825"/>
      <c r="AR112" s="825"/>
      <c r="AS112" s="825"/>
      <c r="AT112" s="826"/>
      <c r="AU112" s="932"/>
      <c r="AV112" s="933"/>
      <c r="AW112" s="933"/>
      <c r="AX112" s="933"/>
      <c r="AY112" s="933"/>
      <c r="AZ112" s="815" t="s">
        <v>448</v>
      </c>
      <c r="BA112" s="752"/>
      <c r="BB112" s="752"/>
      <c r="BC112" s="752"/>
      <c r="BD112" s="752"/>
      <c r="BE112" s="752"/>
      <c r="BF112" s="752"/>
      <c r="BG112" s="752"/>
      <c r="BH112" s="752"/>
      <c r="BI112" s="752"/>
      <c r="BJ112" s="752"/>
      <c r="BK112" s="752"/>
      <c r="BL112" s="752"/>
      <c r="BM112" s="752"/>
      <c r="BN112" s="752"/>
      <c r="BO112" s="752"/>
      <c r="BP112" s="753"/>
      <c r="BQ112" s="816">
        <v>1862459</v>
      </c>
      <c r="BR112" s="817"/>
      <c r="BS112" s="817"/>
      <c r="BT112" s="817"/>
      <c r="BU112" s="817"/>
      <c r="BV112" s="817">
        <v>1827573</v>
      </c>
      <c r="BW112" s="817"/>
      <c r="BX112" s="817"/>
      <c r="BY112" s="817"/>
      <c r="BZ112" s="817"/>
      <c r="CA112" s="817">
        <v>1511520</v>
      </c>
      <c r="CB112" s="817"/>
      <c r="CC112" s="817"/>
      <c r="CD112" s="817"/>
      <c r="CE112" s="817"/>
      <c r="CF112" s="875">
        <v>5.6</v>
      </c>
      <c r="CG112" s="876"/>
      <c r="CH112" s="876"/>
      <c r="CI112" s="876"/>
      <c r="CJ112" s="876"/>
      <c r="CK112" s="927"/>
      <c r="CL112" s="821"/>
      <c r="CM112" s="815" t="s">
        <v>449</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129</v>
      </c>
      <c r="DH112" s="817"/>
      <c r="DI112" s="817"/>
      <c r="DJ112" s="817"/>
      <c r="DK112" s="817"/>
      <c r="DL112" s="817" t="s">
        <v>129</v>
      </c>
      <c r="DM112" s="817"/>
      <c r="DN112" s="817"/>
      <c r="DO112" s="817"/>
      <c r="DP112" s="817"/>
      <c r="DQ112" s="817" t="s">
        <v>450</v>
      </c>
      <c r="DR112" s="817"/>
      <c r="DS112" s="817"/>
      <c r="DT112" s="817"/>
      <c r="DU112" s="817"/>
      <c r="DV112" s="794" t="s">
        <v>129</v>
      </c>
      <c r="DW112" s="794"/>
      <c r="DX112" s="794"/>
      <c r="DY112" s="794"/>
      <c r="DZ112" s="795"/>
    </row>
    <row r="113" spans="1:130" s="230" customFormat="1" ht="26.25" customHeight="1" x14ac:dyDescent="0.2">
      <c r="A113" s="914"/>
      <c r="B113" s="915"/>
      <c r="C113" s="752" t="s">
        <v>451</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178105</v>
      </c>
      <c r="AB113" s="919"/>
      <c r="AC113" s="919"/>
      <c r="AD113" s="919"/>
      <c r="AE113" s="920"/>
      <c r="AF113" s="921">
        <v>184302</v>
      </c>
      <c r="AG113" s="919"/>
      <c r="AH113" s="919"/>
      <c r="AI113" s="919"/>
      <c r="AJ113" s="920"/>
      <c r="AK113" s="921">
        <v>188653</v>
      </c>
      <c r="AL113" s="919"/>
      <c r="AM113" s="919"/>
      <c r="AN113" s="919"/>
      <c r="AO113" s="920"/>
      <c r="AP113" s="922">
        <v>0.7</v>
      </c>
      <c r="AQ113" s="923"/>
      <c r="AR113" s="923"/>
      <c r="AS113" s="923"/>
      <c r="AT113" s="924"/>
      <c r="AU113" s="932"/>
      <c r="AV113" s="933"/>
      <c r="AW113" s="933"/>
      <c r="AX113" s="933"/>
      <c r="AY113" s="933"/>
      <c r="AZ113" s="815" t="s">
        <v>452</v>
      </c>
      <c r="BA113" s="752"/>
      <c r="BB113" s="752"/>
      <c r="BC113" s="752"/>
      <c r="BD113" s="752"/>
      <c r="BE113" s="752"/>
      <c r="BF113" s="752"/>
      <c r="BG113" s="752"/>
      <c r="BH113" s="752"/>
      <c r="BI113" s="752"/>
      <c r="BJ113" s="752"/>
      <c r="BK113" s="752"/>
      <c r="BL113" s="752"/>
      <c r="BM113" s="752"/>
      <c r="BN113" s="752"/>
      <c r="BO113" s="752"/>
      <c r="BP113" s="753"/>
      <c r="BQ113" s="816" t="s">
        <v>129</v>
      </c>
      <c r="BR113" s="817"/>
      <c r="BS113" s="817"/>
      <c r="BT113" s="817"/>
      <c r="BU113" s="817"/>
      <c r="BV113" s="817" t="s">
        <v>129</v>
      </c>
      <c r="BW113" s="817"/>
      <c r="BX113" s="817"/>
      <c r="BY113" s="817"/>
      <c r="BZ113" s="817"/>
      <c r="CA113" s="817" t="s">
        <v>129</v>
      </c>
      <c r="CB113" s="817"/>
      <c r="CC113" s="817"/>
      <c r="CD113" s="817"/>
      <c r="CE113" s="817"/>
      <c r="CF113" s="875" t="s">
        <v>129</v>
      </c>
      <c r="CG113" s="876"/>
      <c r="CH113" s="876"/>
      <c r="CI113" s="876"/>
      <c r="CJ113" s="876"/>
      <c r="CK113" s="927"/>
      <c r="CL113" s="821"/>
      <c r="CM113" s="815" t="s">
        <v>453</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129</v>
      </c>
      <c r="DH113" s="780"/>
      <c r="DI113" s="780"/>
      <c r="DJ113" s="780"/>
      <c r="DK113" s="781"/>
      <c r="DL113" s="782" t="s">
        <v>129</v>
      </c>
      <c r="DM113" s="780"/>
      <c r="DN113" s="780"/>
      <c r="DO113" s="780"/>
      <c r="DP113" s="781"/>
      <c r="DQ113" s="782" t="s">
        <v>129</v>
      </c>
      <c r="DR113" s="780"/>
      <c r="DS113" s="780"/>
      <c r="DT113" s="780"/>
      <c r="DU113" s="781"/>
      <c r="DV113" s="824" t="s">
        <v>450</v>
      </c>
      <c r="DW113" s="825"/>
      <c r="DX113" s="825"/>
      <c r="DY113" s="825"/>
      <c r="DZ113" s="826"/>
    </row>
    <row r="114" spans="1:130" s="230" customFormat="1" ht="26.25" customHeight="1" x14ac:dyDescent="0.2">
      <c r="A114" s="914"/>
      <c r="B114" s="915"/>
      <c r="C114" s="752" t="s">
        <v>454</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t="s">
        <v>129</v>
      </c>
      <c r="AB114" s="780"/>
      <c r="AC114" s="780"/>
      <c r="AD114" s="780"/>
      <c r="AE114" s="781"/>
      <c r="AF114" s="782" t="s">
        <v>129</v>
      </c>
      <c r="AG114" s="780"/>
      <c r="AH114" s="780"/>
      <c r="AI114" s="780"/>
      <c r="AJ114" s="781"/>
      <c r="AK114" s="782" t="s">
        <v>129</v>
      </c>
      <c r="AL114" s="780"/>
      <c r="AM114" s="780"/>
      <c r="AN114" s="780"/>
      <c r="AO114" s="781"/>
      <c r="AP114" s="824" t="s">
        <v>129</v>
      </c>
      <c r="AQ114" s="825"/>
      <c r="AR114" s="825"/>
      <c r="AS114" s="825"/>
      <c r="AT114" s="826"/>
      <c r="AU114" s="932"/>
      <c r="AV114" s="933"/>
      <c r="AW114" s="933"/>
      <c r="AX114" s="933"/>
      <c r="AY114" s="933"/>
      <c r="AZ114" s="815" t="s">
        <v>455</v>
      </c>
      <c r="BA114" s="752"/>
      <c r="BB114" s="752"/>
      <c r="BC114" s="752"/>
      <c r="BD114" s="752"/>
      <c r="BE114" s="752"/>
      <c r="BF114" s="752"/>
      <c r="BG114" s="752"/>
      <c r="BH114" s="752"/>
      <c r="BI114" s="752"/>
      <c r="BJ114" s="752"/>
      <c r="BK114" s="752"/>
      <c r="BL114" s="752"/>
      <c r="BM114" s="752"/>
      <c r="BN114" s="752"/>
      <c r="BO114" s="752"/>
      <c r="BP114" s="753"/>
      <c r="BQ114" s="816">
        <v>6568854</v>
      </c>
      <c r="BR114" s="817"/>
      <c r="BS114" s="817"/>
      <c r="BT114" s="817"/>
      <c r="BU114" s="817"/>
      <c r="BV114" s="817">
        <v>6424480</v>
      </c>
      <c r="BW114" s="817"/>
      <c r="BX114" s="817"/>
      <c r="BY114" s="817"/>
      <c r="BZ114" s="817"/>
      <c r="CA114" s="817">
        <v>6200764</v>
      </c>
      <c r="CB114" s="817"/>
      <c r="CC114" s="817"/>
      <c r="CD114" s="817"/>
      <c r="CE114" s="817"/>
      <c r="CF114" s="875">
        <v>23.1</v>
      </c>
      <c r="CG114" s="876"/>
      <c r="CH114" s="876"/>
      <c r="CI114" s="876"/>
      <c r="CJ114" s="876"/>
      <c r="CK114" s="927"/>
      <c r="CL114" s="821"/>
      <c r="CM114" s="815" t="s">
        <v>456</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129</v>
      </c>
      <c r="DH114" s="780"/>
      <c r="DI114" s="780"/>
      <c r="DJ114" s="780"/>
      <c r="DK114" s="781"/>
      <c r="DL114" s="782" t="s">
        <v>129</v>
      </c>
      <c r="DM114" s="780"/>
      <c r="DN114" s="780"/>
      <c r="DO114" s="780"/>
      <c r="DP114" s="781"/>
      <c r="DQ114" s="782" t="s">
        <v>129</v>
      </c>
      <c r="DR114" s="780"/>
      <c r="DS114" s="780"/>
      <c r="DT114" s="780"/>
      <c r="DU114" s="781"/>
      <c r="DV114" s="824" t="s">
        <v>129</v>
      </c>
      <c r="DW114" s="825"/>
      <c r="DX114" s="825"/>
      <c r="DY114" s="825"/>
      <c r="DZ114" s="826"/>
    </row>
    <row r="115" spans="1:130" s="230" customFormat="1" ht="26.25" customHeight="1" x14ac:dyDescent="0.2">
      <c r="A115" s="914"/>
      <c r="B115" s="915"/>
      <c r="C115" s="752" t="s">
        <v>457</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99651</v>
      </c>
      <c r="AB115" s="919"/>
      <c r="AC115" s="919"/>
      <c r="AD115" s="919"/>
      <c r="AE115" s="920"/>
      <c r="AF115" s="921">
        <v>100038</v>
      </c>
      <c r="AG115" s="919"/>
      <c r="AH115" s="919"/>
      <c r="AI115" s="919"/>
      <c r="AJ115" s="920"/>
      <c r="AK115" s="921">
        <v>206104</v>
      </c>
      <c r="AL115" s="919"/>
      <c r="AM115" s="919"/>
      <c r="AN115" s="919"/>
      <c r="AO115" s="920"/>
      <c r="AP115" s="922">
        <v>0.8</v>
      </c>
      <c r="AQ115" s="923"/>
      <c r="AR115" s="923"/>
      <c r="AS115" s="923"/>
      <c r="AT115" s="924"/>
      <c r="AU115" s="932"/>
      <c r="AV115" s="933"/>
      <c r="AW115" s="933"/>
      <c r="AX115" s="933"/>
      <c r="AY115" s="933"/>
      <c r="AZ115" s="815" t="s">
        <v>458</v>
      </c>
      <c r="BA115" s="752"/>
      <c r="BB115" s="752"/>
      <c r="BC115" s="752"/>
      <c r="BD115" s="752"/>
      <c r="BE115" s="752"/>
      <c r="BF115" s="752"/>
      <c r="BG115" s="752"/>
      <c r="BH115" s="752"/>
      <c r="BI115" s="752"/>
      <c r="BJ115" s="752"/>
      <c r="BK115" s="752"/>
      <c r="BL115" s="752"/>
      <c r="BM115" s="752"/>
      <c r="BN115" s="752"/>
      <c r="BO115" s="752"/>
      <c r="BP115" s="753"/>
      <c r="BQ115" s="816" t="s">
        <v>129</v>
      </c>
      <c r="BR115" s="817"/>
      <c r="BS115" s="817"/>
      <c r="BT115" s="817"/>
      <c r="BU115" s="817"/>
      <c r="BV115" s="817" t="s">
        <v>129</v>
      </c>
      <c r="BW115" s="817"/>
      <c r="BX115" s="817"/>
      <c r="BY115" s="817"/>
      <c r="BZ115" s="817"/>
      <c r="CA115" s="817" t="s">
        <v>129</v>
      </c>
      <c r="CB115" s="817"/>
      <c r="CC115" s="817"/>
      <c r="CD115" s="817"/>
      <c r="CE115" s="817"/>
      <c r="CF115" s="875" t="s">
        <v>129</v>
      </c>
      <c r="CG115" s="876"/>
      <c r="CH115" s="876"/>
      <c r="CI115" s="876"/>
      <c r="CJ115" s="876"/>
      <c r="CK115" s="927"/>
      <c r="CL115" s="821"/>
      <c r="CM115" s="815" t="s">
        <v>459</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v>1161136</v>
      </c>
      <c r="DH115" s="780"/>
      <c r="DI115" s="780"/>
      <c r="DJ115" s="780"/>
      <c r="DK115" s="781"/>
      <c r="DL115" s="782">
        <v>1161309</v>
      </c>
      <c r="DM115" s="780"/>
      <c r="DN115" s="780"/>
      <c r="DO115" s="780"/>
      <c r="DP115" s="781"/>
      <c r="DQ115" s="782">
        <v>538084</v>
      </c>
      <c r="DR115" s="780"/>
      <c r="DS115" s="780"/>
      <c r="DT115" s="780"/>
      <c r="DU115" s="781"/>
      <c r="DV115" s="824">
        <v>2</v>
      </c>
      <c r="DW115" s="825"/>
      <c r="DX115" s="825"/>
      <c r="DY115" s="825"/>
      <c r="DZ115" s="826"/>
    </row>
    <row r="116" spans="1:130" s="230" customFormat="1" ht="26.25" customHeight="1" x14ac:dyDescent="0.2">
      <c r="A116" s="916"/>
      <c r="B116" s="917"/>
      <c r="C116" s="839" t="s">
        <v>460</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129</v>
      </c>
      <c r="AB116" s="780"/>
      <c r="AC116" s="780"/>
      <c r="AD116" s="780"/>
      <c r="AE116" s="781"/>
      <c r="AF116" s="782" t="s">
        <v>129</v>
      </c>
      <c r="AG116" s="780"/>
      <c r="AH116" s="780"/>
      <c r="AI116" s="780"/>
      <c r="AJ116" s="781"/>
      <c r="AK116" s="782" t="s">
        <v>129</v>
      </c>
      <c r="AL116" s="780"/>
      <c r="AM116" s="780"/>
      <c r="AN116" s="780"/>
      <c r="AO116" s="781"/>
      <c r="AP116" s="824" t="s">
        <v>129</v>
      </c>
      <c r="AQ116" s="825"/>
      <c r="AR116" s="825"/>
      <c r="AS116" s="825"/>
      <c r="AT116" s="826"/>
      <c r="AU116" s="932"/>
      <c r="AV116" s="933"/>
      <c r="AW116" s="933"/>
      <c r="AX116" s="933"/>
      <c r="AY116" s="933"/>
      <c r="AZ116" s="909" t="s">
        <v>461</v>
      </c>
      <c r="BA116" s="910"/>
      <c r="BB116" s="910"/>
      <c r="BC116" s="910"/>
      <c r="BD116" s="910"/>
      <c r="BE116" s="910"/>
      <c r="BF116" s="910"/>
      <c r="BG116" s="910"/>
      <c r="BH116" s="910"/>
      <c r="BI116" s="910"/>
      <c r="BJ116" s="910"/>
      <c r="BK116" s="910"/>
      <c r="BL116" s="910"/>
      <c r="BM116" s="910"/>
      <c r="BN116" s="910"/>
      <c r="BO116" s="910"/>
      <c r="BP116" s="911"/>
      <c r="BQ116" s="816" t="s">
        <v>129</v>
      </c>
      <c r="BR116" s="817"/>
      <c r="BS116" s="817"/>
      <c r="BT116" s="817"/>
      <c r="BU116" s="817"/>
      <c r="BV116" s="817" t="s">
        <v>129</v>
      </c>
      <c r="BW116" s="817"/>
      <c r="BX116" s="817"/>
      <c r="BY116" s="817"/>
      <c r="BZ116" s="817"/>
      <c r="CA116" s="817" t="s">
        <v>129</v>
      </c>
      <c r="CB116" s="817"/>
      <c r="CC116" s="817"/>
      <c r="CD116" s="817"/>
      <c r="CE116" s="817"/>
      <c r="CF116" s="875" t="s">
        <v>129</v>
      </c>
      <c r="CG116" s="876"/>
      <c r="CH116" s="876"/>
      <c r="CI116" s="876"/>
      <c r="CJ116" s="876"/>
      <c r="CK116" s="927"/>
      <c r="CL116" s="821"/>
      <c r="CM116" s="815" t="s">
        <v>462</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129</v>
      </c>
      <c r="DH116" s="780"/>
      <c r="DI116" s="780"/>
      <c r="DJ116" s="780"/>
      <c r="DK116" s="781"/>
      <c r="DL116" s="782" t="s">
        <v>129</v>
      </c>
      <c r="DM116" s="780"/>
      <c r="DN116" s="780"/>
      <c r="DO116" s="780"/>
      <c r="DP116" s="781"/>
      <c r="DQ116" s="782" t="s">
        <v>129</v>
      </c>
      <c r="DR116" s="780"/>
      <c r="DS116" s="780"/>
      <c r="DT116" s="780"/>
      <c r="DU116" s="781"/>
      <c r="DV116" s="824" t="s">
        <v>129</v>
      </c>
      <c r="DW116" s="825"/>
      <c r="DX116" s="825"/>
      <c r="DY116" s="825"/>
      <c r="DZ116" s="826"/>
    </row>
    <row r="117" spans="1:130" s="230" customFormat="1" ht="26.25" customHeight="1" x14ac:dyDescent="0.2">
      <c r="A117" s="895" t="s">
        <v>188</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463</v>
      </c>
      <c r="Z117" s="897"/>
      <c r="AA117" s="902">
        <v>3066491</v>
      </c>
      <c r="AB117" s="903"/>
      <c r="AC117" s="903"/>
      <c r="AD117" s="903"/>
      <c r="AE117" s="904"/>
      <c r="AF117" s="905">
        <v>3260397</v>
      </c>
      <c r="AG117" s="903"/>
      <c r="AH117" s="903"/>
      <c r="AI117" s="903"/>
      <c r="AJ117" s="904"/>
      <c r="AK117" s="905">
        <v>3828711</v>
      </c>
      <c r="AL117" s="903"/>
      <c r="AM117" s="903"/>
      <c r="AN117" s="903"/>
      <c r="AO117" s="904"/>
      <c r="AP117" s="906"/>
      <c r="AQ117" s="907"/>
      <c r="AR117" s="907"/>
      <c r="AS117" s="907"/>
      <c r="AT117" s="908"/>
      <c r="AU117" s="932"/>
      <c r="AV117" s="933"/>
      <c r="AW117" s="933"/>
      <c r="AX117" s="933"/>
      <c r="AY117" s="933"/>
      <c r="AZ117" s="863" t="s">
        <v>464</v>
      </c>
      <c r="BA117" s="864"/>
      <c r="BB117" s="864"/>
      <c r="BC117" s="864"/>
      <c r="BD117" s="864"/>
      <c r="BE117" s="864"/>
      <c r="BF117" s="864"/>
      <c r="BG117" s="864"/>
      <c r="BH117" s="864"/>
      <c r="BI117" s="864"/>
      <c r="BJ117" s="864"/>
      <c r="BK117" s="864"/>
      <c r="BL117" s="864"/>
      <c r="BM117" s="864"/>
      <c r="BN117" s="864"/>
      <c r="BO117" s="864"/>
      <c r="BP117" s="865"/>
      <c r="BQ117" s="816" t="s">
        <v>129</v>
      </c>
      <c r="BR117" s="817"/>
      <c r="BS117" s="817"/>
      <c r="BT117" s="817"/>
      <c r="BU117" s="817"/>
      <c r="BV117" s="817" t="s">
        <v>129</v>
      </c>
      <c r="BW117" s="817"/>
      <c r="BX117" s="817"/>
      <c r="BY117" s="817"/>
      <c r="BZ117" s="817"/>
      <c r="CA117" s="817" t="s">
        <v>450</v>
      </c>
      <c r="CB117" s="817"/>
      <c r="CC117" s="817"/>
      <c r="CD117" s="817"/>
      <c r="CE117" s="817"/>
      <c r="CF117" s="875" t="s">
        <v>129</v>
      </c>
      <c r="CG117" s="876"/>
      <c r="CH117" s="876"/>
      <c r="CI117" s="876"/>
      <c r="CJ117" s="876"/>
      <c r="CK117" s="927"/>
      <c r="CL117" s="821"/>
      <c r="CM117" s="815" t="s">
        <v>465</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450</v>
      </c>
      <c r="DH117" s="780"/>
      <c r="DI117" s="780"/>
      <c r="DJ117" s="780"/>
      <c r="DK117" s="781"/>
      <c r="DL117" s="782" t="s">
        <v>450</v>
      </c>
      <c r="DM117" s="780"/>
      <c r="DN117" s="780"/>
      <c r="DO117" s="780"/>
      <c r="DP117" s="781"/>
      <c r="DQ117" s="782" t="s">
        <v>129</v>
      </c>
      <c r="DR117" s="780"/>
      <c r="DS117" s="780"/>
      <c r="DT117" s="780"/>
      <c r="DU117" s="781"/>
      <c r="DV117" s="824" t="s">
        <v>129</v>
      </c>
      <c r="DW117" s="825"/>
      <c r="DX117" s="825"/>
      <c r="DY117" s="825"/>
      <c r="DZ117" s="826"/>
    </row>
    <row r="118" spans="1:130" s="230" customFormat="1" ht="26.25" customHeight="1" x14ac:dyDescent="0.2">
      <c r="A118" s="895" t="s">
        <v>437</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434</v>
      </c>
      <c r="AB118" s="896"/>
      <c r="AC118" s="896"/>
      <c r="AD118" s="896"/>
      <c r="AE118" s="897"/>
      <c r="AF118" s="898" t="s">
        <v>435</v>
      </c>
      <c r="AG118" s="896"/>
      <c r="AH118" s="896"/>
      <c r="AI118" s="896"/>
      <c r="AJ118" s="897"/>
      <c r="AK118" s="898" t="s">
        <v>308</v>
      </c>
      <c r="AL118" s="896"/>
      <c r="AM118" s="896"/>
      <c r="AN118" s="896"/>
      <c r="AO118" s="897"/>
      <c r="AP118" s="899" t="s">
        <v>436</v>
      </c>
      <c r="AQ118" s="900"/>
      <c r="AR118" s="900"/>
      <c r="AS118" s="900"/>
      <c r="AT118" s="901"/>
      <c r="AU118" s="932"/>
      <c r="AV118" s="933"/>
      <c r="AW118" s="933"/>
      <c r="AX118" s="933"/>
      <c r="AY118" s="933"/>
      <c r="AZ118" s="838" t="s">
        <v>466</v>
      </c>
      <c r="BA118" s="839"/>
      <c r="BB118" s="839"/>
      <c r="BC118" s="839"/>
      <c r="BD118" s="839"/>
      <c r="BE118" s="839"/>
      <c r="BF118" s="839"/>
      <c r="BG118" s="839"/>
      <c r="BH118" s="839"/>
      <c r="BI118" s="839"/>
      <c r="BJ118" s="839"/>
      <c r="BK118" s="839"/>
      <c r="BL118" s="839"/>
      <c r="BM118" s="839"/>
      <c r="BN118" s="839"/>
      <c r="BO118" s="839"/>
      <c r="BP118" s="840"/>
      <c r="BQ118" s="879" t="s">
        <v>447</v>
      </c>
      <c r="BR118" s="845"/>
      <c r="BS118" s="845"/>
      <c r="BT118" s="845"/>
      <c r="BU118" s="845"/>
      <c r="BV118" s="845" t="s">
        <v>129</v>
      </c>
      <c r="BW118" s="845"/>
      <c r="BX118" s="845"/>
      <c r="BY118" s="845"/>
      <c r="BZ118" s="845"/>
      <c r="CA118" s="845" t="s">
        <v>129</v>
      </c>
      <c r="CB118" s="845"/>
      <c r="CC118" s="845"/>
      <c r="CD118" s="845"/>
      <c r="CE118" s="845"/>
      <c r="CF118" s="875" t="s">
        <v>129</v>
      </c>
      <c r="CG118" s="876"/>
      <c r="CH118" s="876"/>
      <c r="CI118" s="876"/>
      <c r="CJ118" s="876"/>
      <c r="CK118" s="927"/>
      <c r="CL118" s="821"/>
      <c r="CM118" s="815" t="s">
        <v>467</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129</v>
      </c>
      <c r="DH118" s="780"/>
      <c r="DI118" s="780"/>
      <c r="DJ118" s="780"/>
      <c r="DK118" s="781"/>
      <c r="DL118" s="782" t="s">
        <v>129</v>
      </c>
      <c r="DM118" s="780"/>
      <c r="DN118" s="780"/>
      <c r="DO118" s="780"/>
      <c r="DP118" s="781"/>
      <c r="DQ118" s="782" t="s">
        <v>129</v>
      </c>
      <c r="DR118" s="780"/>
      <c r="DS118" s="780"/>
      <c r="DT118" s="780"/>
      <c r="DU118" s="781"/>
      <c r="DV118" s="824" t="s">
        <v>129</v>
      </c>
      <c r="DW118" s="825"/>
      <c r="DX118" s="825"/>
      <c r="DY118" s="825"/>
      <c r="DZ118" s="826"/>
    </row>
    <row r="119" spans="1:130" s="230" customFormat="1" ht="26.25" customHeight="1" x14ac:dyDescent="0.2">
      <c r="A119" s="818" t="s">
        <v>440</v>
      </c>
      <c r="B119" s="819"/>
      <c r="C119" s="860" t="s">
        <v>441</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v>2511</v>
      </c>
      <c r="AB119" s="889"/>
      <c r="AC119" s="889"/>
      <c r="AD119" s="889"/>
      <c r="AE119" s="890"/>
      <c r="AF119" s="891">
        <v>2494</v>
      </c>
      <c r="AG119" s="889"/>
      <c r="AH119" s="889"/>
      <c r="AI119" s="889"/>
      <c r="AJ119" s="890"/>
      <c r="AK119" s="891">
        <v>97931</v>
      </c>
      <c r="AL119" s="889"/>
      <c r="AM119" s="889"/>
      <c r="AN119" s="889"/>
      <c r="AO119" s="890"/>
      <c r="AP119" s="892">
        <v>0.4</v>
      </c>
      <c r="AQ119" s="893"/>
      <c r="AR119" s="893"/>
      <c r="AS119" s="893"/>
      <c r="AT119" s="894"/>
      <c r="AU119" s="934"/>
      <c r="AV119" s="935"/>
      <c r="AW119" s="935"/>
      <c r="AX119" s="935"/>
      <c r="AY119" s="935"/>
      <c r="AZ119" s="251" t="s">
        <v>188</v>
      </c>
      <c r="BA119" s="251"/>
      <c r="BB119" s="251"/>
      <c r="BC119" s="251"/>
      <c r="BD119" s="251"/>
      <c r="BE119" s="251"/>
      <c r="BF119" s="251"/>
      <c r="BG119" s="251"/>
      <c r="BH119" s="251"/>
      <c r="BI119" s="251"/>
      <c r="BJ119" s="251"/>
      <c r="BK119" s="251"/>
      <c r="BL119" s="251"/>
      <c r="BM119" s="251"/>
      <c r="BN119" s="251"/>
      <c r="BO119" s="877" t="s">
        <v>468</v>
      </c>
      <c r="BP119" s="878"/>
      <c r="BQ119" s="879">
        <v>70141309</v>
      </c>
      <c r="BR119" s="845"/>
      <c r="BS119" s="845"/>
      <c r="BT119" s="845"/>
      <c r="BU119" s="845"/>
      <c r="BV119" s="845">
        <v>69843717</v>
      </c>
      <c r="BW119" s="845"/>
      <c r="BX119" s="845"/>
      <c r="BY119" s="845"/>
      <c r="BZ119" s="845"/>
      <c r="CA119" s="845">
        <v>62841373</v>
      </c>
      <c r="CB119" s="845"/>
      <c r="CC119" s="845"/>
      <c r="CD119" s="845"/>
      <c r="CE119" s="845"/>
      <c r="CF119" s="748"/>
      <c r="CG119" s="749"/>
      <c r="CH119" s="749"/>
      <c r="CI119" s="749"/>
      <c r="CJ119" s="834"/>
      <c r="CK119" s="928"/>
      <c r="CL119" s="823"/>
      <c r="CM119" s="838" t="s">
        <v>469</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129</v>
      </c>
      <c r="DH119" s="764"/>
      <c r="DI119" s="764"/>
      <c r="DJ119" s="764"/>
      <c r="DK119" s="765"/>
      <c r="DL119" s="766" t="s">
        <v>129</v>
      </c>
      <c r="DM119" s="764"/>
      <c r="DN119" s="764"/>
      <c r="DO119" s="764"/>
      <c r="DP119" s="765"/>
      <c r="DQ119" s="766" t="s">
        <v>129</v>
      </c>
      <c r="DR119" s="764"/>
      <c r="DS119" s="764"/>
      <c r="DT119" s="764"/>
      <c r="DU119" s="765"/>
      <c r="DV119" s="848" t="s">
        <v>129</v>
      </c>
      <c r="DW119" s="849"/>
      <c r="DX119" s="849"/>
      <c r="DY119" s="849"/>
      <c r="DZ119" s="850"/>
    </row>
    <row r="120" spans="1:130" s="230" customFormat="1" ht="26.25" customHeight="1" x14ac:dyDescent="0.2">
      <c r="A120" s="820"/>
      <c r="B120" s="821"/>
      <c r="C120" s="815" t="s">
        <v>444</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v>18761</v>
      </c>
      <c r="AB120" s="780"/>
      <c r="AC120" s="780"/>
      <c r="AD120" s="780"/>
      <c r="AE120" s="781"/>
      <c r="AF120" s="782">
        <v>19143</v>
      </c>
      <c r="AG120" s="780"/>
      <c r="AH120" s="780"/>
      <c r="AI120" s="780"/>
      <c r="AJ120" s="781"/>
      <c r="AK120" s="782">
        <v>29519</v>
      </c>
      <c r="AL120" s="780"/>
      <c r="AM120" s="780"/>
      <c r="AN120" s="780"/>
      <c r="AO120" s="781"/>
      <c r="AP120" s="824">
        <v>0.1</v>
      </c>
      <c r="AQ120" s="825"/>
      <c r="AR120" s="825"/>
      <c r="AS120" s="825"/>
      <c r="AT120" s="826"/>
      <c r="AU120" s="880" t="s">
        <v>470</v>
      </c>
      <c r="AV120" s="881"/>
      <c r="AW120" s="881"/>
      <c r="AX120" s="881"/>
      <c r="AY120" s="882"/>
      <c r="AZ120" s="860" t="s">
        <v>471</v>
      </c>
      <c r="BA120" s="808"/>
      <c r="BB120" s="808"/>
      <c r="BC120" s="808"/>
      <c r="BD120" s="808"/>
      <c r="BE120" s="808"/>
      <c r="BF120" s="808"/>
      <c r="BG120" s="808"/>
      <c r="BH120" s="808"/>
      <c r="BI120" s="808"/>
      <c r="BJ120" s="808"/>
      <c r="BK120" s="808"/>
      <c r="BL120" s="808"/>
      <c r="BM120" s="808"/>
      <c r="BN120" s="808"/>
      <c r="BO120" s="808"/>
      <c r="BP120" s="809"/>
      <c r="BQ120" s="861">
        <v>24566166</v>
      </c>
      <c r="BR120" s="842"/>
      <c r="BS120" s="842"/>
      <c r="BT120" s="842"/>
      <c r="BU120" s="842"/>
      <c r="BV120" s="842">
        <v>27086022</v>
      </c>
      <c r="BW120" s="842"/>
      <c r="BX120" s="842"/>
      <c r="BY120" s="842"/>
      <c r="BZ120" s="842"/>
      <c r="CA120" s="842">
        <v>25665823</v>
      </c>
      <c r="CB120" s="842"/>
      <c r="CC120" s="842"/>
      <c r="CD120" s="842"/>
      <c r="CE120" s="842"/>
      <c r="CF120" s="866">
        <v>95.6</v>
      </c>
      <c r="CG120" s="867"/>
      <c r="CH120" s="867"/>
      <c r="CI120" s="867"/>
      <c r="CJ120" s="867"/>
      <c r="CK120" s="868" t="s">
        <v>472</v>
      </c>
      <c r="CL120" s="852"/>
      <c r="CM120" s="852"/>
      <c r="CN120" s="852"/>
      <c r="CO120" s="853"/>
      <c r="CP120" s="872" t="s">
        <v>411</v>
      </c>
      <c r="CQ120" s="873"/>
      <c r="CR120" s="873"/>
      <c r="CS120" s="873"/>
      <c r="CT120" s="873"/>
      <c r="CU120" s="873"/>
      <c r="CV120" s="873"/>
      <c r="CW120" s="873"/>
      <c r="CX120" s="873"/>
      <c r="CY120" s="873"/>
      <c r="CZ120" s="873"/>
      <c r="DA120" s="873"/>
      <c r="DB120" s="873"/>
      <c r="DC120" s="873"/>
      <c r="DD120" s="873"/>
      <c r="DE120" s="873"/>
      <c r="DF120" s="874"/>
      <c r="DG120" s="861">
        <v>1536863</v>
      </c>
      <c r="DH120" s="842"/>
      <c r="DI120" s="842"/>
      <c r="DJ120" s="842"/>
      <c r="DK120" s="842"/>
      <c r="DL120" s="842">
        <v>1490499</v>
      </c>
      <c r="DM120" s="842"/>
      <c r="DN120" s="842"/>
      <c r="DO120" s="842"/>
      <c r="DP120" s="842"/>
      <c r="DQ120" s="842">
        <v>1442639</v>
      </c>
      <c r="DR120" s="842"/>
      <c r="DS120" s="842"/>
      <c r="DT120" s="842"/>
      <c r="DU120" s="842"/>
      <c r="DV120" s="843">
        <v>5.4</v>
      </c>
      <c r="DW120" s="843"/>
      <c r="DX120" s="843"/>
      <c r="DY120" s="843"/>
      <c r="DZ120" s="844"/>
    </row>
    <row r="121" spans="1:130" s="230" customFormat="1" ht="26.25" customHeight="1" x14ac:dyDescent="0.2">
      <c r="A121" s="820"/>
      <c r="B121" s="821"/>
      <c r="C121" s="863" t="s">
        <v>473</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129</v>
      </c>
      <c r="AB121" s="780"/>
      <c r="AC121" s="780"/>
      <c r="AD121" s="780"/>
      <c r="AE121" s="781"/>
      <c r="AF121" s="782" t="s">
        <v>129</v>
      </c>
      <c r="AG121" s="780"/>
      <c r="AH121" s="780"/>
      <c r="AI121" s="780"/>
      <c r="AJ121" s="781"/>
      <c r="AK121" s="782" t="s">
        <v>129</v>
      </c>
      <c r="AL121" s="780"/>
      <c r="AM121" s="780"/>
      <c r="AN121" s="780"/>
      <c r="AO121" s="781"/>
      <c r="AP121" s="824" t="s">
        <v>129</v>
      </c>
      <c r="AQ121" s="825"/>
      <c r="AR121" s="825"/>
      <c r="AS121" s="825"/>
      <c r="AT121" s="826"/>
      <c r="AU121" s="883"/>
      <c r="AV121" s="884"/>
      <c r="AW121" s="884"/>
      <c r="AX121" s="884"/>
      <c r="AY121" s="885"/>
      <c r="AZ121" s="815" t="s">
        <v>474</v>
      </c>
      <c r="BA121" s="752"/>
      <c r="BB121" s="752"/>
      <c r="BC121" s="752"/>
      <c r="BD121" s="752"/>
      <c r="BE121" s="752"/>
      <c r="BF121" s="752"/>
      <c r="BG121" s="752"/>
      <c r="BH121" s="752"/>
      <c r="BI121" s="752"/>
      <c r="BJ121" s="752"/>
      <c r="BK121" s="752"/>
      <c r="BL121" s="752"/>
      <c r="BM121" s="752"/>
      <c r="BN121" s="752"/>
      <c r="BO121" s="752"/>
      <c r="BP121" s="753"/>
      <c r="BQ121" s="816">
        <v>13813441</v>
      </c>
      <c r="BR121" s="817"/>
      <c r="BS121" s="817"/>
      <c r="BT121" s="817"/>
      <c r="BU121" s="817"/>
      <c r="BV121" s="817">
        <v>7659764</v>
      </c>
      <c r="BW121" s="817"/>
      <c r="BX121" s="817"/>
      <c r="BY121" s="817"/>
      <c r="BZ121" s="817"/>
      <c r="CA121" s="817">
        <v>4450044</v>
      </c>
      <c r="CB121" s="817"/>
      <c r="CC121" s="817"/>
      <c r="CD121" s="817"/>
      <c r="CE121" s="817"/>
      <c r="CF121" s="875">
        <v>16.600000000000001</v>
      </c>
      <c r="CG121" s="876"/>
      <c r="CH121" s="876"/>
      <c r="CI121" s="876"/>
      <c r="CJ121" s="876"/>
      <c r="CK121" s="869"/>
      <c r="CL121" s="855"/>
      <c r="CM121" s="855"/>
      <c r="CN121" s="855"/>
      <c r="CO121" s="856"/>
      <c r="CP121" s="835" t="s">
        <v>475</v>
      </c>
      <c r="CQ121" s="836"/>
      <c r="CR121" s="836"/>
      <c r="CS121" s="836"/>
      <c r="CT121" s="836"/>
      <c r="CU121" s="836"/>
      <c r="CV121" s="836"/>
      <c r="CW121" s="836"/>
      <c r="CX121" s="836"/>
      <c r="CY121" s="836"/>
      <c r="CZ121" s="836"/>
      <c r="DA121" s="836"/>
      <c r="DB121" s="836"/>
      <c r="DC121" s="836"/>
      <c r="DD121" s="836"/>
      <c r="DE121" s="836"/>
      <c r="DF121" s="837"/>
      <c r="DG121" s="816">
        <v>299486</v>
      </c>
      <c r="DH121" s="817"/>
      <c r="DI121" s="817"/>
      <c r="DJ121" s="817"/>
      <c r="DK121" s="817"/>
      <c r="DL121" s="817">
        <v>28013</v>
      </c>
      <c r="DM121" s="817"/>
      <c r="DN121" s="817"/>
      <c r="DO121" s="817"/>
      <c r="DP121" s="817"/>
      <c r="DQ121" s="817">
        <v>51380</v>
      </c>
      <c r="DR121" s="817"/>
      <c r="DS121" s="817"/>
      <c r="DT121" s="817"/>
      <c r="DU121" s="817"/>
      <c r="DV121" s="794">
        <v>0.2</v>
      </c>
      <c r="DW121" s="794"/>
      <c r="DX121" s="794"/>
      <c r="DY121" s="794"/>
      <c r="DZ121" s="795"/>
    </row>
    <row r="122" spans="1:130" s="230" customFormat="1" ht="26.25" customHeight="1" x14ac:dyDescent="0.2">
      <c r="A122" s="820"/>
      <c r="B122" s="821"/>
      <c r="C122" s="815" t="s">
        <v>456</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129</v>
      </c>
      <c r="AB122" s="780"/>
      <c r="AC122" s="780"/>
      <c r="AD122" s="780"/>
      <c r="AE122" s="781"/>
      <c r="AF122" s="782" t="s">
        <v>129</v>
      </c>
      <c r="AG122" s="780"/>
      <c r="AH122" s="780"/>
      <c r="AI122" s="780"/>
      <c r="AJ122" s="781"/>
      <c r="AK122" s="782" t="s">
        <v>129</v>
      </c>
      <c r="AL122" s="780"/>
      <c r="AM122" s="780"/>
      <c r="AN122" s="780"/>
      <c r="AO122" s="781"/>
      <c r="AP122" s="824" t="s">
        <v>129</v>
      </c>
      <c r="AQ122" s="825"/>
      <c r="AR122" s="825"/>
      <c r="AS122" s="825"/>
      <c r="AT122" s="826"/>
      <c r="AU122" s="883"/>
      <c r="AV122" s="884"/>
      <c r="AW122" s="884"/>
      <c r="AX122" s="884"/>
      <c r="AY122" s="885"/>
      <c r="AZ122" s="838" t="s">
        <v>476</v>
      </c>
      <c r="BA122" s="839"/>
      <c r="BB122" s="839"/>
      <c r="BC122" s="839"/>
      <c r="BD122" s="839"/>
      <c r="BE122" s="839"/>
      <c r="BF122" s="839"/>
      <c r="BG122" s="839"/>
      <c r="BH122" s="839"/>
      <c r="BI122" s="839"/>
      <c r="BJ122" s="839"/>
      <c r="BK122" s="839"/>
      <c r="BL122" s="839"/>
      <c r="BM122" s="839"/>
      <c r="BN122" s="839"/>
      <c r="BO122" s="839"/>
      <c r="BP122" s="840"/>
      <c r="BQ122" s="879">
        <v>30533354</v>
      </c>
      <c r="BR122" s="845"/>
      <c r="BS122" s="845"/>
      <c r="BT122" s="845"/>
      <c r="BU122" s="845"/>
      <c r="BV122" s="845">
        <v>31449000</v>
      </c>
      <c r="BW122" s="845"/>
      <c r="BX122" s="845"/>
      <c r="BY122" s="845"/>
      <c r="BZ122" s="845"/>
      <c r="CA122" s="845">
        <v>30552782</v>
      </c>
      <c r="CB122" s="845"/>
      <c r="CC122" s="845"/>
      <c r="CD122" s="845"/>
      <c r="CE122" s="845"/>
      <c r="CF122" s="846">
        <v>113.8</v>
      </c>
      <c r="CG122" s="847"/>
      <c r="CH122" s="847"/>
      <c r="CI122" s="847"/>
      <c r="CJ122" s="847"/>
      <c r="CK122" s="869"/>
      <c r="CL122" s="855"/>
      <c r="CM122" s="855"/>
      <c r="CN122" s="855"/>
      <c r="CO122" s="856"/>
      <c r="CP122" s="835" t="s">
        <v>409</v>
      </c>
      <c r="CQ122" s="836"/>
      <c r="CR122" s="836"/>
      <c r="CS122" s="836"/>
      <c r="CT122" s="836"/>
      <c r="CU122" s="836"/>
      <c r="CV122" s="836"/>
      <c r="CW122" s="836"/>
      <c r="CX122" s="836"/>
      <c r="CY122" s="836"/>
      <c r="CZ122" s="836"/>
      <c r="DA122" s="836"/>
      <c r="DB122" s="836"/>
      <c r="DC122" s="836"/>
      <c r="DD122" s="836"/>
      <c r="DE122" s="836"/>
      <c r="DF122" s="837"/>
      <c r="DG122" s="816">
        <v>26110</v>
      </c>
      <c r="DH122" s="817"/>
      <c r="DI122" s="817"/>
      <c r="DJ122" s="817"/>
      <c r="DK122" s="817"/>
      <c r="DL122" s="817">
        <v>23512</v>
      </c>
      <c r="DM122" s="817"/>
      <c r="DN122" s="817"/>
      <c r="DO122" s="817"/>
      <c r="DP122" s="817"/>
      <c r="DQ122" s="817">
        <v>17501</v>
      </c>
      <c r="DR122" s="817"/>
      <c r="DS122" s="817"/>
      <c r="DT122" s="817"/>
      <c r="DU122" s="817"/>
      <c r="DV122" s="794">
        <v>0.1</v>
      </c>
      <c r="DW122" s="794"/>
      <c r="DX122" s="794"/>
      <c r="DY122" s="794"/>
      <c r="DZ122" s="795"/>
    </row>
    <row r="123" spans="1:130" s="230" customFormat="1" ht="26.25" customHeight="1" x14ac:dyDescent="0.2">
      <c r="A123" s="820"/>
      <c r="B123" s="821"/>
      <c r="C123" s="815" t="s">
        <v>462</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129</v>
      </c>
      <c r="AB123" s="780"/>
      <c r="AC123" s="780"/>
      <c r="AD123" s="780"/>
      <c r="AE123" s="781"/>
      <c r="AF123" s="782" t="s">
        <v>129</v>
      </c>
      <c r="AG123" s="780"/>
      <c r="AH123" s="780"/>
      <c r="AI123" s="780"/>
      <c r="AJ123" s="781"/>
      <c r="AK123" s="782" t="s">
        <v>129</v>
      </c>
      <c r="AL123" s="780"/>
      <c r="AM123" s="780"/>
      <c r="AN123" s="780"/>
      <c r="AO123" s="781"/>
      <c r="AP123" s="824" t="s">
        <v>129</v>
      </c>
      <c r="AQ123" s="825"/>
      <c r="AR123" s="825"/>
      <c r="AS123" s="825"/>
      <c r="AT123" s="826"/>
      <c r="AU123" s="886"/>
      <c r="AV123" s="887"/>
      <c r="AW123" s="887"/>
      <c r="AX123" s="887"/>
      <c r="AY123" s="887"/>
      <c r="AZ123" s="251" t="s">
        <v>188</v>
      </c>
      <c r="BA123" s="251"/>
      <c r="BB123" s="251"/>
      <c r="BC123" s="251"/>
      <c r="BD123" s="251"/>
      <c r="BE123" s="251"/>
      <c r="BF123" s="251"/>
      <c r="BG123" s="251"/>
      <c r="BH123" s="251"/>
      <c r="BI123" s="251"/>
      <c r="BJ123" s="251"/>
      <c r="BK123" s="251"/>
      <c r="BL123" s="251"/>
      <c r="BM123" s="251"/>
      <c r="BN123" s="251"/>
      <c r="BO123" s="877" t="s">
        <v>477</v>
      </c>
      <c r="BP123" s="878"/>
      <c r="BQ123" s="832">
        <v>68912961</v>
      </c>
      <c r="BR123" s="833"/>
      <c r="BS123" s="833"/>
      <c r="BT123" s="833"/>
      <c r="BU123" s="833"/>
      <c r="BV123" s="833">
        <v>66194786</v>
      </c>
      <c r="BW123" s="833"/>
      <c r="BX123" s="833"/>
      <c r="BY123" s="833"/>
      <c r="BZ123" s="833"/>
      <c r="CA123" s="833">
        <v>60668649</v>
      </c>
      <c r="CB123" s="833"/>
      <c r="CC123" s="833"/>
      <c r="CD123" s="833"/>
      <c r="CE123" s="833"/>
      <c r="CF123" s="748"/>
      <c r="CG123" s="749"/>
      <c r="CH123" s="749"/>
      <c r="CI123" s="749"/>
      <c r="CJ123" s="834"/>
      <c r="CK123" s="869"/>
      <c r="CL123" s="855"/>
      <c r="CM123" s="855"/>
      <c r="CN123" s="855"/>
      <c r="CO123" s="856"/>
      <c r="CP123" s="835" t="s">
        <v>413</v>
      </c>
      <c r="CQ123" s="836"/>
      <c r="CR123" s="836"/>
      <c r="CS123" s="836"/>
      <c r="CT123" s="836"/>
      <c r="CU123" s="836"/>
      <c r="CV123" s="836"/>
      <c r="CW123" s="836"/>
      <c r="CX123" s="836"/>
      <c r="CY123" s="836"/>
      <c r="CZ123" s="836"/>
      <c r="DA123" s="836"/>
      <c r="DB123" s="836"/>
      <c r="DC123" s="836"/>
      <c r="DD123" s="836"/>
      <c r="DE123" s="836"/>
      <c r="DF123" s="837"/>
      <c r="DG123" s="779" t="s">
        <v>129</v>
      </c>
      <c r="DH123" s="780"/>
      <c r="DI123" s="780"/>
      <c r="DJ123" s="780"/>
      <c r="DK123" s="781"/>
      <c r="DL123" s="782" t="s">
        <v>129</v>
      </c>
      <c r="DM123" s="780"/>
      <c r="DN123" s="780"/>
      <c r="DO123" s="780"/>
      <c r="DP123" s="781"/>
      <c r="DQ123" s="782" t="s">
        <v>129</v>
      </c>
      <c r="DR123" s="780"/>
      <c r="DS123" s="780"/>
      <c r="DT123" s="780"/>
      <c r="DU123" s="781"/>
      <c r="DV123" s="824" t="s">
        <v>129</v>
      </c>
      <c r="DW123" s="825"/>
      <c r="DX123" s="825"/>
      <c r="DY123" s="825"/>
      <c r="DZ123" s="826"/>
    </row>
    <row r="124" spans="1:130" s="230" customFormat="1" ht="26.25" customHeight="1" thickBot="1" x14ac:dyDescent="0.25">
      <c r="A124" s="820"/>
      <c r="B124" s="821"/>
      <c r="C124" s="815" t="s">
        <v>465</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478</v>
      </c>
      <c r="AB124" s="780"/>
      <c r="AC124" s="780"/>
      <c r="AD124" s="780"/>
      <c r="AE124" s="781"/>
      <c r="AF124" s="782" t="s">
        <v>129</v>
      </c>
      <c r="AG124" s="780"/>
      <c r="AH124" s="780"/>
      <c r="AI124" s="780"/>
      <c r="AJ124" s="781"/>
      <c r="AK124" s="782" t="s">
        <v>129</v>
      </c>
      <c r="AL124" s="780"/>
      <c r="AM124" s="780"/>
      <c r="AN124" s="780"/>
      <c r="AO124" s="781"/>
      <c r="AP124" s="824" t="s">
        <v>129</v>
      </c>
      <c r="AQ124" s="825"/>
      <c r="AR124" s="825"/>
      <c r="AS124" s="825"/>
      <c r="AT124" s="826"/>
      <c r="AU124" s="827" t="s">
        <v>479</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4.8</v>
      </c>
      <c r="BR124" s="831"/>
      <c r="BS124" s="831"/>
      <c r="BT124" s="831"/>
      <c r="BU124" s="831"/>
      <c r="BV124" s="831">
        <v>13.3</v>
      </c>
      <c r="BW124" s="831"/>
      <c r="BX124" s="831"/>
      <c r="BY124" s="831"/>
      <c r="BZ124" s="831"/>
      <c r="CA124" s="831">
        <v>8</v>
      </c>
      <c r="CB124" s="831"/>
      <c r="CC124" s="831"/>
      <c r="CD124" s="831"/>
      <c r="CE124" s="831"/>
      <c r="CF124" s="726"/>
      <c r="CG124" s="727"/>
      <c r="CH124" s="727"/>
      <c r="CI124" s="727"/>
      <c r="CJ124" s="862"/>
      <c r="CK124" s="870"/>
      <c r="CL124" s="870"/>
      <c r="CM124" s="870"/>
      <c r="CN124" s="870"/>
      <c r="CO124" s="871"/>
      <c r="CP124" s="835" t="s">
        <v>480</v>
      </c>
      <c r="CQ124" s="836"/>
      <c r="CR124" s="836"/>
      <c r="CS124" s="836"/>
      <c r="CT124" s="836"/>
      <c r="CU124" s="836"/>
      <c r="CV124" s="836"/>
      <c r="CW124" s="836"/>
      <c r="CX124" s="836"/>
      <c r="CY124" s="836"/>
      <c r="CZ124" s="836"/>
      <c r="DA124" s="836"/>
      <c r="DB124" s="836"/>
      <c r="DC124" s="836"/>
      <c r="DD124" s="836"/>
      <c r="DE124" s="836"/>
      <c r="DF124" s="837"/>
      <c r="DG124" s="763" t="s">
        <v>129</v>
      </c>
      <c r="DH124" s="764"/>
      <c r="DI124" s="764"/>
      <c r="DJ124" s="764"/>
      <c r="DK124" s="765"/>
      <c r="DL124" s="766" t="s">
        <v>129</v>
      </c>
      <c r="DM124" s="764"/>
      <c r="DN124" s="764"/>
      <c r="DO124" s="764"/>
      <c r="DP124" s="765"/>
      <c r="DQ124" s="766" t="s">
        <v>129</v>
      </c>
      <c r="DR124" s="764"/>
      <c r="DS124" s="764"/>
      <c r="DT124" s="764"/>
      <c r="DU124" s="765"/>
      <c r="DV124" s="848" t="s">
        <v>129</v>
      </c>
      <c r="DW124" s="849"/>
      <c r="DX124" s="849"/>
      <c r="DY124" s="849"/>
      <c r="DZ124" s="850"/>
    </row>
    <row r="125" spans="1:130" s="230" customFormat="1" ht="26.25" customHeight="1" x14ac:dyDescent="0.2">
      <c r="A125" s="820"/>
      <c r="B125" s="821"/>
      <c r="C125" s="815" t="s">
        <v>467</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129</v>
      </c>
      <c r="AB125" s="780"/>
      <c r="AC125" s="780"/>
      <c r="AD125" s="780"/>
      <c r="AE125" s="781"/>
      <c r="AF125" s="782" t="s">
        <v>129</v>
      </c>
      <c r="AG125" s="780"/>
      <c r="AH125" s="780"/>
      <c r="AI125" s="780"/>
      <c r="AJ125" s="781"/>
      <c r="AK125" s="782" t="s">
        <v>129</v>
      </c>
      <c r="AL125" s="780"/>
      <c r="AM125" s="780"/>
      <c r="AN125" s="780"/>
      <c r="AO125" s="781"/>
      <c r="AP125" s="824" t="s">
        <v>129</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481</v>
      </c>
      <c r="CL125" s="852"/>
      <c r="CM125" s="852"/>
      <c r="CN125" s="852"/>
      <c r="CO125" s="853"/>
      <c r="CP125" s="860" t="s">
        <v>482</v>
      </c>
      <c r="CQ125" s="808"/>
      <c r="CR125" s="808"/>
      <c r="CS125" s="808"/>
      <c r="CT125" s="808"/>
      <c r="CU125" s="808"/>
      <c r="CV125" s="808"/>
      <c r="CW125" s="808"/>
      <c r="CX125" s="808"/>
      <c r="CY125" s="808"/>
      <c r="CZ125" s="808"/>
      <c r="DA125" s="808"/>
      <c r="DB125" s="808"/>
      <c r="DC125" s="808"/>
      <c r="DD125" s="808"/>
      <c r="DE125" s="808"/>
      <c r="DF125" s="809"/>
      <c r="DG125" s="861" t="s">
        <v>129</v>
      </c>
      <c r="DH125" s="842"/>
      <c r="DI125" s="842"/>
      <c r="DJ125" s="842"/>
      <c r="DK125" s="842"/>
      <c r="DL125" s="842" t="s">
        <v>129</v>
      </c>
      <c r="DM125" s="842"/>
      <c r="DN125" s="842"/>
      <c r="DO125" s="842"/>
      <c r="DP125" s="842"/>
      <c r="DQ125" s="842" t="s">
        <v>129</v>
      </c>
      <c r="DR125" s="842"/>
      <c r="DS125" s="842"/>
      <c r="DT125" s="842"/>
      <c r="DU125" s="842"/>
      <c r="DV125" s="843" t="s">
        <v>129</v>
      </c>
      <c r="DW125" s="843"/>
      <c r="DX125" s="843"/>
      <c r="DY125" s="843"/>
      <c r="DZ125" s="844"/>
    </row>
    <row r="126" spans="1:130" s="230" customFormat="1" ht="26.25" customHeight="1" thickBot="1" x14ac:dyDescent="0.25">
      <c r="A126" s="820"/>
      <c r="B126" s="821"/>
      <c r="C126" s="815" t="s">
        <v>469</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78379</v>
      </c>
      <c r="AB126" s="780"/>
      <c r="AC126" s="780"/>
      <c r="AD126" s="780"/>
      <c r="AE126" s="781"/>
      <c r="AF126" s="782">
        <v>78401</v>
      </c>
      <c r="AG126" s="780"/>
      <c r="AH126" s="780"/>
      <c r="AI126" s="780"/>
      <c r="AJ126" s="781"/>
      <c r="AK126" s="782">
        <v>78654</v>
      </c>
      <c r="AL126" s="780"/>
      <c r="AM126" s="780"/>
      <c r="AN126" s="780"/>
      <c r="AO126" s="781"/>
      <c r="AP126" s="824">
        <v>0.3</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483</v>
      </c>
      <c r="CQ126" s="752"/>
      <c r="CR126" s="752"/>
      <c r="CS126" s="752"/>
      <c r="CT126" s="752"/>
      <c r="CU126" s="752"/>
      <c r="CV126" s="752"/>
      <c r="CW126" s="752"/>
      <c r="CX126" s="752"/>
      <c r="CY126" s="752"/>
      <c r="CZ126" s="752"/>
      <c r="DA126" s="752"/>
      <c r="DB126" s="752"/>
      <c r="DC126" s="752"/>
      <c r="DD126" s="752"/>
      <c r="DE126" s="752"/>
      <c r="DF126" s="753"/>
      <c r="DG126" s="816" t="s">
        <v>129</v>
      </c>
      <c r="DH126" s="817"/>
      <c r="DI126" s="817"/>
      <c r="DJ126" s="817"/>
      <c r="DK126" s="817"/>
      <c r="DL126" s="817" t="s">
        <v>129</v>
      </c>
      <c r="DM126" s="817"/>
      <c r="DN126" s="817"/>
      <c r="DO126" s="817"/>
      <c r="DP126" s="817"/>
      <c r="DQ126" s="817" t="s">
        <v>129</v>
      </c>
      <c r="DR126" s="817"/>
      <c r="DS126" s="817"/>
      <c r="DT126" s="817"/>
      <c r="DU126" s="817"/>
      <c r="DV126" s="794" t="s">
        <v>129</v>
      </c>
      <c r="DW126" s="794"/>
      <c r="DX126" s="794"/>
      <c r="DY126" s="794"/>
      <c r="DZ126" s="795"/>
    </row>
    <row r="127" spans="1:130" s="230" customFormat="1" ht="26.25" customHeight="1" x14ac:dyDescent="0.2">
      <c r="A127" s="822"/>
      <c r="B127" s="823"/>
      <c r="C127" s="838" t="s">
        <v>484</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129</v>
      </c>
      <c r="AB127" s="780"/>
      <c r="AC127" s="780"/>
      <c r="AD127" s="780"/>
      <c r="AE127" s="781"/>
      <c r="AF127" s="782" t="s">
        <v>129</v>
      </c>
      <c r="AG127" s="780"/>
      <c r="AH127" s="780"/>
      <c r="AI127" s="780"/>
      <c r="AJ127" s="781"/>
      <c r="AK127" s="782" t="s">
        <v>129</v>
      </c>
      <c r="AL127" s="780"/>
      <c r="AM127" s="780"/>
      <c r="AN127" s="780"/>
      <c r="AO127" s="781"/>
      <c r="AP127" s="824" t="s">
        <v>129</v>
      </c>
      <c r="AQ127" s="825"/>
      <c r="AR127" s="825"/>
      <c r="AS127" s="825"/>
      <c r="AT127" s="826"/>
      <c r="AU127" s="232"/>
      <c r="AV127" s="232"/>
      <c r="AW127" s="232"/>
      <c r="AX127" s="841" t="s">
        <v>485</v>
      </c>
      <c r="AY127" s="812"/>
      <c r="AZ127" s="812"/>
      <c r="BA127" s="812"/>
      <c r="BB127" s="812"/>
      <c r="BC127" s="812"/>
      <c r="BD127" s="812"/>
      <c r="BE127" s="813"/>
      <c r="BF127" s="811" t="s">
        <v>486</v>
      </c>
      <c r="BG127" s="812"/>
      <c r="BH127" s="812"/>
      <c r="BI127" s="812"/>
      <c r="BJ127" s="812"/>
      <c r="BK127" s="812"/>
      <c r="BL127" s="813"/>
      <c r="BM127" s="811" t="s">
        <v>487</v>
      </c>
      <c r="BN127" s="812"/>
      <c r="BO127" s="812"/>
      <c r="BP127" s="812"/>
      <c r="BQ127" s="812"/>
      <c r="BR127" s="812"/>
      <c r="BS127" s="813"/>
      <c r="BT127" s="811" t="s">
        <v>488</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489</v>
      </c>
      <c r="CQ127" s="752"/>
      <c r="CR127" s="752"/>
      <c r="CS127" s="752"/>
      <c r="CT127" s="752"/>
      <c r="CU127" s="752"/>
      <c r="CV127" s="752"/>
      <c r="CW127" s="752"/>
      <c r="CX127" s="752"/>
      <c r="CY127" s="752"/>
      <c r="CZ127" s="752"/>
      <c r="DA127" s="752"/>
      <c r="DB127" s="752"/>
      <c r="DC127" s="752"/>
      <c r="DD127" s="752"/>
      <c r="DE127" s="752"/>
      <c r="DF127" s="753"/>
      <c r="DG127" s="816" t="s">
        <v>129</v>
      </c>
      <c r="DH127" s="817"/>
      <c r="DI127" s="817"/>
      <c r="DJ127" s="817"/>
      <c r="DK127" s="817"/>
      <c r="DL127" s="817" t="s">
        <v>129</v>
      </c>
      <c r="DM127" s="817"/>
      <c r="DN127" s="817"/>
      <c r="DO127" s="817"/>
      <c r="DP127" s="817"/>
      <c r="DQ127" s="817" t="s">
        <v>129</v>
      </c>
      <c r="DR127" s="817"/>
      <c r="DS127" s="817"/>
      <c r="DT127" s="817"/>
      <c r="DU127" s="817"/>
      <c r="DV127" s="794" t="s">
        <v>129</v>
      </c>
      <c r="DW127" s="794"/>
      <c r="DX127" s="794"/>
      <c r="DY127" s="794"/>
      <c r="DZ127" s="795"/>
    </row>
    <row r="128" spans="1:130" s="230" customFormat="1" ht="26.25" customHeight="1" thickBot="1" x14ac:dyDescent="0.25">
      <c r="A128" s="796" t="s">
        <v>490</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491</v>
      </c>
      <c r="X128" s="798"/>
      <c r="Y128" s="798"/>
      <c r="Z128" s="799"/>
      <c r="AA128" s="800">
        <v>92675</v>
      </c>
      <c r="AB128" s="801"/>
      <c r="AC128" s="801"/>
      <c r="AD128" s="801"/>
      <c r="AE128" s="802"/>
      <c r="AF128" s="803">
        <v>100731</v>
      </c>
      <c r="AG128" s="801"/>
      <c r="AH128" s="801"/>
      <c r="AI128" s="801"/>
      <c r="AJ128" s="802"/>
      <c r="AK128" s="803">
        <v>991315</v>
      </c>
      <c r="AL128" s="801"/>
      <c r="AM128" s="801"/>
      <c r="AN128" s="801"/>
      <c r="AO128" s="802"/>
      <c r="AP128" s="804"/>
      <c r="AQ128" s="805"/>
      <c r="AR128" s="805"/>
      <c r="AS128" s="805"/>
      <c r="AT128" s="806"/>
      <c r="AU128" s="232"/>
      <c r="AV128" s="232"/>
      <c r="AW128" s="232"/>
      <c r="AX128" s="807" t="s">
        <v>492</v>
      </c>
      <c r="AY128" s="808"/>
      <c r="AZ128" s="808"/>
      <c r="BA128" s="808"/>
      <c r="BB128" s="808"/>
      <c r="BC128" s="808"/>
      <c r="BD128" s="808"/>
      <c r="BE128" s="809"/>
      <c r="BF128" s="786" t="s">
        <v>129</v>
      </c>
      <c r="BG128" s="787"/>
      <c r="BH128" s="787"/>
      <c r="BI128" s="787"/>
      <c r="BJ128" s="787"/>
      <c r="BK128" s="787"/>
      <c r="BL128" s="810"/>
      <c r="BM128" s="786">
        <v>11.84</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493</v>
      </c>
      <c r="CQ128" s="730"/>
      <c r="CR128" s="730"/>
      <c r="CS128" s="730"/>
      <c r="CT128" s="730"/>
      <c r="CU128" s="730"/>
      <c r="CV128" s="730"/>
      <c r="CW128" s="730"/>
      <c r="CX128" s="730"/>
      <c r="CY128" s="730"/>
      <c r="CZ128" s="730"/>
      <c r="DA128" s="730"/>
      <c r="DB128" s="730"/>
      <c r="DC128" s="730"/>
      <c r="DD128" s="730"/>
      <c r="DE128" s="730"/>
      <c r="DF128" s="731"/>
      <c r="DG128" s="790" t="s">
        <v>129</v>
      </c>
      <c r="DH128" s="791"/>
      <c r="DI128" s="791"/>
      <c r="DJ128" s="791"/>
      <c r="DK128" s="791"/>
      <c r="DL128" s="791" t="s">
        <v>129</v>
      </c>
      <c r="DM128" s="791"/>
      <c r="DN128" s="791"/>
      <c r="DO128" s="791"/>
      <c r="DP128" s="791"/>
      <c r="DQ128" s="791" t="s">
        <v>129</v>
      </c>
      <c r="DR128" s="791"/>
      <c r="DS128" s="791"/>
      <c r="DT128" s="791"/>
      <c r="DU128" s="791"/>
      <c r="DV128" s="792" t="s">
        <v>129</v>
      </c>
      <c r="DW128" s="792"/>
      <c r="DX128" s="792"/>
      <c r="DY128" s="792"/>
      <c r="DZ128" s="793"/>
    </row>
    <row r="129" spans="1:131" s="230" customFormat="1" ht="26.25" customHeight="1" x14ac:dyDescent="0.2">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494</v>
      </c>
      <c r="X129" s="777"/>
      <c r="Y129" s="777"/>
      <c r="Z129" s="778"/>
      <c r="AA129" s="779">
        <v>27731894</v>
      </c>
      <c r="AB129" s="780"/>
      <c r="AC129" s="780"/>
      <c r="AD129" s="780"/>
      <c r="AE129" s="781"/>
      <c r="AF129" s="782">
        <v>29727094</v>
      </c>
      <c r="AG129" s="780"/>
      <c r="AH129" s="780"/>
      <c r="AI129" s="780"/>
      <c r="AJ129" s="781"/>
      <c r="AK129" s="782">
        <v>29233907</v>
      </c>
      <c r="AL129" s="780"/>
      <c r="AM129" s="780"/>
      <c r="AN129" s="780"/>
      <c r="AO129" s="781"/>
      <c r="AP129" s="783"/>
      <c r="AQ129" s="784"/>
      <c r="AR129" s="784"/>
      <c r="AS129" s="784"/>
      <c r="AT129" s="785"/>
      <c r="AU129" s="233"/>
      <c r="AV129" s="233"/>
      <c r="AW129" s="233"/>
      <c r="AX129" s="751" t="s">
        <v>495</v>
      </c>
      <c r="AY129" s="752"/>
      <c r="AZ129" s="752"/>
      <c r="BA129" s="752"/>
      <c r="BB129" s="752"/>
      <c r="BC129" s="752"/>
      <c r="BD129" s="752"/>
      <c r="BE129" s="753"/>
      <c r="BF129" s="770" t="s">
        <v>129</v>
      </c>
      <c r="BG129" s="771"/>
      <c r="BH129" s="771"/>
      <c r="BI129" s="771"/>
      <c r="BJ129" s="771"/>
      <c r="BK129" s="771"/>
      <c r="BL129" s="772"/>
      <c r="BM129" s="770">
        <v>16.84</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496</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497</v>
      </c>
      <c r="X130" s="777"/>
      <c r="Y130" s="777"/>
      <c r="Z130" s="778"/>
      <c r="AA130" s="779">
        <v>2321557</v>
      </c>
      <c r="AB130" s="780"/>
      <c r="AC130" s="780"/>
      <c r="AD130" s="780"/>
      <c r="AE130" s="781"/>
      <c r="AF130" s="782">
        <v>2324274</v>
      </c>
      <c r="AG130" s="780"/>
      <c r="AH130" s="780"/>
      <c r="AI130" s="780"/>
      <c r="AJ130" s="781"/>
      <c r="AK130" s="782">
        <v>2395102</v>
      </c>
      <c r="AL130" s="780"/>
      <c r="AM130" s="780"/>
      <c r="AN130" s="780"/>
      <c r="AO130" s="781"/>
      <c r="AP130" s="783"/>
      <c r="AQ130" s="784"/>
      <c r="AR130" s="784"/>
      <c r="AS130" s="784"/>
      <c r="AT130" s="785"/>
      <c r="AU130" s="233"/>
      <c r="AV130" s="233"/>
      <c r="AW130" s="233"/>
      <c r="AX130" s="751" t="s">
        <v>498</v>
      </c>
      <c r="AY130" s="752"/>
      <c r="AZ130" s="752"/>
      <c r="BA130" s="752"/>
      <c r="BB130" s="752"/>
      <c r="BC130" s="752"/>
      <c r="BD130" s="752"/>
      <c r="BE130" s="753"/>
      <c r="BF130" s="754">
        <v>2.4</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499</v>
      </c>
      <c r="X131" s="761"/>
      <c r="Y131" s="761"/>
      <c r="Z131" s="762"/>
      <c r="AA131" s="763">
        <v>25410337</v>
      </c>
      <c r="AB131" s="764"/>
      <c r="AC131" s="764"/>
      <c r="AD131" s="764"/>
      <c r="AE131" s="765"/>
      <c r="AF131" s="766">
        <v>27402820</v>
      </c>
      <c r="AG131" s="764"/>
      <c r="AH131" s="764"/>
      <c r="AI131" s="764"/>
      <c r="AJ131" s="765"/>
      <c r="AK131" s="766">
        <v>26838805</v>
      </c>
      <c r="AL131" s="764"/>
      <c r="AM131" s="764"/>
      <c r="AN131" s="764"/>
      <c r="AO131" s="765"/>
      <c r="AP131" s="767"/>
      <c r="AQ131" s="768"/>
      <c r="AR131" s="768"/>
      <c r="AS131" s="768"/>
      <c r="AT131" s="769"/>
      <c r="AU131" s="233"/>
      <c r="AV131" s="233"/>
      <c r="AW131" s="233"/>
      <c r="AX131" s="729" t="s">
        <v>500</v>
      </c>
      <c r="AY131" s="730"/>
      <c r="AZ131" s="730"/>
      <c r="BA131" s="730"/>
      <c r="BB131" s="730"/>
      <c r="BC131" s="730"/>
      <c r="BD131" s="730"/>
      <c r="BE131" s="731"/>
      <c r="BF131" s="732">
        <v>8</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501</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502</v>
      </c>
      <c r="W132" s="742"/>
      <c r="X132" s="742"/>
      <c r="Y132" s="742"/>
      <c r="Z132" s="743"/>
      <c r="AA132" s="744">
        <v>2.5669041699999999</v>
      </c>
      <c r="AB132" s="745"/>
      <c r="AC132" s="745"/>
      <c r="AD132" s="745"/>
      <c r="AE132" s="746"/>
      <c r="AF132" s="747">
        <v>3.0485621549999999</v>
      </c>
      <c r="AG132" s="745"/>
      <c r="AH132" s="745"/>
      <c r="AI132" s="745"/>
      <c r="AJ132" s="746"/>
      <c r="AK132" s="747">
        <v>1.64796458</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503</v>
      </c>
      <c r="W133" s="721"/>
      <c r="X133" s="721"/>
      <c r="Y133" s="721"/>
      <c r="Z133" s="722"/>
      <c r="AA133" s="723">
        <v>2</v>
      </c>
      <c r="AB133" s="724"/>
      <c r="AC133" s="724"/>
      <c r="AD133" s="724"/>
      <c r="AE133" s="725"/>
      <c r="AF133" s="723">
        <v>2.7</v>
      </c>
      <c r="AG133" s="724"/>
      <c r="AH133" s="724"/>
      <c r="AI133" s="724"/>
      <c r="AJ133" s="725"/>
      <c r="AK133" s="723">
        <v>2.4</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d908G/k7WKkHjRIkBjVQR5MG69VCj/nerOj8p9fZkOQ8QdEtNtBTm/Rvja7wK/e7x2qLpjmQhkeb4QkpavesHg==" saltValue="YTUOCo75UPTHvLA3M6tdy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504</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bTj2zZOlGZLnApBVAmWHKqQuXTofLsjt6ic7fXYC0iCQ5Pgoq3LG4kF0iHHEDHEe8Dc3qcHV1w5KIv3x00sqsg==" saltValue="ljF8aQ3v5iRMn69/RrgXPw=="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YG9LEAcPokSpMnOsJ7TE9ex3wVRrX7HX3ang/DB+XQ+/gd7jATq7sJnP+LS/mnmy7Vk4DxL4tFcvye8IOCRlUQ==" saltValue="xRSbu597vQUWAFw2vFQj8g=="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505</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506</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507</v>
      </c>
      <c r="AP7" s="272"/>
      <c r="AQ7" s="273" t="s">
        <v>508</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509</v>
      </c>
      <c r="AQ8" s="279" t="s">
        <v>510</v>
      </c>
      <c r="AR8" s="280" t="s">
        <v>511</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512</v>
      </c>
      <c r="AL9" s="1131"/>
      <c r="AM9" s="1131"/>
      <c r="AN9" s="1132"/>
      <c r="AO9" s="281">
        <v>10391065</v>
      </c>
      <c r="AP9" s="281">
        <v>74687</v>
      </c>
      <c r="AQ9" s="282">
        <v>62374</v>
      </c>
      <c r="AR9" s="283">
        <v>19.7</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513</v>
      </c>
      <c r="AL10" s="1131"/>
      <c r="AM10" s="1131"/>
      <c r="AN10" s="1132"/>
      <c r="AO10" s="284">
        <v>154</v>
      </c>
      <c r="AP10" s="284">
        <v>1</v>
      </c>
      <c r="AQ10" s="285">
        <v>4230</v>
      </c>
      <c r="AR10" s="286">
        <v>-100</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514</v>
      </c>
      <c r="AL11" s="1131"/>
      <c r="AM11" s="1131"/>
      <c r="AN11" s="1132"/>
      <c r="AO11" s="284">
        <v>32958</v>
      </c>
      <c r="AP11" s="284">
        <v>237</v>
      </c>
      <c r="AQ11" s="285">
        <v>601</v>
      </c>
      <c r="AR11" s="286">
        <v>-60.6</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515</v>
      </c>
      <c r="AL12" s="1131"/>
      <c r="AM12" s="1131"/>
      <c r="AN12" s="1132"/>
      <c r="AO12" s="284" t="s">
        <v>516</v>
      </c>
      <c r="AP12" s="284" t="s">
        <v>516</v>
      </c>
      <c r="AQ12" s="285">
        <v>13</v>
      </c>
      <c r="AR12" s="286" t="s">
        <v>516</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517</v>
      </c>
      <c r="AL13" s="1131"/>
      <c r="AM13" s="1131"/>
      <c r="AN13" s="1132"/>
      <c r="AO13" s="284">
        <v>329836</v>
      </c>
      <c r="AP13" s="284">
        <v>2371</v>
      </c>
      <c r="AQ13" s="285">
        <v>2559</v>
      </c>
      <c r="AR13" s="286">
        <v>-7.3</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518</v>
      </c>
      <c r="AL14" s="1131"/>
      <c r="AM14" s="1131"/>
      <c r="AN14" s="1132"/>
      <c r="AO14" s="284">
        <v>131956</v>
      </c>
      <c r="AP14" s="284">
        <v>948</v>
      </c>
      <c r="AQ14" s="285">
        <v>1133</v>
      </c>
      <c r="AR14" s="286">
        <v>-16.3</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519</v>
      </c>
      <c r="AL15" s="1134"/>
      <c r="AM15" s="1134"/>
      <c r="AN15" s="1135"/>
      <c r="AO15" s="284">
        <v>-720167</v>
      </c>
      <c r="AP15" s="284">
        <v>-5176</v>
      </c>
      <c r="AQ15" s="285">
        <v>-4006</v>
      </c>
      <c r="AR15" s="286">
        <v>29.2</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188</v>
      </c>
      <c r="AL16" s="1134"/>
      <c r="AM16" s="1134"/>
      <c r="AN16" s="1135"/>
      <c r="AO16" s="284">
        <v>10165802</v>
      </c>
      <c r="AP16" s="284">
        <v>73068</v>
      </c>
      <c r="AQ16" s="285">
        <v>66904</v>
      </c>
      <c r="AR16" s="286">
        <v>9.1999999999999993</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520</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521</v>
      </c>
      <c r="AP20" s="293" t="s">
        <v>522</v>
      </c>
      <c r="AQ20" s="294" t="s">
        <v>523</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524</v>
      </c>
      <c r="AL21" s="1137"/>
      <c r="AM21" s="1137"/>
      <c r="AN21" s="1138"/>
      <c r="AO21" s="297">
        <v>7.37</v>
      </c>
      <c r="AP21" s="298">
        <v>6.16</v>
      </c>
      <c r="AQ21" s="299">
        <v>1.21</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525</v>
      </c>
      <c r="AL22" s="1137"/>
      <c r="AM22" s="1137"/>
      <c r="AN22" s="1138"/>
      <c r="AO22" s="302">
        <v>95.7</v>
      </c>
      <c r="AP22" s="303">
        <v>98.9</v>
      </c>
      <c r="AQ22" s="304">
        <v>-3.2</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29" t="s">
        <v>526</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2" x14ac:dyDescent="0.2">
      <c r="A27" s="309"/>
      <c r="AO27" s="262"/>
      <c r="AP27" s="262"/>
      <c r="AQ27" s="262"/>
      <c r="AR27" s="262"/>
      <c r="AS27" s="262"/>
      <c r="AT27" s="262"/>
    </row>
    <row r="28" spans="1:46" ht="16.2" x14ac:dyDescent="0.2">
      <c r="A28" s="263" t="s">
        <v>527</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528</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507</v>
      </c>
      <c r="AP30" s="272"/>
      <c r="AQ30" s="273" t="s">
        <v>508</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509</v>
      </c>
      <c r="AQ31" s="279" t="s">
        <v>510</v>
      </c>
      <c r="AR31" s="280" t="s">
        <v>511</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529</v>
      </c>
      <c r="AL32" s="1121"/>
      <c r="AM32" s="1121"/>
      <c r="AN32" s="1122"/>
      <c r="AO32" s="312">
        <v>3433954</v>
      </c>
      <c r="AP32" s="312">
        <v>24682</v>
      </c>
      <c r="AQ32" s="313">
        <v>33699</v>
      </c>
      <c r="AR32" s="314">
        <v>-26.8</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530</v>
      </c>
      <c r="AL33" s="1121"/>
      <c r="AM33" s="1121"/>
      <c r="AN33" s="1122"/>
      <c r="AO33" s="312" t="s">
        <v>516</v>
      </c>
      <c r="AP33" s="312" t="s">
        <v>516</v>
      </c>
      <c r="AQ33" s="313" t="s">
        <v>516</v>
      </c>
      <c r="AR33" s="314" t="s">
        <v>516</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531</v>
      </c>
      <c r="AL34" s="1121"/>
      <c r="AM34" s="1121"/>
      <c r="AN34" s="1122"/>
      <c r="AO34" s="312" t="s">
        <v>516</v>
      </c>
      <c r="AP34" s="312" t="s">
        <v>516</v>
      </c>
      <c r="AQ34" s="313">
        <v>23</v>
      </c>
      <c r="AR34" s="314" t="s">
        <v>516</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532</v>
      </c>
      <c r="AL35" s="1121"/>
      <c r="AM35" s="1121"/>
      <c r="AN35" s="1122"/>
      <c r="AO35" s="312">
        <v>188653</v>
      </c>
      <c r="AP35" s="312">
        <v>1356</v>
      </c>
      <c r="AQ35" s="313">
        <v>5771</v>
      </c>
      <c r="AR35" s="314">
        <v>-76.5</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533</v>
      </c>
      <c r="AL36" s="1121"/>
      <c r="AM36" s="1121"/>
      <c r="AN36" s="1122"/>
      <c r="AO36" s="312" t="s">
        <v>516</v>
      </c>
      <c r="AP36" s="312" t="s">
        <v>516</v>
      </c>
      <c r="AQ36" s="313">
        <v>1158</v>
      </c>
      <c r="AR36" s="314" t="s">
        <v>516</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534</v>
      </c>
      <c r="AL37" s="1121"/>
      <c r="AM37" s="1121"/>
      <c r="AN37" s="1122"/>
      <c r="AO37" s="312">
        <v>206104</v>
      </c>
      <c r="AP37" s="312">
        <v>1481</v>
      </c>
      <c r="AQ37" s="313">
        <v>631</v>
      </c>
      <c r="AR37" s="314">
        <v>134.69999999999999</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535</v>
      </c>
      <c r="AL38" s="1124"/>
      <c r="AM38" s="1124"/>
      <c r="AN38" s="1125"/>
      <c r="AO38" s="315" t="s">
        <v>516</v>
      </c>
      <c r="AP38" s="315" t="s">
        <v>516</v>
      </c>
      <c r="AQ38" s="316">
        <v>0</v>
      </c>
      <c r="AR38" s="304" t="s">
        <v>516</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536</v>
      </c>
      <c r="AL39" s="1124"/>
      <c r="AM39" s="1124"/>
      <c r="AN39" s="1125"/>
      <c r="AO39" s="312">
        <v>-991315</v>
      </c>
      <c r="AP39" s="312">
        <v>-7125</v>
      </c>
      <c r="AQ39" s="313">
        <v>-6112</v>
      </c>
      <c r="AR39" s="314">
        <v>16.600000000000001</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537</v>
      </c>
      <c r="AL40" s="1121"/>
      <c r="AM40" s="1121"/>
      <c r="AN40" s="1122"/>
      <c r="AO40" s="312">
        <v>-2395102</v>
      </c>
      <c r="AP40" s="312">
        <v>-17215</v>
      </c>
      <c r="AQ40" s="313">
        <v>-25565</v>
      </c>
      <c r="AR40" s="314">
        <v>-32.700000000000003</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300</v>
      </c>
      <c r="AL41" s="1127"/>
      <c r="AM41" s="1127"/>
      <c r="AN41" s="1128"/>
      <c r="AO41" s="312">
        <v>442294</v>
      </c>
      <c r="AP41" s="312">
        <v>3179</v>
      </c>
      <c r="AQ41" s="313">
        <v>9604</v>
      </c>
      <c r="AR41" s="314">
        <v>-66.900000000000006</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538</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539</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540</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507</v>
      </c>
      <c r="AN49" s="1115" t="s">
        <v>541</v>
      </c>
      <c r="AO49" s="1116"/>
      <c r="AP49" s="1116"/>
      <c r="AQ49" s="1116"/>
      <c r="AR49" s="1117"/>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542</v>
      </c>
      <c r="AO50" s="329" t="s">
        <v>543</v>
      </c>
      <c r="AP50" s="330" t="s">
        <v>544</v>
      </c>
      <c r="AQ50" s="331" t="s">
        <v>545</v>
      </c>
      <c r="AR50" s="332" t="s">
        <v>546</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547</v>
      </c>
      <c r="AL51" s="325"/>
      <c r="AM51" s="333">
        <v>18080950</v>
      </c>
      <c r="AN51" s="334">
        <v>130673</v>
      </c>
      <c r="AO51" s="335">
        <v>3.8</v>
      </c>
      <c r="AP51" s="336">
        <v>43226</v>
      </c>
      <c r="AQ51" s="337">
        <v>1.3</v>
      </c>
      <c r="AR51" s="338">
        <v>2.5</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548</v>
      </c>
      <c r="AM52" s="341">
        <v>6332502</v>
      </c>
      <c r="AN52" s="342">
        <v>45766</v>
      </c>
      <c r="AO52" s="343">
        <v>-26.5</v>
      </c>
      <c r="AP52" s="344">
        <v>22622</v>
      </c>
      <c r="AQ52" s="345">
        <v>-0.2</v>
      </c>
      <c r="AR52" s="346">
        <v>-26.3</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549</v>
      </c>
      <c r="AL53" s="325"/>
      <c r="AM53" s="333">
        <v>20062055</v>
      </c>
      <c r="AN53" s="334">
        <v>144981</v>
      </c>
      <c r="AO53" s="335">
        <v>10.9</v>
      </c>
      <c r="AP53" s="336">
        <v>42836</v>
      </c>
      <c r="AQ53" s="337">
        <v>-0.9</v>
      </c>
      <c r="AR53" s="338">
        <v>11.8</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548</v>
      </c>
      <c r="AM54" s="341">
        <v>3291337</v>
      </c>
      <c r="AN54" s="342">
        <v>23785</v>
      </c>
      <c r="AO54" s="343">
        <v>-48</v>
      </c>
      <c r="AP54" s="344">
        <v>22936</v>
      </c>
      <c r="AQ54" s="345">
        <v>1.4</v>
      </c>
      <c r="AR54" s="346">
        <v>-49.4</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550</v>
      </c>
      <c r="AL55" s="325"/>
      <c r="AM55" s="333">
        <v>23928366</v>
      </c>
      <c r="AN55" s="334">
        <v>172283</v>
      </c>
      <c r="AO55" s="335">
        <v>18.8</v>
      </c>
      <c r="AP55" s="336">
        <v>44161</v>
      </c>
      <c r="AQ55" s="337">
        <v>3.1</v>
      </c>
      <c r="AR55" s="338">
        <v>15.7</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548</v>
      </c>
      <c r="AM56" s="341">
        <v>8411631</v>
      </c>
      <c r="AN56" s="342">
        <v>60563</v>
      </c>
      <c r="AO56" s="343">
        <v>154.6</v>
      </c>
      <c r="AP56" s="344">
        <v>23644</v>
      </c>
      <c r="AQ56" s="345">
        <v>3.1</v>
      </c>
      <c r="AR56" s="346">
        <v>151.5</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551</v>
      </c>
      <c r="AL57" s="325"/>
      <c r="AM57" s="333">
        <v>25133490</v>
      </c>
      <c r="AN57" s="334">
        <v>180653</v>
      </c>
      <c r="AO57" s="335">
        <v>4.9000000000000004</v>
      </c>
      <c r="AP57" s="336">
        <v>43955</v>
      </c>
      <c r="AQ57" s="337">
        <v>-0.5</v>
      </c>
      <c r="AR57" s="338">
        <v>5.4</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548</v>
      </c>
      <c r="AM58" s="341">
        <v>5767669</v>
      </c>
      <c r="AN58" s="342">
        <v>41456</v>
      </c>
      <c r="AO58" s="343">
        <v>-31.5</v>
      </c>
      <c r="AP58" s="344">
        <v>21318</v>
      </c>
      <c r="AQ58" s="345">
        <v>-9.8000000000000007</v>
      </c>
      <c r="AR58" s="346">
        <v>-21.7</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552</v>
      </c>
      <c r="AL59" s="325"/>
      <c r="AM59" s="333">
        <v>16444560</v>
      </c>
      <c r="AN59" s="334">
        <v>118197</v>
      </c>
      <c r="AO59" s="335">
        <v>-34.6</v>
      </c>
      <c r="AP59" s="336">
        <v>41921</v>
      </c>
      <c r="AQ59" s="337">
        <v>-4.5999999999999996</v>
      </c>
      <c r="AR59" s="338">
        <v>-30</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548</v>
      </c>
      <c r="AM60" s="341">
        <v>2744516</v>
      </c>
      <c r="AN60" s="342">
        <v>19727</v>
      </c>
      <c r="AO60" s="343">
        <v>-52.4</v>
      </c>
      <c r="AP60" s="344">
        <v>21655</v>
      </c>
      <c r="AQ60" s="345">
        <v>1.6</v>
      </c>
      <c r="AR60" s="346">
        <v>-54</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553</v>
      </c>
      <c r="AL61" s="347"/>
      <c r="AM61" s="348">
        <v>20729884</v>
      </c>
      <c r="AN61" s="349">
        <v>149357</v>
      </c>
      <c r="AO61" s="350">
        <v>0.8</v>
      </c>
      <c r="AP61" s="351">
        <v>43220</v>
      </c>
      <c r="AQ61" s="352">
        <v>-0.3</v>
      </c>
      <c r="AR61" s="338">
        <v>1.1000000000000001</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548</v>
      </c>
      <c r="AM62" s="341">
        <v>5309531</v>
      </c>
      <c r="AN62" s="342">
        <v>38259</v>
      </c>
      <c r="AO62" s="343">
        <v>-0.8</v>
      </c>
      <c r="AP62" s="344">
        <v>22435</v>
      </c>
      <c r="AQ62" s="345">
        <v>-0.8</v>
      </c>
      <c r="AR62" s="346">
        <v>0</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eNTw2mMEdZxx4yvPJJSlparNTiwJmZl2xKSAkLnIAE8QNFy1L8ttk5ti+4JClvoJjcAIOCLJ3En609N0qMd85w==" saltValue="Zljmw/mb8TvmG+Wdj6WGH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555</v>
      </c>
    </row>
    <row r="121" spans="125:125" ht="13.5" hidden="1" customHeight="1" x14ac:dyDescent="0.2">
      <c r="DU121" s="259"/>
    </row>
  </sheetData>
  <sheetProtection algorithmName="SHA-512" hashValue="zeuQ+ZBxy8JM++IjDjOEJ0nXJx8rjxnIDIY6qyZ/BlRvQx2kJGcTpjhdl8yBVXGHhBxP4cYK6A0w8u226ZrVZQ==" saltValue="h2tZAk1tlqYFcwAss4Fc3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556</v>
      </c>
    </row>
  </sheetData>
  <sheetProtection algorithmName="SHA-512" hashValue="u4qTtUpYa+4r4jhI+2DqaVkJFbL1tK3Kpb4SvOdL/Hg8ZJkrYxOex7zFohaM/WaQg+ZwuZt2RUj24UnA6ZCB4g==" saltValue="Ymg60HZe3oQfLrh9Y8f44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2">
      <c r="B47" s="10"/>
      <c r="C47" s="1139" t="s">
        <v>3</v>
      </c>
      <c r="D47" s="1139"/>
      <c r="E47" s="1140"/>
      <c r="F47" s="11">
        <v>20.45</v>
      </c>
      <c r="G47" s="12">
        <v>18.87</v>
      </c>
      <c r="H47" s="12">
        <v>15.09</v>
      </c>
      <c r="I47" s="12">
        <v>17.559999999999999</v>
      </c>
      <c r="J47" s="13">
        <v>17.37</v>
      </c>
    </row>
    <row r="48" spans="2:10" ht="57.75" customHeight="1" x14ac:dyDescent="0.2">
      <c r="B48" s="14"/>
      <c r="C48" s="1141" t="s">
        <v>4</v>
      </c>
      <c r="D48" s="1141"/>
      <c r="E48" s="1142"/>
      <c r="F48" s="15">
        <v>7.35</v>
      </c>
      <c r="G48" s="16">
        <v>8</v>
      </c>
      <c r="H48" s="16">
        <v>8.5399999999999991</v>
      </c>
      <c r="I48" s="16">
        <v>4.93</v>
      </c>
      <c r="J48" s="17">
        <v>5.35</v>
      </c>
    </row>
    <row r="49" spans="2:10" ht="57.75" customHeight="1" thickBot="1" x14ac:dyDescent="0.25">
      <c r="B49" s="18"/>
      <c r="C49" s="1143" t="s">
        <v>5</v>
      </c>
      <c r="D49" s="1143"/>
      <c r="E49" s="1144"/>
      <c r="F49" s="19" t="s">
        <v>562</v>
      </c>
      <c r="G49" s="20" t="s">
        <v>563</v>
      </c>
      <c r="H49" s="20" t="s">
        <v>564</v>
      </c>
      <c r="I49" s="20" t="s">
        <v>565</v>
      </c>
      <c r="J49" s="21">
        <v>14.82</v>
      </c>
    </row>
    <row r="50" spans="2:10" ht="13.2" x14ac:dyDescent="0.2"/>
  </sheetData>
  <sheetProtection algorithmName="SHA-512" hashValue="Fi9S9b57bJus7NWZ+SGwB78lgWnKYY2ovMfYCsSe9r/19nXVTTFWInHdnsYe5qOop6bk/esNfcdz2Lj2m9jzsQ==" saltValue="l8DpLb6h4U5PUOE5uh2LN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小池　真由子</cp:lastModifiedBy>
  <dcterms:modified xsi:type="dcterms:W3CDTF">2024-03-28T04:47:53Z</dcterms:modified>
</cp:coreProperties>
</file>