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E06B72B1-FF52-490F-BD43-C4A4EBC55CCE}"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W34" i="10" l="1"/>
  <c r="BW35" i="10" s="1"/>
  <c r="BW36" i="10" s="1"/>
  <c r="BW37" i="10" s="1"/>
  <c r="CO34" i="10" s="1"/>
  <c r="CO35" i="10" s="1"/>
  <c r="CO36" i="10" s="1"/>
  <c r="CO37" i="10" s="1"/>
  <c r="CO38" i="10" s="1"/>
  <c r="CO39" i="10" s="1"/>
  <c r="CO40" i="10" s="1"/>
</calcChain>
</file>

<file path=xl/sharedStrings.xml><?xml version="1.0" encoding="utf-8"?>
<sst xmlns="http://schemas.openxmlformats.org/spreadsheetml/2006/main" count="1086" uniqueCount="606">
  <si>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</si>
  <si>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</si>
  <si>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</si>
  <si>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</si>
  <si>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</si>
  <si>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</si>
  <si>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</si>
  <si>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</si>
  <si>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</si>
  <si>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</si>
  <si>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</si>
  <si>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</si>
  <si>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</si>
  <si>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</si>
  <si>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</si>
  <si>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</si>
  <si>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</si>
  <si>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</si>
  <si>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</si>
  <si>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</si>
  <si>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</si>
  <si>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</si>
  <si>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</si>
  <si>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</si>
  <si>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</si>
  <si>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</si>
  <si>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</si>
  <si>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</si>
  <si>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</si>
  <si>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</si>
  <si>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</si>
  <si>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</si>
  <si>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</si>
  <si>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</si>
  <si>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</si>
  <si>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</si>
  <si>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</si>
  <si>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</si>
  <si>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</si>
  <si>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</si>
  <si>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</si>
  <si>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</si>
  <si>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</si>
  <si>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</si>
  <si>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</si>
  <si>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</si>
  <si>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</si>
  <si>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</si>
  <si>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</si>
  <si>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</si>
  <si>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</si>
  <si>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</si>
  <si>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</si>
  <si>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</si>
  <si>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</si>
  <si>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</si>
  <si>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</si>
  <si>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</si>
  <si>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</si>
  <si>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</si>
  <si>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</si>
  <si>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</si>
  <si>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</si>
  <si>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</si>
  <si>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</si>
  <si>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</si>
  <si>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</si>
  <si>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</si>
  <si>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</si>
  <si>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</si>
  <si>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</si>
  <si>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</si>
  <si>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</si>
  <si>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</si>
  <si>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</si>
  <si>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</si>
  <si>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</si>
  <si>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</si>
  <si>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</si>
  <si>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</si>
  <si>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</si>
  <si>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</si>
  <si>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</si>
  <si>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</si>
  <si>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</si>
  <si>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</si>
  <si>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</si>
  <si>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</si>
  <si>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</si>
  <si>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</si>
  <si>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</si>
  <si>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</si>
  <si>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</si>
  <si>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</si>
  <si>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</si>
  <si>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</si>
  <si>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</si>
  <si>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</si>
  <si>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</si>
  <si>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</si>
  <si>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</si>
  <si>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</si>
  <si>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</si>
  <si>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</si>
  <si>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</si>
  <si>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</si>
  <si>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</si>
  <si>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</si>
  <si>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</si>
  <si>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</si>
  <si>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</si>
  <si>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</si>
  <si>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</si>
  <si>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</si>
  <si>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</si>
  <si>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</si>
  <si>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</si>
  <si>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</si>
  <si>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</si>
  <si>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</si>
  <si>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</si>
  <si>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</si>
  <si>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</si>
  <si>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</si>
  <si>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</si>
  <si>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</si>
  <si>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</si>
  <si>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</si>
  <si>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</si>
  <si>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</si>
  <si>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</si>
  <si>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</si>
  <si>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</si>
  <si>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</si>
  <si>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</si>
  <si>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</si>
  <si>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</si>
  <si>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</si>
  <si>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</si>
  <si>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</si>
  <si>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</si>
  <si>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</si>
  <si>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</si>
  <si>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</si>
  <si>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</si>
  <si>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</si>
  <si>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</si>
  <si>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</si>
  <si>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</si>
  <si>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</si>
  <si>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</si>
  <si>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</si>
  <si>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</si>
  <si>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</si>
  <si>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</si>
  <si>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</si>
  <si>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</si>
  <si>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</si>
  <si>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</si>
  <si>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</si>
  <si>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</si>
  <si>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</si>
  <si>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</si>
  <si>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</si>
  <si>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</si>
  <si>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</si>
  <si>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</si>
  <si>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</si>
  <si>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</si>
  <si>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</si>
  <si>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</si>
  <si>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</si>
  <si>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</si>
  <si>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</si>
  <si>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</si>
  <si>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</si>
  <si>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</si>
  <si>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</si>
  <si>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</si>
  <si>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</si>
  <si>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</si>
  <si>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</si>
  <si>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</si>
  <si>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</si>
  <si>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</si>
  <si>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</si>
  <si>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</si>
  <si>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</si>
  <si>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</si>
  <si>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</si>
  <si>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</si>
  <si>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</si>
  <si>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</si>
  <si>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</si>
  <si>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</si>
  <si>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</si>
  <si>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</si>
  <si>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</si>
  <si>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</si>
  <si>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</si>
  <si>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</si>
  <si>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</si>
  <si>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</si>
  <si>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</si>
  <si>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</si>
  <si>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</si>
  <si>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</si>
  <si>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</si>
  <si>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</si>
  <si>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</si>
  <si>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</si>
  <si>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</si>
  <si>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</si>
  <si>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</si>
  <si>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</si>
  <si>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大阪府箕面市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</si>
  <si>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</si>
  <si>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</si>
  <si>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</si>
  <si>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</si>
  <si>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</si>
  <si>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</si>
  <si>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</si>
  <si>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</si>
  <si>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</si>
  <si>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</si>
  <si>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</si>
  <si>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</si>
  <si>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</si>
  <si>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</si>
  <si>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</si>
  <si>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</si>
  <si>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</si>
  <si>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</si>
  <si>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</si>
  <si>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</si>
  <si>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</si>
  <si>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</si>
  <si>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</si>
  <si>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</si>
  <si>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</si>
  <si>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</si>
  <si>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</si>
  <si>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</si>
  <si>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</si>
  <si>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</si>
  <si>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</si>
  <si>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</si>
  <si>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</si>
  <si>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</si>
  <si>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</si>
  <si>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</si>
  <si>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</si>
  <si>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</si>
  <si>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</si>
  <si>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</si>
  <si>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</si>
  <si>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</si>
  <si>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</si>
  <si>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</si>
  <si>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</si>
  <si>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</si>
  <si>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</si>
  <si>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</si>
  <si>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</si>
  <si>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</si>
  <si>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</si>
  <si>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</si>
  <si>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</si>
  <si>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</si>
  <si>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</si>
  <si>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</si>
  <si>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</si>
  <si>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</si>
  <si>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</si>
  <si>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</si>
  <si>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</si>
  <si>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</si>
  <si>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</si>
  <si>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</si>
  <si>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</si>
  <si>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</si>
  <si>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</si>
  <si>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</si>
  <si>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</si>
  <si>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</si>
  <si>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</si>
  <si>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</si>
  <si>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</si>
  <si>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</si>
  <si>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</si>
  <si>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</si>
  <si>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</si>
  <si>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</si>
  <si>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</si>
  <si>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</si>
  <si>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</si>
  <si>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</si>
  <si>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</si>
  <si>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</si>
  <si>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</si>
  <si>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</si>
  <si>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</si>
  <si>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</si>
  <si>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</si>
  <si>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</si>
  <si>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</si>
  <si>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</si>
  <si>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</si>
  <si>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</si>
  <si>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</si>
  <si>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</si>
  <si>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</si>
  <si>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</si>
  <si>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</si>
  <si>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</si>
  <si>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</si>
  <si>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</si>
  <si>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</si>
  <si>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</si>
  <si>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</si>
  <si>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</si>
  <si>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</si>
  <si>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</si>
  <si>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</si>
  <si>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</si>
  <si>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</si>
  <si>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</si>
  <si>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</si>
  <si>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</si>
  <si>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</si>
  <si>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</si>
  <si>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</si>
  <si>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</si>
  <si>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</si>
  <si>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</si>
  <si>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</si>
  <si>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</si>
  <si>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</si>
  <si>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</si>
  <si>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</si>
  <si>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</si>
  <si>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</si>
  <si>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</si>
  <si>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</si>
  <si>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</si>
  <si>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</si>
  <si>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</si>
  <si>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</si>
  <si>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</si>
  <si>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</si>
  <si>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</si>
  <si>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</si>
  <si>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</si>
  <si>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</si>
  <si>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</si>
  <si>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</si>
  <si>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</si>
  <si>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</si>
  <si>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</si>
  <si>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</si>
  <si>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</si>
  <si>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</si>
  <si>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</si>
  <si>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</si>
  <si>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</si>
  <si>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</si>
  <si>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</si>
  <si>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大阪府箕面市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</si>
  <si>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</si>
  <si>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</si>
  <si>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</si>
  <si>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</si>
  <si>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</si>
  <si>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</si>
  <si>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</si>
  <si>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</si>
  <si>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</si>
  <si>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</si>
  <si>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</si>
  <si>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</si>
  <si>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</si>
  <si>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</si>
  <si>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</si>
  <si>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</si>
  <si>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</si>
  <si>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</si>
  <si>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</si>
  <si>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</si>
  <si>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</si>
  <si>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</si>
  <si>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</si>
  <si>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</si>
  <si>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</si>
  <si>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</si>
  <si>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</si>
  <si>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</si>
  <si>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</si>
  <si>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</si>
  <si>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</si>
  <si>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</si>
  <si>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</si>
  <si>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</si>
  <si>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</si>
  <si>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</si>
  <si>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</si>
  <si>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</si>
  <si>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</si>
  <si>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特別会計介護サービス事業費</t>
    <phoneticPr fontId="5"/>
  </si>
  <si>
    <t>水道事業会計</t>
    <phoneticPr fontId="5"/>
  </si>
  <si>
    <t>法適用企業</t>
    <phoneticPr fontId="5"/>
  </si>
  <si>
    <t>公共下水道事業会計</t>
    <phoneticPr fontId="5"/>
  </si>
  <si>
    <t>病院事業会計</t>
    <phoneticPr fontId="5"/>
  </si>
  <si>
    <t>競艇事業会計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</si>
  <si>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</si>
  <si>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</si>
  <si>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</si>
  <si>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</si>
  <si>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</si>
  <si>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</si>
  <si>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</si>
  <si>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</si>
  <si>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</si>
  <si>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</si>
  <si>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</si>
  <si>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</si>
  <si>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</si>
  <si>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</si>
  <si>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</si>
  <si>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</si>
  <si>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</si>
  <si>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</si>
  <si>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</si>
  <si>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</si>
  <si>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</si>
  <si>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</si>
  <si>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</si>
  <si>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</si>
  <si>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</si>
  <si>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</si>
  <si>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</si>
  <si>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</si>
  <si>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</si>
  <si>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</si>
  <si>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</si>
  <si>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</si>
  <si>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</si>
  <si>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</si>
  <si>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</si>
  <si>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</si>
  <si>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</si>
  <si>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</si>
  <si>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</si>
  <si>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</si>
  <si>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</si>
  <si>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</si>
  <si>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</si>
  <si>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</si>
  <si>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</si>
  <si>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</si>
  <si>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</si>
  <si>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</si>
  <si>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</si>
  <si>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</si>
  <si>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</si>
  <si>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</si>
  <si>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</si>
  <si>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</si>
  <si>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</si>
  <si>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</si>
  <si>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</si>
  <si>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</si>
  <si>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</si>
  <si>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</si>
  <si>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</si>
  <si>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</si>
  <si>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</si>
  <si>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</si>
  <si>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</si>
  <si>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</si>
  <si>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</si>
  <si>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</si>
  <si>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</si>
  <si>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</si>
  <si>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</si>
  <si>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</si>
  <si>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</si>
  <si>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</si>
  <si>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</si>
  <si>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</si>
  <si>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</si>
  <si>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</si>
  <si>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</si>
  <si>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</si>
  <si>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</si>
  <si>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</si>
  <si>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</si>
  <si>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</si>
  <si>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</si>
  <si>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</si>
  <si>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</si>
  <si>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</si>
  <si>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</si>
  <si>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</si>
  <si>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</si>
  <si>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</si>
  <si>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</si>
  <si>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</si>
  <si>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</si>
  <si>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</si>
  <si>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</si>
  <si>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</si>
  <si>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</si>
  <si>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</si>
  <si>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</si>
  <si>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</si>
  <si>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</si>
  <si>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</si>
  <si>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</si>
  <si>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</si>
  <si>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</si>
  <si>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</si>
  <si>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</si>
  <si>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</si>
  <si>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</si>
  <si>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</si>
  <si>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</si>
  <si>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</si>
  <si>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</si>
  <si>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</si>
  <si>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</si>
  <si>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</si>
  <si>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</si>
  <si>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</si>
  <si>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</si>
  <si>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</si>
  <si>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</si>
  <si>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</si>
  <si>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</si>
  <si>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</si>
  <si>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</si>
  <si>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</si>
  <si>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</si>
  <si>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</si>
  <si>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</si>
  <si>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</si>
  <si>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</si>
  <si>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</si>
  <si>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</si>
  <si>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</si>
  <si>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</si>
  <si>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</si>
  <si>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</si>
  <si>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</si>
  <si>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</si>
  <si>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</si>
  <si>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</si>
  <si>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</si>
  <si>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</si>
  <si>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</si>
  <si>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</si>
  <si>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</si>
  <si>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0.83</t>
  </si>
  <si>
    <t>▲ 3.43</t>
  </si>
  <si>
    <t>▲ 4.96</t>
  </si>
  <si>
    <t>▲ 2.91</t>
  </si>
  <si>
    <t>競艇事業会計</t>
  </si>
  <si>
    <t>公共下水道事業会計</t>
  </si>
  <si>
    <t>病院事業会計</t>
  </si>
  <si>
    <t>水道事業会計</t>
  </si>
  <si>
    <t>一般会計</t>
  </si>
  <si>
    <t>特別会計介護保険事業費</t>
  </si>
  <si>
    <t>特別会計後期高齢者医療事業費</t>
  </si>
  <si>
    <t>特別会計国民健康保険事業費</t>
  </si>
  <si>
    <t>▲ 1.42</t>
  </si>
  <si>
    <t>その他会計（赤字）</t>
  </si>
  <si>
    <t>その他会計（黒字）</t>
  </si>
  <si>
    <t>（百万円）</t>
    <phoneticPr fontId="5"/>
  </si>
  <si>
    <t>H30</t>
    <phoneticPr fontId="5"/>
  </si>
  <si>
    <t>R01</t>
    <phoneticPr fontId="5"/>
  </si>
  <si>
    <t>R02</t>
    <phoneticPr fontId="5"/>
  </si>
  <si>
    <t>R03</t>
    <phoneticPr fontId="5"/>
  </si>
  <si>
    <t>R04</t>
    <phoneticPr fontId="5"/>
  </si>
  <si>
    <t>北大阪急行南北線延伸整備基金</t>
  </si>
  <si>
    <t>未来子ども基金</t>
  </si>
  <si>
    <t>文化施設整備基金</t>
  </si>
  <si>
    <t>-</t>
    <phoneticPr fontId="2"/>
  </si>
  <si>
    <t>-</t>
    <phoneticPr fontId="2"/>
  </si>
  <si>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</si>
  <si>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</si>
  <si>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</si>
  <si>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</si>
  <si>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</si>
  <si>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</si>
  <si>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</si>
  <si>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</si>
  <si>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箕面市医療保健センター</t>
    <rPh sb="0" eb="3">
      <t>ミノオシ</t>
    </rPh>
    <rPh sb="3" eb="5">
      <t>イリョウ</t>
    </rPh>
    <rPh sb="5" eb="7">
      <t>ホケン</t>
    </rPh>
    <phoneticPr fontId="2"/>
  </si>
  <si>
    <t>箕面市障害者事業団</t>
    <rPh sb="0" eb="3">
      <t>ミノオシ</t>
    </rPh>
    <rPh sb="3" eb="6">
      <t>ショウガイシャ</t>
    </rPh>
    <rPh sb="6" eb="9">
      <t>ジギョウダン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</si>
  <si>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</si>
  <si>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</si>
  <si>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箕面市都市開発</t>
    <rPh sb="0" eb="3">
      <t>ミノオシ</t>
    </rPh>
    <rPh sb="3" eb="5">
      <t>トシ</t>
    </rPh>
    <rPh sb="5" eb="7">
      <t>カイハツ</t>
    </rPh>
    <phoneticPr fontId="2"/>
  </si>
  <si>
    <t>箕面FMまちそだて</t>
    <rPh sb="0" eb="2">
      <t>ミノオ</t>
    </rPh>
    <phoneticPr fontId="2"/>
  </si>
  <si>
    <t>箕面市土地開発公社</t>
    <rPh sb="0" eb="3">
      <t>ミノオシ</t>
    </rPh>
    <rPh sb="3" eb="5">
      <t>トチ</t>
    </rPh>
    <rPh sb="5" eb="7">
      <t>カイハツ</t>
    </rPh>
    <rPh sb="7" eb="9">
      <t>コウシャ</t>
    </rPh>
    <phoneticPr fontId="2"/>
  </si>
  <si>
    <t>-</t>
    <phoneticPr fontId="2"/>
  </si>
  <si>
    <t>保健福祉総合推進基金</t>
    <phoneticPr fontId="2"/>
  </si>
  <si>
    <t>学校教育施設整備基金</t>
    <rPh sb="0" eb="2">
      <t>ガッコウ</t>
    </rPh>
    <rPh sb="2" eb="4">
      <t>キョウイク</t>
    </rPh>
    <rPh sb="4" eb="6">
      <t>シセツ</t>
    </rPh>
    <rPh sb="6" eb="8">
      <t>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</si>
</sst>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6DF1-40A8-9E8A-933D675160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130673</c:v>
                </c:pt>
                <c:pt idx="1">
                  <c:v>144981</c:v>
                </c:pt>
                <c:pt idx="2">
                  <c:v>172283</c:v>
                </c:pt>
                <c:pt idx="3">
                  <c:v>180653</c:v>
                </c:pt>
                <c:pt idx="4">
                  <c:v>118197</c:v>
                </c:pt>
              </c:numCache>
            </c:numRef>
          </c:val>
          <c:smooth val="0"/>
          <c:extLst>
            <c:ext xmlns:c16="http://schemas.microsoft.com/office/drawing/2014/chart" uri="{C3380CC4-5D6E-409C-BE32-E72D297353CC}">
              <c16:uniqueId val="{00000001-6DF1-40A8-9E8A-933D675160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7.35</c:v>
                </c:pt>
                <c:pt idx="1">
                  <c:v>8</c:v>
                </c:pt>
                <c:pt idx="2">
                  <c:v>8.5399999999999991</c:v>
                </c:pt>
                <c:pt idx="3">
                  <c:v>4.93</c:v>
                </c:pt>
                <c:pt idx="4">
                  <c:v>5.35</c:v>
                </c:pt>
              </c:numCache>
            </c:numRef>
          </c:val>
          <c:extLst>
            <c:ext xmlns:c16="http://schemas.microsoft.com/office/drawing/2014/chart" uri="{C3380CC4-5D6E-409C-BE32-E72D297353CC}">
              <c16:uniqueId val="{00000000-051C-41A0-94D1-40B9D4BF6E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20.45</c:v>
                </c:pt>
                <c:pt idx="1">
                  <c:v>18.87</c:v>
                </c:pt>
                <c:pt idx="2">
                  <c:v>15.09</c:v>
                </c:pt>
                <c:pt idx="3">
                  <c:v>17.559999999999999</c:v>
                </c:pt>
                <c:pt idx="4">
                  <c:v>17.37</c:v>
                </c:pt>
              </c:numCache>
            </c:numRef>
          </c:val>
          <c:extLst>
            <c:ext xmlns:c16="http://schemas.microsoft.com/office/drawing/2014/chart" uri="{C3380CC4-5D6E-409C-BE32-E72D297353CC}">
              <c16:uniqueId val="{00000001-051C-41A0-94D1-40B9D4BF6E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-3.43</c:v>
                </c:pt>
                <c:pt idx="2">
                  <c:v>-4.96</c:v>
                </c:pt>
                <c:pt idx="3">
                  <c:v>-2.91</c:v>
                </c:pt>
                <c:pt idx="4">
                  <c:v>14.82</c:v>
                </c:pt>
              </c:numCache>
            </c:numRef>
          </c:val>
          <c:smooth val="0"/>
          <c:extLst>
            <c:ext xmlns:c16="http://schemas.microsoft.com/office/drawing/2014/chart" uri="{C3380CC4-5D6E-409C-BE32-E72D297353CC}">
              <c16:uniqueId val="{00000002-051C-41A0-94D1-40B9D4BF6E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C9-401A-825F-B014B74866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C9-401A-825F-B014B7486624}"/>
            </c:ext>
          </c:extLst>
        </c:ser>
        <c:ser>
          <c:idx val="2"/>
          <c:order val="2"/>
          <c:tx>
            <c:strRef>
              <c:f>データシート!$A$29</c:f>
              <c:strCache>
                <c:ptCount val="1"/>
                <c:pt idx="0">
                  <c:v>特別会計国民健康保険事業費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1.42</c:v>
                </c:pt>
                <c:pt idx="1">
                  <c:v>#N/A</c:v>
                </c:pt>
                <c:pt idx="2">
                  <c:v>#N/A</c:v>
                </c:pt>
                <c:pt idx="3">
                  <c:v>0</c:v>
                </c:pt>
                <c:pt idx="4">
                  <c:v>#N/A</c:v>
                </c:pt>
                <c:pt idx="5">
                  <c:v>1.32</c:v>
                </c:pt>
                <c:pt idx="6">
                  <c:v>#N/A</c:v>
                </c:pt>
                <c:pt idx="7">
                  <c:v>0.75</c:v>
                </c:pt>
                <c:pt idx="8">
                  <c:v>#N/A</c:v>
                </c:pt>
                <c:pt idx="9">
                  <c:v>0.1</c:v>
                </c:pt>
              </c:numCache>
            </c:numRef>
          </c:val>
          <c:extLst>
            <c:ext xmlns:c16="http://schemas.microsoft.com/office/drawing/2014/chart" uri="{C3380CC4-5D6E-409C-BE32-E72D297353CC}">
              <c16:uniqueId val="{00000002-BCC9-401A-825F-B014B7486624}"/>
            </c:ext>
          </c:extLst>
        </c:ser>
        <c:ser>
          <c:idx val="3"/>
          <c:order val="3"/>
          <c:tx>
            <c:strRef>
              <c:f>データシート!$A$30</c:f>
              <c:strCache>
                <c:ptCount val="1"/>
                <c:pt idx="0">
                  <c:v>特別会計後期高齢者医療事業費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0.31</c:v>
                </c:pt>
                <c:pt idx="4">
                  <c:v>#N/A</c:v>
                </c:pt>
                <c:pt idx="5">
                  <c:v>0.44</c:v>
                </c:pt>
                <c:pt idx="6">
                  <c:v>#N/A</c:v>
                </c:pt>
                <c:pt idx="7">
                  <c:v>0.28000000000000003</c:v>
                </c:pt>
                <c:pt idx="8">
                  <c:v>#N/A</c:v>
                </c:pt>
                <c:pt idx="9">
                  <c:v>0.32</c:v>
                </c:pt>
              </c:numCache>
            </c:numRef>
          </c:val>
          <c:extLst>
            <c:ext xmlns:c16="http://schemas.microsoft.com/office/drawing/2014/chart" uri="{C3380CC4-5D6E-409C-BE32-E72D297353CC}">
              <c16:uniqueId val="{00000003-BCC9-401A-825F-B014B7486624}"/>
            </c:ext>
          </c:extLst>
        </c:ser>
        <c:ser>
          <c:idx val="4"/>
          <c:order val="4"/>
          <c:tx>
            <c:strRef>
              <c:f>データシート!$A$31</c:f>
              <c:strCache>
                <c:ptCount val="1"/>
                <c:pt idx="0">
                  <c:v>特別会計介護保険事業費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1.04</c:v>
                </c:pt>
                <c:pt idx="2">
                  <c:v>#N/A</c:v>
                </c:pt>
                <c:pt idx="3">
                  <c:v>1.24</c:v>
                </c:pt>
                <c:pt idx="4">
                  <c:v>#N/A</c:v>
                </c:pt>
                <c:pt idx="5">
                  <c:v>1.84</c:v>
                </c:pt>
                <c:pt idx="6">
                  <c:v>#N/A</c:v>
                </c:pt>
                <c:pt idx="7">
                  <c:v>0.66</c:v>
                </c:pt>
                <c:pt idx="8">
                  <c:v>#N/A</c:v>
                </c:pt>
                <c:pt idx="9">
                  <c:v>0.81</c:v>
                </c:pt>
              </c:numCache>
            </c:numRef>
          </c:val>
          <c:extLst>
            <c:ext xmlns:c16="http://schemas.microsoft.com/office/drawing/2014/chart" uri="{C3380CC4-5D6E-409C-BE32-E72D297353CC}">
              <c16:uniqueId val="{00000004-BCC9-401A-825F-B014B748662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7.34</c:v>
                </c:pt>
                <c:pt idx="2">
                  <c:v>#N/A</c:v>
                </c:pt>
                <c:pt idx="3">
                  <c:v>7.99</c:v>
                </c:pt>
                <c:pt idx="4">
                  <c:v>#N/A</c:v>
                </c:pt>
                <c:pt idx="5">
                  <c:v>8.5299999999999994</c:v>
                </c:pt>
                <c:pt idx="6">
                  <c:v>#N/A</c:v>
                </c:pt>
                <c:pt idx="7">
                  <c:v>4.93</c:v>
                </c:pt>
                <c:pt idx="8">
                  <c:v>#N/A</c:v>
                </c:pt>
                <c:pt idx="9">
                  <c:v>5.34</c:v>
                </c:pt>
              </c:numCache>
            </c:numRef>
          </c:val>
          <c:extLst>
            <c:ext xmlns:c16="http://schemas.microsoft.com/office/drawing/2014/chart" uri="{C3380CC4-5D6E-409C-BE32-E72D297353CC}">
              <c16:uniqueId val="{00000005-BCC9-401A-825F-B014B748662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8.9</c:v>
                </c:pt>
                <c:pt idx="2">
                  <c:v>#N/A</c:v>
                </c:pt>
                <c:pt idx="3">
                  <c:v>8.6</c:v>
                </c:pt>
                <c:pt idx="4">
                  <c:v>#N/A</c:v>
                </c:pt>
                <c:pt idx="5">
                  <c:v>7.43</c:v>
                </c:pt>
                <c:pt idx="6">
                  <c:v>#N/A</c:v>
                </c:pt>
                <c:pt idx="7">
                  <c:v>7.38</c:v>
                </c:pt>
                <c:pt idx="8">
                  <c:v>#N/A</c:v>
                </c:pt>
                <c:pt idx="9">
                  <c:v>8.34</c:v>
                </c:pt>
              </c:numCache>
            </c:numRef>
          </c:val>
          <c:extLst>
            <c:ext xmlns:c16="http://schemas.microsoft.com/office/drawing/2014/chart" uri="{C3380CC4-5D6E-409C-BE32-E72D297353CC}">
              <c16:uniqueId val="{00000006-BCC9-401A-825F-B014B748662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c:v>
                </c:pt>
                <c:pt idx="2">
                  <c:v>#N/A</c:v>
                </c:pt>
                <c:pt idx="3">
                  <c:v>2.31</c:v>
                </c:pt>
                <c:pt idx="4">
                  <c:v>#N/A</c:v>
                </c:pt>
                <c:pt idx="5">
                  <c:v>3.8</c:v>
                </c:pt>
                <c:pt idx="6">
                  <c:v>#N/A</c:v>
                </c:pt>
                <c:pt idx="7">
                  <c:v>5.24</c:v>
                </c:pt>
                <c:pt idx="8">
                  <c:v>#N/A</c:v>
                </c:pt>
                <c:pt idx="9">
                  <c:v>9.69</c:v>
                </c:pt>
              </c:numCache>
            </c:numRef>
          </c:val>
          <c:extLst>
            <c:ext xmlns:c16="http://schemas.microsoft.com/office/drawing/2014/chart" uri="{C3380CC4-5D6E-409C-BE32-E72D297353CC}">
              <c16:uniqueId val="{00000007-BCC9-401A-825F-B014B748662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15.9</c:v>
                </c:pt>
                <c:pt idx="2">
                  <c:v>#N/A</c:v>
                </c:pt>
                <c:pt idx="3">
                  <c:v>16.559999999999999</c:v>
                </c:pt>
                <c:pt idx="4">
                  <c:v>#N/A</c:v>
                </c:pt>
                <c:pt idx="5">
                  <c:v>16.239999999999998</c:v>
                </c:pt>
                <c:pt idx="6">
                  <c:v>#N/A</c:v>
                </c:pt>
                <c:pt idx="7">
                  <c:v>16.88</c:v>
                </c:pt>
                <c:pt idx="8">
                  <c:v>#N/A</c:v>
                </c:pt>
                <c:pt idx="9">
                  <c:v>18.11</c:v>
                </c:pt>
              </c:numCache>
            </c:numRef>
          </c:val>
          <c:extLst>
            <c:ext xmlns:c16="http://schemas.microsoft.com/office/drawing/2014/chart" uri="{C3380CC4-5D6E-409C-BE32-E72D297353CC}">
              <c16:uniqueId val="{00000008-BCC9-401A-825F-B014B7486624}"/>
            </c:ext>
          </c:extLst>
        </c:ser>
        <c:ser>
          <c:idx val="9"/>
          <c:order val="9"/>
          <c:tx>
            <c:strRef>
              <c:f>データシート!$A$36</c:f>
              <c:strCache>
                <c:ptCount val="1"/>
                <c:pt idx="0">
                  <c:v>競艇事業会計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21.9</c:v>
                </c:pt>
                <c:pt idx="2">
                  <c:v>#N/A</c:v>
                </c:pt>
                <c:pt idx="3">
                  <c:v>23.57</c:v>
                </c:pt>
                <c:pt idx="4">
                  <c:v>#N/A</c:v>
                </c:pt>
                <c:pt idx="5">
                  <c:v>23.34</c:v>
                </c:pt>
                <c:pt idx="6">
                  <c:v>#N/A</c:v>
                </c:pt>
                <c:pt idx="7">
                  <c:v>21.22</c:v>
                </c:pt>
                <c:pt idx="8">
                  <c:v>#N/A</c:v>
                </c:pt>
                <c:pt idx="9">
                  <c:v>24.95</c:v>
                </c:pt>
              </c:numCache>
            </c:numRef>
          </c:val>
          <c:extLst>
            <c:ext xmlns:c16="http://schemas.microsoft.com/office/drawing/2014/chart" uri="{C3380CC4-5D6E-409C-BE32-E72D297353CC}">
              <c16:uniqueId val="{00000009-BCC9-401A-825F-B014B74866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2662</c:v>
                </c:pt>
                <c:pt idx="5">
                  <c:v>2363</c:v>
                </c:pt>
                <c:pt idx="8">
                  <c:v>2415</c:v>
                </c:pt>
                <c:pt idx="11">
                  <c:v>2425</c:v>
                </c:pt>
                <c:pt idx="14">
                  <c:v>3387</c:v>
                </c:pt>
              </c:numCache>
            </c:numRef>
          </c:val>
          <c:extLst>
            <c:ext xmlns:c16="http://schemas.microsoft.com/office/drawing/2014/chart" uri="{C3380CC4-5D6E-409C-BE32-E72D297353CC}">
              <c16:uniqueId val="{00000000-3910-4A50-AEB7-0B633EDCA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10-4A50-AEB7-0B633EDCA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100</c:v>
                </c:pt>
                <c:pt idx="3">
                  <c:v>225</c:v>
                </c:pt>
                <c:pt idx="6">
                  <c:v>100</c:v>
                </c:pt>
                <c:pt idx="9">
                  <c:v>100</c:v>
                </c:pt>
                <c:pt idx="12">
                  <c:v>206</c:v>
                </c:pt>
              </c:numCache>
            </c:numRef>
          </c:val>
          <c:extLst>
            <c:ext xmlns:c16="http://schemas.microsoft.com/office/drawing/2014/chart" uri="{C3380CC4-5D6E-409C-BE32-E72D297353CC}">
              <c16:uniqueId val="{00000002-3910-4A50-AEB7-0B633EDCA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10-4A50-AEB7-0B633EDCA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187</c:v>
                </c:pt>
                <c:pt idx="3">
                  <c:v>180</c:v>
                </c:pt>
                <c:pt idx="6">
                  <c:v>178</c:v>
                </c:pt>
                <c:pt idx="9">
                  <c:v>184</c:v>
                </c:pt>
                <c:pt idx="12">
                  <c:v>189</c:v>
                </c:pt>
              </c:numCache>
            </c:numRef>
          </c:val>
          <c:extLst>
            <c:ext xmlns:c16="http://schemas.microsoft.com/office/drawing/2014/chart" uri="{C3380CC4-5D6E-409C-BE32-E72D297353CC}">
              <c16:uniqueId val="{00000004-3910-4A50-AEB7-0B633EDCA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10-4A50-AEB7-0B633EDCA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10-4A50-AEB7-0B633EDCA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2601</c:v>
                </c:pt>
                <c:pt idx="3">
                  <c:v>2633</c:v>
                </c:pt>
                <c:pt idx="6">
                  <c:v>2789</c:v>
                </c:pt>
                <c:pt idx="9">
                  <c:v>2976</c:v>
                </c:pt>
                <c:pt idx="12">
                  <c:v>3434</c:v>
                </c:pt>
              </c:numCache>
            </c:numRef>
          </c:val>
          <c:extLst>
            <c:ext xmlns:c16="http://schemas.microsoft.com/office/drawing/2014/chart" uri="{C3380CC4-5D6E-409C-BE32-E72D297353CC}">
              <c16:uniqueId val="{00000007-3910-4A50-AEB7-0B633EDCA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226</c:v>
                </c:pt>
                <c:pt idx="2">
                  <c:v>#N/A</c:v>
                </c:pt>
                <c:pt idx="3">
                  <c:v>#N/A</c:v>
                </c:pt>
                <c:pt idx="4">
                  <c:v>675</c:v>
                </c:pt>
                <c:pt idx="5">
                  <c:v>#N/A</c:v>
                </c:pt>
                <c:pt idx="6">
                  <c:v>#N/A</c:v>
                </c:pt>
                <c:pt idx="7">
                  <c:v>652</c:v>
                </c:pt>
                <c:pt idx="8">
                  <c:v>#N/A</c:v>
                </c:pt>
                <c:pt idx="9">
                  <c:v>#N/A</c:v>
                </c:pt>
                <c:pt idx="10">
                  <c:v>835</c:v>
                </c:pt>
                <c:pt idx="11">
                  <c:v>#N/A</c:v>
                </c:pt>
                <c:pt idx="12">
                  <c:v>#N/A</c:v>
                </c:pt>
                <c:pt idx="13">
                  <c:v>442</c:v>
                </c:pt>
                <c:pt idx="14">
                  <c:v>#N/A</c:v>
                </c:pt>
              </c:numCache>
            </c:numRef>
          </c:val>
          <c:smooth val="0"/>
          <c:extLst>
            <c:ext xmlns:c16="http://schemas.microsoft.com/office/drawing/2014/chart" uri="{C3380CC4-5D6E-409C-BE32-E72D297353CC}">
              <c16:uniqueId val="{00000008-3910-4A50-AEB7-0B633EDCA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28287</c:v>
                </c:pt>
                <c:pt idx="5">
                  <c:v>29385</c:v>
                </c:pt>
                <c:pt idx="8">
                  <c:v>30533</c:v>
                </c:pt>
                <c:pt idx="11">
                  <c:v>31449</c:v>
                </c:pt>
                <c:pt idx="14">
                  <c:v>30553</c:v>
                </c:pt>
              </c:numCache>
            </c:numRef>
          </c:val>
          <c:extLst>
            <c:ext xmlns:c16="http://schemas.microsoft.com/office/drawing/2014/chart" uri="{C3380CC4-5D6E-409C-BE32-E72D297353CC}">
              <c16:uniqueId val="{00000000-E905-4C94-937F-CCC97E0D84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14376</c:v>
                </c:pt>
                <c:pt idx="5">
                  <c:v>13263</c:v>
                </c:pt>
                <c:pt idx="8">
                  <c:v>13813</c:v>
                </c:pt>
                <c:pt idx="11">
                  <c:v>7660</c:v>
                </c:pt>
                <c:pt idx="14">
                  <c:v>4450</c:v>
                </c:pt>
              </c:numCache>
            </c:numRef>
          </c:val>
          <c:extLst>
            <c:ext xmlns:c16="http://schemas.microsoft.com/office/drawing/2014/chart" uri="{C3380CC4-5D6E-409C-BE32-E72D297353CC}">
              <c16:uniqueId val="{00000001-E905-4C94-937F-CCC97E0D84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26949</c:v>
                </c:pt>
                <c:pt idx="5">
                  <c:v>26961</c:v>
                </c:pt>
                <c:pt idx="8">
                  <c:v>24566</c:v>
                </c:pt>
                <c:pt idx="11">
                  <c:v>27086</c:v>
                </c:pt>
                <c:pt idx="14">
                  <c:v>25666</c:v>
                </c:pt>
              </c:numCache>
            </c:numRef>
          </c:val>
          <c:extLst>
            <c:ext xmlns:c16="http://schemas.microsoft.com/office/drawing/2014/chart" uri="{C3380CC4-5D6E-409C-BE32-E72D297353CC}">
              <c16:uniqueId val="{00000002-E905-4C94-937F-CCC97E0D84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05-4C94-937F-CCC97E0D84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05-4C94-937F-CCC97E0D84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05-4C94-937F-CCC97E0D84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6990</c:v>
                </c:pt>
                <c:pt idx="3">
                  <c:v>6769</c:v>
                </c:pt>
                <c:pt idx="6">
                  <c:v>6569</c:v>
                </c:pt>
                <c:pt idx="9">
                  <c:v>6424</c:v>
                </c:pt>
                <c:pt idx="12">
                  <c:v>6201</c:v>
                </c:pt>
              </c:numCache>
            </c:numRef>
          </c:val>
          <c:extLst>
            <c:ext xmlns:c16="http://schemas.microsoft.com/office/drawing/2014/chart" uri="{C3380CC4-5D6E-409C-BE32-E72D297353CC}">
              <c16:uniqueId val="{00000006-E905-4C94-937F-CCC97E0D84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905-4C94-937F-CCC97E0D84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1840</c:v>
                </c:pt>
                <c:pt idx="3">
                  <c:v>1867</c:v>
                </c:pt>
                <c:pt idx="6">
                  <c:v>1862</c:v>
                </c:pt>
                <c:pt idx="9">
                  <c:v>1828</c:v>
                </c:pt>
                <c:pt idx="12">
                  <c:v>1512</c:v>
                </c:pt>
              </c:numCache>
            </c:numRef>
          </c:val>
          <c:extLst>
            <c:ext xmlns:c16="http://schemas.microsoft.com/office/drawing/2014/chart" uri="{C3380CC4-5D6E-409C-BE32-E72D297353CC}">
              <c16:uniqueId val="{00000008-E905-4C94-937F-CCC97E0D84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8473</c:v>
                </c:pt>
                <c:pt idx="3">
                  <c:v>7551</c:v>
                </c:pt>
                <c:pt idx="6">
                  <c:v>4699</c:v>
                </c:pt>
                <c:pt idx="9">
                  <c:v>3703</c:v>
                </c:pt>
                <c:pt idx="12">
                  <c:v>2825</c:v>
                </c:pt>
              </c:numCache>
            </c:numRef>
          </c:val>
          <c:extLst>
            <c:ext xmlns:c16="http://schemas.microsoft.com/office/drawing/2014/chart" uri="{C3380CC4-5D6E-409C-BE32-E72D297353CC}">
              <c16:uniqueId val="{00000009-E905-4C94-937F-CCC97E0D84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44869</c:v>
                </c:pt>
                <c:pt idx="3">
                  <c:v>48752</c:v>
                </c:pt>
                <c:pt idx="6">
                  <c:v>57011</c:v>
                </c:pt>
                <c:pt idx="9">
                  <c:v>57889</c:v>
                </c:pt>
                <c:pt idx="12">
                  <c:v>52304</c:v>
                </c:pt>
              </c:numCache>
            </c:numRef>
          </c:val>
          <c:extLst>
            <c:ext xmlns:c16="http://schemas.microsoft.com/office/drawing/2014/chart" uri="{C3380CC4-5D6E-409C-BE32-E72D297353CC}">
              <c16:uniqueId val="{0000000A-E905-4C94-937F-CCC97E0D84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1228</c:v>
                </c:pt>
                <c:pt idx="8">
                  <c:v>#N/A</c:v>
                </c:pt>
                <c:pt idx="9">
                  <c:v>#N/A</c:v>
                </c:pt>
                <c:pt idx="10">
                  <c:v>3649</c:v>
                </c:pt>
                <c:pt idx="11">
                  <c:v>#N/A</c:v>
                </c:pt>
                <c:pt idx="12">
                  <c:v>#N/A</c:v>
                </c:pt>
                <c:pt idx="13">
                  <c:v>2173</c:v>
                </c:pt>
                <c:pt idx="14">
                  <c:v>#N/A</c:v>
                </c:pt>
              </c:numCache>
            </c:numRef>
          </c:val>
          <c:smooth val="0"/>
          <c:extLst>
            <c:ext xmlns:c16="http://schemas.microsoft.com/office/drawing/2014/chart" uri="{C3380CC4-5D6E-409C-BE32-E72D297353CC}">
              <c16:uniqueId val="{0000000B-E905-4C94-937F-CCC97E0D84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4184</c:v>
                </c:pt>
                <c:pt idx="1">
                  <c:v>5220</c:v>
                </c:pt>
                <c:pt idx="2">
                  <c:v>5077</c:v>
                </c:pt>
              </c:numCache>
            </c:numRef>
          </c:val>
          <c:extLst>
            <c:ext xmlns:c16="http://schemas.microsoft.com/office/drawing/2014/chart" uri="{C3380CC4-5D6E-409C-BE32-E72D297353CC}">
              <c16:uniqueId val="{00000000-804B-41C8-800E-2716D702CD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2564</c:v>
                </c:pt>
                <c:pt idx="1">
                  <c:v>5606</c:v>
                </c:pt>
                <c:pt idx="2">
                  <c:v>6106</c:v>
                </c:pt>
              </c:numCache>
            </c:numRef>
          </c:val>
          <c:extLst>
            <c:ext xmlns:c16="http://schemas.microsoft.com/office/drawing/2014/chart" uri="{C3380CC4-5D6E-409C-BE32-E72D297353CC}">
              <c16:uniqueId val="{00000001-804B-41C8-800E-2716D702CD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15414</c:v>
                </c:pt>
                <c:pt idx="1">
                  <c:v>12783</c:v>
                </c:pt>
                <c:pt idx="2">
                  <c:v>10955</c:v>
                </c:pt>
              </c:numCache>
            </c:numRef>
          </c:val>
          <c:extLst>
            <c:ext xmlns:c16="http://schemas.microsoft.com/office/drawing/2014/chart" uri="{C3380CC4-5D6E-409C-BE32-E72D297353CC}">
              <c16:uniqueId val="{00000002-804B-41C8-800E-2716D702CD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に転じた。これは、国の緊急経済対策を活用した市債の据置期間終了による償還が本格的に始まったことによるものであり、その後は、北大阪急行線延伸整備に関連する市債の償還が増加している。</a:t>
          </a:r>
        </a:p>
        <a:p>
          <a:r>
            <a:rPr kumimoji="1" lang="ja-JP" altLang="en-US" sz="1400">
              <a:latin typeface="ＭＳ ゴシック" pitchFamily="49" charset="-128"/>
              <a:ea typeface="ＭＳ ゴシック" pitchFamily="49" charset="-128"/>
            </a:rPr>
            <a:t>　今後も、北大阪急行南北線延伸に伴う新駅周辺整備などにより実質公債費比率が一定上昇する見込みであることから、特定財源の最大限の確保を図るとともに、基金を有効活用することで、過度に市債に依存しない規律ある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北大阪急行線延伸に伴う新駅周辺整備の進展に伴い、その財源として市債発行額が増加傾向にあるため、一般会計等における地方債残高が平成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年度から約</a:t>
          </a:r>
          <a:r>
            <a:rPr kumimoji="1" lang="en-US" altLang="ja-JP" sz="1400">
              <a:solidFill>
                <a:sysClr val="windowText" lastClr="000000"/>
              </a:solidFill>
              <a:latin typeface="ＭＳ ゴシック" pitchFamily="49" charset="-128"/>
              <a:ea typeface="ＭＳ ゴシック" pitchFamily="49" charset="-128"/>
            </a:rPr>
            <a:t>74</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％）増加した。令和</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年度末の延伸線開業にかけて一定の市債発行は続く見込みであるが、特定財源の最大限の確保を図り、残高抑制に努める。</a:t>
          </a:r>
        </a:p>
        <a:p>
          <a:r>
            <a:rPr kumimoji="1" lang="ja-JP" altLang="en-US" sz="1400">
              <a:solidFill>
                <a:sysClr val="windowText" lastClr="000000"/>
              </a:solidFill>
              <a:latin typeface="ＭＳ ゴシック" pitchFamily="49" charset="-128"/>
              <a:ea typeface="ＭＳ ゴシック" pitchFamily="49" charset="-128"/>
            </a:rPr>
            <a:t>　将来負担比率の分子全体としては増加したものの、充当可能財源において将来需要に備えた計画的な積立を実施したことにより、依然低負担を維持している状態である。</a:t>
          </a:r>
        </a:p>
        <a:p>
          <a:r>
            <a:rPr kumimoji="1" lang="ja-JP" altLang="en-US" sz="1400">
              <a:solidFill>
                <a:sysClr val="windowText" lastClr="000000"/>
              </a:solidFill>
              <a:latin typeface="ＭＳ ゴシック" pitchFamily="49" charset="-128"/>
              <a:ea typeface="ＭＳ ゴシック" pitchFamily="49" charset="-128"/>
            </a:rPr>
            <a:t>　今後も引き続き、財政規律を高いレベルで堅持し、将来世代に負担を先送りすることのない財政運営に努める。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大阪府箕面市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・前年度剰余金処分積立や将来に備えて計画的な積立を行った一方で、北大阪急行延伸整備のために基金を</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億円取崩した結果、</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基金残高は前年度比で約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・後年度の公債費負担を軽減するため、北大阪急行南北線延伸整備基金を活用し、市債の繰上償還を実施する。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・基金の透明性確保、使途の明確化を図るため、財政調整基金に過剰に積み立てることはせず、将来に備えて個々の特定目的基金に積み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替えるなど、適正管理に努める。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・今後予定されているビッグプロジェクトでは、過度に市債に依存せず、基金を有効活用し、将来世代に負担を先送りすることのない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・北大阪急行南北線延伸整備基金：北大阪急行南北線の延伸整備及び関連交通施設の整備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・保健福祉総合推進基金：保健福祉施策の総合的推進を図るための施設整備及び事業の運営</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・学校教育施設整備基金：学校教育施設の整備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・未来子ども基金：未来を担う子どもたちが地域の中で健やかに成長することを目的とする事業の推進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・文化施設整備基金：市民文化の向上に資するための施設整備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・北大阪急行南北線延伸整備基金：延伸整備費にかかる財源として取り崩したことによる減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・保健福祉総合推進基金：将来の支出に備え、積み立てたことによる増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・学校教育施設整備基金：将来の支出に備え、積み立てたことによる増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・未来子ども基金：将来の支出に備え、積み立てたことによる増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・文化施設整備基金：将来の支出に備え、積み立てたことによる増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・北大阪急行南北線延伸整備基金：北大阪急行線延伸整備にかかる公債費の償還及び、新規発行債の抑制に活用する。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・その他特定目的基金：公共施設の整備など特定の財政負担に備えるため、一定額を確保していく。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・新型コロナウイルス感染症対策経費として、約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億円を取崩し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・将来の財政需要に備え、適正な残高の維持に努める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・北大阪急行線延伸に伴う新駅周辺整備などビッグプロジェクトの公債費償還に備え、計画的な積立を行い、償還財源として活用する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139,128
136,158
47.90
77,027,912
71,862,843
1,562,621
29,233,907
52,069,902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高い市民税担税力と宅地開発等に伴う人口増、それに伴う新築家屋の増加などにより、財政力指数は類似団体内平均値を上回る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となっている。一方で、高齢化の進展に伴う社会保障関係費の増加などが見込まれることから、令和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箕面市新改革プラン」を元に、幼稚園や保育所の民営化をはじめとしたアウトソーシングの拡大によるさらなる経費削減や市民財産の活用など改革を進め、今後さらに効率的かつ健全な行財政運営を確立し、市民サービスの向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75293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9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新型コロナウイルスの影響による減収から脱し、個人市民税及び固定資産税が増加した一方で、公債費の増加などにより経常経費充当一般財源総額の伸びが上回ったことから、前年度から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今後、新駅周辺整備の進展に伴う公債費の増加や、社会保障関係費の増加などにより、経常経費の増加が見込まれるため、「箕面市新改革プラン」を元に、引き続きあらゆる手立てを講じて経費の圧縮を図るとともに、自主財源の最大限の確保、特定財源を活用した市債の発行抑制など歳入面においても取り組みを強化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167640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134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62</xdr:row>
      <xdr:rowOff>28363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134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76623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5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76623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90610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が類似団体内平均値を上回っているのは、ごみ処理の単独実施により、一部事務組合で実施している団体と比較して人件費や物件費が高くなっていることがあげられる。また、類似団体に比べて図書館などの公共施設が多いことや、新興住宅地の開発に伴う公共施設の新設も物件費の増加要因となっている。今後、これまで以上に業務の広域化や、アウトソーシングの拡大を図ることで経費を圧縮し、行政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72053</xdr:rowOff>
    </xdr:from>
    <xdr:to>
      <xdr:col>23</xdr:col>
      <xdr:colOff>133350</xdr:colOff>
      <xdr:row>85</xdr:row>
      <xdr:rowOff>7446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3853"/>
          <a:ext cx="838200" cy="10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4718</xdr:rowOff>
    </xdr:from>
    <xdr:to>
      <xdr:col>19</xdr:col>
      <xdr:colOff>133350</xdr:colOff>
      <xdr:row>84</xdr:row>
      <xdr:rowOff>72053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06518"/>
          <a:ext cx="889000" cy="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81671</xdr:rowOff>
    </xdr:from>
    <xdr:to>
      <xdr:col>15</xdr:col>
      <xdr:colOff>82550</xdr:colOff>
      <xdr:row>84</xdr:row>
      <xdr:rowOff>4718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12021"/>
          <a:ext cx="889000" cy="9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27124</xdr:rowOff>
    </xdr:from>
    <xdr:to>
      <xdr:col>11</xdr:col>
      <xdr:colOff>31750</xdr:colOff>
      <xdr:row>83</xdr:row>
      <xdr:rowOff>81671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7474"/>
          <a:ext cx="8890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128096</xdr:rowOff>
    </xdr:from>
    <xdr:to>
      <xdr:col>23</xdr:col>
      <xdr:colOff>184150</xdr:colOff>
      <xdr:row>85</xdr:row>
      <xdr:rowOff>58246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100173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21253</xdr:rowOff>
    </xdr:from>
    <xdr:to>
      <xdr:col>19</xdr:col>
      <xdr:colOff>184150</xdr:colOff>
      <xdr:row>84</xdr:row>
      <xdr:rowOff>122853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107630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125368</xdr:rowOff>
    </xdr:from>
    <xdr:to>
      <xdr:col>15</xdr:col>
      <xdr:colOff>133350</xdr:colOff>
      <xdr:row>84</xdr:row>
      <xdr:rowOff>55518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40295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4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30871</xdr:rowOff>
    </xdr:from>
    <xdr:to>
      <xdr:col>11</xdr:col>
      <xdr:colOff>82550</xdr:colOff>
      <xdr:row>83</xdr:row>
      <xdr:rowOff>132471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4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147774</xdr:rowOff>
    </xdr:from>
    <xdr:to>
      <xdr:col>7</xdr:col>
      <xdr:colOff>31750</xdr:colOff>
      <xdr:row>83</xdr:row>
      <xdr:rowOff>77924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62701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年度から、給与カット、人事院勧告に基づくマイナス改定などにより適正策を実施、平成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月まで全職員の給料月額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％カットを実施、平成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年度に給与構造改革として国を上回る平均</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％の給与水準引き下げを実施、平成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月まで参事級以上の職員の給料月額を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％、主幹級以上の職員を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％カットを実施、平成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年度に給与構造改革を実施するなどの施策を実施しているため、類似団体内平均値及び国水準を下回った。今後も引き続き、総人件費の抑制と併せて給与水準の適正化に努める。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81</xdr:row>
      <xdr:rowOff>148771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86386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38638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85</xdr:row>
      <xdr:rowOff>83457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25814"/>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今後の退職者数の推移を見て計画的な採用を行っており、常勤の職員数は平成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月の</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817</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月の</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800</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％）と減少している。引き続きアウトソーシングの推進など業務の不断の見直しを行い、職員数の適正化に取り組む。</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97684</xdr:rowOff>
    </xdr:from>
    <xdr:to>
      <xdr:col>81</xdr:col>
      <xdr:colOff>44450</xdr:colOff>
      <xdr:row>64</xdr:row>
      <xdr:rowOff>101706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07048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101706</xdr:rowOff>
    </xdr:from>
    <xdr:to>
      <xdr:col>77</xdr:col>
      <xdr:colOff>44450</xdr:colOff>
      <xdr:row>64</xdr:row>
      <xdr:rowOff>103717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07450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101706</xdr:rowOff>
    </xdr:from>
    <xdr:to>
      <xdr:col>72</xdr:col>
      <xdr:colOff>203200</xdr:colOff>
      <xdr:row>64</xdr:row>
      <xdr:rowOff>103717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7450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1164</xdr:rowOff>
    </xdr:from>
    <xdr:to>
      <xdr:col>68</xdr:col>
      <xdr:colOff>152400</xdr:colOff>
      <xdr:row>64</xdr:row>
      <xdr:rowOff>101706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7396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46884</xdr:rowOff>
    </xdr:from>
    <xdr:to>
      <xdr:col>81</xdr:col>
      <xdr:colOff>95250</xdr:colOff>
      <xdr:row>64</xdr:row>
      <xdr:rowOff>148484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18961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50906</xdr:rowOff>
    </xdr:from>
    <xdr:to>
      <xdr:col>77</xdr:col>
      <xdr:colOff>95250</xdr:colOff>
      <xdr:row>64</xdr:row>
      <xdr:rowOff>152506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137283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1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52917</xdr:rowOff>
    </xdr:from>
    <xdr:to>
      <xdr:col>73</xdr:col>
      <xdr:colOff>44450</xdr:colOff>
      <xdr:row>64</xdr:row>
      <xdr:rowOff>154517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139294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50906</xdr:rowOff>
    </xdr:from>
    <xdr:to>
      <xdr:col>68</xdr:col>
      <xdr:colOff>203200</xdr:colOff>
      <xdr:row>64</xdr:row>
      <xdr:rowOff>152506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137283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36741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北大阪急行線延伸整備にかかる市債の繰上償還により、実質公債費比率は前年度から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ポイント改善した。元利償還金については、国の緊急経済対策を活用した市債の据置期間終了に伴う償還が本格化した平成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に転じている。また、北大阪急行線延伸や新駅周辺のまちづくり拠点施設整備にかかる元利金償還も増加していくため、今後一定期間は実質公債費比率の上昇が見込まれる。特定財源の確保や基金の活用により、可能な限り市債発行抑制を図り、引き続き高いレベルでの財政規律の維持に努める。　</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91622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91622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977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11188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402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125185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5253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％で、北大阪急行線延伸整備にかかる市債の繰上償還により、前年度から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類似団体内平均値を上回っており、これは主に、新駅周辺整備をはじめとしたビッグプロジェクトにより地方債残高が大幅に増加したことによるものである。今後は、資産と負債のバランスを見極めながら、繰上償還を積極的に実施し、財政規律を高いレベルで堅持す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142149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51100"/>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167096</xdr:rowOff>
    </xdr:from>
    <xdr:to>
      <xdr:col>77</xdr:col>
      <xdr:colOff>44450</xdr:colOff>
      <xdr:row>14</xdr:row>
      <xdr:rowOff>142149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39594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143527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91349</xdr:rowOff>
    </xdr:from>
    <xdr:to>
      <xdr:col>77</xdr:col>
      <xdr:colOff>95250</xdr:colOff>
      <xdr:row>15</xdr:row>
      <xdr:rowOff>21499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6276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57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116296</xdr:rowOff>
    </xdr:from>
    <xdr:to>
      <xdr:col>73</xdr:col>
      <xdr:colOff>44450</xdr:colOff>
      <xdr:row>14</xdr:row>
      <xdr:rowOff>46446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31223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139,128
136,158
47.90
77,027,912
71,862,843
1,562,621
29,233,907
52,069,902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年度の給与構造改革の実施など、総人件費の抑制に取り組んだ結果、平成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改善した。しかし、類似団体に比べて構成する一部事務組合等が少なく、直営で事業を実施していることや、図書館等の公共施設を多く設置し、職員数が多いことが主な要因となり、人件費は類似団体内平均値と比べて依然高い水準にある。引き続き、職員数の適正化及び人件費の縮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39</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153670</xdr:rowOff>
    </xdr:from>
    <xdr:to>
      <xdr:col>24</xdr:col>
      <xdr:colOff>114300</xdr:colOff>
      <xdr:row>39</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4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39</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58420</xdr:rowOff>
    </xdr:from>
    <xdr:to>
      <xdr:col>15</xdr:col>
      <xdr:colOff>98425</xdr:colOff>
      <xdr:row>40</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16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16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xdr:rowOff>
    </xdr:from>
    <xdr:to>
      <xdr:col>11</xdr:col>
      <xdr:colOff>60325</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60960</xdr:rowOff>
    </xdr:from>
    <xdr:to>
      <xdr:col>6</xdr:col>
      <xdr:colOff>171450</xdr:colOff>
      <xdr:row>40</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物件費が依然として類似団体内平均値を上回っているのは、消防やごみ処理を単独実施していることが主な要因であり、また、平成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開始した環境クリーンセンターの包括運営委託、また学校給食やごみ収集、公共施設の管理運営などの多くを外部委託していることも理由となっている。今後も委託化による物件費の増加は続く見込みである。引き続き、様々な分野で近隣団体との広域連携を図るなどし、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3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20</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78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87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内平均値を下回った。しかし、今後も教育・保育給付費の増加や、高齢化の進展に伴う社会保障関係費の増加が見込まれることから、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8890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8890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115587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繰出金については、令和元年度まで横ばいの状況であったが、介護や医療にかかる繰出は、高齢化の進展とともに増加する可能性が非常に高く、今後の動向を注視していく必要がある。</a:t>
          </a:r>
        </a:p>
        <a:p>
          <a:r>
            <a:rPr kumimoji="1" lang="ja-JP" altLang="en-US" sz="1300">
              <a:latin typeface="ＭＳ Ｐゴシック" panose="020B0600070205080204" pitchFamily="50" charset="-128"/>
              <a:ea typeface="ＭＳ Ｐゴシック" panose="020B0600070205080204" pitchFamily="50" charset="-128"/>
            </a:rPr>
            <a:t>　維持補修費については、平成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年度から環境クリーンセンターにおいて包括運営委託が始まったことにより、維持補修にかかる経費が物件費に振り替わったことで、比率が大きく改善した。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4535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48078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48078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56243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が類似団体内平均値を下回っているのは、構成する一部事務組合等が少なく、特にごみ処理を単独実施していることや、行財政改革の一環で、企業会計や外郭団体などへの補助金等の見直しを行ってきたことが主な要因である。今後、教育・保育施設の運営費補助などは増加する見込みではあるが、引き続き補助負担の必要性をしっかりと見極め、負担軽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88138</xdr:rowOff>
    </xdr:from>
    <xdr:to>
      <xdr:col>82</xdr:col>
      <xdr:colOff>107950</xdr:colOff>
      <xdr:row>33</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459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88138</xdr:rowOff>
    </xdr:from>
    <xdr:to>
      <xdr:col>78</xdr:col>
      <xdr:colOff>69850</xdr:colOff>
      <xdr:row>33</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45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33</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33</xdr:row>
      <xdr:rowOff>133858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36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37338</xdr:rowOff>
    </xdr:from>
    <xdr:to>
      <xdr:col>78</xdr:col>
      <xdr:colOff>120650</xdr:colOff>
      <xdr:row>33</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149115</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55626</xdr:rowOff>
    </xdr:from>
    <xdr:to>
      <xdr:col>74</xdr:col>
      <xdr:colOff>31750</xdr:colOff>
      <xdr:row>33</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167403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北大阪急行線延伸や新駅周辺整備にかかる元利償還の増加に伴い、公債費が増加しており、公債費にかかる経常収支比率は前年度から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今後も、北大阪急行線延伸や新駅周辺整備にかかる元利償還が増加するため、比率は一定期間上昇が続く見込みである。基金を活用し、市債発行抑制を図るなどの手立てを講じ、公債費負担を軽減し、過度に市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867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149860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kern="100" baseline="0">
              <a:latin typeface="ＭＳ Ｐゴシック" panose="020B0600070205080204" pitchFamily="50" charset="-128"/>
              <a:ea typeface="ＭＳ Ｐゴシック" panose="020B0600070205080204" pitchFamily="50" charset="-128"/>
            </a:rPr>
            <a:t>　補助費等については、類似団体内平均値を下回ったが、図書館等の公共施設が多いことや構成する一部事務組合が少なく、平成</a:t>
          </a:r>
          <a:r>
            <a:rPr kumimoji="1" lang="en-US" altLang="ja-JP" sz="1250" kern="100" baseline="0">
              <a:latin typeface="ＭＳ Ｐゴシック" panose="020B0600070205080204" pitchFamily="50" charset="-128"/>
              <a:ea typeface="ＭＳ Ｐゴシック" panose="020B0600070205080204" pitchFamily="50" charset="-128"/>
            </a:rPr>
            <a:t>30</a:t>
          </a:r>
          <a:r>
            <a:rPr kumimoji="1" lang="ja-JP" altLang="en-US" sz="1250" kern="100" baseline="0">
              <a:latin typeface="ＭＳ Ｐゴシック" panose="020B0600070205080204" pitchFamily="50" charset="-128"/>
              <a:ea typeface="ＭＳ Ｐゴシック" panose="020B0600070205080204" pitchFamily="50" charset="-128"/>
            </a:rPr>
            <a:t>年度から開始した環境クリーンセンターの包括運営委託やごみ処理の単独実施により、人件費及び物件費が嵩み、公債費以外の経常収支比率が類似団体内平均値を大きく上回った。今後も、これまで行ってきた行財政改革を引き継ぎながら、さらなる効率化を図るとともに、近隣団体との新たな広域連携に着手するなど、徹底的なコスト削減に取り組む。</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16511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408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61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77470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104491</xdr:rowOff>
    </xdr:from>
    <xdr:to>
      <xdr:col>29</xdr:col>
      <xdr:colOff>127000</xdr:colOff>
      <xdr:row>15</xdr:row>
      <xdr:rowOff>132334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23866"/>
          <a:ext cx="6477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118481</xdr:rowOff>
    </xdr:from>
    <xdr:to>
      <xdr:col>26</xdr:col>
      <xdr:colOff>50800</xdr:colOff>
      <xdr:row>15</xdr:row>
      <xdr:rowOff>132334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37856"/>
          <a:ext cx="698500" cy="1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118481</xdr:rowOff>
    </xdr:from>
    <xdr:to>
      <xdr:col>22</xdr:col>
      <xdr:colOff>114300</xdr:colOff>
      <xdr:row>15</xdr:row>
      <xdr:rowOff>136975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37856"/>
          <a:ext cx="698500" cy="1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136975</xdr:rowOff>
    </xdr:from>
    <xdr:to>
      <xdr:col>18</xdr:col>
      <xdr:colOff>177800</xdr:colOff>
      <xdr:row>15</xdr:row>
      <xdr:rowOff>151148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5635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53691</xdr:rowOff>
    </xdr:from>
    <xdr:to>
      <xdr:col>29</xdr:col>
      <xdr:colOff>177800</xdr:colOff>
      <xdr:row>15</xdr:row>
      <xdr:rowOff>155291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70218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1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81534</xdr:rowOff>
    </xdr:from>
    <xdr:to>
      <xdr:col>26</xdr:col>
      <xdr:colOff>101600</xdr:colOff>
      <xdr:row>16</xdr:row>
      <xdr:rowOff>11684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21861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67681</xdr:rowOff>
    </xdr:from>
    <xdr:to>
      <xdr:col>22</xdr:col>
      <xdr:colOff>165100</xdr:colOff>
      <xdr:row>15</xdr:row>
      <xdr:rowOff>169281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8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86175</xdr:rowOff>
    </xdr:from>
    <xdr:to>
      <xdr:col>19</xdr:col>
      <xdr:colOff>38100</xdr:colOff>
      <xdr:row>16</xdr:row>
      <xdr:rowOff>16325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0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26502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100348</xdr:rowOff>
    </xdr:from>
    <xdr:to>
      <xdr:col>15</xdr:col>
      <xdr:colOff>101600</xdr:colOff>
      <xdr:row>16</xdr:row>
      <xdr:rowOff>30498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19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40675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8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336359</xdr:rowOff>
    </xdr:from>
    <xdr:to>
      <xdr:col>29</xdr:col>
      <xdr:colOff>127000</xdr:colOff>
      <xdr:row>36</xdr:row>
      <xdr:rowOff>101130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46709"/>
          <a:ext cx="647700" cy="10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336359</xdr:rowOff>
    </xdr:from>
    <xdr:to>
      <xdr:col>26</xdr:col>
      <xdr:colOff>50800</xdr:colOff>
      <xdr:row>36</xdr:row>
      <xdr:rowOff>43332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6709"/>
          <a:ext cx="698500" cy="4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36170</xdr:rowOff>
    </xdr:from>
    <xdr:to>
      <xdr:col>22</xdr:col>
      <xdr:colOff>114300</xdr:colOff>
      <xdr:row>36</xdr:row>
      <xdr:rowOff>43332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89420"/>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36170</xdr:rowOff>
    </xdr:from>
    <xdr:to>
      <xdr:col>18</xdr:col>
      <xdr:colOff>177800</xdr:colOff>
      <xdr:row>36</xdr:row>
      <xdr:rowOff>159842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9420"/>
          <a:ext cx="698500" cy="12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50330</xdr:rowOff>
    </xdr:from>
    <xdr:to>
      <xdr:col>29</xdr:col>
      <xdr:colOff>177800</xdr:colOff>
      <xdr:row>36</xdr:row>
      <xdr:rowOff>151930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0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22407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285559</xdr:rowOff>
    </xdr:from>
    <xdr:to>
      <xdr:col>26</xdr:col>
      <xdr:colOff>101600</xdr:colOff>
      <xdr:row>36</xdr:row>
      <xdr:rowOff>44259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29036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8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335432</xdr:rowOff>
    </xdr:from>
    <xdr:to>
      <xdr:col>22</xdr:col>
      <xdr:colOff>165100</xdr:colOff>
      <xdr:row>36</xdr:row>
      <xdr:rowOff>94132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78909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328270</xdr:rowOff>
    </xdr:from>
    <xdr:to>
      <xdr:col>19</xdr:col>
      <xdr:colOff>38100</xdr:colOff>
      <xdr:row>36</xdr:row>
      <xdr:rowOff>86970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71747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109042</xdr:rowOff>
    </xdr:from>
    <xdr:to>
      <xdr:col>15</xdr:col>
      <xdr:colOff>101600</xdr:colOff>
      <xdr:row>37</xdr:row>
      <xdr:rowOff>39192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23969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4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139,128
136,158
47.90
77,027,912
71,862,843
1,562,621
29,233,907
52,069,902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32555</xdr:rowOff>
    </xdr:from>
    <xdr:to>
      <xdr:col>24</xdr:col>
      <xdr:colOff>63500</xdr:colOff>
      <xdr:row>34</xdr:row>
      <xdr:rowOff>78321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61855"/>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52924</xdr:rowOff>
    </xdr:from>
    <xdr:to>
      <xdr:col>19</xdr:col>
      <xdr:colOff>177800</xdr:colOff>
      <xdr:row>34</xdr:row>
      <xdr:rowOff>78321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82224"/>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52924</xdr:rowOff>
    </xdr:from>
    <xdr:to>
      <xdr:col>15</xdr:col>
      <xdr:colOff>50800</xdr:colOff>
      <xdr:row>34</xdr:row>
      <xdr:rowOff>164938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8222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141506</xdr:rowOff>
    </xdr:from>
    <xdr:to>
      <xdr:col>10</xdr:col>
      <xdr:colOff>114300</xdr:colOff>
      <xdr:row>34</xdr:row>
      <xdr:rowOff>164938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7080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153205</xdr:rowOff>
    </xdr:from>
    <xdr:to>
      <xdr:col>24</xdr:col>
      <xdr:colOff>114300</xdr:colOff>
      <xdr:row>34</xdr:row>
      <xdr:rowOff>83355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1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4632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27521</xdr:rowOff>
    </xdr:from>
    <xdr:to>
      <xdr:col>20</xdr:col>
      <xdr:colOff>38100</xdr:colOff>
      <xdr:row>34</xdr:row>
      <xdr:rowOff>129121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145648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2124</xdr:rowOff>
    </xdr:from>
    <xdr:to>
      <xdr:col>15</xdr:col>
      <xdr:colOff>101600</xdr:colOff>
      <xdr:row>34</xdr:row>
      <xdr:rowOff>103724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120251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114138</xdr:rowOff>
    </xdr:from>
    <xdr:to>
      <xdr:col>10</xdr:col>
      <xdr:colOff>165100</xdr:colOff>
      <xdr:row>35</xdr:row>
      <xdr:rowOff>44288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60815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90706</xdr:rowOff>
    </xdr:from>
    <xdr:to>
      <xdr:col>6</xdr:col>
      <xdr:colOff>38100</xdr:colOff>
      <xdr:row>35</xdr:row>
      <xdr:rowOff>20856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34707</xdr:rowOff>
    </xdr:from>
    <xdr:to>
      <xdr:col>24</xdr:col>
      <xdr:colOff>63500</xdr:colOff>
      <xdr:row>56</xdr:row>
      <xdr:rowOff>145970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5907"/>
          <a:ext cx="8382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145970</xdr:rowOff>
    </xdr:from>
    <xdr:to>
      <xdr:col>19</xdr:col>
      <xdr:colOff>177800</xdr:colOff>
      <xdr:row>57</xdr:row>
      <xdr:rowOff>63756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7170"/>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63756</xdr:rowOff>
    </xdr:from>
    <xdr:to>
      <xdr:col>15</xdr:col>
      <xdr:colOff>50800</xdr:colOff>
      <xdr:row>57</xdr:row>
      <xdr:rowOff>97262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6406"/>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97262</xdr:rowOff>
    </xdr:from>
    <xdr:to>
      <xdr:col>10</xdr:col>
      <xdr:colOff>114300</xdr:colOff>
      <xdr:row>57</xdr:row>
      <xdr:rowOff>153188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9912"/>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155357</xdr:rowOff>
    </xdr:from>
    <xdr:to>
      <xdr:col>24</xdr:col>
      <xdr:colOff>114300</xdr:colOff>
      <xdr:row>56</xdr:row>
      <xdr:rowOff>85507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6784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95170</xdr:rowOff>
    </xdr:from>
    <xdr:to>
      <xdr:col>20</xdr:col>
      <xdr:colOff>38100</xdr:colOff>
      <xdr:row>57</xdr:row>
      <xdr:rowOff>25320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41847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12956</xdr:rowOff>
    </xdr:from>
    <xdr:to>
      <xdr:col>15</xdr:col>
      <xdr:colOff>101600</xdr:colOff>
      <xdr:row>57</xdr:row>
      <xdr:rowOff>114556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131083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46462</xdr:rowOff>
    </xdr:from>
    <xdr:to>
      <xdr:col>10</xdr:col>
      <xdr:colOff>165100</xdr:colOff>
      <xdr:row>57</xdr:row>
      <xdr:rowOff>148062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102388</xdr:rowOff>
    </xdr:from>
    <xdr:to>
      <xdr:col>6</xdr:col>
      <xdr:colOff>38100</xdr:colOff>
      <xdr:row>58</xdr:row>
      <xdr:rowOff>32538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28691</xdr:rowOff>
    </xdr:from>
    <xdr:to>
      <xdr:col>24</xdr:col>
      <xdr:colOff>63500</xdr:colOff>
      <xdr:row>78</xdr:row>
      <xdr:rowOff>34682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1791"/>
          <a:ext cx="8382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28691</xdr:rowOff>
    </xdr:from>
    <xdr:to>
      <xdr:col>19</xdr:col>
      <xdr:colOff>177800</xdr:colOff>
      <xdr:row>78</xdr:row>
      <xdr:rowOff>36052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179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36052</xdr:rowOff>
    </xdr:from>
    <xdr:to>
      <xdr:col>15</xdr:col>
      <xdr:colOff>50800</xdr:colOff>
      <xdr:row>78</xdr:row>
      <xdr:rowOff>92334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9152"/>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92334</xdr:rowOff>
    </xdr:from>
    <xdr:to>
      <xdr:col>10</xdr:col>
      <xdr:colOff>114300</xdr:colOff>
      <xdr:row>78</xdr:row>
      <xdr:rowOff>96861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543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155332</xdr:rowOff>
    </xdr:from>
    <xdr:to>
      <xdr:col>24</xdr:col>
      <xdr:colOff>114300</xdr:colOff>
      <xdr:row>78</xdr:row>
      <xdr:rowOff>85482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70259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149341</xdr:rowOff>
    </xdr:from>
    <xdr:to>
      <xdr:col>20</xdr:col>
      <xdr:colOff>38100</xdr:colOff>
      <xdr:row>78</xdr:row>
      <xdr:rowOff>79491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70618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156702</xdr:rowOff>
    </xdr:from>
    <xdr:to>
      <xdr:col>15</xdr:col>
      <xdr:colOff>101600</xdr:colOff>
      <xdr:row>78</xdr:row>
      <xdr:rowOff>86852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77979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41534</xdr:rowOff>
    </xdr:from>
    <xdr:to>
      <xdr:col>10</xdr:col>
      <xdr:colOff>165100</xdr:colOff>
      <xdr:row>78</xdr:row>
      <xdr:rowOff>143134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46061</xdr:rowOff>
    </xdr:from>
    <xdr:to>
      <xdr:col>6</xdr:col>
      <xdr:colOff>38100</xdr:colOff>
      <xdr:row>78</xdr:row>
      <xdr:rowOff>147661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138788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131660</xdr:rowOff>
    </xdr:from>
    <xdr:to>
      <xdr:col>24</xdr:col>
      <xdr:colOff>63500</xdr:colOff>
      <xdr:row>96</xdr:row>
      <xdr:rowOff>64064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9410"/>
          <a:ext cx="838200" cy="1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131660</xdr:rowOff>
    </xdr:from>
    <xdr:to>
      <xdr:col>19</xdr:col>
      <xdr:colOff>177800</xdr:colOff>
      <xdr:row>96</xdr:row>
      <xdr:rowOff>152936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9410"/>
          <a:ext cx="889000" cy="1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152936</xdr:rowOff>
    </xdr:from>
    <xdr:to>
      <xdr:col>15</xdr:col>
      <xdr:colOff>50800</xdr:colOff>
      <xdr:row>97</xdr:row>
      <xdr:rowOff>8911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12136"/>
          <a:ext cx="8890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8911</xdr:rowOff>
    </xdr:from>
    <xdr:to>
      <xdr:col>10</xdr:col>
      <xdr:colOff>114300</xdr:colOff>
      <xdr:row>97</xdr:row>
      <xdr:rowOff>79084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39561"/>
          <a:ext cx="8890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13264</xdr:rowOff>
    </xdr:from>
    <xdr:to>
      <xdr:col>24</xdr:col>
      <xdr:colOff>114300</xdr:colOff>
      <xdr:row>96</xdr:row>
      <xdr:rowOff>114864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163141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5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80860</xdr:rowOff>
    </xdr:from>
    <xdr:to>
      <xdr:col>20</xdr:col>
      <xdr:colOff>38100</xdr:colOff>
      <xdr:row>96</xdr:row>
      <xdr:rowOff>11010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2137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102136</xdr:rowOff>
    </xdr:from>
    <xdr:to>
      <xdr:col>15</xdr:col>
      <xdr:colOff>101600</xdr:colOff>
      <xdr:row>97</xdr:row>
      <xdr:rowOff>32286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23413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129561</xdr:rowOff>
    </xdr:from>
    <xdr:to>
      <xdr:col>10</xdr:col>
      <xdr:colOff>165100</xdr:colOff>
      <xdr:row>97</xdr:row>
      <xdr:rowOff>59711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28284</xdr:rowOff>
    </xdr:from>
    <xdr:to>
      <xdr:col>6</xdr:col>
      <xdr:colOff>38100</xdr:colOff>
      <xdr:row>97</xdr:row>
      <xdr:rowOff>129884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121011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146928</xdr:rowOff>
    </xdr:from>
    <xdr:to>
      <xdr:col>55</xdr:col>
      <xdr:colOff>0</xdr:colOff>
      <xdr:row>38</xdr:row>
      <xdr:rowOff>29743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90578"/>
          <a:ext cx="8382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143510</xdr:rowOff>
    </xdr:from>
    <xdr:to>
      <xdr:col>50</xdr:col>
      <xdr:colOff>114300</xdr:colOff>
      <xdr:row>38</xdr:row>
      <xdr:rowOff>29743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87010"/>
          <a:ext cx="889000" cy="12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143510</xdr:rowOff>
    </xdr:from>
    <xdr:to>
      <xdr:col>45</xdr:col>
      <xdr:colOff>177800</xdr:colOff>
      <xdr:row>38</xdr:row>
      <xdr:rowOff>71294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87010"/>
          <a:ext cx="889000" cy="12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56969</xdr:rowOff>
    </xdr:from>
    <xdr:to>
      <xdr:col>41</xdr:col>
      <xdr:colOff>50800</xdr:colOff>
      <xdr:row>38</xdr:row>
      <xdr:rowOff>71294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72069"/>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96128</xdr:rowOff>
    </xdr:from>
    <xdr:to>
      <xdr:col>55</xdr:col>
      <xdr:colOff>50800</xdr:colOff>
      <xdr:row>38</xdr:row>
      <xdr:rowOff>26278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11055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150394</xdr:rowOff>
    </xdr:from>
    <xdr:to>
      <xdr:col>50</xdr:col>
      <xdr:colOff>165100</xdr:colOff>
      <xdr:row>38</xdr:row>
      <xdr:rowOff>80544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71670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92710</xdr:rowOff>
    </xdr:from>
    <xdr:to>
      <xdr:col>46</xdr:col>
      <xdr:colOff>38100</xdr:colOff>
      <xdr:row>31</xdr:row>
      <xdr:rowOff>22860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13987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20494</xdr:rowOff>
    </xdr:from>
    <xdr:to>
      <xdr:col>41</xdr:col>
      <xdr:colOff>101600</xdr:colOff>
      <xdr:row>38</xdr:row>
      <xdr:rowOff>122094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113221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6169</xdr:rowOff>
    </xdr:from>
    <xdr:to>
      <xdr:col>36</xdr:col>
      <xdr:colOff>165100</xdr:colOff>
      <xdr:row>38</xdr:row>
      <xdr:rowOff>107769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98896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1039</xdr:rowOff>
    </xdr:from>
    <xdr:to>
      <xdr:col>54</xdr:col>
      <xdr:colOff>189865</xdr:colOff>
      <xdr:row>58</xdr:row>
      <xdr:rowOff>126769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9259339"/>
          <a:ext cx="127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130596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126769</xdr:rowOff>
    </xdr:from>
    <xdr:to>
      <xdr:col>55</xdr:col>
      <xdr:colOff>88900</xdr:colOff>
      <xdr:row>58</xdr:row>
      <xdr:rowOff>126769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119166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90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1039</xdr:rowOff>
    </xdr:from>
    <xdr:to>
      <xdr:col>55</xdr:col>
      <xdr:colOff>88900</xdr:colOff>
      <xdr:row>54</xdr:row>
      <xdr:rowOff>1039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25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39474</xdr:rowOff>
    </xdr:from>
    <xdr:to>
      <xdr:col>55</xdr:col>
      <xdr:colOff>0</xdr:colOff>
      <xdr:row>54</xdr:row>
      <xdr:rowOff>1039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8783424"/>
          <a:ext cx="838200" cy="4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166989</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6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17112</xdr:rowOff>
    </xdr:from>
    <xdr:to>
      <xdr:col>55</xdr:col>
      <xdr:colOff>50800</xdr:colOff>
      <xdr:row>57</xdr:row>
      <xdr:rowOff>118712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39474</xdr:rowOff>
    </xdr:from>
    <xdr:to>
      <xdr:col>50</xdr:col>
      <xdr:colOff>114300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8783424"/>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1613</xdr:rowOff>
    </xdr:from>
    <xdr:to>
      <xdr:col>50</xdr:col>
      <xdr:colOff>165100</xdr:colOff>
      <xdr:row>57</xdr:row>
      <xdr:rowOff>103213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94340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103253</xdr:rowOff>
    </xdr:from>
    <xdr:to>
      <xdr:col>45</xdr:col>
      <xdr:colOff>177800</xdr:colOff>
      <xdr:row>52</xdr:row>
      <xdr:rowOff>139845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847203"/>
          <a:ext cx="8890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xdr:rowOff>
    </xdr:from>
    <xdr:to>
      <xdr:col>46</xdr:col>
      <xdr:colOff>38100</xdr:colOff>
      <xdr:row>57</xdr:row>
      <xdr:rowOff>101643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92770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139845</xdr:rowOff>
    </xdr:from>
    <xdr:to>
      <xdr:col>41</xdr:col>
      <xdr:colOff>50800</xdr:colOff>
      <xdr:row>53</xdr:row>
      <xdr:rowOff>77422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055245"/>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10140</xdr:rowOff>
    </xdr:from>
    <xdr:to>
      <xdr:col>41</xdr:col>
      <xdr:colOff>101600</xdr:colOff>
      <xdr:row>57</xdr:row>
      <xdr:rowOff>111740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7168</xdr:rowOff>
    </xdr:from>
    <xdr:to>
      <xdr:col>36</xdr:col>
      <xdr:colOff>165100</xdr:colOff>
      <xdr:row>57</xdr:row>
      <xdr:rowOff>108768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99895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121689</xdr:rowOff>
    </xdr:from>
    <xdr:to>
      <xdr:col>55</xdr:col>
      <xdr:colOff>50800</xdr:colOff>
      <xdr:row>54</xdr:row>
      <xdr:rowOff>51839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74716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6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160124</xdr:rowOff>
    </xdr:from>
    <xdr:to>
      <xdr:col>50</xdr:col>
      <xdr:colOff>165100</xdr:colOff>
      <xdr:row>51</xdr:row>
      <xdr:rowOff>90274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7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106801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5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52453</xdr:rowOff>
    </xdr:from>
    <xdr:to>
      <xdr:col>46</xdr:col>
      <xdr:colOff>38100</xdr:colOff>
      <xdr:row>51</xdr:row>
      <xdr:rowOff>154053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170580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5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89045</xdr:rowOff>
    </xdr:from>
    <xdr:to>
      <xdr:col>41</xdr:col>
      <xdr:colOff>101600</xdr:colOff>
      <xdr:row>53</xdr:row>
      <xdr:rowOff>19195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0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35722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77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26622</xdr:rowOff>
    </xdr:from>
    <xdr:to>
      <xdr:col>36</xdr:col>
      <xdr:colOff>165100</xdr:colOff>
      <xdr:row>53</xdr:row>
      <xdr:rowOff>128222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1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144749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88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49085</xdr:rowOff>
    </xdr:from>
    <xdr:to>
      <xdr:col>54</xdr:col>
      <xdr:colOff>189865</xdr:colOff>
      <xdr:row>79</xdr:row>
      <xdr:rowOff>44286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907835"/>
          <a:ext cx="1270" cy="6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48113</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44286</xdr:rowOff>
    </xdr:from>
    <xdr:to>
      <xdr:col>55</xdr:col>
      <xdr:colOff>88900</xdr:colOff>
      <xdr:row>79</xdr:row>
      <xdr:rowOff>44286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167212</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6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49085</xdr:rowOff>
    </xdr:from>
    <xdr:to>
      <xdr:col>55</xdr:col>
      <xdr:colOff>88900</xdr:colOff>
      <xdr:row>75</xdr:row>
      <xdr:rowOff>49085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90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135420</xdr:rowOff>
    </xdr:from>
    <xdr:to>
      <xdr:col>55</xdr:col>
      <xdr:colOff>0</xdr:colOff>
      <xdr:row>75</xdr:row>
      <xdr:rowOff>49085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136920"/>
          <a:ext cx="838200" cy="7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170146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7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20269</xdr:rowOff>
    </xdr:from>
    <xdr:to>
      <xdr:col>55</xdr:col>
      <xdr:colOff>50800</xdr:colOff>
      <xdr:row>78</xdr:row>
      <xdr:rowOff>121869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152374</xdr:rowOff>
    </xdr:from>
    <xdr:to>
      <xdr:col>50</xdr:col>
      <xdr:colOff>114300</xdr:colOff>
      <xdr:row>70</xdr:row>
      <xdr:rowOff>135420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1982424"/>
          <a:ext cx="889000" cy="1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28677</xdr:rowOff>
    </xdr:from>
    <xdr:to>
      <xdr:col>50</xdr:col>
      <xdr:colOff>165100</xdr:colOff>
      <xdr:row>78</xdr:row>
      <xdr:rowOff>130277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121404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152374</xdr:rowOff>
    </xdr:from>
    <xdr:to>
      <xdr:col>45</xdr:col>
      <xdr:colOff>177800</xdr:colOff>
      <xdr:row>73</xdr:row>
      <xdr:rowOff>111163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1982424"/>
          <a:ext cx="889000" cy="6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160223</xdr:rowOff>
    </xdr:from>
    <xdr:to>
      <xdr:col>46</xdr:col>
      <xdr:colOff>38100</xdr:colOff>
      <xdr:row>78</xdr:row>
      <xdr:rowOff>90373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81500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111163</xdr:rowOff>
    </xdr:from>
    <xdr:to>
      <xdr:col>41</xdr:col>
      <xdr:colOff>50800</xdr:colOff>
      <xdr:row>73</xdr:row>
      <xdr:rowOff>164262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627013"/>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13881</xdr:rowOff>
    </xdr:from>
    <xdr:to>
      <xdr:col>41</xdr:col>
      <xdr:colOff>101600</xdr:colOff>
      <xdr:row>78</xdr:row>
      <xdr:rowOff>115481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106608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27191</xdr:rowOff>
    </xdr:from>
    <xdr:to>
      <xdr:col>36</xdr:col>
      <xdr:colOff>165100</xdr:colOff>
      <xdr:row>78</xdr:row>
      <xdr:rowOff>128791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169735</xdr:rowOff>
    </xdr:from>
    <xdr:to>
      <xdr:col>55</xdr:col>
      <xdr:colOff>50800</xdr:colOff>
      <xdr:row>75</xdr:row>
      <xdr:rowOff>99885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122762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84620</xdr:rowOff>
    </xdr:from>
    <xdr:to>
      <xdr:col>50</xdr:col>
      <xdr:colOff>165100</xdr:colOff>
      <xdr:row>71</xdr:row>
      <xdr:rowOff>14770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0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31297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186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101574</xdr:rowOff>
    </xdr:from>
    <xdr:to>
      <xdr:col>46</xdr:col>
      <xdr:colOff>38100</xdr:colOff>
      <xdr:row>70</xdr:row>
      <xdr:rowOff>31724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19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48251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170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60363</xdr:rowOff>
    </xdr:from>
    <xdr:to>
      <xdr:col>41</xdr:col>
      <xdr:colOff>101600</xdr:colOff>
      <xdr:row>73</xdr:row>
      <xdr:rowOff>161963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7040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3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113462</xdr:rowOff>
    </xdr:from>
    <xdr:to>
      <xdr:col>36</xdr:col>
      <xdr:colOff>165100</xdr:colOff>
      <xdr:row>74</xdr:row>
      <xdr:rowOff>43612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6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60139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99901</xdr:rowOff>
    </xdr:from>
    <xdr:to>
      <xdr:col>55</xdr:col>
      <xdr:colOff>0</xdr:colOff>
      <xdr:row>96</xdr:row>
      <xdr:rowOff>61702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16201"/>
          <a:ext cx="838200" cy="30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99901</xdr:rowOff>
    </xdr:from>
    <xdr:to>
      <xdr:col>50</xdr:col>
      <xdr:colOff>114300</xdr:colOff>
      <xdr:row>95</xdr:row>
      <xdr:rowOff>69588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16201"/>
          <a:ext cx="889000" cy="1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69588</xdr:rowOff>
    </xdr:from>
    <xdr:to>
      <xdr:col>45</xdr:col>
      <xdr:colOff>177800</xdr:colOff>
      <xdr:row>95</xdr:row>
      <xdr:rowOff>135448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57338"/>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135448</xdr:rowOff>
    </xdr:from>
    <xdr:to>
      <xdr:col>41</xdr:col>
      <xdr:colOff>50800</xdr:colOff>
      <xdr:row>97</xdr:row>
      <xdr:rowOff>127721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23198"/>
          <a:ext cx="889000" cy="3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10902</xdr:rowOff>
    </xdr:from>
    <xdr:to>
      <xdr:col>55</xdr:col>
      <xdr:colOff>50800</xdr:colOff>
      <xdr:row>96</xdr:row>
      <xdr:rowOff>112502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160779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49101</xdr:rowOff>
    </xdr:from>
    <xdr:to>
      <xdr:col>50</xdr:col>
      <xdr:colOff>165100</xdr:colOff>
      <xdr:row>94</xdr:row>
      <xdr:rowOff>150701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167228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18788</xdr:rowOff>
    </xdr:from>
    <xdr:to>
      <xdr:col>46</xdr:col>
      <xdr:colOff>38100</xdr:colOff>
      <xdr:row>95</xdr:row>
      <xdr:rowOff>120388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136915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84648</xdr:rowOff>
    </xdr:from>
    <xdr:to>
      <xdr:col>41</xdr:col>
      <xdr:colOff>101600</xdr:colOff>
      <xdr:row>96</xdr:row>
      <xdr:rowOff>14798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31325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76921</xdr:rowOff>
    </xdr:from>
    <xdr:to>
      <xdr:col>36</xdr:col>
      <xdr:colOff>165100</xdr:colOff>
      <xdr:row>98</xdr:row>
      <xdr:rowOff>7071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169648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33020</xdr:rowOff>
    </xdr:from>
    <xdr:to>
      <xdr:col>85</xdr:col>
      <xdr:colOff>127000</xdr:colOff>
      <xdr:row>39</xdr:row>
      <xdr:rowOff>35306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95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143764</xdr:rowOff>
    </xdr:from>
    <xdr:to>
      <xdr:col>81</xdr:col>
      <xdr:colOff>50800</xdr:colOff>
      <xdr:row>39</xdr:row>
      <xdr:rowOff>33020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886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68072</xdr:rowOff>
    </xdr:from>
    <xdr:to>
      <xdr:col>76</xdr:col>
      <xdr:colOff>114300</xdr:colOff>
      <xdr:row>38</xdr:row>
      <xdr:rowOff>143764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3172"/>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29845</xdr:rowOff>
    </xdr:from>
    <xdr:to>
      <xdr:col>71</xdr:col>
      <xdr:colOff>177800</xdr:colOff>
      <xdr:row>38</xdr:row>
      <xdr:rowOff>68072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202045"/>
          <a:ext cx="889000" cy="3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155956</xdr:rowOff>
    </xdr:from>
    <xdr:to>
      <xdr:col>85</xdr:col>
      <xdr:colOff>177800</xdr:colOff>
      <xdr:row>39</xdr:row>
      <xdr:rowOff>86106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70883</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153670</xdr:rowOff>
    </xdr:from>
    <xdr:to>
      <xdr:col>81</xdr:col>
      <xdr:colOff>101600</xdr:colOff>
      <xdr:row>39</xdr:row>
      <xdr:rowOff>83820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74947</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92964</xdr:rowOff>
    </xdr:from>
    <xdr:to>
      <xdr:col>76</xdr:col>
      <xdr:colOff>165100</xdr:colOff>
      <xdr:row>39</xdr:row>
      <xdr:rowOff>23114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14241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0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17272</xdr:rowOff>
    </xdr:from>
    <xdr:to>
      <xdr:col>72</xdr:col>
      <xdr:colOff>38100</xdr:colOff>
      <xdr:row>38</xdr:row>
      <xdr:rowOff>118872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109999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6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150495</xdr:rowOff>
    </xdr:from>
    <xdr:to>
      <xdr:col>67</xdr:col>
      <xdr:colOff>101600</xdr:colOff>
      <xdr:row>36</xdr:row>
      <xdr:rowOff>80645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97172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9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145720</xdr:rowOff>
    </xdr:from>
    <xdr:to>
      <xdr:col>85</xdr:col>
      <xdr:colOff>127000</xdr:colOff>
      <xdr:row>76</xdr:row>
      <xdr:rowOff>163418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490120"/>
          <a:ext cx="838200" cy="70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139395</xdr:rowOff>
    </xdr:from>
    <xdr:to>
      <xdr:col>81</xdr:col>
      <xdr:colOff>50800</xdr:colOff>
      <xdr:row>76</xdr:row>
      <xdr:rowOff>163418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69595"/>
          <a:ext cx="8890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139395</xdr:rowOff>
    </xdr:from>
    <xdr:to>
      <xdr:col>76</xdr:col>
      <xdr:colOff>114300</xdr:colOff>
      <xdr:row>77</xdr:row>
      <xdr:rowOff>23267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6959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164179</xdr:rowOff>
    </xdr:from>
    <xdr:to>
      <xdr:col>71</xdr:col>
      <xdr:colOff>177800</xdr:colOff>
      <xdr:row>77</xdr:row>
      <xdr:rowOff>23267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9437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94920</xdr:rowOff>
    </xdr:from>
    <xdr:to>
      <xdr:col>85</xdr:col>
      <xdr:colOff>177800</xdr:colOff>
      <xdr:row>73</xdr:row>
      <xdr:rowOff>25070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4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117797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29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112618</xdr:rowOff>
    </xdr:from>
    <xdr:to>
      <xdr:col>81</xdr:col>
      <xdr:colOff>101600</xdr:colOff>
      <xdr:row>77</xdr:row>
      <xdr:rowOff>42768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33895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88595</xdr:rowOff>
    </xdr:from>
    <xdr:to>
      <xdr:col>76</xdr:col>
      <xdr:colOff>165100</xdr:colOff>
      <xdr:row>77</xdr:row>
      <xdr:rowOff>18745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143917</xdr:rowOff>
    </xdr:from>
    <xdr:to>
      <xdr:col>72</xdr:col>
      <xdr:colOff>38100</xdr:colOff>
      <xdr:row>77</xdr:row>
      <xdr:rowOff>74067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65194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113379</xdr:rowOff>
    </xdr:from>
    <xdr:to>
      <xdr:col>67</xdr:col>
      <xdr:colOff>101600</xdr:colOff>
      <xdr:row>77</xdr:row>
      <xdr:rowOff>43529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34656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161559</xdr:rowOff>
    </xdr:from>
    <xdr:to>
      <xdr:col>85</xdr:col>
      <xdr:colOff>127000</xdr:colOff>
      <xdr:row>98</xdr:row>
      <xdr:rowOff>139798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92209"/>
          <a:ext cx="838200" cy="1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126550</xdr:rowOff>
    </xdr:from>
    <xdr:to>
      <xdr:col>81</xdr:col>
      <xdr:colOff>50800</xdr:colOff>
      <xdr:row>97</xdr:row>
      <xdr:rowOff>161559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57200"/>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126550</xdr:rowOff>
    </xdr:from>
    <xdr:to>
      <xdr:col>76</xdr:col>
      <xdr:colOff>114300</xdr:colOff>
      <xdr:row>98</xdr:row>
      <xdr:rowOff>127301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57200"/>
          <a:ext cx="889000" cy="17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127301</xdr:rowOff>
    </xdr:from>
    <xdr:to>
      <xdr:col>71</xdr:col>
      <xdr:colOff>177800</xdr:colOff>
      <xdr:row>99</xdr:row>
      <xdr:rowOff>14035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29401"/>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88998</xdr:rowOff>
    </xdr:from>
    <xdr:to>
      <xdr:col>85</xdr:col>
      <xdr:colOff>177800</xdr:colOff>
      <xdr:row>99</xdr:row>
      <xdr:rowOff>19148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110759</xdr:rowOff>
    </xdr:from>
    <xdr:to>
      <xdr:col>81</xdr:col>
      <xdr:colOff>101600</xdr:colOff>
      <xdr:row>98</xdr:row>
      <xdr:rowOff>40909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57436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75750</xdr:rowOff>
    </xdr:from>
    <xdr:to>
      <xdr:col>76</xdr:col>
      <xdr:colOff>165100</xdr:colOff>
      <xdr:row>98</xdr:row>
      <xdr:rowOff>5900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22427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76501</xdr:rowOff>
    </xdr:from>
    <xdr:to>
      <xdr:col>72</xdr:col>
      <xdr:colOff>38100</xdr:colOff>
      <xdr:row>99</xdr:row>
      <xdr:rowOff>6651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134685</xdr:rowOff>
    </xdr:from>
    <xdr:to>
      <xdr:col>67</xdr:col>
      <xdr:colOff>101600</xdr:colOff>
      <xdr:row>99</xdr:row>
      <xdr:rowOff>64835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55962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2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23876</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10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22161</xdr:rowOff>
    </xdr:from>
    <xdr:to>
      <xdr:col>102</xdr:col>
      <xdr:colOff>114300</xdr:colOff>
      <xdr:row>39</xdr:row>
      <xdr:rowOff>23876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0871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144526</xdr:rowOff>
    </xdr:from>
    <xdr:to>
      <xdr:col>102</xdr:col>
      <xdr:colOff>165100</xdr:colOff>
      <xdr:row>39</xdr:row>
      <xdr:rowOff>74676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65803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142811</xdr:rowOff>
    </xdr:from>
    <xdr:to>
      <xdr:col>98</xdr:col>
      <xdr:colOff>38100</xdr:colOff>
      <xdr:row>39</xdr:row>
      <xdr:rowOff>72961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64088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42983</xdr:rowOff>
    </xdr:from>
    <xdr:to>
      <xdr:col>111</xdr:col>
      <xdr:colOff>177800</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853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42983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679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140462</xdr:rowOff>
    </xdr:from>
    <xdr:to>
      <xdr:col>102</xdr:col>
      <xdr:colOff>114300</xdr:colOff>
      <xdr:row>59</xdr:row>
      <xdr:rowOff>41249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456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164300</xdr:rowOff>
    </xdr:from>
    <xdr:to>
      <xdr:col>112</xdr:col>
      <xdr:colOff>38100</xdr:colOff>
      <xdr:row>59</xdr:row>
      <xdr:rowOff>94450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85577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163633</xdr:rowOff>
    </xdr:from>
    <xdr:to>
      <xdr:col>107</xdr:col>
      <xdr:colOff>101600</xdr:colOff>
      <xdr:row>59</xdr:row>
      <xdr:rowOff>93783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84910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0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161899</xdr:rowOff>
    </xdr:from>
    <xdr:to>
      <xdr:col>102</xdr:col>
      <xdr:colOff>165100</xdr:colOff>
      <xdr:row>59</xdr:row>
      <xdr:rowOff>92049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83176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89662</xdr:rowOff>
    </xdr:from>
    <xdr:to>
      <xdr:col>98</xdr:col>
      <xdr:colOff>38100</xdr:colOff>
      <xdr:row>59</xdr:row>
      <xdr:rowOff>19812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36339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19571</xdr:rowOff>
    </xdr:from>
    <xdr:to>
      <xdr:col>116</xdr:col>
      <xdr:colOff>63500</xdr:colOff>
      <xdr:row>76</xdr:row>
      <xdr:rowOff>52299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9771"/>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52299</xdr:rowOff>
    </xdr:from>
    <xdr:to>
      <xdr:col>111</xdr:col>
      <xdr:colOff>177800</xdr:colOff>
      <xdr:row>76</xdr:row>
      <xdr:rowOff>76225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8249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76225</xdr:rowOff>
    </xdr:from>
    <xdr:to>
      <xdr:col>107</xdr:col>
      <xdr:colOff>50800</xdr:colOff>
      <xdr:row>76</xdr:row>
      <xdr:rowOff>88379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0642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81978</xdr:rowOff>
    </xdr:from>
    <xdr:to>
      <xdr:col>102</xdr:col>
      <xdr:colOff>114300</xdr:colOff>
      <xdr:row>76</xdr:row>
      <xdr:rowOff>88379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1121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140221</xdr:rowOff>
    </xdr:from>
    <xdr:to>
      <xdr:col>116</xdr:col>
      <xdr:colOff>114300</xdr:colOff>
      <xdr:row>76</xdr:row>
      <xdr:rowOff>70371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118648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1499</xdr:rowOff>
    </xdr:from>
    <xdr:to>
      <xdr:col>112</xdr:col>
      <xdr:colOff>38100</xdr:colOff>
      <xdr:row>76</xdr:row>
      <xdr:rowOff>103099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94226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25425</xdr:rowOff>
    </xdr:from>
    <xdr:to>
      <xdr:col>107</xdr:col>
      <xdr:colOff>101600</xdr:colOff>
      <xdr:row>76</xdr:row>
      <xdr:rowOff>127025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118152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37579</xdr:rowOff>
    </xdr:from>
    <xdr:to>
      <xdr:col>102</xdr:col>
      <xdr:colOff>165100</xdr:colOff>
      <xdr:row>76</xdr:row>
      <xdr:rowOff>139179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130306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31178</xdr:rowOff>
    </xdr:from>
    <xdr:to>
      <xdr:col>98</xdr:col>
      <xdr:colOff>38100</xdr:colOff>
      <xdr:row>76</xdr:row>
      <xdr:rowOff>132778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123905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北大阪急行線延伸及び新駅周辺整備の事業費がピークアウトしたことなどにより、住民一人当たり歳出総額は、前年度から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38,437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516,523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円となった。主な項目で見ると、まず人件費については依然として類似団体内平均値を大きく上回る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74,687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ごみ処理といった業務を本市単独実施していることが主な要因となっているほか、図書館等の公共施設を数多く有し、充実した公共サービスを提供していることによるものである。このほか特徴的な経費としては普通建設事業費が挙げられ、依然として類似団体内平均値を大きく上回る状況にあり、特に新規整備の乖離が顕著である。これは、北大阪急行線延伸や新駅周辺整備の進展によるものであり、今後は事業費のピークを過ぎたことから右肩下がりになっていくことが見込まれている。なお、公債費についても、これらの整備にかかる市債の償還が本格化たことにより、類似団体内平均値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北大阪急行線延伸や新駅周辺整備の進展に伴う公債費の増加や社会保障関費の増加などによる財源不足に陥る可能性がある中で、今後は「箕面市新改革プラン」を元に、そのような状況を打開し、質の高い市民サービスを提供していくため、アウトソーシングのさらなる拡大など引き続きあらゆる手立てを講じて経費の圧縮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139,128
136,158
47.90
77,027,912
71,862,843
1,562,621
29,233,907
52,069,902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96701</xdr:rowOff>
    </xdr:from>
    <xdr:to>
      <xdr:col>24</xdr:col>
      <xdr:colOff>63500</xdr:colOff>
      <xdr:row>31</xdr:row>
      <xdr:rowOff>145687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116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145687</xdr:rowOff>
    </xdr:from>
    <xdr:to>
      <xdr:col>19</xdr:col>
      <xdr:colOff>177800</xdr:colOff>
      <xdr:row>32</xdr:row>
      <xdr:rowOff>96157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60637"/>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68943</xdr:rowOff>
    </xdr:from>
    <xdr:to>
      <xdr:col>15</xdr:col>
      <xdr:colOff>50800</xdr:colOff>
      <xdr:row>32</xdr:row>
      <xdr:rowOff>96157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2124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68943</xdr:rowOff>
    </xdr:from>
    <xdr:to>
      <xdr:col>10</xdr:col>
      <xdr:colOff>114300</xdr:colOff>
      <xdr:row>30</xdr:row>
      <xdr:rowOff>145143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212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45901</xdr:rowOff>
    </xdr:from>
    <xdr:to>
      <xdr:col>24</xdr:col>
      <xdr:colOff>114300</xdr:colOff>
      <xdr:row>31</xdr:row>
      <xdr:rowOff>147501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68778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94887</xdr:rowOff>
    </xdr:from>
    <xdr:to>
      <xdr:col>20</xdr:col>
      <xdr:colOff>38100</xdr:colOff>
      <xdr:row>32</xdr:row>
      <xdr:rowOff>25037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41564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45357</xdr:rowOff>
    </xdr:from>
    <xdr:to>
      <xdr:col>15</xdr:col>
      <xdr:colOff>101600</xdr:colOff>
      <xdr:row>32</xdr:row>
      <xdr:rowOff>146957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163484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18143</xdr:rowOff>
    </xdr:from>
    <xdr:to>
      <xdr:col>10</xdr:col>
      <xdr:colOff>165100</xdr:colOff>
      <xdr:row>30</xdr:row>
      <xdr:rowOff>119743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136270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9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94343</xdr:rowOff>
    </xdr:from>
    <xdr:to>
      <xdr:col>6</xdr:col>
      <xdr:colOff>38100</xdr:colOff>
      <xdr:row>31</xdr:row>
      <xdr:rowOff>24493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41020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58117</xdr:rowOff>
    </xdr:from>
    <xdr:to>
      <xdr:col>24</xdr:col>
      <xdr:colOff>63500</xdr:colOff>
      <xdr:row>57</xdr:row>
      <xdr:rowOff>146466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0767"/>
          <a:ext cx="838200" cy="8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20248</xdr:rowOff>
    </xdr:from>
    <xdr:to>
      <xdr:col>19</xdr:col>
      <xdr:colOff>177800</xdr:colOff>
      <xdr:row>57</xdr:row>
      <xdr:rowOff>58117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9998"/>
          <a:ext cx="889000" cy="38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20248</xdr:rowOff>
    </xdr:from>
    <xdr:to>
      <xdr:col>15</xdr:col>
      <xdr:colOff>50800</xdr:colOff>
      <xdr:row>57</xdr:row>
      <xdr:rowOff>135567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9998"/>
          <a:ext cx="889000" cy="45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135567</xdr:rowOff>
    </xdr:from>
    <xdr:to>
      <xdr:col>10</xdr:col>
      <xdr:colOff>114300</xdr:colOff>
      <xdr:row>57</xdr:row>
      <xdr:rowOff>139609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8217"/>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95666</xdr:rowOff>
    </xdr:from>
    <xdr:to>
      <xdr:col>24</xdr:col>
      <xdr:colOff>114300</xdr:colOff>
      <xdr:row>58</xdr:row>
      <xdr:rowOff>25816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7317</xdr:rowOff>
    </xdr:from>
    <xdr:to>
      <xdr:col>20</xdr:col>
      <xdr:colOff>38100</xdr:colOff>
      <xdr:row>57</xdr:row>
      <xdr:rowOff>108917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140898</xdr:rowOff>
    </xdr:from>
    <xdr:to>
      <xdr:col>15</xdr:col>
      <xdr:colOff>101600</xdr:colOff>
      <xdr:row>55</xdr:row>
      <xdr:rowOff>71048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62175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84767</xdr:rowOff>
    </xdr:from>
    <xdr:to>
      <xdr:col>10</xdr:col>
      <xdr:colOff>165100</xdr:colOff>
      <xdr:row>58</xdr:row>
      <xdr:rowOff>14917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88809</xdr:rowOff>
    </xdr:from>
    <xdr:to>
      <xdr:col>6</xdr:col>
      <xdr:colOff>38100</xdr:colOff>
      <xdr:row>58</xdr:row>
      <xdr:rowOff>18959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74793</xdr:rowOff>
    </xdr:from>
    <xdr:to>
      <xdr:col>24</xdr:col>
      <xdr:colOff>63500</xdr:colOff>
      <xdr:row>75</xdr:row>
      <xdr:rowOff>113769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3543"/>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74793</xdr:rowOff>
    </xdr:from>
    <xdr:to>
      <xdr:col>19</xdr:col>
      <xdr:colOff>177800</xdr:colOff>
      <xdr:row>76</xdr:row>
      <xdr:rowOff>50211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3543"/>
          <a:ext cx="889000" cy="14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50211</xdr:rowOff>
    </xdr:from>
    <xdr:to>
      <xdr:col>15</xdr:col>
      <xdr:colOff>50800</xdr:colOff>
      <xdr:row>76</xdr:row>
      <xdr:rowOff>123126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0411"/>
          <a:ext cx="8890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123126</xdr:rowOff>
    </xdr:from>
    <xdr:to>
      <xdr:col>10</xdr:col>
      <xdr:colOff>114300</xdr:colOff>
      <xdr:row>76</xdr:row>
      <xdr:rowOff>164678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3326"/>
          <a:ext cx="889000" cy="4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62969</xdr:rowOff>
    </xdr:from>
    <xdr:to>
      <xdr:col>24</xdr:col>
      <xdr:colOff>114300</xdr:colOff>
      <xdr:row>75</xdr:row>
      <xdr:rowOff>164570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1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41396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23993</xdr:rowOff>
    </xdr:from>
    <xdr:to>
      <xdr:col>20</xdr:col>
      <xdr:colOff>38100</xdr:colOff>
      <xdr:row>75</xdr:row>
      <xdr:rowOff>125593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116719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170861</xdr:rowOff>
    </xdr:from>
    <xdr:to>
      <xdr:col>15</xdr:col>
      <xdr:colOff>101600</xdr:colOff>
      <xdr:row>76</xdr:row>
      <xdr:rowOff>101011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92138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2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72326</xdr:rowOff>
    </xdr:from>
    <xdr:to>
      <xdr:col>10</xdr:col>
      <xdr:colOff>165100</xdr:colOff>
      <xdr:row>77</xdr:row>
      <xdr:rowOff>2476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165053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113878</xdr:rowOff>
    </xdr:from>
    <xdr:to>
      <xdr:col>6</xdr:col>
      <xdr:colOff>38100</xdr:colOff>
      <xdr:row>77</xdr:row>
      <xdr:rowOff>44028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9398</xdr:rowOff>
    </xdr:from>
    <xdr:to>
      <xdr:col>24</xdr:col>
      <xdr:colOff>63500</xdr:colOff>
      <xdr:row>96</xdr:row>
      <xdr:rowOff>163795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68598"/>
          <a:ext cx="8382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18748</xdr:rowOff>
    </xdr:from>
    <xdr:to>
      <xdr:col>19</xdr:col>
      <xdr:colOff>177800</xdr:colOff>
      <xdr:row>96</xdr:row>
      <xdr:rowOff>163795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06498"/>
          <a:ext cx="8890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18748</xdr:rowOff>
    </xdr:from>
    <xdr:to>
      <xdr:col>15</xdr:col>
      <xdr:colOff>50800</xdr:colOff>
      <xdr:row>96</xdr:row>
      <xdr:rowOff>125070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06498"/>
          <a:ext cx="889000" cy="2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125070</xdr:rowOff>
    </xdr:from>
    <xdr:to>
      <xdr:col>10</xdr:col>
      <xdr:colOff>114300</xdr:colOff>
      <xdr:row>97</xdr:row>
      <xdr:rowOff>166949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84270"/>
          <a:ext cx="889000" cy="2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130048</xdr:rowOff>
    </xdr:from>
    <xdr:to>
      <xdr:col>24</xdr:col>
      <xdr:colOff>114300</xdr:colOff>
      <xdr:row>96</xdr:row>
      <xdr:rowOff>60198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108475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112995</xdr:rowOff>
    </xdr:from>
    <xdr:to>
      <xdr:col>20</xdr:col>
      <xdr:colOff>38100</xdr:colOff>
      <xdr:row>97</xdr:row>
      <xdr:rowOff>43145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34272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139398</xdr:rowOff>
    </xdr:from>
    <xdr:to>
      <xdr:col>15</xdr:col>
      <xdr:colOff>101600</xdr:colOff>
      <xdr:row>95</xdr:row>
      <xdr:rowOff>69548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86075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3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74270</xdr:rowOff>
    </xdr:from>
    <xdr:to>
      <xdr:col>10</xdr:col>
      <xdr:colOff>165100</xdr:colOff>
      <xdr:row>97</xdr:row>
      <xdr:rowOff>4420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20947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116149</xdr:rowOff>
    </xdr:from>
    <xdr:to>
      <xdr:col>6</xdr:col>
      <xdr:colOff>38100</xdr:colOff>
      <xdr:row>98</xdr:row>
      <xdr:rowOff>46299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38354</xdr:rowOff>
    </xdr:from>
    <xdr:to>
      <xdr:col>55</xdr:col>
      <xdr:colOff>0</xdr:colOff>
      <xdr:row>38</xdr:row>
      <xdr:rowOff>51689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5345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46736</xdr:rowOff>
    </xdr:from>
    <xdr:to>
      <xdr:col>50</xdr:col>
      <xdr:colOff>114300</xdr:colOff>
      <xdr:row>38</xdr:row>
      <xdr:rowOff>51689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6183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46736</xdr:rowOff>
    </xdr:from>
    <xdr:to>
      <xdr:col>45</xdr:col>
      <xdr:colOff>177800</xdr:colOff>
      <xdr:row>38</xdr:row>
      <xdr:rowOff>49403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618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47498</xdr:rowOff>
    </xdr:from>
    <xdr:to>
      <xdr:col>41</xdr:col>
      <xdr:colOff>50800</xdr:colOff>
      <xdr:row>38</xdr:row>
      <xdr:rowOff>49403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625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159004</xdr:rowOff>
    </xdr:from>
    <xdr:to>
      <xdr:col>55</xdr:col>
      <xdr:colOff>50800</xdr:colOff>
      <xdr:row>38</xdr:row>
      <xdr:rowOff>89154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137431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xdr:rowOff>
    </xdr:from>
    <xdr:to>
      <xdr:col>50</xdr:col>
      <xdr:colOff>165100</xdr:colOff>
      <xdr:row>38</xdr:row>
      <xdr:rowOff>102489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93616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167386</xdr:rowOff>
    </xdr:from>
    <xdr:to>
      <xdr:col>46</xdr:col>
      <xdr:colOff>38100</xdr:colOff>
      <xdr:row>38</xdr:row>
      <xdr:rowOff>97536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88663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170053</xdr:rowOff>
    </xdr:from>
    <xdr:to>
      <xdr:col>41</xdr:col>
      <xdr:colOff>101600</xdr:colOff>
      <xdr:row>38</xdr:row>
      <xdr:rowOff>100203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91330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168148</xdr:rowOff>
    </xdr:from>
    <xdr:to>
      <xdr:col>36</xdr:col>
      <xdr:colOff>165100</xdr:colOff>
      <xdr:row>38</xdr:row>
      <xdr:rowOff>98298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89425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80676</xdr:rowOff>
    </xdr:from>
    <xdr:to>
      <xdr:col>55</xdr:col>
      <xdr:colOff>0</xdr:colOff>
      <xdr:row>58</xdr:row>
      <xdr:rowOff>85202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24776"/>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85202</xdr:rowOff>
    </xdr:from>
    <xdr:to>
      <xdr:col>50</xdr:col>
      <xdr:colOff>114300</xdr:colOff>
      <xdr:row>58</xdr:row>
      <xdr:rowOff>100106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2930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100106</xdr:rowOff>
    </xdr:from>
    <xdr:to>
      <xdr:col>45</xdr:col>
      <xdr:colOff>177800</xdr:colOff>
      <xdr:row>58</xdr:row>
      <xdr:rowOff>103901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4420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103627</xdr:rowOff>
    </xdr:from>
    <xdr:to>
      <xdr:col>41</xdr:col>
      <xdr:colOff>50800</xdr:colOff>
      <xdr:row>58</xdr:row>
      <xdr:rowOff>103901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477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29876</xdr:rowOff>
    </xdr:from>
    <xdr:to>
      <xdr:col>55</xdr:col>
      <xdr:colOff>50800</xdr:colOff>
      <xdr:row>58</xdr:row>
      <xdr:rowOff>131476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116253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34402</xdr:rowOff>
    </xdr:from>
    <xdr:to>
      <xdr:col>50</xdr:col>
      <xdr:colOff>165100</xdr:colOff>
      <xdr:row>58</xdr:row>
      <xdr:rowOff>136002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127129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49306</xdr:rowOff>
    </xdr:from>
    <xdr:to>
      <xdr:col>46</xdr:col>
      <xdr:colOff>38100</xdr:colOff>
      <xdr:row>58</xdr:row>
      <xdr:rowOff>150906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142033</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8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53101</xdr:rowOff>
    </xdr:from>
    <xdr:to>
      <xdr:col>41</xdr:col>
      <xdr:colOff>101600</xdr:colOff>
      <xdr:row>58</xdr:row>
      <xdr:rowOff>154701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145828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52827</xdr:rowOff>
    </xdr:from>
    <xdr:to>
      <xdr:col>36</xdr:col>
      <xdr:colOff>165100</xdr:colOff>
      <xdr:row>58</xdr:row>
      <xdr:rowOff>154427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145554</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8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61861</xdr:rowOff>
    </xdr:from>
    <xdr:to>
      <xdr:col>55</xdr:col>
      <xdr:colOff>0</xdr:colOff>
      <xdr:row>79</xdr:row>
      <xdr:rowOff>68345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606411"/>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120710</xdr:rowOff>
    </xdr:from>
    <xdr:to>
      <xdr:col>50</xdr:col>
      <xdr:colOff>114300</xdr:colOff>
      <xdr:row>79</xdr:row>
      <xdr:rowOff>68345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9381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120710</xdr:rowOff>
    </xdr:from>
    <xdr:to>
      <xdr:col>45</xdr:col>
      <xdr:colOff>177800</xdr:colOff>
      <xdr:row>79</xdr:row>
      <xdr:rowOff>59624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3810"/>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59624</xdr:rowOff>
    </xdr:from>
    <xdr:to>
      <xdr:col>41</xdr:col>
      <xdr:colOff>50800</xdr:colOff>
      <xdr:row>79</xdr:row>
      <xdr:rowOff>79823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4174"/>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11061</xdr:rowOff>
    </xdr:from>
    <xdr:to>
      <xdr:col>55</xdr:col>
      <xdr:colOff>50800</xdr:colOff>
      <xdr:row>79</xdr:row>
      <xdr:rowOff>112661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97438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17545</xdr:rowOff>
    </xdr:from>
    <xdr:to>
      <xdr:col>50</xdr:col>
      <xdr:colOff>165100</xdr:colOff>
      <xdr:row>79</xdr:row>
      <xdr:rowOff>119145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110272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69910</xdr:rowOff>
    </xdr:from>
    <xdr:to>
      <xdr:col>46</xdr:col>
      <xdr:colOff>38100</xdr:colOff>
      <xdr:row>79</xdr:row>
      <xdr:rowOff>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162637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8824</xdr:rowOff>
    </xdr:from>
    <xdr:to>
      <xdr:col>41</xdr:col>
      <xdr:colOff>101600</xdr:colOff>
      <xdr:row>79</xdr:row>
      <xdr:rowOff>110424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101551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29023</xdr:rowOff>
    </xdr:from>
    <xdr:to>
      <xdr:col>36</xdr:col>
      <xdr:colOff>165100</xdr:colOff>
      <xdr:row>79</xdr:row>
      <xdr:rowOff>130623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121750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22930</xdr:rowOff>
    </xdr:from>
    <xdr:to>
      <xdr:col>54</xdr:col>
      <xdr:colOff>189865</xdr:colOff>
      <xdr:row>98</xdr:row>
      <xdr:rowOff>84440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6139230"/>
          <a:ext cx="1270" cy="7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88267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84440</xdr:rowOff>
    </xdr:from>
    <xdr:to>
      <xdr:col>55</xdr:col>
      <xdr:colOff>88900</xdr:colOff>
      <xdr:row>98</xdr:row>
      <xdr:rowOff>84440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8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141057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9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22930</xdr:rowOff>
    </xdr:from>
    <xdr:to>
      <xdr:col>55</xdr:col>
      <xdr:colOff>88900</xdr:colOff>
      <xdr:row>94</xdr:row>
      <xdr:rowOff>22930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13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96662</xdr:rowOff>
    </xdr:from>
    <xdr:to>
      <xdr:col>55</xdr:col>
      <xdr:colOff>0</xdr:colOff>
      <xdr:row>94</xdr:row>
      <xdr:rowOff>22930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698612"/>
          <a:ext cx="838200" cy="4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13904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4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35477</xdr:rowOff>
    </xdr:from>
    <xdr:to>
      <xdr:col>55</xdr:col>
      <xdr:colOff>50800</xdr:colOff>
      <xdr:row>97</xdr:row>
      <xdr:rowOff>137077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65162</xdr:rowOff>
    </xdr:from>
    <xdr:to>
      <xdr:col>50</xdr:col>
      <xdr:colOff>114300</xdr:colOff>
      <xdr:row>91</xdr:row>
      <xdr:rowOff>96662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667112"/>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32040</xdr:rowOff>
    </xdr:from>
    <xdr:to>
      <xdr:col>50</xdr:col>
      <xdr:colOff>165100</xdr:colOff>
      <xdr:row>97</xdr:row>
      <xdr:rowOff>133640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124767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65162</xdr:rowOff>
    </xdr:from>
    <xdr:to>
      <xdr:col>45</xdr:col>
      <xdr:colOff>177800</xdr:colOff>
      <xdr:row>93</xdr:row>
      <xdr:rowOff>82161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667112"/>
          <a:ext cx="889000" cy="3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43622</xdr:rowOff>
    </xdr:from>
    <xdr:to>
      <xdr:col>46</xdr:col>
      <xdr:colOff>38100</xdr:colOff>
      <xdr:row>97</xdr:row>
      <xdr:rowOff>145222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136349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80485</xdr:rowOff>
    </xdr:from>
    <xdr:to>
      <xdr:col>41</xdr:col>
      <xdr:colOff>50800</xdr:colOff>
      <xdr:row>93</xdr:row>
      <xdr:rowOff>82161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02533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48416</xdr:rowOff>
    </xdr:from>
    <xdr:to>
      <xdr:col>41</xdr:col>
      <xdr:colOff>101600</xdr:colOff>
      <xdr:row>97</xdr:row>
      <xdr:rowOff>150016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141143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40909</xdr:rowOff>
    </xdr:from>
    <xdr:to>
      <xdr:col>36</xdr:col>
      <xdr:colOff>165100</xdr:colOff>
      <xdr:row>97</xdr:row>
      <xdr:rowOff>142509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133636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143580</xdr:rowOff>
    </xdr:from>
    <xdr:to>
      <xdr:col>55</xdr:col>
      <xdr:colOff>50800</xdr:colOff>
      <xdr:row>94</xdr:row>
      <xdr:rowOff>73730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96607</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45862</xdr:rowOff>
    </xdr:from>
    <xdr:to>
      <xdr:col>50</xdr:col>
      <xdr:colOff>165100</xdr:colOff>
      <xdr:row>91</xdr:row>
      <xdr:rowOff>147462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6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163989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42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14362</xdr:rowOff>
    </xdr:from>
    <xdr:to>
      <xdr:col>46</xdr:col>
      <xdr:colOff>38100</xdr:colOff>
      <xdr:row>91</xdr:row>
      <xdr:rowOff>115962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6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132489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39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31361</xdr:rowOff>
    </xdr:from>
    <xdr:to>
      <xdr:col>41</xdr:col>
      <xdr:colOff>101600</xdr:colOff>
      <xdr:row>93</xdr:row>
      <xdr:rowOff>132961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149488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75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29685</xdr:rowOff>
    </xdr:from>
    <xdr:to>
      <xdr:col>36</xdr:col>
      <xdr:colOff>165100</xdr:colOff>
      <xdr:row>93</xdr:row>
      <xdr:rowOff>131285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147812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7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102172</xdr:rowOff>
    </xdr:from>
    <xdr:to>
      <xdr:col>85</xdr:col>
      <xdr:colOff>127000</xdr:colOff>
      <xdr:row>36</xdr:row>
      <xdr:rowOff>55785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31472"/>
          <a:ext cx="838200" cy="29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138176</xdr:rowOff>
    </xdr:from>
    <xdr:to>
      <xdr:col>81</xdr:col>
      <xdr:colOff>50800</xdr:colOff>
      <xdr:row>36</xdr:row>
      <xdr:rowOff>55785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796026"/>
          <a:ext cx="889000" cy="4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138176</xdr:rowOff>
    </xdr:from>
    <xdr:to>
      <xdr:col>76</xdr:col>
      <xdr:colOff>114300</xdr:colOff>
      <xdr:row>34</xdr:row>
      <xdr:rowOff>130556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796026"/>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130556</xdr:rowOff>
    </xdr:from>
    <xdr:to>
      <xdr:col>71</xdr:col>
      <xdr:colOff>177800</xdr:colOff>
      <xdr:row>36</xdr:row>
      <xdr:rowOff>120555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59856"/>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51372</xdr:rowOff>
    </xdr:from>
    <xdr:to>
      <xdr:col>85</xdr:col>
      <xdr:colOff>177800</xdr:colOff>
      <xdr:row>34</xdr:row>
      <xdr:rowOff>152972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74249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4985</xdr:rowOff>
    </xdr:from>
    <xdr:to>
      <xdr:col>81</xdr:col>
      <xdr:colOff>101600</xdr:colOff>
      <xdr:row>36</xdr:row>
      <xdr:rowOff>106585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97712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87376</xdr:rowOff>
    </xdr:from>
    <xdr:to>
      <xdr:col>76</xdr:col>
      <xdr:colOff>165100</xdr:colOff>
      <xdr:row>34</xdr:row>
      <xdr:rowOff>17526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34053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79756</xdr:rowOff>
    </xdr:from>
    <xdr:to>
      <xdr:col>72</xdr:col>
      <xdr:colOff>38100</xdr:colOff>
      <xdr:row>35</xdr:row>
      <xdr:rowOff>9906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26433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69755</xdr:rowOff>
    </xdr:from>
    <xdr:to>
      <xdr:col>67</xdr:col>
      <xdr:colOff>101600</xdr:colOff>
      <xdr:row>36</xdr:row>
      <xdr:rowOff>171355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162482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97112</xdr:rowOff>
    </xdr:from>
    <xdr:to>
      <xdr:col>85</xdr:col>
      <xdr:colOff>127000</xdr:colOff>
      <xdr:row>53</xdr:row>
      <xdr:rowOff>6403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12512"/>
          <a:ext cx="8382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97112</xdr:rowOff>
    </xdr:from>
    <xdr:to>
      <xdr:col>81</xdr:col>
      <xdr:colOff>50800</xdr:colOff>
      <xdr:row>54</xdr:row>
      <xdr:rowOff>60650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12512"/>
          <a:ext cx="889000" cy="30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162880</xdr:rowOff>
    </xdr:from>
    <xdr:to>
      <xdr:col>76</xdr:col>
      <xdr:colOff>114300</xdr:colOff>
      <xdr:row>54</xdr:row>
      <xdr:rowOff>60650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249730"/>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162880</xdr:rowOff>
    </xdr:from>
    <xdr:to>
      <xdr:col>71</xdr:col>
      <xdr:colOff>177800</xdr:colOff>
      <xdr:row>54</xdr:row>
      <xdr:rowOff>124841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249730"/>
          <a:ext cx="889000" cy="13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127053</xdr:rowOff>
    </xdr:from>
    <xdr:to>
      <xdr:col>85</xdr:col>
      <xdr:colOff>177800</xdr:colOff>
      <xdr:row>53</xdr:row>
      <xdr:rowOff>57203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0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149930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89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46312</xdr:rowOff>
    </xdr:from>
    <xdr:to>
      <xdr:col>81</xdr:col>
      <xdr:colOff>101600</xdr:colOff>
      <xdr:row>52</xdr:row>
      <xdr:rowOff>147912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9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164439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7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9850</xdr:rowOff>
    </xdr:from>
    <xdr:to>
      <xdr:col>76</xdr:col>
      <xdr:colOff>165100</xdr:colOff>
      <xdr:row>54</xdr:row>
      <xdr:rowOff>111450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127977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0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112080</xdr:rowOff>
    </xdr:from>
    <xdr:to>
      <xdr:col>72</xdr:col>
      <xdr:colOff>38100</xdr:colOff>
      <xdr:row>54</xdr:row>
      <xdr:rowOff>42230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58757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74041</xdr:rowOff>
    </xdr:from>
    <xdr:to>
      <xdr:col>67</xdr:col>
      <xdr:colOff>101600</xdr:colOff>
      <xdr:row>55</xdr:row>
      <xdr:rowOff>4191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20718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33020</xdr:rowOff>
    </xdr:from>
    <xdr:to>
      <xdr:col>85</xdr:col>
      <xdr:colOff>127000</xdr:colOff>
      <xdr:row>79</xdr:row>
      <xdr:rowOff>35306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75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142239</xdr:rowOff>
    </xdr:from>
    <xdr:to>
      <xdr:col>81</xdr:col>
      <xdr:colOff>50800</xdr:colOff>
      <xdr:row>79</xdr:row>
      <xdr:rowOff>33020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5339"/>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68072</xdr:rowOff>
    </xdr:from>
    <xdr:to>
      <xdr:col>76</xdr:col>
      <xdr:colOff>114300</xdr:colOff>
      <xdr:row>78</xdr:row>
      <xdr:rowOff>142239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41172"/>
          <a:ext cx="889000"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29845</xdr:rowOff>
    </xdr:from>
    <xdr:to>
      <xdr:col>71</xdr:col>
      <xdr:colOff>177800</xdr:colOff>
      <xdr:row>78</xdr:row>
      <xdr:rowOff>68072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060045"/>
          <a:ext cx="889000" cy="3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155956</xdr:rowOff>
    </xdr:from>
    <xdr:to>
      <xdr:col>85</xdr:col>
      <xdr:colOff>177800</xdr:colOff>
      <xdr:row>79</xdr:row>
      <xdr:rowOff>86106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70883</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43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153670</xdr:rowOff>
    </xdr:from>
    <xdr:to>
      <xdr:col>81</xdr:col>
      <xdr:colOff>101600</xdr:colOff>
      <xdr:row>79</xdr:row>
      <xdr:rowOff>83820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74947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91439</xdr:rowOff>
    </xdr:from>
    <xdr:to>
      <xdr:col>76</xdr:col>
      <xdr:colOff>165100</xdr:colOff>
      <xdr:row>79</xdr:row>
      <xdr:rowOff>21589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12716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5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17272</xdr:rowOff>
    </xdr:from>
    <xdr:to>
      <xdr:col>72</xdr:col>
      <xdr:colOff>38100</xdr:colOff>
      <xdr:row>78</xdr:row>
      <xdr:rowOff>118872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109999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150495</xdr:rowOff>
    </xdr:from>
    <xdr:to>
      <xdr:col>67</xdr:col>
      <xdr:colOff>101600</xdr:colOff>
      <xdr:row>76</xdr:row>
      <xdr:rowOff>80645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97172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278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145662</xdr:rowOff>
    </xdr:from>
    <xdr:to>
      <xdr:col>85</xdr:col>
      <xdr:colOff>127000</xdr:colOff>
      <xdr:row>96</xdr:row>
      <xdr:rowOff>163418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19062"/>
          <a:ext cx="838200" cy="7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139395</xdr:rowOff>
    </xdr:from>
    <xdr:to>
      <xdr:col>81</xdr:col>
      <xdr:colOff>50800</xdr:colOff>
      <xdr:row>96</xdr:row>
      <xdr:rowOff>163418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98595"/>
          <a:ext cx="8890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139395</xdr:rowOff>
    </xdr:from>
    <xdr:to>
      <xdr:col>76</xdr:col>
      <xdr:colOff>114300</xdr:colOff>
      <xdr:row>97</xdr:row>
      <xdr:rowOff>23267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9859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164179</xdr:rowOff>
    </xdr:from>
    <xdr:to>
      <xdr:col>71</xdr:col>
      <xdr:colOff>177800</xdr:colOff>
      <xdr:row>97</xdr:row>
      <xdr:rowOff>23267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2337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94862</xdr:rowOff>
    </xdr:from>
    <xdr:to>
      <xdr:col>85</xdr:col>
      <xdr:colOff>177800</xdr:colOff>
      <xdr:row>93</xdr:row>
      <xdr:rowOff>25012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117739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112618</xdr:rowOff>
    </xdr:from>
    <xdr:to>
      <xdr:col>81</xdr:col>
      <xdr:colOff>101600</xdr:colOff>
      <xdr:row>97</xdr:row>
      <xdr:rowOff>42768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33895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88595</xdr:rowOff>
    </xdr:from>
    <xdr:to>
      <xdr:col>76</xdr:col>
      <xdr:colOff>165100</xdr:colOff>
      <xdr:row>97</xdr:row>
      <xdr:rowOff>18745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143917</xdr:rowOff>
    </xdr:from>
    <xdr:to>
      <xdr:col>72</xdr:col>
      <xdr:colOff>38100</xdr:colOff>
      <xdr:row>97</xdr:row>
      <xdr:rowOff>74067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65194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113379</xdr:rowOff>
    </xdr:from>
    <xdr:to>
      <xdr:col>67</xdr:col>
      <xdr:colOff>101600</xdr:colOff>
      <xdr:row>97</xdr:row>
      <xdr:rowOff>43529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34656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138785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65365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139014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653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139471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65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139243</xdr:rowOff>
    </xdr:from>
    <xdr:to>
      <xdr:col>102</xdr:col>
      <xdr:colOff>114300</xdr:colOff>
      <xdr:row>38</xdr:row>
      <xdr:rowOff>139471</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87757</xdr:rowOff>
    </xdr:from>
    <xdr:to>
      <xdr:col>116</xdr:col>
      <xdr:colOff>114300</xdr:colOff>
      <xdr:row>39</xdr:row>
      <xdr:rowOff>17907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87985</xdr:rowOff>
    </xdr:from>
    <xdr:to>
      <xdr:col>112</xdr:col>
      <xdr:colOff>38100</xdr:colOff>
      <xdr:row>39</xdr:row>
      <xdr:rowOff>18135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9262</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9491</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88671</xdr:rowOff>
    </xdr:from>
    <xdr:to>
      <xdr:col>102</xdr:col>
      <xdr:colOff>165100</xdr:colOff>
      <xdr:row>39</xdr:row>
      <xdr:rowOff>18821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9948</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88443</xdr:rowOff>
    </xdr:from>
    <xdr:to>
      <xdr:col>98</xdr:col>
      <xdr:colOff>38100</xdr:colOff>
      <xdr:row>39</xdr:row>
      <xdr:rowOff>18593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9720</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115,324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た。これは、北大阪急行線の延伸や新駅周辺整備の進展によるものであり、今後は事業費のピークを過ぎたことにより、右肩下がりになることが想定されているが、一定期間中は土木費が高い値で推移する見込みである。また、北大阪急行線の延伸や新駅周辺整備の財源として発行した公共事業等債の償還が本格化したことにより、公債費についても、類似団体内平均値を大きく上回った。教育費については、小中学校における太陽光発電設置・屋上防水工事を行ったことにより、類似団体内平均値を大きく上回った。消防費については、浸水害を軽減するための水防対策工事費が増加したこと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財政調整基金残高については、新型コロナウイルス感染症対策として各種支援に活用する一方で、将来の財政需要に備え、適正な残高となるように積立を実施した。</a:t>
          </a:r>
        </a:p>
        <a:p>
          <a:r>
            <a:rPr kumimoji="1" lang="ja-JP" altLang="en-US" sz="1300">
              <a:solidFill>
                <a:sysClr val="windowText" lastClr="000000"/>
              </a:solidFill>
              <a:latin typeface="ＭＳ ゴシック" pitchFamily="49" charset="-128"/>
              <a:ea typeface="ＭＳ ゴシック" pitchFamily="49" charset="-128"/>
            </a:rPr>
            <a:t>　実質単年度収支については、北大阪急行線延伸整備にかかる起債の繰上償還により、令和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年度から大きく増加した。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引き続き、「箕面市新改革プラン」を元に、特定財源の最大限の確保と歳出の徹底的な削減を図り、堅実な行財政運営を行っていく。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特別会計国民健康保険事業費は、平成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保険料の適正な賦課に取り組むとともに、コンビニ収納開始や口座振替推進といった収納対策、ジェネリック医薬品の利用促進をはじめとした医療費抑制などに力を入れており、年々収支が改善し、令和元年度以降、黒字に転じた。今後は、再び赤字運営に陥ることがないよう適正な運営に努める。</a:t>
          </a:r>
        </a:p>
        <a:p>
          <a:r>
            <a:rPr kumimoji="1" lang="ja-JP" altLang="en-US" sz="1400">
              <a:latin typeface="ＭＳ ゴシック" pitchFamily="49" charset="-128"/>
              <a:ea typeface="ＭＳ ゴシック" pitchFamily="49" charset="-128"/>
            </a:rPr>
            <a:t>　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特別会計国民健康保険事業費以外の全ての会計で黒字を確保できており、特に競艇事業会計については業界全体の傾向として、電話投票の増加やナイターレースの浸透などにより売り上げが拡大傾向にあり、本市においても収益が増加傾向にあるため、一層の市財政への寄与が期待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77027912</v>
      </c>
      <c r="BO4" s="449"/>
      <c r="BP4" s="449"/>
      <c r="BQ4" s="449"/>
      <c r="BR4" s="449"/>
      <c r="BS4" s="449"/>
      <c r="BT4" s="449"/>
      <c r="BU4" s="450"/>
      <c r="BV4" s="448">
        <v>83658839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4.9000000000000004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71862843</v>
      </c>
      <c r="BO5" s="420"/>
      <c r="BP5" s="420"/>
      <c r="BQ5" s="420"/>
      <c r="BR5" s="420"/>
      <c r="BS5" s="420"/>
      <c r="BT5" s="420"/>
      <c r="BU5" s="421"/>
      <c r="BV5" s="419">
        <v>77209335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91.5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5165069</v>
      </c>
      <c r="BO6" s="420"/>
      <c r="BP6" s="420"/>
      <c r="BQ6" s="420"/>
      <c r="BR6" s="420"/>
      <c r="BS6" s="420"/>
      <c r="BT6" s="420"/>
      <c r="BU6" s="421"/>
      <c r="BV6" s="419">
        <v>6449504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94.9</v>
      </c>
      <c r="CU6" s="563"/>
      <c r="CV6" s="563"/>
      <c r="CW6" s="563"/>
      <c r="CX6" s="563"/>
      <c r="CY6" s="563"/>
      <c r="CZ6" s="563"/>
      <c r="DA6" s="564"/>
      <c r="DB6" s="562">
        <v>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3602448</v>
      </c>
      <c r="BO7" s="420"/>
      <c r="BP7" s="420"/>
      <c r="BQ7" s="420"/>
      <c r="BR7" s="420"/>
      <c r="BS7" s="420"/>
      <c r="BT7" s="420"/>
      <c r="BU7" s="421"/>
      <c r="BV7" s="419">
        <v>4983096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29233907</v>
      </c>
      <c r="CU7" s="420"/>
      <c r="CV7" s="420"/>
      <c r="CW7" s="420"/>
      <c r="CX7" s="420"/>
      <c r="CY7" s="420"/>
      <c r="CZ7" s="420"/>
      <c r="DA7" s="421"/>
      <c r="DB7" s="419">
        <v>29727094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1562621</v>
      </c>
      <c r="BO8" s="420"/>
      <c r="BP8" s="420"/>
      <c r="BQ8" s="420"/>
      <c r="BR8" s="420"/>
      <c r="BS8" s="420"/>
      <c r="BT8" s="420"/>
      <c r="BU8" s="421"/>
      <c r="BV8" s="419">
        <v>1466408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v>
      </c>
      <c r="CU8" s="523"/>
      <c r="CV8" s="523"/>
      <c r="CW8" s="523"/>
      <c r="CX8" s="523"/>
      <c r="CY8" s="523"/>
      <c r="CZ8" s="523"/>
      <c r="DA8" s="524"/>
      <c r="DB8" s="522">
        <v>0.93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136868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96213</v>
      </c>
      <c r="BO9" s="420"/>
      <c r="BP9" s="420"/>
      <c r="BQ9" s="420"/>
      <c r="BR9" s="420"/>
      <c r="BS9" s="420"/>
      <c r="BT9" s="420"/>
      <c r="BU9" s="421"/>
      <c r="BV9" s="419">
        <v>-901882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11.5</v>
      </c>
      <c r="CU9" s="417"/>
      <c r="CV9" s="417"/>
      <c r="CW9" s="417"/>
      <c r="CX9" s="417"/>
      <c r="CY9" s="417"/>
      <c r="CZ9" s="417"/>
      <c r="DA9" s="418"/>
      <c r="DB9" s="416">
        <v>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133411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45295</v>
      </c>
      <c r="BO10" s="420"/>
      <c r="BP10" s="420"/>
      <c r="BQ10" s="420"/>
      <c r="BR10" s="420"/>
      <c r="BS10" s="420"/>
      <c r="BT10" s="420"/>
      <c r="BU10" s="421"/>
      <c r="BV10" s="419">
        <v>35683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4680052</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139128</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487956</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136158</v>
      </c>
      <c r="S13" s="507"/>
      <c r="T13" s="507"/>
      <c r="U13" s="507"/>
      <c r="V13" s="508"/>
      <c r="W13" s="509" t="s">
        <v>141</v>
      </c>
      <c r="X13" s="405"/>
      <c r="Y13" s="405"/>
      <c r="Z13" s="405"/>
      <c r="AA13" s="405"/>
      <c r="AB13" s="406"/>
      <c r="AC13" s="372">
        <v>383</v>
      </c>
      <c r="AD13" s="373"/>
      <c r="AE13" s="373"/>
      <c r="AF13" s="373"/>
      <c r="AG13" s="374"/>
      <c r="AH13" s="372">
        <v>416</v>
      </c>
      <c r="AI13" s="373"/>
      <c r="AJ13" s="373"/>
      <c r="AK13" s="373"/>
      <c r="AL13" s="432"/>
      <c r="AM13" s="476" t="s">
        <v>142</v>
      </c>
      <c r="AN13" s="376"/>
      <c r="AO13" s="376"/>
      <c r="AP13" s="376"/>
      <c r="AQ13" s="376"/>
      <c r="AR13" s="376"/>
      <c r="AS13" s="376"/>
      <c r="AT13" s="377"/>
      <c r="AU13" s="477" t="s">
        <v>110</v>
      </c>
      <c r="AV13" s="478"/>
      <c r="AW13" s="478"/>
      <c r="AX13" s="478"/>
      <c r="AY13" s="433" t="s">
        <v>143</v>
      </c>
      <c r="AZ13" s="434"/>
      <c r="BA13" s="434"/>
      <c r="BB13" s="434"/>
      <c r="BC13" s="434"/>
      <c r="BD13" s="434"/>
      <c r="BE13" s="434"/>
      <c r="BF13" s="434"/>
      <c r="BG13" s="434"/>
      <c r="BH13" s="434"/>
      <c r="BI13" s="434"/>
      <c r="BJ13" s="434"/>
      <c r="BK13" s="434"/>
      <c r="BL13" s="434"/>
      <c r="BM13" s="435"/>
      <c r="BN13" s="419">
        <v>4333604</v>
      </c>
      <c r="BO13" s="420"/>
      <c r="BP13" s="420"/>
      <c r="BQ13" s="420"/>
      <c r="BR13" s="420"/>
      <c r="BS13" s="420"/>
      <c r="BT13" s="420"/>
      <c r="BU13" s="421"/>
      <c r="BV13" s="419">
        <v>-866199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2.4</v>
      </c>
      <c r="CU13" s="417"/>
      <c r="CV13" s="417"/>
      <c r="CW13" s="417"/>
      <c r="CX13" s="417"/>
      <c r="CY13" s="417"/>
      <c r="CZ13" s="417"/>
      <c r="DA13" s="418"/>
      <c r="DB13" s="416">
        <v>2.7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139126</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8</v>
      </c>
      <c r="CU14" s="517"/>
      <c r="CV14" s="517"/>
      <c r="CW14" s="517"/>
      <c r="CX14" s="517"/>
      <c r="CY14" s="517"/>
      <c r="CZ14" s="517"/>
      <c r="DA14" s="518"/>
      <c r="DB14" s="516">
        <v>13.3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136349</v>
      </c>
      <c r="S15" s="507"/>
      <c r="T15" s="507"/>
      <c r="U15" s="507"/>
      <c r="V15" s="508"/>
      <c r="W15" s="509" t="s">
        <v>148</v>
      </c>
      <c r="X15" s="405"/>
      <c r="Y15" s="405"/>
      <c r="Z15" s="405"/>
      <c r="AA15" s="405"/>
      <c r="AB15" s="406"/>
      <c r="AC15" s="372">
        <v>8800</v>
      </c>
      <c r="AD15" s="373"/>
      <c r="AE15" s="373"/>
      <c r="AF15" s="373"/>
      <c r="AG15" s="374"/>
      <c r="AH15" s="372">
        <v>9469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20231128</v>
      </c>
      <c r="BO15" s="449"/>
      <c r="BP15" s="449"/>
      <c r="BQ15" s="449"/>
      <c r="BR15" s="449"/>
      <c r="BS15" s="449"/>
      <c r="BT15" s="449"/>
      <c r="BU15" s="450"/>
      <c r="BV15" s="448">
        <v>19102100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15.9</v>
      </c>
      <c r="AD16" s="500"/>
      <c r="AE16" s="500"/>
      <c r="AF16" s="500"/>
      <c r="AG16" s="501"/>
      <c r="AH16" s="499">
        <v>17.600000000000001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22884770</v>
      </c>
      <c r="BO16" s="420"/>
      <c r="BP16" s="420"/>
      <c r="BQ16" s="420"/>
      <c r="BR16" s="420"/>
      <c r="BS16" s="420"/>
      <c r="BT16" s="420"/>
      <c r="BU16" s="421"/>
      <c r="BV16" s="419">
        <v>21540247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46022</v>
      </c>
      <c r="AD17" s="373"/>
      <c r="AE17" s="373"/>
      <c r="AF17" s="373"/>
      <c r="AG17" s="374"/>
      <c r="AH17" s="372">
        <v>43861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26316462</v>
      </c>
      <c r="BO17" s="420"/>
      <c r="BP17" s="420"/>
      <c r="BQ17" s="420"/>
      <c r="BR17" s="420"/>
      <c r="BS17" s="420"/>
      <c r="BT17" s="420"/>
      <c r="BU17" s="421"/>
      <c r="BV17" s="419">
        <v>24835688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47.9</v>
      </c>
      <c r="M18" s="472"/>
      <c r="N18" s="472"/>
      <c r="O18" s="472"/>
      <c r="P18" s="472"/>
      <c r="Q18" s="472"/>
      <c r="R18" s="473"/>
      <c r="S18" s="473"/>
      <c r="T18" s="473"/>
      <c r="U18" s="473"/>
      <c r="V18" s="474"/>
      <c r="W18" s="490"/>
      <c r="X18" s="491"/>
      <c r="Y18" s="491"/>
      <c r="Z18" s="491"/>
      <c r="AA18" s="491"/>
      <c r="AB18" s="515"/>
      <c r="AC18" s="389">
        <v>83.4</v>
      </c>
      <c r="AD18" s="390"/>
      <c r="AE18" s="390"/>
      <c r="AF18" s="390"/>
      <c r="AG18" s="475"/>
      <c r="AH18" s="389">
        <v>81.599999999999994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28119320</v>
      </c>
      <c r="BO18" s="420"/>
      <c r="BP18" s="420"/>
      <c r="BQ18" s="420"/>
      <c r="BR18" s="420"/>
      <c r="BS18" s="420"/>
      <c r="BT18" s="420"/>
      <c r="BU18" s="421"/>
      <c r="BV18" s="419">
        <v>27224486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2857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42569465</v>
      </c>
      <c r="BO19" s="420"/>
      <c r="BP19" s="420"/>
      <c r="BQ19" s="420"/>
      <c r="BR19" s="420"/>
      <c r="BS19" s="420"/>
      <c r="BT19" s="420"/>
      <c r="BU19" s="421"/>
      <c r="BV19" s="419">
        <v>41079142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58088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52069902</v>
      </c>
      <c r="BO22" s="449"/>
      <c r="BP22" s="449"/>
      <c r="BQ22" s="449"/>
      <c r="BR22" s="449"/>
      <c r="BS22" s="449"/>
      <c r="BT22" s="449"/>
      <c r="BU22" s="450"/>
      <c r="BV22" s="448">
        <v>57576089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36980554</v>
      </c>
      <c r="BO23" s="420"/>
      <c r="BP23" s="420"/>
      <c r="BQ23" s="420"/>
      <c r="BR23" s="420"/>
      <c r="BS23" s="420"/>
      <c r="BT23" s="420"/>
      <c r="BU23" s="421"/>
      <c r="BV23" s="419">
        <v>41024526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7520</v>
      </c>
      <c r="R24" s="373"/>
      <c r="S24" s="373"/>
      <c r="T24" s="373"/>
      <c r="U24" s="373"/>
      <c r="V24" s="374"/>
      <c r="W24" s="462"/>
      <c r="X24" s="399"/>
      <c r="Y24" s="400"/>
      <c r="Z24" s="375" t="s">
        <v>173</v>
      </c>
      <c r="AA24" s="376"/>
      <c r="AB24" s="376"/>
      <c r="AC24" s="376"/>
      <c r="AD24" s="376"/>
      <c r="AE24" s="376"/>
      <c r="AF24" s="376"/>
      <c r="AG24" s="377"/>
      <c r="AH24" s="372">
        <v>975</v>
      </c>
      <c r="AI24" s="373"/>
      <c r="AJ24" s="373"/>
      <c r="AK24" s="373"/>
      <c r="AL24" s="374"/>
      <c r="AM24" s="372">
        <v>2887950</v>
      </c>
      <c r="AN24" s="373"/>
      <c r="AO24" s="373"/>
      <c r="AP24" s="373"/>
      <c r="AQ24" s="373"/>
      <c r="AR24" s="374"/>
      <c r="AS24" s="372">
        <v>2962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37340312</v>
      </c>
      <c r="BO24" s="420"/>
      <c r="BP24" s="420"/>
      <c r="BQ24" s="420"/>
      <c r="BR24" s="420"/>
      <c r="BS24" s="420"/>
      <c r="BT24" s="420"/>
      <c r="BU24" s="421"/>
      <c r="BV24" s="419">
        <v>42046784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8180</v>
      </c>
      <c r="R25" s="373"/>
      <c r="S25" s="373"/>
      <c r="T25" s="373"/>
      <c r="U25" s="373"/>
      <c r="V25" s="374"/>
      <c r="W25" s="462"/>
      <c r="X25" s="399"/>
      <c r="Y25" s="400"/>
      <c r="Z25" s="375" t="s">
        <v>176</v>
      </c>
      <c r="AA25" s="376"/>
      <c r="AB25" s="376"/>
      <c r="AC25" s="376"/>
      <c r="AD25" s="376"/>
      <c r="AE25" s="376"/>
      <c r="AF25" s="376"/>
      <c r="AG25" s="377"/>
      <c r="AH25" s="372">
        <v>139</v>
      </c>
      <c r="AI25" s="373"/>
      <c r="AJ25" s="373"/>
      <c r="AK25" s="373"/>
      <c r="AL25" s="374"/>
      <c r="AM25" s="372">
        <v>435070</v>
      </c>
      <c r="AN25" s="373"/>
      <c r="AO25" s="373"/>
      <c r="AP25" s="373"/>
      <c r="AQ25" s="373"/>
      <c r="AR25" s="374"/>
      <c r="AS25" s="372">
        <v>3130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22935875</v>
      </c>
      <c r="BO25" s="449"/>
      <c r="BP25" s="449"/>
      <c r="BQ25" s="449"/>
      <c r="BR25" s="449"/>
      <c r="BS25" s="449"/>
      <c r="BT25" s="449"/>
      <c r="BU25" s="450"/>
      <c r="BV25" s="448">
        <v>19871928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7240</v>
      </c>
      <c r="R26" s="373"/>
      <c r="S26" s="373"/>
      <c r="T26" s="373"/>
      <c r="U26" s="373"/>
      <c r="V26" s="374"/>
      <c r="W26" s="462"/>
      <c r="X26" s="399"/>
      <c r="Y26" s="400"/>
      <c r="Z26" s="375" t="s">
        <v>179</v>
      </c>
      <c r="AA26" s="430"/>
      <c r="AB26" s="430"/>
      <c r="AC26" s="430"/>
      <c r="AD26" s="430"/>
      <c r="AE26" s="430"/>
      <c r="AF26" s="430"/>
      <c r="AG26" s="431"/>
      <c r="AH26" s="372">
        <v>111</v>
      </c>
      <c r="AI26" s="373"/>
      <c r="AJ26" s="373"/>
      <c r="AK26" s="373"/>
      <c r="AL26" s="374"/>
      <c r="AM26" s="372">
        <v>325341</v>
      </c>
      <c r="AN26" s="373"/>
      <c r="AO26" s="373"/>
      <c r="AP26" s="373"/>
      <c r="AQ26" s="373"/>
      <c r="AR26" s="374"/>
      <c r="AS26" s="372">
        <v>2931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3597823</v>
      </c>
      <c r="BO26" s="420"/>
      <c r="BP26" s="420"/>
      <c r="BQ26" s="420"/>
      <c r="BR26" s="420"/>
      <c r="BS26" s="420"/>
      <c r="BT26" s="420"/>
      <c r="BU26" s="421"/>
      <c r="BV26" s="419">
        <v>6000000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7200</v>
      </c>
      <c r="R27" s="373"/>
      <c r="S27" s="373"/>
      <c r="T27" s="373"/>
      <c r="U27" s="373"/>
      <c r="V27" s="374"/>
      <c r="W27" s="462"/>
      <c r="X27" s="399"/>
      <c r="Y27" s="400"/>
      <c r="Z27" s="375" t="s">
        <v>182</v>
      </c>
      <c r="AA27" s="376"/>
      <c r="AB27" s="376"/>
      <c r="AC27" s="376"/>
      <c r="AD27" s="376"/>
      <c r="AE27" s="376"/>
      <c r="AF27" s="376"/>
      <c r="AG27" s="377"/>
      <c r="AH27" s="372">
        <v>51</v>
      </c>
      <c r="AI27" s="373"/>
      <c r="AJ27" s="373"/>
      <c r="AK27" s="373"/>
      <c r="AL27" s="374"/>
      <c r="AM27" s="372">
        <v>162697</v>
      </c>
      <c r="AN27" s="373"/>
      <c r="AO27" s="373"/>
      <c r="AP27" s="373"/>
      <c r="AQ27" s="373"/>
      <c r="AR27" s="374"/>
      <c r="AS27" s="372">
        <v>3190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2085117</v>
      </c>
      <c r="BO27" s="454"/>
      <c r="BP27" s="454"/>
      <c r="BQ27" s="454"/>
      <c r="BR27" s="454"/>
      <c r="BS27" s="454"/>
      <c r="BT27" s="454"/>
      <c r="BU27" s="455"/>
      <c r="BV27" s="453">
        <v>2080295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6600</v>
      </c>
      <c r="R28" s="373"/>
      <c r="S28" s="373"/>
      <c r="T28" s="373"/>
      <c r="U28" s="373"/>
      <c r="V28" s="374"/>
      <c r="W28" s="462"/>
      <c r="X28" s="399"/>
      <c r="Y28" s="400"/>
      <c r="Z28" s="375" t="s">
        <v>185</v>
      </c>
      <c r="AA28" s="376"/>
      <c r="AB28" s="376"/>
      <c r="AC28" s="376"/>
      <c r="AD28" s="376"/>
      <c r="AE28" s="376"/>
      <c r="AF28" s="376"/>
      <c r="AG28" s="377"/>
      <c r="AH28" s="372" t="s">
        <v>129</v>
      </c>
      <c r="AI28" s="373"/>
      <c r="AJ28" s="373"/>
      <c r="AK28" s="373"/>
      <c r="AL28" s="374"/>
      <c r="AM28" s="372" t="s">
        <v>138</v>
      </c>
      <c r="AN28" s="373"/>
      <c r="AO28" s="373"/>
      <c r="AP28" s="373"/>
      <c r="AQ28" s="373"/>
      <c r="AR28" s="374"/>
      <c r="AS28" s="372" t="s">
        <v>128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5076939</v>
      </c>
      <c r="BO28" s="449"/>
      <c r="BP28" s="449"/>
      <c r="BQ28" s="449"/>
      <c r="BR28" s="449"/>
      <c r="BS28" s="449"/>
      <c r="BT28" s="449"/>
      <c r="BU28" s="450"/>
      <c r="BV28" s="448">
        <v>5219600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21</v>
      </c>
      <c r="M29" s="373"/>
      <c r="N29" s="373"/>
      <c r="O29" s="373"/>
      <c r="P29" s="374"/>
      <c r="Q29" s="372">
        <v>6100</v>
      </c>
      <c r="R29" s="373"/>
      <c r="S29" s="373"/>
      <c r="T29" s="373"/>
      <c r="U29" s="373"/>
      <c r="V29" s="374"/>
      <c r="W29" s="463"/>
      <c r="X29" s="464"/>
      <c r="Y29" s="465"/>
      <c r="Z29" s="375" t="s">
        <v>188</v>
      </c>
      <c r="AA29" s="376"/>
      <c r="AB29" s="376"/>
      <c r="AC29" s="376"/>
      <c r="AD29" s="376"/>
      <c r="AE29" s="376"/>
      <c r="AF29" s="376"/>
      <c r="AG29" s="377"/>
      <c r="AH29" s="372">
        <v>1026</v>
      </c>
      <c r="AI29" s="373"/>
      <c r="AJ29" s="373"/>
      <c r="AK29" s="373"/>
      <c r="AL29" s="374"/>
      <c r="AM29" s="372">
        <v>3050647</v>
      </c>
      <c r="AN29" s="373"/>
      <c r="AO29" s="373"/>
      <c r="AP29" s="373"/>
      <c r="AQ29" s="373"/>
      <c r="AR29" s="374"/>
      <c r="AS29" s="372">
        <v>2973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6106193</v>
      </c>
      <c r="BO29" s="420"/>
      <c r="BP29" s="420"/>
      <c r="BQ29" s="420"/>
      <c r="BR29" s="420"/>
      <c r="BS29" s="420"/>
      <c r="BT29" s="420"/>
      <c r="BU29" s="421"/>
      <c r="BV29" s="419">
        <v>5605796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10954613</v>
      </c>
      <c r="BO30" s="454"/>
      <c r="BP30" s="454"/>
      <c r="BQ30" s="454"/>
      <c r="BR30" s="454"/>
      <c r="BS30" s="454"/>
      <c r="BT30" s="454"/>
      <c r="BU30" s="455"/>
      <c r="BV30" s="453">
        <v>12783068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特別会計国民健康保険事業費</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大阪府後期高齢者医療広域連合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箕面市医療保健センター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特別会計公共用地先行取得事業費</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特別会計介護保険事業費</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大阪府後期高齢者医療広域連合
（後期高齢者医療特別会計）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箕面市障害者事業団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特別会計後期高齢者医療事業費</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大阪広域水道企業団
水道事業会計（水道用水供給事業）</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箕面市メイプル文化財団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特別会計介護サービス事業費</v>
      </c>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IF('各会計、関係団体の財政状況及び健全化判断比率'!B35="","",'各会計、関係団体の財政状況及び健全化判断比率'!B35)</f>
        <v>競艇事業会計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大阪広域水道企業団
（工業用水道事業会計）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箕面市国際交流協会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箕面市都市開発</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箕面FMまちそだて</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箕面市土地開発公社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RpHNRUIVt9PxWYKZjZAWaM1nj0lbkLGRhff21gwt/PZN8jqx3zHD8h8Xgv6XkS80Hqd/r6jMhps/6++05bpg==" saltValue="4Mi1/ZjEivTDydVnVifo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566</v>
      </c>
      <c r="D34" s="1151"/>
      <c r="E34" s="1152"/>
      <c r="F34" s="32">
        <v>21.9</v>
      </c>
      <c r="G34" s="33">
        <v>23.57</v>
      </c>
      <c r="H34" s="33">
        <v>23.34</v>
      </c>
      <c r="I34" s="33">
        <v>21.22</v>
      </c>
      <c r="J34" s="34">
        <v>24.95</v>
      </c>
      <c r="K34" s="22"/>
      <c r="L34" s="22"/>
      <c r="M34" s="22"/>
      <c r="N34" s="22"/>
      <c r="O34" s="22"/>
      <c r="P34" s="22"/>
    </row>
    <row r="35" spans="1:16" ht="39" customHeight="1" x14ac:dyDescent="0.2">
      <c r="A35" s="22"/>
      <c r="B35" s="35"/>
      <c r="C35" s="1145" t="s">
        <v>567</v>
      </c>
      <c r="D35" s="1146"/>
      <c r="E35" s="1147"/>
      <c r="F35" s="36">
        <v>15.9</v>
      </c>
      <c r="G35" s="37">
        <v>16.559999999999999</v>
      </c>
      <c r="H35" s="37">
        <v>16.239999999999998</v>
      </c>
      <c r="I35" s="37">
        <v>16.88</v>
      </c>
      <c r="J35" s="38">
        <v>18.11</v>
      </c>
      <c r="K35" s="22"/>
      <c r="L35" s="22"/>
      <c r="M35" s="22"/>
      <c r="N35" s="22"/>
      <c r="O35" s="22"/>
      <c r="P35" s="22"/>
    </row>
    <row r="36" spans="1:16" ht="39" customHeight="1" x14ac:dyDescent="0.2">
      <c r="A36" s="22"/>
      <c r="B36" s="35"/>
      <c r="C36" s="1145" t="s">
        <v>568</v>
      </c>
      <c r="D36" s="1146"/>
      <c r="E36" s="1147"/>
      <c r="F36" s="36">
        <v>2.9</v>
      </c>
      <c r="G36" s="37">
        <v>2.31</v>
      </c>
      <c r="H36" s="37">
        <v>3.8</v>
      </c>
      <c r="I36" s="37">
        <v>5.24</v>
      </c>
      <c r="J36" s="38">
        <v>9.69</v>
      </c>
      <c r="K36" s="22"/>
      <c r="L36" s="22"/>
      <c r="M36" s="22"/>
      <c r="N36" s="22"/>
      <c r="O36" s="22"/>
      <c r="P36" s="22"/>
    </row>
    <row r="37" spans="1:16" ht="39" customHeight="1" x14ac:dyDescent="0.2">
      <c r="A37" s="22"/>
      <c r="B37" s="35"/>
      <c r="C37" s="1145" t="s">
        <v>569</v>
      </c>
      <c r="D37" s="1146"/>
      <c r="E37" s="1147"/>
      <c r="F37" s="36">
        <v>8.9</v>
      </c>
      <c r="G37" s="37">
        <v>8.6</v>
      </c>
      <c r="H37" s="37">
        <v>7.43</v>
      </c>
      <c r="I37" s="37">
        <v>7.38</v>
      </c>
      <c r="J37" s="38">
        <v>8.34</v>
      </c>
      <c r="K37" s="22"/>
      <c r="L37" s="22"/>
      <c r="M37" s="22"/>
      <c r="N37" s="22"/>
      <c r="O37" s="22"/>
      <c r="P37" s="22"/>
    </row>
    <row r="38" spans="1:16" ht="39" customHeight="1" x14ac:dyDescent="0.2">
      <c r="A38" s="22"/>
      <c r="B38" s="35"/>
      <c r="C38" s="1145" t="s">
        <v>570</v>
      </c>
      <c r="D38" s="1146"/>
      <c r="E38" s="1147"/>
      <c r="F38" s="36">
        <v>7.34</v>
      </c>
      <c r="G38" s="37">
        <v>7.99</v>
      </c>
      <c r="H38" s="37">
        <v>8.5299999999999994</v>
      </c>
      <c r="I38" s="37">
        <v>4.93</v>
      </c>
      <c r="J38" s="38">
        <v>5.34</v>
      </c>
      <c r="K38" s="22"/>
      <c r="L38" s="22"/>
      <c r="M38" s="22"/>
      <c r="N38" s="22"/>
      <c r="O38" s="22"/>
      <c r="P38" s="22"/>
    </row>
    <row r="39" spans="1:16" ht="39" customHeight="1" x14ac:dyDescent="0.2">
      <c r="A39" s="22"/>
      <c r="B39" s="35"/>
      <c r="C39" s="1145" t="s">
        <v>571</v>
      </c>
      <c r="D39" s="1146"/>
      <c r="E39" s="1147"/>
      <c r="F39" s="36">
        <v>1.04</v>
      </c>
      <c r="G39" s="37">
        <v>1.24</v>
      </c>
      <c r="H39" s="37">
        <v>1.84</v>
      </c>
      <c r="I39" s="37">
        <v>0.66</v>
      </c>
      <c r="J39" s="38">
        <v>0.81</v>
      </c>
      <c r="K39" s="22"/>
      <c r="L39" s="22"/>
      <c r="M39" s="22"/>
      <c r="N39" s="22"/>
      <c r="O39" s="22"/>
      <c r="P39" s="22"/>
    </row>
    <row r="40" spans="1:16" ht="39" customHeight="1" x14ac:dyDescent="0.2">
      <c r="A40" s="22"/>
      <c r="B40" s="35"/>
      <c r="C40" s="1145" t="s">
        <v>572</v>
      </c>
      <c r="D40" s="1146"/>
      <c r="E40" s="1147"/>
      <c r="F40" s="36">
        <v>0.33</v>
      </c>
      <c r="G40" s="37">
        <v>0.31</v>
      </c>
      <c r="H40" s="37">
        <v>0.44</v>
      </c>
      <c r="I40" s="37">
        <v>0.28000000000000003</v>
      </c>
      <c r="J40" s="38">
        <v>0.32</v>
      </c>
      <c r="K40" s="22"/>
      <c r="L40" s="22"/>
      <c r="M40" s="22"/>
      <c r="N40" s="22"/>
      <c r="O40" s="22"/>
      <c r="P40" s="22"/>
    </row>
    <row r="41" spans="1:16" ht="39" customHeight="1" x14ac:dyDescent="0.2">
      <c r="A41" s="22"/>
      <c r="B41" s="35"/>
      <c r="C41" s="1145" t="s">
        <v>573</v>
      </c>
      <c r="D41" s="1146"/>
      <c r="E41" s="1147"/>
      <c r="F41" s="36" t="s">
        <v>574</v>
      </c>
      <c r="G41" s="37">
        <v>0</v>
      </c>
      <c r="H41" s="37">
        <v>1.32</v>
      </c>
      <c r="I41" s="37">
        <v>0.75</v>
      </c>
      <c r="J41" s="38">
        <v>0.1</v>
      </c>
      <c r="K41" s="22"/>
      <c r="L41" s="22"/>
      <c r="M41" s="22"/>
      <c r="N41" s="22"/>
      <c r="O41" s="22"/>
      <c r="P41" s="22"/>
    </row>
    <row r="42" spans="1:16" ht="39" customHeight="1" x14ac:dyDescent="0.2">
      <c r="A42" s="22"/>
      <c r="B42" s="39"/>
      <c r="C42" s="1145" t="s">
        <v>575</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R4GGfO1iT9HNfGdX5aBGUDcL3zLnFmUbLWwAoIC5kO/IUZZt0ubD4yRxl4jrv6RMDZGZMQ/RMGIt6cXRso6Dw==" saltValue="PfKkAJ4EwroP3ZDfkQZs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2601</v>
      </c>
      <c r="L45" s="60">
        <v>2633</v>
      </c>
      <c r="M45" s="60">
        <v>2789</v>
      </c>
      <c r="N45" s="60">
        <v>2976</v>
      </c>
      <c r="O45" s="61">
        <v>3434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187</v>
      </c>
      <c r="L48" s="64">
        <v>180</v>
      </c>
      <c r="M48" s="64">
        <v>178</v>
      </c>
      <c r="N48" s="64">
        <v>184</v>
      </c>
      <c r="O48" s="65">
        <v>189</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516</v>
      </c>
      <c r="L49" s="64" t="s">
        <v>516</v>
      </c>
      <c r="M49" s="64" t="s">
        <v>516</v>
      </c>
      <c r="N49" s="64" t="s">
        <v>516</v>
      </c>
      <c r="O49" s="65" t="s">
        <v>516</v>
      </c>
      <c r="P49" s="48"/>
      <c r="Q49" s="48"/>
      <c r="R49" s="48"/>
      <c r="S49" s="48"/>
      <c r="T49" s="48"/>
      <c r="U49" s="48"/>
    </row>
    <row r="50" spans="1:21" ht="30.75" customHeight="1" x14ac:dyDescent="0.2">
      <c r="A50" s="48"/>
      <c r="B50" s="1178"/>
      <c r="C50" s="1179"/>
      <c r="D50" s="62"/>
      <c r="E50" s="1155" t="s">
        <v>17</v>
      </c>
      <c r="F50" s="1155"/>
      <c r="G50" s="1155"/>
      <c r="H50" s="1155"/>
      <c r="I50" s="1155"/>
      <c r="J50" s="1156"/>
      <c r="K50" s="63">
        <v>100</v>
      </c>
      <c r="L50" s="64">
        <v>225</v>
      </c>
      <c r="M50" s="64">
        <v>100</v>
      </c>
      <c r="N50" s="64">
        <v>100</v>
      </c>
      <c r="O50" s="65">
        <v>206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2662</v>
      </c>
      <c r="L52" s="64">
        <v>2363</v>
      </c>
      <c r="M52" s="64">
        <v>2415</v>
      </c>
      <c r="N52" s="64">
        <v>2425</v>
      </c>
      <c r="O52" s="65">
        <v>3387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226</v>
      </c>
      <c r="L53" s="69">
        <v>675</v>
      </c>
      <c r="M53" s="69">
        <v>652</v>
      </c>
      <c r="N53" s="69">
        <v>835</v>
      </c>
      <c r="O53" s="70">
        <v>442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rlqEbuSJjvk82EzKJP3fXQyf+tQlOYn96t6LuGpCYDT64OtPJJjMAf2b1YpXQB2nZuYcCReybwtw5OhANm76A==" saltValue="sSsR4/rlTaHRL9dqXRXO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44869</v>
      </c>
      <c r="J41" s="356">
        <v>48752</v>
      </c>
      <c r="K41" s="356">
        <v>57011</v>
      </c>
      <c r="L41" s="356">
        <v>57889</v>
      </c>
      <c r="M41" s="357">
        <v>52304</v>
      </c>
    </row>
    <row r="42" spans="2:13" ht="27.75" customHeight="1" x14ac:dyDescent="0.2">
      <c r="B42" s="1186"/>
      <c r="C42" s="1187"/>
      <c r="D42" s="106"/>
      <c r="E42" s="1190" t="s">
        <v>34</v>
      </c>
      <c r="F42" s="1190"/>
      <c r="G42" s="1190"/>
      <c r="H42" s="1191"/>
      <c r="I42" s="358">
        <v>8473</v>
      </c>
      <c r="J42" s="359">
        <v>7551</v>
      </c>
      <c r="K42" s="359">
        <v>4699</v>
      </c>
      <c r="L42" s="359">
        <v>3703</v>
      </c>
      <c r="M42" s="360">
        <v>2825</v>
      </c>
    </row>
    <row r="43" spans="2:13" ht="27.75" customHeight="1" x14ac:dyDescent="0.2">
      <c r="B43" s="1186"/>
      <c r="C43" s="1187"/>
      <c r="D43" s="106"/>
      <c r="E43" s="1190" t="s">
        <v>35</v>
      </c>
      <c r="F43" s="1190"/>
      <c r="G43" s="1190"/>
      <c r="H43" s="1191"/>
      <c r="I43" s="358">
        <v>1840</v>
      </c>
      <c r="J43" s="359">
        <v>1867</v>
      </c>
      <c r="K43" s="359">
        <v>1862</v>
      </c>
      <c r="L43" s="359">
        <v>1828</v>
      </c>
      <c r="M43" s="360">
        <v>1512</v>
      </c>
    </row>
    <row r="44" spans="2:13" ht="27.75" customHeight="1" x14ac:dyDescent="0.2">
      <c r="B44" s="1186"/>
      <c r="C44" s="1187"/>
      <c r="D44" s="106"/>
      <c r="E44" s="1190" t="s">
        <v>36</v>
      </c>
      <c r="F44" s="1190"/>
      <c r="G44" s="1190"/>
      <c r="H44" s="1191"/>
      <c r="I44" s="358" t="s">
        <v>516</v>
      </c>
      <c r="J44" s="359" t="s">
        <v>516</v>
      </c>
      <c r="K44" s="359" t="s">
        <v>516</v>
      </c>
      <c r="L44" s="359" t="s">
        <v>516</v>
      </c>
      <c r="M44" s="360" t="s">
        <v>516</v>
      </c>
    </row>
    <row r="45" spans="2:13" ht="27.75" customHeight="1" x14ac:dyDescent="0.2">
      <c r="B45" s="1186"/>
      <c r="C45" s="1187"/>
      <c r="D45" s="106"/>
      <c r="E45" s="1190" t="s">
        <v>37</v>
      </c>
      <c r="F45" s="1190"/>
      <c r="G45" s="1190"/>
      <c r="H45" s="1191"/>
      <c r="I45" s="358">
        <v>6990</v>
      </c>
      <c r="J45" s="359">
        <v>6769</v>
      </c>
      <c r="K45" s="359">
        <v>6569</v>
      </c>
      <c r="L45" s="359">
        <v>6424</v>
      </c>
      <c r="M45" s="360">
        <v>6201</v>
      </c>
    </row>
    <row r="46" spans="2:13" ht="27.75" customHeight="1" x14ac:dyDescent="0.2">
      <c r="B46" s="1186"/>
      <c r="C46" s="1187"/>
      <c r="D46" s="107"/>
      <c r="E46" s="1190" t="s">
        <v>38</v>
      </c>
      <c r="F46" s="1190"/>
      <c r="G46" s="1190"/>
      <c r="H46" s="1191"/>
      <c r="I46" s="358" t="s">
        <v>516</v>
      </c>
      <c r="J46" s="359" t="s">
        <v>516</v>
      </c>
      <c r="K46" s="359" t="s">
        <v>516</v>
      </c>
      <c r="L46" s="359" t="s">
        <v>516</v>
      </c>
      <c r="M46" s="360" t="s">
        <v>516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26949</v>
      </c>
      <c r="J50" s="359">
        <v>26961</v>
      </c>
      <c r="K50" s="359">
        <v>24566</v>
      </c>
      <c r="L50" s="359">
        <v>27086</v>
      </c>
      <c r="M50" s="360">
        <v>25666</v>
      </c>
    </row>
    <row r="51" spans="2:13" ht="27.75" customHeight="1" x14ac:dyDescent="0.2">
      <c r="B51" s="1186"/>
      <c r="C51" s="1187"/>
      <c r="D51" s="106"/>
      <c r="E51" s="1190" t="s">
        <v>44</v>
      </c>
      <c r="F51" s="1190"/>
      <c r="G51" s="1190"/>
      <c r="H51" s="1191"/>
      <c r="I51" s="358">
        <v>14376</v>
      </c>
      <c r="J51" s="359">
        <v>13263</v>
      </c>
      <c r="K51" s="359">
        <v>13813</v>
      </c>
      <c r="L51" s="359">
        <v>7660</v>
      </c>
      <c r="M51" s="360">
        <v>4450</v>
      </c>
    </row>
    <row r="52" spans="2:13" ht="27.75" customHeight="1" x14ac:dyDescent="0.2">
      <c r="B52" s="1188"/>
      <c r="C52" s="1189"/>
      <c r="D52" s="106"/>
      <c r="E52" s="1190" t="s">
        <v>45</v>
      </c>
      <c r="F52" s="1190"/>
      <c r="G52" s="1190"/>
      <c r="H52" s="1191"/>
      <c r="I52" s="358">
        <v>28287</v>
      </c>
      <c r="J52" s="359">
        <v>29385</v>
      </c>
      <c r="K52" s="359">
        <v>30533</v>
      </c>
      <c r="L52" s="359">
        <v>31449</v>
      </c>
      <c r="M52" s="360">
        <v>30553</v>
      </c>
    </row>
    <row r="53" spans="2:13" ht="27.75" customHeight="1" thickBot="1" x14ac:dyDescent="0.25">
      <c r="B53" s="1192" t="s">
        <v>46</v>
      </c>
      <c r="C53" s="1193"/>
      <c r="D53" s="110"/>
      <c r="E53" s="1194" t="s">
        <v>47</v>
      </c>
      <c r="F53" s="1194"/>
      <c r="G53" s="1194"/>
      <c r="H53" s="1195"/>
      <c r="I53" s="361">
        <v>-7439</v>
      </c>
      <c r="J53" s="362">
        <v>-4670</v>
      </c>
      <c r="K53" s="362">
        <v>1228</v>
      </c>
      <c r="L53" s="362">
        <v>3649</v>
      </c>
      <c r="M53" s="363">
        <v>2173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T3IWceG1rFx24/mKnb0f4PuUDbyvwWflIb6u05wJRtEogqJyEdSr2kaiRvq0CEPrxaa6VXF0kWg4xB2KLQ4NQ==" saltValue="CRQXMXXcpPFjNh4/pGbA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4184</v>
      </c>
      <c r="G55" s="122">
        <v>5220</v>
      </c>
      <c r="H55" s="123">
        <v>5077</v>
      </c>
    </row>
    <row r="56" spans="2:8" ht="52.5" customHeight="1" x14ac:dyDescent="0.2">
      <c r="B56" s="124"/>
      <c r="C56" s="1213" t="s">
        <v>51</v>
      </c>
      <c r="D56" s="1213"/>
      <c r="E56" s="1214"/>
      <c r="F56" s="125">
        <v>2564</v>
      </c>
      <c r="G56" s="125">
        <v>5606</v>
      </c>
      <c r="H56" s="126">
        <v>6106</v>
      </c>
    </row>
    <row r="57" spans="2:8" ht="53.25" customHeight="1" x14ac:dyDescent="0.2">
      <c r="B57" s="124"/>
      <c r="C57" s="1215" t="s">
        <v>52</v>
      </c>
      <c r="D57" s="1215"/>
      <c r="E57" s="1216"/>
      <c r="F57" s="127">
        <v>15414</v>
      </c>
      <c r="G57" s="127">
        <v>12783</v>
      </c>
      <c r="H57" s="128">
        <v>10955</v>
      </c>
    </row>
    <row r="58" spans="2:8" ht="45.75" customHeight="1" x14ac:dyDescent="0.2">
      <c r="B58" s="129"/>
      <c r="C58" s="1203" t="s">
        <v>583</v>
      </c>
      <c r="D58" s="1204"/>
      <c r="E58" s="1205"/>
      <c r="F58" s="130">
        <v>7002</v>
      </c>
      <c r="G58" s="130">
        <v>7491</v>
      </c>
      <c r="H58" s="131">
        <v>4378</v>
      </c>
    </row>
    <row r="59" spans="2:8" ht="45.75" customHeight="1" x14ac:dyDescent="0.2">
      <c r="B59" s="129"/>
      <c r="C59" s="1203" t="s">
        <v>604</v>
      </c>
      <c r="D59" s="1204"/>
      <c r="E59" s="1205"/>
      <c r="F59" s="130">
        <v>724</v>
      </c>
      <c r="G59" s="130">
        <v>630</v>
      </c>
      <c r="H59" s="131">
        <v>1188</v>
      </c>
    </row>
    <row r="60" spans="2:8" ht="45.75" customHeight="1" x14ac:dyDescent="0.2">
      <c r="B60" s="129"/>
      <c r="C60" s="1203" t="s">
        <v>605</v>
      </c>
      <c r="D60" s="1204"/>
      <c r="E60" s="1205"/>
      <c r="F60" s="130">
        <v>1037</v>
      </c>
      <c r="G60" s="130">
        <v>608</v>
      </c>
      <c r="H60" s="131">
        <v>958</v>
      </c>
    </row>
    <row r="61" spans="2:8" ht="45.75" customHeight="1" x14ac:dyDescent="0.2">
      <c r="B61" s="129"/>
      <c r="C61" s="1203" t="s">
        <v>584</v>
      </c>
      <c r="D61" s="1204"/>
      <c r="E61" s="1205"/>
      <c r="F61" s="130">
        <v>704</v>
      </c>
      <c r="G61" s="130">
        <v>641</v>
      </c>
      <c r="H61" s="131">
        <v>800</v>
      </c>
    </row>
    <row r="62" spans="2:8" ht="45.75" customHeight="1" thickBot="1" x14ac:dyDescent="0.25">
      <c r="B62" s="132"/>
      <c r="C62" s="1206" t="s">
        <v>585</v>
      </c>
      <c r="D62" s="1207"/>
      <c r="E62" s="1208"/>
      <c r="F62" s="133">
        <v>637</v>
      </c>
      <c r="G62" s="133">
        <v>637</v>
      </c>
      <c r="H62" s="134">
        <v>787</v>
      </c>
    </row>
    <row r="63" spans="2:8" ht="52.5" customHeight="1" thickBot="1" x14ac:dyDescent="0.25">
      <c r="B63" s="135"/>
      <c r="C63" s="1209" t="s">
        <v>53</v>
      </c>
      <c r="D63" s="1209"/>
      <c r="E63" s="1210"/>
      <c r="F63" s="136">
        <v>22162</v>
      </c>
      <c r="G63" s="136">
        <v>23608</v>
      </c>
      <c r="H63" s="137">
        <v>22138</v>
      </c>
    </row>
    <row r="64" spans="2:8" ht="13.2" x14ac:dyDescent="0.2"/>
  </sheetData>
  <sheetProtection algorithmName="SHA-512" hashValue="XaRpTSPISTOCnRZ5h5uWUPuBUVr3dsvqjrKwF2CXbuAHxQQD+Uw3LIWGpwK/7S1UzVf/PEKOT2RVRaqn9/aKSQ==" saltValue="c0TDQVkgStzirCtKE1C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130673</v>
      </c>
      <c r="E3" s="156"/>
      <c r="F3" s="157">
        <v>43226</v>
      </c>
      <c r="G3" s="158"/>
      <c r="H3" s="159"/>
    </row>
    <row r="4" spans="1:8" x14ac:dyDescent="0.2">
      <c r="A4" s="160"/>
      <c r="B4" s="161"/>
      <c r="C4" s="162"/>
      <c r="D4" s="163">
        <v>45766</v>
      </c>
      <c r="E4" s="164"/>
      <c r="F4" s="165">
        <v>22622</v>
      </c>
      <c r="G4" s="166"/>
      <c r="H4" s="167"/>
    </row>
    <row r="5" spans="1:8" x14ac:dyDescent="0.2">
      <c r="A5" s="148" t="s">
        <v>549</v>
      </c>
      <c r="B5" s="153"/>
      <c r="C5" s="154"/>
      <c r="D5" s="155">
        <v>144981</v>
      </c>
      <c r="E5" s="156"/>
      <c r="F5" s="157">
        <v>42836</v>
      </c>
      <c r="G5" s="158"/>
      <c r="H5" s="159"/>
    </row>
    <row r="6" spans="1:8" x14ac:dyDescent="0.2">
      <c r="A6" s="160"/>
      <c r="B6" s="161"/>
      <c r="C6" s="162"/>
      <c r="D6" s="163">
        <v>23785</v>
      </c>
      <c r="E6" s="164"/>
      <c r="F6" s="165">
        <v>22936</v>
      </c>
      <c r="G6" s="166"/>
      <c r="H6" s="167"/>
    </row>
    <row r="7" spans="1:8" x14ac:dyDescent="0.2">
      <c r="A7" s="148" t="s">
        <v>550</v>
      </c>
      <c r="B7" s="153"/>
      <c r="C7" s="154"/>
      <c r="D7" s="155">
        <v>172283</v>
      </c>
      <c r="E7" s="156"/>
      <c r="F7" s="157">
        <v>44161</v>
      </c>
      <c r="G7" s="158"/>
      <c r="H7" s="159"/>
    </row>
    <row r="8" spans="1:8" x14ac:dyDescent="0.2">
      <c r="A8" s="160"/>
      <c r="B8" s="161"/>
      <c r="C8" s="162"/>
      <c r="D8" s="163">
        <v>60563</v>
      </c>
      <c r="E8" s="164"/>
      <c r="F8" s="165">
        <v>23644</v>
      </c>
      <c r="G8" s="166"/>
      <c r="H8" s="167"/>
    </row>
    <row r="9" spans="1:8" x14ac:dyDescent="0.2">
      <c r="A9" s="148" t="s">
        <v>551</v>
      </c>
      <c r="B9" s="153"/>
      <c r="C9" s="154"/>
      <c r="D9" s="155">
        <v>180653</v>
      </c>
      <c r="E9" s="156"/>
      <c r="F9" s="157">
        <v>43955</v>
      </c>
      <c r="G9" s="158"/>
      <c r="H9" s="159"/>
    </row>
    <row r="10" spans="1:8" x14ac:dyDescent="0.2">
      <c r="A10" s="160"/>
      <c r="B10" s="161"/>
      <c r="C10" s="162"/>
      <c r="D10" s="163">
        <v>41456</v>
      </c>
      <c r="E10" s="164"/>
      <c r="F10" s="165">
        <v>21318</v>
      </c>
      <c r="G10" s="166"/>
      <c r="H10" s="167"/>
    </row>
    <row r="11" spans="1:8" x14ac:dyDescent="0.2">
      <c r="A11" s="148" t="s">
        <v>552</v>
      </c>
      <c r="B11" s="153"/>
      <c r="C11" s="154"/>
      <c r="D11" s="155">
        <v>118197</v>
      </c>
      <c r="E11" s="156"/>
      <c r="F11" s="157">
        <v>41921</v>
      </c>
      <c r="G11" s="158"/>
      <c r="H11" s="159"/>
    </row>
    <row r="12" spans="1:8" x14ac:dyDescent="0.2">
      <c r="A12" s="160"/>
      <c r="B12" s="161"/>
      <c r="C12" s="168"/>
      <c r="D12" s="163">
        <v>19727</v>
      </c>
      <c r="E12" s="164"/>
      <c r="F12" s="165">
        <v>21655</v>
      </c>
      <c r="G12" s="166"/>
      <c r="H12" s="167"/>
    </row>
    <row r="13" spans="1:8" x14ac:dyDescent="0.2">
      <c r="A13" s="148"/>
      <c r="B13" s="153"/>
      <c r="C13" s="169"/>
      <c r="D13" s="170">
        <v>149357</v>
      </c>
      <c r="E13" s="171"/>
      <c r="F13" s="172">
        <v>43220</v>
      </c>
      <c r="G13" s="173"/>
      <c r="H13" s="159"/>
    </row>
    <row r="14" spans="1:8" x14ac:dyDescent="0.2">
      <c r="A14" s="160"/>
      <c r="B14" s="161"/>
      <c r="C14" s="162"/>
      <c r="D14" s="163">
        <v>38259</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7.35</v>
      </c>
      <c r="C19" s="174">
        <f>ROUND(VALUE(SUBSTITUTE(実質収支比率等に係る経年分析!G$48,"▲","-")),2)</f>
        <v>8</v>
      </c>
      <c r="D19" s="174">
        <f>ROUND(VALUE(SUBSTITUTE(実質収支比率等に係る経年分析!H$48,"▲","-")),2)</f>
        <v>8.5399999999999991</v>
      </c>
      <c r="E19" s="174">
        <f>ROUND(VALUE(SUBSTITUTE(実質収支比率等に係る経年分析!I$48,"▲","-")),2)</f>
        <v>4.93</v>
      </c>
      <c r="F19" s="174">
        <f>ROUND(VALUE(SUBSTITUTE(実質収支比率等に係る経年分析!J$48,"▲","-")),2)</f>
        <v>5.35</v>
      </c>
    </row>
    <row r="20" spans="1:11" x14ac:dyDescent="0.2">
      <c r="A20" s="174" t="s">
        <v>57</v>
      </c>
      <c r="B20" s="174">
        <f>ROUND(VALUE(SUBSTITUTE(実質収支比率等に係る経年分析!F$47,"▲","-")),2)</f>
        <v>20.45</v>
      </c>
      <c r="C20" s="174">
        <f>ROUND(VALUE(SUBSTITUTE(実質収支比率等に係る経年分析!G$47,"▲","-")),2)</f>
        <v>18.87</v>
      </c>
      <c r="D20" s="174">
        <f>ROUND(VALUE(SUBSTITUTE(実質収支比率等に係る経年分析!H$47,"▲","-")),2)</f>
        <v>15.09</v>
      </c>
      <c r="E20" s="174">
        <f>ROUND(VALUE(SUBSTITUTE(実質収支比率等に係る経年分析!I$47,"▲","-")),2)</f>
        <v>17.559999999999999</v>
      </c>
      <c r="F20" s="174">
        <f>ROUND(VALUE(SUBSTITUTE(実質収支比率等に係る経年分析!J$47,"▲","-")),2)</f>
        <v>17.37</v>
      </c>
    </row>
    <row r="21" spans="1:11" x14ac:dyDescent="0.2">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-3.43</v>
      </c>
      <c r="D21" s="174">
        <f>IF(ISNUMBER(VALUE(SUBSTITUTE(実質収支比率等に係る経年分析!H$49,"▲","-"))),ROUND(VALUE(SUBSTITUTE(実質収支比率等に係る経年分析!H$49,"▲","-")),2),NA())</f>
        <v>-4.96</v>
      </c>
      <c r="E21" s="174">
        <f>IF(ISNUMBER(VALUE(SUBSTITUTE(実質収支比率等に係る経年分析!I$49,"▲","-"))),ROUND(VALUE(SUBSTITUTE(実質収支比率等に係る経年分析!I$49,"▲","-")),2),NA())</f>
        <v>-2.91</v>
      </c>
      <c r="F21" s="174">
        <f>IF(ISNUMBER(VALUE(SUBSTITUTE(実質収支比率等に係る経年分析!J$49,"▲","-"))),ROUND(VALUE(SUBSTITUTE(実質収支比率等に係る経年分析!J$49,"▲","-")),2),NA())</f>
        <v>14.82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特別会計国民健康保険事業費</v>
      </c>
      <c r="B29" s="175">
        <f>IF(ROUND(VALUE(SUBSTITUTE(連結実質赤字比率に係る赤字・黒字の構成分析!F$41,"▲", "-")), 2) &lt; 0, ABS(ROUND(VALUE(SUBSTITUTE(連結実質赤字比率に係る赤字・黒字の構成分析!F$41,"▲", "-")), 2)), NA())</f>
        <v>1.42</v>
      </c>
      <c r="C29" s="175" t="e">
        <f>IF(ROUND(VALUE(SUBSTITUTE(連結実質赤字比率に係る赤字・黒字の構成分析!F$41,"▲", "-")), 2) &gt;= 0, ABS(ROUND(VALUE(SUBSTITUTE(連結実質赤字比率に係る赤字・黒字の構成分析!F$41,"▲", "-")), 2)), NA())</f>
        <v>#N/A</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0.75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2">
      <c r="A30" s="175" t="str">
        <f>IF(連結実質赤字比率に係る赤字・黒字の構成分析!C$40="",NA(),連結実質赤字比率に係る赤字・黒字の構成分析!C$40)</f>
        <v>特別会計後期高齢者医療事業費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2">
      <c r="A31" s="175" t="str">
        <f>IF(連結実質赤字比率に係る赤字・黒字の構成分析!C$39="",NA(),連結実質赤字比率に係る赤字・黒字の構成分析!C$39)</f>
        <v>特別会計介護保険事業費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1.84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0.81</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8.5299999999999994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4.93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5.34</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8.9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8.6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8.34</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9.69</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16.559999999999999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16.239999999999998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18.11</v>
      </c>
    </row>
    <row r="36" spans="1:16" x14ac:dyDescent="0.2">
      <c r="A36" s="175" t="str">
        <f>IF(連結実質赤字比率に係る赤字・黒字の構成分析!C$34="",NA(),連結実質赤字比率に係る赤字・黒字の構成分析!C$34)</f>
        <v>競艇事業会計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24.95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2662</v>
      </c>
      <c r="E42" s="176"/>
      <c r="F42" s="176"/>
      <c r="G42" s="176">
        <f>'実質公債費比率（分子）の構造'!L$52</f>
        <v>2363</v>
      </c>
      <c r="H42" s="176"/>
      <c r="I42" s="176"/>
      <c r="J42" s="176">
        <f>'実質公債費比率（分子）の構造'!M$52</f>
        <v>2415</v>
      </c>
      <c r="K42" s="176"/>
      <c r="L42" s="176"/>
      <c r="M42" s="176">
        <f>'実質公債費比率（分子）の構造'!N$52</f>
        <v>2425</v>
      </c>
      <c r="N42" s="176"/>
      <c r="O42" s="176"/>
      <c r="P42" s="176">
        <f>'実質公債費比率（分子）の構造'!O$52</f>
        <v>3387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100</v>
      </c>
      <c r="C44" s="176"/>
      <c r="D44" s="176"/>
      <c r="E44" s="176">
        <f>'実質公債費比率（分子）の構造'!L$50</f>
        <v>225</v>
      </c>
      <c r="F44" s="176"/>
      <c r="G44" s="176"/>
      <c r="H44" s="176">
        <f>'実質公債費比率（分子）の構造'!M$50</f>
        <v>100</v>
      </c>
      <c r="I44" s="176"/>
      <c r="J44" s="176"/>
      <c r="K44" s="176">
        <f>'実質公債費比率（分子）の構造'!N$50</f>
        <v>100</v>
      </c>
      <c r="L44" s="176"/>
      <c r="M44" s="176"/>
      <c r="N44" s="176">
        <f>'実質公債費比率（分子）の構造'!O$50</f>
        <v>206</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187</v>
      </c>
      <c r="C46" s="176"/>
      <c r="D46" s="176"/>
      <c r="E46" s="176">
        <f>'実質公債費比率（分子）の構造'!L$48</f>
        <v>180</v>
      </c>
      <c r="F46" s="176"/>
      <c r="G46" s="176"/>
      <c r="H46" s="176">
        <f>'実質公債費比率（分子）の構造'!M$48</f>
        <v>178</v>
      </c>
      <c r="I46" s="176"/>
      <c r="J46" s="176"/>
      <c r="K46" s="176">
        <f>'実質公債費比率（分子）の構造'!N$48</f>
        <v>184</v>
      </c>
      <c r="L46" s="176"/>
      <c r="M46" s="176"/>
      <c r="N46" s="176">
        <f>'実質公債費比率（分子）の構造'!O$48</f>
        <v>189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2601</v>
      </c>
      <c r="C49" s="176"/>
      <c r="D49" s="176"/>
      <c r="E49" s="176">
        <f>'実質公債費比率（分子）の構造'!L$45</f>
        <v>2633</v>
      </c>
      <c r="F49" s="176"/>
      <c r="G49" s="176"/>
      <c r="H49" s="176">
        <f>'実質公債費比率（分子）の構造'!M$45</f>
        <v>2789</v>
      </c>
      <c r="I49" s="176"/>
      <c r="J49" s="176"/>
      <c r="K49" s="176">
        <f>'実質公債費比率（分子）の構造'!N$45</f>
        <v>2976</v>
      </c>
      <c r="L49" s="176"/>
      <c r="M49" s="176"/>
      <c r="N49" s="176">
        <f>'実質公債費比率（分子）の構造'!O$45</f>
        <v>3434</v>
      </c>
      <c r="O49" s="176"/>
      <c r="P49" s="176"/>
    </row>
    <row r="50" spans="1:16" x14ac:dyDescent="0.2">
      <c r="A50" s="176" t="s">
        <v>73</v>
      </c>
      <c r="B50" s="176" t="e">
        <f>NA()</f>
        <v>#N/A</v>
      </c>
      <c r="C50" s="176">
        <f>IF(ISNUMBER('実質公債費比率（分子）の構造'!K$53),'実質公債費比率（分子）の構造'!K$53,NA())</f>
        <v>226</v>
      </c>
      <c r="D50" s="176" t="e">
        <f>NA()</f>
        <v>#N/A</v>
      </c>
      <c r="E50" s="176" t="e">
        <f>NA()</f>
        <v>#N/A</v>
      </c>
      <c r="F50" s="176">
        <f>IF(ISNUMBER('実質公債費比率（分子）の構造'!L$53),'実質公債費比率（分子）の構造'!L$53,NA())</f>
        <v>675</v>
      </c>
      <c r="G50" s="176" t="e">
        <f>NA()</f>
        <v>#N/A</v>
      </c>
      <c r="H50" s="176" t="e">
        <f>NA()</f>
        <v>#N/A</v>
      </c>
      <c r="I50" s="176">
        <f>IF(ISNUMBER('実質公債費比率（分子）の構造'!M$53),'実質公債費比率（分子）の構造'!M$53,NA())</f>
        <v>652</v>
      </c>
      <c r="J50" s="176" t="e">
        <f>NA()</f>
        <v>#N/A</v>
      </c>
      <c r="K50" s="176" t="e">
        <f>NA()</f>
        <v>#N/A</v>
      </c>
      <c r="L50" s="176">
        <f>IF(ISNUMBER('実質公債費比率（分子）の構造'!N$53),'実質公債費比率（分子）の構造'!N$53,NA())</f>
        <v>835</v>
      </c>
      <c r="M50" s="176" t="e">
        <f>NA()</f>
        <v>#N/A</v>
      </c>
      <c r="N50" s="176" t="e">
        <f>NA()</f>
        <v>#N/A</v>
      </c>
      <c r="O50" s="176">
        <f>IF(ISNUMBER('実質公債費比率（分子）の構造'!O$53),'実質公債費比率（分子）の構造'!O$53,NA())</f>
        <v>442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28287</v>
      </c>
      <c r="E56" s="175"/>
      <c r="F56" s="175"/>
      <c r="G56" s="175">
        <f>'将来負担比率（分子）の構造'!J$52</f>
        <v>29385</v>
      </c>
      <c r="H56" s="175"/>
      <c r="I56" s="175"/>
      <c r="J56" s="175">
        <f>'将来負担比率（分子）の構造'!K$52</f>
        <v>30533</v>
      </c>
      <c r="K56" s="175"/>
      <c r="L56" s="175"/>
      <c r="M56" s="175">
        <f>'将来負担比率（分子）の構造'!L$52</f>
        <v>31449</v>
      </c>
      <c r="N56" s="175"/>
      <c r="O56" s="175"/>
      <c r="P56" s="175">
        <f>'将来負担比率（分子）の構造'!M$52</f>
        <v>30553</v>
      </c>
    </row>
    <row r="57" spans="1:16" x14ac:dyDescent="0.2">
      <c r="A57" s="175" t="s">
        <v>44</v>
      </c>
      <c r="B57" s="175"/>
      <c r="C57" s="175"/>
      <c r="D57" s="175">
        <f>'将来負担比率（分子）の構造'!I$51</f>
        <v>14376</v>
      </c>
      <c r="E57" s="175"/>
      <c r="F57" s="175"/>
      <c r="G57" s="175">
        <f>'将来負担比率（分子）の構造'!J$51</f>
        <v>13263</v>
      </c>
      <c r="H57" s="175"/>
      <c r="I57" s="175"/>
      <c r="J57" s="175">
        <f>'将来負担比率（分子）の構造'!K$51</f>
        <v>13813</v>
      </c>
      <c r="K57" s="175"/>
      <c r="L57" s="175"/>
      <c r="M57" s="175">
        <f>'将来負担比率（分子）の構造'!L$51</f>
        <v>7660</v>
      </c>
      <c r="N57" s="175"/>
      <c r="O57" s="175"/>
      <c r="P57" s="175">
        <f>'将来負担比率（分子）の構造'!M$51</f>
        <v>4450</v>
      </c>
    </row>
    <row r="58" spans="1:16" x14ac:dyDescent="0.2">
      <c r="A58" s="175" t="s">
        <v>43</v>
      </c>
      <c r="B58" s="175"/>
      <c r="C58" s="175"/>
      <c r="D58" s="175">
        <f>'将来負担比率（分子）の構造'!I$50</f>
        <v>26949</v>
      </c>
      <c r="E58" s="175"/>
      <c r="F58" s="175"/>
      <c r="G58" s="175">
        <f>'将来負担比率（分子）の構造'!J$50</f>
        <v>26961</v>
      </c>
      <c r="H58" s="175"/>
      <c r="I58" s="175"/>
      <c r="J58" s="175">
        <f>'将来負担比率（分子）の構造'!K$50</f>
        <v>24566</v>
      </c>
      <c r="K58" s="175"/>
      <c r="L58" s="175"/>
      <c r="M58" s="175">
        <f>'将来負担比率（分子）の構造'!L$50</f>
        <v>27086</v>
      </c>
      <c r="N58" s="175"/>
      <c r="O58" s="175"/>
      <c r="P58" s="175">
        <f>'将来負担比率（分子）の構造'!M$50</f>
        <v>25666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6990</v>
      </c>
      <c r="C62" s="175"/>
      <c r="D62" s="175"/>
      <c r="E62" s="175">
        <f>'将来負担比率（分子）の構造'!J$45</f>
        <v>6769</v>
      </c>
      <c r="F62" s="175"/>
      <c r="G62" s="175"/>
      <c r="H62" s="175">
        <f>'将来負担比率（分子）の構造'!K$45</f>
        <v>6569</v>
      </c>
      <c r="I62" s="175"/>
      <c r="J62" s="175"/>
      <c r="K62" s="175">
        <f>'将来負担比率（分子）の構造'!L$45</f>
        <v>6424</v>
      </c>
      <c r="L62" s="175"/>
      <c r="M62" s="175"/>
      <c r="N62" s="175">
        <f>'将来負担比率（分子）の構造'!M$45</f>
        <v>6201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1840</v>
      </c>
      <c r="C64" s="175"/>
      <c r="D64" s="175"/>
      <c r="E64" s="175">
        <f>'将来負担比率（分子）の構造'!J$43</f>
        <v>1867</v>
      </c>
      <c r="F64" s="175"/>
      <c r="G64" s="175"/>
      <c r="H64" s="175">
        <f>'将来負担比率（分子）の構造'!K$43</f>
        <v>1862</v>
      </c>
      <c r="I64" s="175"/>
      <c r="J64" s="175"/>
      <c r="K64" s="175">
        <f>'将来負担比率（分子）の構造'!L$43</f>
        <v>1828</v>
      </c>
      <c r="L64" s="175"/>
      <c r="M64" s="175"/>
      <c r="N64" s="175">
        <f>'将来負担比率（分子）の構造'!M$43</f>
        <v>1512</v>
      </c>
      <c r="O64" s="175"/>
      <c r="P64" s="175"/>
    </row>
    <row r="65" spans="1:16" x14ac:dyDescent="0.2">
      <c r="A65" s="175" t="s">
        <v>34</v>
      </c>
      <c r="B65" s="175">
        <f>'将来負担比率（分子）の構造'!I$42</f>
        <v>8473</v>
      </c>
      <c r="C65" s="175"/>
      <c r="D65" s="175"/>
      <c r="E65" s="175">
        <f>'将来負担比率（分子）の構造'!J$42</f>
        <v>7551</v>
      </c>
      <c r="F65" s="175"/>
      <c r="G65" s="175"/>
      <c r="H65" s="175">
        <f>'将来負担比率（分子）の構造'!K$42</f>
        <v>4699</v>
      </c>
      <c r="I65" s="175"/>
      <c r="J65" s="175"/>
      <c r="K65" s="175">
        <f>'将来負担比率（分子）の構造'!L$42</f>
        <v>3703</v>
      </c>
      <c r="L65" s="175"/>
      <c r="M65" s="175"/>
      <c r="N65" s="175">
        <f>'将来負担比率（分子）の構造'!M$42</f>
        <v>2825</v>
      </c>
      <c r="O65" s="175"/>
      <c r="P65" s="175"/>
    </row>
    <row r="66" spans="1:16" x14ac:dyDescent="0.2">
      <c r="A66" s="175" t="s">
        <v>33</v>
      </c>
      <c r="B66" s="175">
        <f>'将来負担比率（分子）の構造'!I$41</f>
        <v>44869</v>
      </c>
      <c r="C66" s="175"/>
      <c r="D66" s="175"/>
      <c r="E66" s="175">
        <f>'将来負担比率（分子）の構造'!J$41</f>
        <v>48752</v>
      </c>
      <c r="F66" s="175"/>
      <c r="G66" s="175"/>
      <c r="H66" s="175">
        <f>'将来負担比率（分子）の構造'!K$41</f>
        <v>57011</v>
      </c>
      <c r="I66" s="175"/>
      <c r="J66" s="175"/>
      <c r="K66" s="175">
        <f>'将来負担比率（分子）の構造'!L$41</f>
        <v>57889</v>
      </c>
      <c r="L66" s="175"/>
      <c r="M66" s="175"/>
      <c r="N66" s="175">
        <f>'将来負担比率（分子）の構造'!M$41</f>
        <v>52304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1228</v>
      </c>
      <c r="J67" s="175" t="e">
        <f>NA()</f>
        <v>#N/A</v>
      </c>
      <c r="K67" s="175" t="e">
        <f>NA()</f>
        <v>#N/A</v>
      </c>
      <c r="L67" s="175">
        <f>IF(ISNUMBER('将来負担比率（分子）の構造'!L$53), IF('将来負担比率（分子）の構造'!L$53 &lt; 0, 0, '将来負担比率（分子）の構造'!L$53), NA())</f>
        <v>3649</v>
      </c>
      <c r="M67" s="175" t="e">
        <f>NA()</f>
        <v>#N/A</v>
      </c>
      <c r="N67" s="175" t="e">
        <f>NA()</f>
        <v>#N/A</v>
      </c>
      <c r="O67" s="175">
        <f>IF(ISNUMBER('将来負担比率（分子）の構造'!M$53), IF('将来負担比率（分子）の構造'!M$53 &lt; 0, 0, '将来負担比率（分子）の構造'!M$53), NA())</f>
        <v>2173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4184</v>
      </c>
      <c r="C72" s="179">
        <f>基金残高に係る経年分析!G55</f>
        <v>5220</v>
      </c>
      <c r="D72" s="179">
        <f>基金残高に係る経年分析!H55</f>
        <v>5077</v>
      </c>
    </row>
    <row r="73" spans="1:16" x14ac:dyDescent="0.2">
      <c r="A73" s="178" t="s">
        <v>80</v>
      </c>
      <c r="B73" s="179">
        <f>基金残高に係る経年分析!F56</f>
        <v>2564</v>
      </c>
      <c r="C73" s="179">
        <f>基金残高に係る経年分析!G56</f>
        <v>5606</v>
      </c>
      <c r="D73" s="179">
        <f>基金残高に係る経年分析!H56</f>
        <v>6106</v>
      </c>
    </row>
    <row r="74" spans="1:16" x14ac:dyDescent="0.2">
      <c r="A74" s="178" t="s">
        <v>81</v>
      </c>
      <c r="B74" s="179">
        <f>基金残高に係る経年分析!F57</f>
        <v>15414</v>
      </c>
      <c r="C74" s="179">
        <f>基金残高に係る経年分析!G57</f>
        <v>12783</v>
      </c>
      <c r="D74" s="179">
        <f>基金残高に係る経年分析!H57</f>
        <v>10955</v>
      </c>
    </row>
  </sheetData>
  <sheetProtection algorithmName="SHA-512" hashValue="PGJBL8g8SXCMBKFGGbymcMiSxyrutxL7dnjj5iFt3ZyDuHXwvKpQ1HDyx6x20Orc3IC7kDnP3OptHcm6Qo6ukQ==" saltValue="ZCqAtk9Unh+ZyoU9mE3q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25018753</v>
      </c>
      <c r="S5" s="677"/>
      <c r="T5" s="677"/>
      <c r="U5" s="677"/>
      <c r="V5" s="677"/>
      <c r="W5" s="677"/>
      <c r="X5" s="677"/>
      <c r="Y5" s="702"/>
      <c r="Z5" s="715">
        <v>32.5</v>
      </c>
      <c r="AA5" s="715"/>
      <c r="AB5" s="715"/>
      <c r="AC5" s="715"/>
      <c r="AD5" s="716">
        <v>22678938</v>
      </c>
      <c r="AE5" s="716"/>
      <c r="AF5" s="716"/>
      <c r="AG5" s="716"/>
      <c r="AH5" s="716"/>
      <c r="AI5" s="716"/>
      <c r="AJ5" s="716"/>
      <c r="AK5" s="716"/>
      <c r="AL5" s="703">
        <v>76.5</v>
      </c>
      <c r="AM5" s="685"/>
      <c r="AN5" s="685"/>
      <c r="AO5" s="704"/>
      <c r="AP5" s="679" t="s">
        <v>228</v>
      </c>
      <c r="AQ5" s="680"/>
      <c r="AR5" s="680"/>
      <c r="AS5" s="680"/>
      <c r="AT5" s="680"/>
      <c r="AU5" s="680"/>
      <c r="AV5" s="680"/>
      <c r="AW5" s="680"/>
      <c r="AX5" s="680"/>
      <c r="AY5" s="680"/>
      <c r="AZ5" s="680"/>
      <c r="BA5" s="680"/>
      <c r="BB5" s="680"/>
      <c r="BC5" s="680"/>
      <c r="BD5" s="680"/>
      <c r="BE5" s="680"/>
      <c r="BF5" s="681"/>
      <c r="BG5" s="621">
        <v>22624162</v>
      </c>
      <c r="BH5" s="622"/>
      <c r="BI5" s="622"/>
      <c r="BJ5" s="622"/>
      <c r="BK5" s="622"/>
      <c r="BL5" s="622"/>
      <c r="BM5" s="622"/>
      <c r="BN5" s="623"/>
      <c r="BO5" s="659">
        <v>90.4</v>
      </c>
      <c r="BP5" s="659"/>
      <c r="BQ5" s="659"/>
      <c r="BR5" s="659"/>
      <c r="BS5" s="660">
        <v>195841</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273916</v>
      </c>
      <c r="S6" s="622"/>
      <c r="T6" s="622"/>
      <c r="U6" s="622"/>
      <c r="V6" s="622"/>
      <c r="W6" s="622"/>
      <c r="X6" s="622"/>
      <c r="Y6" s="623"/>
      <c r="Z6" s="659">
        <v>0.4</v>
      </c>
      <c r="AA6" s="659"/>
      <c r="AB6" s="659"/>
      <c r="AC6" s="659"/>
      <c r="AD6" s="660">
        <v>273916</v>
      </c>
      <c r="AE6" s="660"/>
      <c r="AF6" s="660"/>
      <c r="AG6" s="660"/>
      <c r="AH6" s="660"/>
      <c r="AI6" s="660"/>
      <c r="AJ6" s="660"/>
      <c r="AK6" s="660"/>
      <c r="AL6" s="624">
        <v>0.9</v>
      </c>
      <c r="AM6" s="625"/>
      <c r="AN6" s="625"/>
      <c r="AO6" s="661"/>
      <c r="AP6" s="618" t="s">
        <v>233</v>
      </c>
      <c r="AQ6" s="619"/>
      <c r="AR6" s="619"/>
      <c r="AS6" s="619"/>
      <c r="AT6" s="619"/>
      <c r="AU6" s="619"/>
      <c r="AV6" s="619"/>
      <c r="AW6" s="619"/>
      <c r="AX6" s="619"/>
      <c r="AY6" s="619"/>
      <c r="AZ6" s="619"/>
      <c r="BA6" s="619"/>
      <c r="BB6" s="619"/>
      <c r="BC6" s="619"/>
      <c r="BD6" s="619"/>
      <c r="BE6" s="619"/>
      <c r="BF6" s="620"/>
      <c r="BG6" s="621">
        <v>22624162</v>
      </c>
      <c r="BH6" s="622"/>
      <c r="BI6" s="622"/>
      <c r="BJ6" s="622"/>
      <c r="BK6" s="622"/>
      <c r="BL6" s="622"/>
      <c r="BM6" s="622"/>
      <c r="BN6" s="623"/>
      <c r="BO6" s="659">
        <v>90.4</v>
      </c>
      <c r="BP6" s="659"/>
      <c r="BQ6" s="659"/>
      <c r="BR6" s="659"/>
      <c r="BS6" s="660">
        <v>195841</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425971</v>
      </c>
      <c r="CS6" s="622"/>
      <c r="CT6" s="622"/>
      <c r="CU6" s="622"/>
      <c r="CV6" s="622"/>
      <c r="CW6" s="622"/>
      <c r="CX6" s="622"/>
      <c r="CY6" s="623"/>
      <c r="CZ6" s="703">
        <v>0.6</v>
      </c>
      <c r="DA6" s="685"/>
      <c r="DB6" s="685"/>
      <c r="DC6" s="705"/>
      <c r="DD6" s="627">
        <v>3212</v>
      </c>
      <c r="DE6" s="622"/>
      <c r="DF6" s="622"/>
      <c r="DG6" s="622"/>
      <c r="DH6" s="622"/>
      <c r="DI6" s="622"/>
      <c r="DJ6" s="622"/>
      <c r="DK6" s="622"/>
      <c r="DL6" s="622"/>
      <c r="DM6" s="622"/>
      <c r="DN6" s="622"/>
      <c r="DO6" s="622"/>
      <c r="DP6" s="623"/>
      <c r="DQ6" s="627">
        <v>425971</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26043</v>
      </c>
      <c r="S7" s="622"/>
      <c r="T7" s="622"/>
      <c r="U7" s="622"/>
      <c r="V7" s="622"/>
      <c r="W7" s="622"/>
      <c r="X7" s="622"/>
      <c r="Y7" s="623"/>
      <c r="Z7" s="659">
        <v>0</v>
      </c>
      <c r="AA7" s="659"/>
      <c r="AB7" s="659"/>
      <c r="AC7" s="659"/>
      <c r="AD7" s="660">
        <v>26043</v>
      </c>
      <c r="AE7" s="660"/>
      <c r="AF7" s="660"/>
      <c r="AG7" s="660"/>
      <c r="AH7" s="660"/>
      <c r="AI7" s="660"/>
      <c r="AJ7" s="660"/>
      <c r="AK7" s="660"/>
      <c r="AL7" s="624">
        <v>0.1</v>
      </c>
      <c r="AM7" s="625"/>
      <c r="AN7" s="625"/>
      <c r="AO7" s="661"/>
      <c r="AP7" s="618" t="s">
        <v>236</v>
      </c>
      <c r="AQ7" s="619"/>
      <c r="AR7" s="619"/>
      <c r="AS7" s="619"/>
      <c r="AT7" s="619"/>
      <c r="AU7" s="619"/>
      <c r="AV7" s="619"/>
      <c r="AW7" s="619"/>
      <c r="AX7" s="619"/>
      <c r="AY7" s="619"/>
      <c r="AZ7" s="619"/>
      <c r="BA7" s="619"/>
      <c r="BB7" s="619"/>
      <c r="BC7" s="619"/>
      <c r="BD7" s="619"/>
      <c r="BE7" s="619"/>
      <c r="BF7" s="620"/>
      <c r="BG7" s="621">
        <v>11727829</v>
      </c>
      <c r="BH7" s="622"/>
      <c r="BI7" s="622"/>
      <c r="BJ7" s="622"/>
      <c r="BK7" s="622"/>
      <c r="BL7" s="622"/>
      <c r="BM7" s="622"/>
      <c r="BN7" s="623"/>
      <c r="BO7" s="659">
        <v>46.9</v>
      </c>
      <c r="BP7" s="659"/>
      <c r="BQ7" s="659"/>
      <c r="BR7" s="659"/>
      <c r="BS7" s="660">
        <v>195841</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5011423</v>
      </c>
      <c r="CS7" s="622"/>
      <c r="CT7" s="622"/>
      <c r="CU7" s="622"/>
      <c r="CV7" s="622"/>
      <c r="CW7" s="622"/>
      <c r="CX7" s="622"/>
      <c r="CY7" s="623"/>
      <c r="CZ7" s="659">
        <v>7</v>
      </c>
      <c r="DA7" s="659"/>
      <c r="DB7" s="659"/>
      <c r="DC7" s="659"/>
      <c r="DD7" s="627">
        <v>199967</v>
      </c>
      <c r="DE7" s="622"/>
      <c r="DF7" s="622"/>
      <c r="DG7" s="622"/>
      <c r="DH7" s="622"/>
      <c r="DI7" s="622"/>
      <c r="DJ7" s="622"/>
      <c r="DK7" s="622"/>
      <c r="DL7" s="622"/>
      <c r="DM7" s="622"/>
      <c r="DN7" s="622"/>
      <c r="DO7" s="622"/>
      <c r="DP7" s="623"/>
      <c r="DQ7" s="627">
        <v>4249783</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217231</v>
      </c>
      <c r="S8" s="622"/>
      <c r="T8" s="622"/>
      <c r="U8" s="622"/>
      <c r="V8" s="622"/>
      <c r="W8" s="622"/>
      <c r="X8" s="622"/>
      <c r="Y8" s="623"/>
      <c r="Z8" s="659">
        <v>0.3</v>
      </c>
      <c r="AA8" s="659"/>
      <c r="AB8" s="659"/>
      <c r="AC8" s="659"/>
      <c r="AD8" s="660">
        <v>217231</v>
      </c>
      <c r="AE8" s="660"/>
      <c r="AF8" s="660"/>
      <c r="AG8" s="660"/>
      <c r="AH8" s="660"/>
      <c r="AI8" s="660"/>
      <c r="AJ8" s="660"/>
      <c r="AK8" s="660"/>
      <c r="AL8" s="624">
        <v>0.7</v>
      </c>
      <c r="AM8" s="625"/>
      <c r="AN8" s="625"/>
      <c r="AO8" s="661"/>
      <c r="AP8" s="618" t="s">
        <v>239</v>
      </c>
      <c r="AQ8" s="619"/>
      <c r="AR8" s="619"/>
      <c r="AS8" s="619"/>
      <c r="AT8" s="619"/>
      <c r="AU8" s="619"/>
      <c r="AV8" s="619"/>
      <c r="AW8" s="619"/>
      <c r="AX8" s="619"/>
      <c r="AY8" s="619"/>
      <c r="AZ8" s="619"/>
      <c r="BA8" s="619"/>
      <c r="BB8" s="619"/>
      <c r="BC8" s="619"/>
      <c r="BD8" s="619"/>
      <c r="BE8" s="619"/>
      <c r="BF8" s="620"/>
      <c r="BG8" s="621">
        <v>231280</v>
      </c>
      <c r="BH8" s="622"/>
      <c r="BI8" s="622"/>
      <c r="BJ8" s="622"/>
      <c r="BK8" s="622"/>
      <c r="BL8" s="622"/>
      <c r="BM8" s="622"/>
      <c r="BN8" s="623"/>
      <c r="BO8" s="659">
        <v>0.9</v>
      </c>
      <c r="BP8" s="659"/>
      <c r="BQ8" s="659"/>
      <c r="BR8" s="659"/>
      <c r="BS8" s="660" t="s">
        <v>129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25168653</v>
      </c>
      <c r="CS8" s="622"/>
      <c r="CT8" s="622"/>
      <c r="CU8" s="622"/>
      <c r="CV8" s="622"/>
      <c r="CW8" s="622"/>
      <c r="CX8" s="622"/>
      <c r="CY8" s="623"/>
      <c r="CZ8" s="659">
        <v>35</v>
      </c>
      <c r="DA8" s="659"/>
      <c r="DB8" s="659"/>
      <c r="DC8" s="659"/>
      <c r="DD8" s="627">
        <v>82133</v>
      </c>
      <c r="DE8" s="622"/>
      <c r="DF8" s="622"/>
      <c r="DG8" s="622"/>
      <c r="DH8" s="622"/>
      <c r="DI8" s="622"/>
      <c r="DJ8" s="622"/>
      <c r="DK8" s="622"/>
      <c r="DL8" s="622"/>
      <c r="DM8" s="622"/>
      <c r="DN8" s="622"/>
      <c r="DO8" s="622"/>
      <c r="DP8" s="623"/>
      <c r="DQ8" s="627">
        <v>11554282</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155274</v>
      </c>
      <c r="S9" s="622"/>
      <c r="T9" s="622"/>
      <c r="U9" s="622"/>
      <c r="V9" s="622"/>
      <c r="W9" s="622"/>
      <c r="X9" s="622"/>
      <c r="Y9" s="623"/>
      <c r="Z9" s="659">
        <v>0.2</v>
      </c>
      <c r="AA9" s="659"/>
      <c r="AB9" s="659"/>
      <c r="AC9" s="659"/>
      <c r="AD9" s="660">
        <v>155274</v>
      </c>
      <c r="AE9" s="660"/>
      <c r="AF9" s="660"/>
      <c r="AG9" s="660"/>
      <c r="AH9" s="660"/>
      <c r="AI9" s="660"/>
      <c r="AJ9" s="660"/>
      <c r="AK9" s="660"/>
      <c r="AL9" s="624">
        <v>0.5</v>
      </c>
      <c r="AM9" s="625"/>
      <c r="AN9" s="625"/>
      <c r="AO9" s="661"/>
      <c r="AP9" s="618" t="s">
        <v>242</v>
      </c>
      <c r="AQ9" s="619"/>
      <c r="AR9" s="619"/>
      <c r="AS9" s="619"/>
      <c r="AT9" s="619"/>
      <c r="AU9" s="619"/>
      <c r="AV9" s="619"/>
      <c r="AW9" s="619"/>
      <c r="AX9" s="619"/>
      <c r="AY9" s="619"/>
      <c r="AZ9" s="619"/>
      <c r="BA9" s="619"/>
      <c r="BB9" s="619"/>
      <c r="BC9" s="619"/>
      <c r="BD9" s="619"/>
      <c r="BE9" s="619"/>
      <c r="BF9" s="620"/>
      <c r="BG9" s="621">
        <v>10397752</v>
      </c>
      <c r="BH9" s="622"/>
      <c r="BI9" s="622"/>
      <c r="BJ9" s="622"/>
      <c r="BK9" s="622"/>
      <c r="BL9" s="622"/>
      <c r="BM9" s="622"/>
      <c r="BN9" s="623"/>
      <c r="BO9" s="659">
        <v>41.6</v>
      </c>
      <c r="BP9" s="659"/>
      <c r="BQ9" s="659"/>
      <c r="BR9" s="659"/>
      <c r="BS9" s="660" t="s">
        <v>129</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5662539</v>
      </c>
      <c r="CS9" s="622"/>
      <c r="CT9" s="622"/>
      <c r="CU9" s="622"/>
      <c r="CV9" s="622"/>
      <c r="CW9" s="622"/>
      <c r="CX9" s="622"/>
      <c r="CY9" s="623"/>
      <c r="CZ9" s="659">
        <v>7.9</v>
      </c>
      <c r="DA9" s="659"/>
      <c r="DB9" s="659"/>
      <c r="DC9" s="659"/>
      <c r="DD9" s="627">
        <v>6288</v>
      </c>
      <c r="DE9" s="622"/>
      <c r="DF9" s="622"/>
      <c r="DG9" s="622"/>
      <c r="DH9" s="622"/>
      <c r="DI9" s="622"/>
      <c r="DJ9" s="622"/>
      <c r="DK9" s="622"/>
      <c r="DL9" s="622"/>
      <c r="DM9" s="622"/>
      <c r="DN9" s="622"/>
      <c r="DO9" s="622"/>
      <c r="DP9" s="623"/>
      <c r="DQ9" s="627">
        <v>4239647</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401539</v>
      </c>
      <c r="BH10" s="622"/>
      <c r="BI10" s="622"/>
      <c r="BJ10" s="622"/>
      <c r="BK10" s="622"/>
      <c r="BL10" s="622"/>
      <c r="BM10" s="622"/>
      <c r="BN10" s="623"/>
      <c r="BO10" s="659">
        <v>1.6</v>
      </c>
      <c r="BP10" s="659"/>
      <c r="BQ10" s="659"/>
      <c r="BR10" s="659"/>
      <c r="BS10" s="660" t="s">
        <v>129</v>
      </c>
      <c r="BT10" s="660"/>
      <c r="BU10" s="660"/>
      <c r="BV10" s="660"/>
      <c r="BW10" s="660"/>
      <c r="BX10" s="660"/>
      <c r="BY10" s="660"/>
      <c r="BZ10" s="660"/>
      <c r="CA10" s="660"/>
      <c r="CB10" s="698"/>
      <c r="CD10" s="618" t="s">
        <v>246</v>
      </c>
      <c r="CE10" s="619"/>
      <c r="CF10" s="619"/>
      <c r="CG10" s="619"/>
      <c r="CH10" s="619"/>
      <c r="CI10" s="619"/>
      <c r="CJ10" s="619"/>
      <c r="CK10" s="619"/>
      <c r="CL10" s="619"/>
      <c r="CM10" s="619"/>
      <c r="CN10" s="619"/>
      <c r="CO10" s="619"/>
      <c r="CP10" s="619"/>
      <c r="CQ10" s="620"/>
      <c r="CR10" s="621">
        <v>64856</v>
      </c>
      <c r="CS10" s="622"/>
      <c r="CT10" s="622"/>
      <c r="CU10" s="622"/>
      <c r="CV10" s="622"/>
      <c r="CW10" s="622"/>
      <c r="CX10" s="622"/>
      <c r="CY10" s="623"/>
      <c r="CZ10" s="659">
        <v>0.1</v>
      </c>
      <c r="DA10" s="659"/>
      <c r="DB10" s="659"/>
      <c r="DC10" s="659"/>
      <c r="DD10" s="627">
        <v>9081</v>
      </c>
      <c r="DE10" s="622"/>
      <c r="DF10" s="622"/>
      <c r="DG10" s="622"/>
      <c r="DH10" s="622"/>
      <c r="DI10" s="622"/>
      <c r="DJ10" s="622"/>
      <c r="DK10" s="622"/>
      <c r="DL10" s="622"/>
      <c r="DM10" s="622"/>
      <c r="DN10" s="622"/>
      <c r="DO10" s="622"/>
      <c r="DP10" s="623"/>
      <c r="DQ10" s="627">
        <v>63959</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3076964</v>
      </c>
      <c r="S11" s="622"/>
      <c r="T11" s="622"/>
      <c r="U11" s="622"/>
      <c r="V11" s="622"/>
      <c r="W11" s="622"/>
      <c r="X11" s="622"/>
      <c r="Y11" s="623"/>
      <c r="Z11" s="624">
        <v>4</v>
      </c>
      <c r="AA11" s="625"/>
      <c r="AB11" s="625"/>
      <c r="AC11" s="626"/>
      <c r="AD11" s="627">
        <v>3076964</v>
      </c>
      <c r="AE11" s="622"/>
      <c r="AF11" s="622"/>
      <c r="AG11" s="622"/>
      <c r="AH11" s="622"/>
      <c r="AI11" s="622"/>
      <c r="AJ11" s="622"/>
      <c r="AK11" s="623"/>
      <c r="AL11" s="624">
        <v>10.4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697258</v>
      </c>
      <c r="BH11" s="622"/>
      <c r="BI11" s="622"/>
      <c r="BJ11" s="622"/>
      <c r="BK11" s="622"/>
      <c r="BL11" s="622"/>
      <c r="BM11" s="622"/>
      <c r="BN11" s="623"/>
      <c r="BO11" s="659">
        <v>2.8</v>
      </c>
      <c r="BP11" s="659"/>
      <c r="BQ11" s="659"/>
      <c r="BR11" s="659"/>
      <c r="BS11" s="660">
        <v>195841</v>
      </c>
      <c r="BT11" s="660"/>
      <c r="BU11" s="660"/>
      <c r="BV11" s="660"/>
      <c r="BW11" s="660"/>
      <c r="BX11" s="660"/>
      <c r="BY11" s="660"/>
      <c r="BZ11" s="660"/>
      <c r="CA11" s="660"/>
      <c r="CB11" s="698"/>
      <c r="CD11" s="618" t="s">
        <v>249</v>
      </c>
      <c r="CE11" s="619"/>
      <c r="CF11" s="619"/>
      <c r="CG11" s="619"/>
      <c r="CH11" s="619"/>
      <c r="CI11" s="619"/>
      <c r="CJ11" s="619"/>
      <c r="CK11" s="619"/>
      <c r="CL11" s="619"/>
      <c r="CM11" s="619"/>
      <c r="CN11" s="619"/>
      <c r="CO11" s="619"/>
      <c r="CP11" s="619"/>
      <c r="CQ11" s="620"/>
      <c r="CR11" s="621">
        <v>179655</v>
      </c>
      <c r="CS11" s="622"/>
      <c r="CT11" s="622"/>
      <c r="CU11" s="622"/>
      <c r="CV11" s="622"/>
      <c r="CW11" s="622"/>
      <c r="CX11" s="622"/>
      <c r="CY11" s="623"/>
      <c r="CZ11" s="659">
        <v>0.2</v>
      </c>
      <c r="DA11" s="659"/>
      <c r="DB11" s="659"/>
      <c r="DC11" s="659"/>
      <c r="DD11" s="627">
        <v>55026</v>
      </c>
      <c r="DE11" s="622"/>
      <c r="DF11" s="622"/>
      <c r="DG11" s="622"/>
      <c r="DH11" s="622"/>
      <c r="DI11" s="622"/>
      <c r="DJ11" s="622"/>
      <c r="DK11" s="622"/>
      <c r="DL11" s="622"/>
      <c r="DM11" s="622"/>
      <c r="DN11" s="622"/>
      <c r="DO11" s="622"/>
      <c r="DP11" s="623"/>
      <c r="DQ11" s="627">
        <v>100389</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1750</v>
      </c>
      <c r="S12" s="622"/>
      <c r="T12" s="622"/>
      <c r="U12" s="622"/>
      <c r="V12" s="622"/>
      <c r="W12" s="622"/>
      <c r="X12" s="622"/>
      <c r="Y12" s="623"/>
      <c r="Z12" s="659">
        <v>0</v>
      </c>
      <c r="AA12" s="659"/>
      <c r="AB12" s="659"/>
      <c r="AC12" s="659"/>
      <c r="AD12" s="660">
        <v>1750</v>
      </c>
      <c r="AE12" s="660"/>
      <c r="AF12" s="660"/>
      <c r="AG12" s="660"/>
      <c r="AH12" s="660"/>
      <c r="AI12" s="660"/>
      <c r="AJ12" s="660"/>
      <c r="AK12" s="660"/>
      <c r="AL12" s="624">
        <v>0</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10039913</v>
      </c>
      <c r="BH12" s="622"/>
      <c r="BI12" s="622"/>
      <c r="BJ12" s="622"/>
      <c r="BK12" s="622"/>
      <c r="BL12" s="622"/>
      <c r="BM12" s="622"/>
      <c r="BN12" s="623"/>
      <c r="BO12" s="659">
        <v>40.1</v>
      </c>
      <c r="BP12" s="659"/>
      <c r="BQ12" s="659"/>
      <c r="BR12" s="659"/>
      <c r="BS12" s="660" t="s">
        <v>138</v>
      </c>
      <c r="BT12" s="660"/>
      <c r="BU12" s="660"/>
      <c r="BV12" s="660"/>
      <c r="BW12" s="660"/>
      <c r="BX12" s="660"/>
      <c r="BY12" s="660"/>
      <c r="BZ12" s="660"/>
      <c r="CA12" s="660"/>
      <c r="CB12" s="698"/>
      <c r="CD12" s="618" t="s">
        <v>252</v>
      </c>
      <c r="CE12" s="619"/>
      <c r="CF12" s="619"/>
      <c r="CG12" s="619"/>
      <c r="CH12" s="619"/>
      <c r="CI12" s="619"/>
      <c r="CJ12" s="619"/>
      <c r="CK12" s="619"/>
      <c r="CL12" s="619"/>
      <c r="CM12" s="619"/>
      <c r="CN12" s="619"/>
      <c r="CO12" s="619"/>
      <c r="CP12" s="619"/>
      <c r="CQ12" s="620"/>
      <c r="CR12" s="621">
        <v>315451</v>
      </c>
      <c r="CS12" s="622"/>
      <c r="CT12" s="622"/>
      <c r="CU12" s="622"/>
      <c r="CV12" s="622"/>
      <c r="CW12" s="622"/>
      <c r="CX12" s="622"/>
      <c r="CY12" s="623"/>
      <c r="CZ12" s="659">
        <v>0.4</v>
      </c>
      <c r="DA12" s="659"/>
      <c r="DB12" s="659"/>
      <c r="DC12" s="659"/>
      <c r="DD12" s="627" t="s">
        <v>129</v>
      </c>
      <c r="DE12" s="622"/>
      <c r="DF12" s="622"/>
      <c r="DG12" s="622"/>
      <c r="DH12" s="622"/>
      <c r="DI12" s="622"/>
      <c r="DJ12" s="622"/>
      <c r="DK12" s="622"/>
      <c r="DL12" s="622"/>
      <c r="DM12" s="622"/>
      <c r="DN12" s="622"/>
      <c r="DO12" s="622"/>
      <c r="DP12" s="623"/>
      <c r="DQ12" s="627">
        <v>275214</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10025091</v>
      </c>
      <c r="BH13" s="622"/>
      <c r="BI13" s="622"/>
      <c r="BJ13" s="622"/>
      <c r="BK13" s="622"/>
      <c r="BL13" s="622"/>
      <c r="BM13" s="622"/>
      <c r="BN13" s="623"/>
      <c r="BO13" s="659">
        <v>40.1</v>
      </c>
      <c r="BP13" s="659"/>
      <c r="BQ13" s="659"/>
      <c r="BR13" s="659"/>
      <c r="BS13" s="660" t="s">
        <v>129</v>
      </c>
      <c r="BT13" s="660"/>
      <c r="BU13" s="660"/>
      <c r="BV13" s="660"/>
      <c r="BW13" s="660"/>
      <c r="BX13" s="660"/>
      <c r="BY13" s="660"/>
      <c r="BZ13" s="660"/>
      <c r="CA13" s="660"/>
      <c r="CB13" s="698"/>
      <c r="CD13" s="618" t="s">
        <v>255</v>
      </c>
      <c r="CE13" s="619"/>
      <c r="CF13" s="619"/>
      <c r="CG13" s="619"/>
      <c r="CH13" s="619"/>
      <c r="CI13" s="619"/>
      <c r="CJ13" s="619"/>
      <c r="CK13" s="619"/>
      <c r="CL13" s="619"/>
      <c r="CM13" s="619"/>
      <c r="CN13" s="619"/>
      <c r="CO13" s="619"/>
      <c r="CP13" s="619"/>
      <c r="CQ13" s="620"/>
      <c r="CR13" s="621">
        <v>16044822</v>
      </c>
      <c r="CS13" s="622"/>
      <c r="CT13" s="622"/>
      <c r="CU13" s="622"/>
      <c r="CV13" s="622"/>
      <c r="CW13" s="622"/>
      <c r="CX13" s="622"/>
      <c r="CY13" s="623"/>
      <c r="CZ13" s="659">
        <v>22.3</v>
      </c>
      <c r="DA13" s="659"/>
      <c r="DB13" s="659"/>
      <c r="DC13" s="659"/>
      <c r="DD13" s="627">
        <v>13927306</v>
      </c>
      <c r="DE13" s="622"/>
      <c r="DF13" s="622"/>
      <c r="DG13" s="622"/>
      <c r="DH13" s="622"/>
      <c r="DI13" s="622"/>
      <c r="DJ13" s="622"/>
      <c r="DK13" s="622"/>
      <c r="DL13" s="622"/>
      <c r="DM13" s="622"/>
      <c r="DN13" s="622"/>
      <c r="DO13" s="622"/>
      <c r="DP13" s="623"/>
      <c r="DQ13" s="627">
        <v>4407909</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2010</v>
      </c>
      <c r="S14" s="622"/>
      <c r="T14" s="622"/>
      <c r="U14" s="622"/>
      <c r="V14" s="622"/>
      <c r="W14" s="622"/>
      <c r="X14" s="622"/>
      <c r="Y14" s="623"/>
      <c r="Z14" s="659">
        <v>0</v>
      </c>
      <c r="AA14" s="659"/>
      <c r="AB14" s="659"/>
      <c r="AC14" s="659"/>
      <c r="AD14" s="660">
        <v>2010</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178560</v>
      </c>
      <c r="BH14" s="622"/>
      <c r="BI14" s="622"/>
      <c r="BJ14" s="622"/>
      <c r="BK14" s="622"/>
      <c r="BL14" s="622"/>
      <c r="BM14" s="622"/>
      <c r="BN14" s="623"/>
      <c r="BO14" s="659">
        <v>0.7</v>
      </c>
      <c r="BP14" s="659"/>
      <c r="BQ14" s="659"/>
      <c r="BR14" s="659"/>
      <c r="BS14" s="660" t="s">
        <v>258</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2141779</v>
      </c>
      <c r="CS14" s="622"/>
      <c r="CT14" s="622"/>
      <c r="CU14" s="622"/>
      <c r="CV14" s="622"/>
      <c r="CW14" s="622"/>
      <c r="CX14" s="622"/>
      <c r="CY14" s="623"/>
      <c r="CZ14" s="659">
        <v>3</v>
      </c>
      <c r="DA14" s="659"/>
      <c r="DB14" s="659"/>
      <c r="DC14" s="659"/>
      <c r="DD14" s="627">
        <v>550404</v>
      </c>
      <c r="DE14" s="622"/>
      <c r="DF14" s="622"/>
      <c r="DG14" s="622"/>
      <c r="DH14" s="622"/>
      <c r="DI14" s="622"/>
      <c r="DJ14" s="622"/>
      <c r="DK14" s="622"/>
      <c r="DL14" s="622"/>
      <c r="DM14" s="622"/>
      <c r="DN14" s="622"/>
      <c r="DO14" s="622"/>
      <c r="DP14" s="623"/>
      <c r="DQ14" s="627">
        <v>1296436</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258</v>
      </c>
      <c r="S15" s="622"/>
      <c r="T15" s="622"/>
      <c r="U15" s="622"/>
      <c r="V15" s="622"/>
      <c r="W15" s="622"/>
      <c r="X15" s="622"/>
      <c r="Y15" s="623"/>
      <c r="Z15" s="659" t="s">
        <v>138</v>
      </c>
      <c r="AA15" s="659"/>
      <c r="AB15" s="659"/>
      <c r="AC15" s="659"/>
      <c r="AD15" s="660" t="s">
        <v>129</v>
      </c>
      <c r="AE15" s="660"/>
      <c r="AF15" s="660"/>
      <c r="AG15" s="660"/>
      <c r="AH15" s="660"/>
      <c r="AI15" s="660"/>
      <c r="AJ15" s="660"/>
      <c r="AK15" s="660"/>
      <c r="AL15" s="624" t="s">
        <v>138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677860</v>
      </c>
      <c r="BH15" s="622"/>
      <c r="BI15" s="622"/>
      <c r="BJ15" s="622"/>
      <c r="BK15" s="622"/>
      <c r="BL15" s="622"/>
      <c r="BM15" s="622"/>
      <c r="BN15" s="623"/>
      <c r="BO15" s="659">
        <v>2.7</v>
      </c>
      <c r="BP15" s="659"/>
      <c r="BQ15" s="659"/>
      <c r="BR15" s="659"/>
      <c r="BS15" s="660" t="s">
        <v>129</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8811173</v>
      </c>
      <c r="CS15" s="622"/>
      <c r="CT15" s="622"/>
      <c r="CU15" s="622"/>
      <c r="CV15" s="622"/>
      <c r="CW15" s="622"/>
      <c r="CX15" s="622"/>
      <c r="CY15" s="623"/>
      <c r="CZ15" s="659">
        <v>12.3</v>
      </c>
      <c r="DA15" s="659"/>
      <c r="DB15" s="659"/>
      <c r="DC15" s="659"/>
      <c r="DD15" s="627">
        <v>1611143</v>
      </c>
      <c r="DE15" s="622"/>
      <c r="DF15" s="622"/>
      <c r="DG15" s="622"/>
      <c r="DH15" s="622"/>
      <c r="DI15" s="622"/>
      <c r="DJ15" s="622"/>
      <c r="DK15" s="622"/>
      <c r="DL15" s="622"/>
      <c r="DM15" s="622"/>
      <c r="DN15" s="622"/>
      <c r="DO15" s="622"/>
      <c r="DP15" s="623"/>
      <c r="DQ15" s="627">
        <v>5880680</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60139</v>
      </c>
      <c r="S16" s="622"/>
      <c r="T16" s="622"/>
      <c r="U16" s="622"/>
      <c r="V16" s="622"/>
      <c r="W16" s="622"/>
      <c r="X16" s="622"/>
      <c r="Y16" s="623"/>
      <c r="Z16" s="659">
        <v>0.1</v>
      </c>
      <c r="AA16" s="659"/>
      <c r="AB16" s="659"/>
      <c r="AC16" s="659"/>
      <c r="AD16" s="660">
        <v>60139</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9958</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v>9958</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254218</v>
      </c>
      <c r="S17" s="622"/>
      <c r="T17" s="622"/>
      <c r="U17" s="622"/>
      <c r="V17" s="622"/>
      <c r="W17" s="622"/>
      <c r="X17" s="622"/>
      <c r="Y17" s="623"/>
      <c r="Z17" s="659">
        <v>0.3</v>
      </c>
      <c r="AA17" s="659"/>
      <c r="AB17" s="659"/>
      <c r="AC17" s="659"/>
      <c r="AD17" s="660">
        <v>254218</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138</v>
      </c>
      <c r="BP17" s="659"/>
      <c r="BQ17" s="659"/>
      <c r="BR17" s="659"/>
      <c r="BS17" s="660" t="s">
        <v>129</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8025829</v>
      </c>
      <c r="CS17" s="622"/>
      <c r="CT17" s="622"/>
      <c r="CU17" s="622"/>
      <c r="CV17" s="622"/>
      <c r="CW17" s="622"/>
      <c r="CX17" s="622"/>
      <c r="CY17" s="623"/>
      <c r="CZ17" s="659">
        <v>11.2</v>
      </c>
      <c r="DA17" s="659"/>
      <c r="DB17" s="659"/>
      <c r="DC17" s="659"/>
      <c r="DD17" s="627" t="s">
        <v>129</v>
      </c>
      <c r="DE17" s="622"/>
      <c r="DF17" s="622"/>
      <c r="DG17" s="622"/>
      <c r="DH17" s="622"/>
      <c r="DI17" s="622"/>
      <c r="DJ17" s="622"/>
      <c r="DK17" s="622"/>
      <c r="DL17" s="622"/>
      <c r="DM17" s="622"/>
      <c r="DN17" s="622"/>
      <c r="DO17" s="622"/>
      <c r="DP17" s="623"/>
      <c r="DQ17" s="627">
        <v>4905455</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178506</v>
      </c>
      <c r="S18" s="622"/>
      <c r="T18" s="622"/>
      <c r="U18" s="622"/>
      <c r="V18" s="622"/>
      <c r="W18" s="622"/>
      <c r="X18" s="622"/>
      <c r="Y18" s="623"/>
      <c r="Z18" s="659">
        <v>0.2</v>
      </c>
      <c r="AA18" s="659"/>
      <c r="AB18" s="659"/>
      <c r="AC18" s="659"/>
      <c r="AD18" s="660">
        <v>178506</v>
      </c>
      <c r="AE18" s="660"/>
      <c r="AF18" s="660"/>
      <c r="AG18" s="660"/>
      <c r="AH18" s="660"/>
      <c r="AI18" s="660"/>
      <c r="AJ18" s="660"/>
      <c r="AK18" s="660"/>
      <c r="AL18" s="624">
        <v>0.6</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v>734</v>
      </c>
      <c r="CS18" s="622"/>
      <c r="CT18" s="622"/>
      <c r="CU18" s="622"/>
      <c r="CV18" s="622"/>
      <c r="CW18" s="622"/>
      <c r="CX18" s="622"/>
      <c r="CY18" s="623"/>
      <c r="CZ18" s="659">
        <v>0</v>
      </c>
      <c r="DA18" s="659"/>
      <c r="DB18" s="659"/>
      <c r="DC18" s="659"/>
      <c r="DD18" s="627" t="s">
        <v>129</v>
      </c>
      <c r="DE18" s="622"/>
      <c r="DF18" s="622"/>
      <c r="DG18" s="622"/>
      <c r="DH18" s="622"/>
      <c r="DI18" s="622"/>
      <c r="DJ18" s="622"/>
      <c r="DK18" s="622"/>
      <c r="DL18" s="622"/>
      <c r="DM18" s="622"/>
      <c r="DN18" s="622"/>
      <c r="DO18" s="622"/>
      <c r="DP18" s="623"/>
      <c r="DQ18" s="627">
        <v>734</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177509</v>
      </c>
      <c r="S19" s="622"/>
      <c r="T19" s="622"/>
      <c r="U19" s="622"/>
      <c r="V19" s="622"/>
      <c r="W19" s="622"/>
      <c r="X19" s="622"/>
      <c r="Y19" s="623"/>
      <c r="Z19" s="659">
        <v>0.2</v>
      </c>
      <c r="AA19" s="659"/>
      <c r="AB19" s="659"/>
      <c r="AC19" s="659"/>
      <c r="AD19" s="660">
        <v>177509</v>
      </c>
      <c r="AE19" s="660"/>
      <c r="AF19" s="660"/>
      <c r="AG19" s="660"/>
      <c r="AH19" s="660"/>
      <c r="AI19" s="660"/>
      <c r="AJ19" s="660"/>
      <c r="AK19" s="660"/>
      <c r="AL19" s="624">
        <v>0.6</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2394591</v>
      </c>
      <c r="BH19" s="622"/>
      <c r="BI19" s="622"/>
      <c r="BJ19" s="622"/>
      <c r="BK19" s="622"/>
      <c r="BL19" s="622"/>
      <c r="BM19" s="622"/>
      <c r="BN19" s="623"/>
      <c r="BO19" s="659">
        <v>9.6</v>
      </c>
      <c r="BP19" s="659"/>
      <c r="BQ19" s="659"/>
      <c r="BR19" s="659"/>
      <c r="BS19" s="660">
        <v>7915</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138</v>
      </c>
      <c r="DA19" s="659"/>
      <c r="DB19" s="659"/>
      <c r="DC19" s="659"/>
      <c r="DD19" s="627" t="s">
        <v>138</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997</v>
      </c>
      <c r="S20" s="622"/>
      <c r="T20" s="622"/>
      <c r="U20" s="622"/>
      <c r="V20" s="622"/>
      <c r="W20" s="622"/>
      <c r="X20" s="622"/>
      <c r="Y20" s="623"/>
      <c r="Z20" s="659">
        <v>0</v>
      </c>
      <c r="AA20" s="659"/>
      <c r="AB20" s="659"/>
      <c r="AC20" s="659"/>
      <c r="AD20" s="660">
        <v>997</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2346550</v>
      </c>
      <c r="BH20" s="622"/>
      <c r="BI20" s="622"/>
      <c r="BJ20" s="622"/>
      <c r="BK20" s="622"/>
      <c r="BL20" s="622"/>
      <c r="BM20" s="622"/>
      <c r="BN20" s="623"/>
      <c r="BO20" s="659">
        <v>9.4</v>
      </c>
      <c r="BP20" s="659"/>
      <c r="BQ20" s="659"/>
      <c r="BR20" s="659"/>
      <c r="BS20" s="660">
        <v>7915</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71862843</v>
      </c>
      <c r="CS20" s="622"/>
      <c r="CT20" s="622"/>
      <c r="CU20" s="622"/>
      <c r="CV20" s="622"/>
      <c r="CW20" s="622"/>
      <c r="CX20" s="622"/>
      <c r="CY20" s="623"/>
      <c r="CZ20" s="659">
        <v>100</v>
      </c>
      <c r="DA20" s="659"/>
      <c r="DB20" s="659"/>
      <c r="DC20" s="659"/>
      <c r="DD20" s="627">
        <v>16444560</v>
      </c>
      <c r="DE20" s="622"/>
      <c r="DF20" s="622"/>
      <c r="DG20" s="622"/>
      <c r="DH20" s="622"/>
      <c r="DI20" s="622"/>
      <c r="DJ20" s="622"/>
      <c r="DK20" s="622"/>
      <c r="DL20" s="622"/>
      <c r="DM20" s="622"/>
      <c r="DN20" s="622"/>
      <c r="DO20" s="622"/>
      <c r="DP20" s="623"/>
      <c r="DQ20" s="627">
        <v>37410417</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2380437</v>
      </c>
      <c r="S21" s="622"/>
      <c r="T21" s="622"/>
      <c r="U21" s="622"/>
      <c r="V21" s="622"/>
      <c r="W21" s="622"/>
      <c r="X21" s="622"/>
      <c r="Y21" s="623"/>
      <c r="Z21" s="659">
        <v>3.1</v>
      </c>
      <c r="AA21" s="659"/>
      <c r="AB21" s="659"/>
      <c r="AC21" s="659"/>
      <c r="AD21" s="660">
        <v>2297796</v>
      </c>
      <c r="AE21" s="660"/>
      <c r="AF21" s="660"/>
      <c r="AG21" s="660"/>
      <c r="AH21" s="660"/>
      <c r="AI21" s="660"/>
      <c r="AJ21" s="660"/>
      <c r="AK21" s="660"/>
      <c r="AL21" s="624">
        <v>7.8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54776</v>
      </c>
      <c r="BH21" s="622"/>
      <c r="BI21" s="622"/>
      <c r="BJ21" s="622"/>
      <c r="BK21" s="622"/>
      <c r="BL21" s="622"/>
      <c r="BM21" s="622"/>
      <c r="BN21" s="623"/>
      <c r="BO21" s="659">
        <v>0.2</v>
      </c>
      <c r="BP21" s="659"/>
      <c r="BQ21" s="659"/>
      <c r="BR21" s="659"/>
      <c r="BS21" s="660">
        <v>7915</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2297796</v>
      </c>
      <c r="S22" s="622"/>
      <c r="T22" s="622"/>
      <c r="U22" s="622"/>
      <c r="V22" s="622"/>
      <c r="W22" s="622"/>
      <c r="X22" s="622"/>
      <c r="Y22" s="623"/>
      <c r="Z22" s="659">
        <v>3</v>
      </c>
      <c r="AA22" s="659"/>
      <c r="AB22" s="659"/>
      <c r="AC22" s="659"/>
      <c r="AD22" s="660">
        <v>2297796</v>
      </c>
      <c r="AE22" s="660"/>
      <c r="AF22" s="660"/>
      <c r="AG22" s="660"/>
      <c r="AH22" s="660"/>
      <c r="AI22" s="660"/>
      <c r="AJ22" s="660"/>
      <c r="AK22" s="660"/>
      <c r="AL22" s="624">
        <v>7.8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82641</v>
      </c>
      <c r="S23" s="622"/>
      <c r="T23" s="622"/>
      <c r="U23" s="622"/>
      <c r="V23" s="622"/>
      <c r="W23" s="622"/>
      <c r="X23" s="622"/>
      <c r="Y23" s="623"/>
      <c r="Z23" s="659">
        <v>0.1</v>
      </c>
      <c r="AA23" s="659"/>
      <c r="AB23" s="659"/>
      <c r="AC23" s="659"/>
      <c r="AD23" s="660" t="s">
        <v>129</v>
      </c>
      <c r="AE23" s="660"/>
      <c r="AF23" s="660"/>
      <c r="AG23" s="660"/>
      <c r="AH23" s="660"/>
      <c r="AI23" s="660"/>
      <c r="AJ23" s="660"/>
      <c r="AK23" s="660"/>
      <c r="AL23" s="624" t="s">
        <v>129</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2291774</v>
      </c>
      <c r="BH23" s="622"/>
      <c r="BI23" s="622"/>
      <c r="BJ23" s="622"/>
      <c r="BK23" s="622"/>
      <c r="BL23" s="622"/>
      <c r="BM23" s="622"/>
      <c r="BN23" s="623"/>
      <c r="BO23" s="659">
        <v>9.1999999999999993</v>
      </c>
      <c r="BP23" s="659"/>
      <c r="BQ23" s="659"/>
      <c r="BR23" s="659"/>
      <c r="BS23" s="660" t="s">
        <v>129</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258</v>
      </c>
      <c r="BH24" s="622"/>
      <c r="BI24" s="622"/>
      <c r="BJ24" s="622"/>
      <c r="BK24" s="622"/>
      <c r="BL24" s="622"/>
      <c r="BM24" s="622"/>
      <c r="BN24" s="623"/>
      <c r="BO24" s="659" t="s">
        <v>138</v>
      </c>
      <c r="BP24" s="659"/>
      <c r="BQ24" s="659"/>
      <c r="BR24" s="659"/>
      <c r="BS24" s="660" t="s">
        <v>129</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34405952</v>
      </c>
      <c r="CS24" s="677"/>
      <c r="CT24" s="677"/>
      <c r="CU24" s="677"/>
      <c r="CV24" s="677"/>
      <c r="CW24" s="677"/>
      <c r="CX24" s="677"/>
      <c r="CY24" s="702"/>
      <c r="CZ24" s="703">
        <v>47.9</v>
      </c>
      <c r="DA24" s="685"/>
      <c r="DB24" s="685"/>
      <c r="DC24" s="705"/>
      <c r="DD24" s="701">
        <v>18383125</v>
      </c>
      <c r="DE24" s="677"/>
      <c r="DF24" s="677"/>
      <c r="DG24" s="677"/>
      <c r="DH24" s="677"/>
      <c r="DI24" s="677"/>
      <c r="DJ24" s="677"/>
      <c r="DK24" s="702"/>
      <c r="DL24" s="701">
        <v>16772410</v>
      </c>
      <c r="DM24" s="677"/>
      <c r="DN24" s="677"/>
      <c r="DO24" s="677"/>
      <c r="DP24" s="677"/>
      <c r="DQ24" s="677"/>
      <c r="DR24" s="677"/>
      <c r="DS24" s="677"/>
      <c r="DT24" s="677"/>
      <c r="DU24" s="677"/>
      <c r="DV24" s="702"/>
      <c r="DW24" s="703">
        <v>55.4</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31645241</v>
      </c>
      <c r="S25" s="622"/>
      <c r="T25" s="622"/>
      <c r="U25" s="622"/>
      <c r="V25" s="622"/>
      <c r="W25" s="622"/>
      <c r="X25" s="622"/>
      <c r="Y25" s="623"/>
      <c r="Z25" s="659">
        <v>41.1</v>
      </c>
      <c r="AA25" s="659"/>
      <c r="AB25" s="659"/>
      <c r="AC25" s="659"/>
      <c r="AD25" s="660">
        <v>29222785</v>
      </c>
      <c r="AE25" s="660"/>
      <c r="AF25" s="660"/>
      <c r="AG25" s="660"/>
      <c r="AH25" s="660"/>
      <c r="AI25" s="660"/>
      <c r="AJ25" s="660"/>
      <c r="AK25" s="660"/>
      <c r="AL25" s="624">
        <v>98.6</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v>48041</v>
      </c>
      <c r="BH25" s="622"/>
      <c r="BI25" s="622"/>
      <c r="BJ25" s="622"/>
      <c r="BK25" s="622"/>
      <c r="BL25" s="622"/>
      <c r="BM25" s="622"/>
      <c r="BN25" s="623"/>
      <c r="BO25" s="659">
        <v>0.2</v>
      </c>
      <c r="BP25" s="659"/>
      <c r="BQ25" s="659"/>
      <c r="BR25" s="659"/>
      <c r="BS25" s="660" t="s">
        <v>129</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10391065</v>
      </c>
      <c r="CS25" s="634"/>
      <c r="CT25" s="634"/>
      <c r="CU25" s="634"/>
      <c r="CV25" s="634"/>
      <c r="CW25" s="634"/>
      <c r="CX25" s="634"/>
      <c r="CY25" s="635"/>
      <c r="CZ25" s="624">
        <v>14.5</v>
      </c>
      <c r="DA25" s="636"/>
      <c r="DB25" s="636"/>
      <c r="DC25" s="637"/>
      <c r="DD25" s="627">
        <v>9274290</v>
      </c>
      <c r="DE25" s="634"/>
      <c r="DF25" s="634"/>
      <c r="DG25" s="634"/>
      <c r="DH25" s="634"/>
      <c r="DI25" s="634"/>
      <c r="DJ25" s="634"/>
      <c r="DK25" s="635"/>
      <c r="DL25" s="627">
        <v>9244040</v>
      </c>
      <c r="DM25" s="634"/>
      <c r="DN25" s="634"/>
      <c r="DO25" s="634"/>
      <c r="DP25" s="634"/>
      <c r="DQ25" s="634"/>
      <c r="DR25" s="634"/>
      <c r="DS25" s="634"/>
      <c r="DT25" s="634"/>
      <c r="DU25" s="634"/>
      <c r="DV25" s="635"/>
      <c r="DW25" s="624">
        <v>30.6</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15873</v>
      </c>
      <c r="S26" s="622"/>
      <c r="T26" s="622"/>
      <c r="U26" s="622"/>
      <c r="V26" s="622"/>
      <c r="W26" s="622"/>
      <c r="X26" s="622"/>
      <c r="Y26" s="623"/>
      <c r="Z26" s="659">
        <v>0</v>
      </c>
      <c r="AA26" s="659"/>
      <c r="AB26" s="659"/>
      <c r="AC26" s="659"/>
      <c r="AD26" s="660">
        <v>15873</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6699985</v>
      </c>
      <c r="CS26" s="622"/>
      <c r="CT26" s="622"/>
      <c r="CU26" s="622"/>
      <c r="CV26" s="622"/>
      <c r="CW26" s="622"/>
      <c r="CX26" s="622"/>
      <c r="CY26" s="623"/>
      <c r="CZ26" s="624">
        <v>9.3000000000000007</v>
      </c>
      <c r="DA26" s="636"/>
      <c r="DB26" s="636"/>
      <c r="DC26" s="637"/>
      <c r="DD26" s="627">
        <v>5919572</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771353</v>
      </c>
      <c r="S27" s="622"/>
      <c r="T27" s="622"/>
      <c r="U27" s="622"/>
      <c r="V27" s="622"/>
      <c r="W27" s="622"/>
      <c r="X27" s="622"/>
      <c r="Y27" s="623"/>
      <c r="Z27" s="659">
        <v>1</v>
      </c>
      <c r="AA27" s="659"/>
      <c r="AB27" s="659"/>
      <c r="AC27" s="659"/>
      <c r="AD27" s="660" t="s">
        <v>129</v>
      </c>
      <c r="AE27" s="660"/>
      <c r="AF27" s="660"/>
      <c r="AG27" s="660"/>
      <c r="AH27" s="660"/>
      <c r="AI27" s="660"/>
      <c r="AJ27" s="660"/>
      <c r="AK27" s="660"/>
      <c r="AL27" s="624" t="s">
        <v>258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25018753</v>
      </c>
      <c r="BH27" s="622"/>
      <c r="BI27" s="622"/>
      <c r="BJ27" s="622"/>
      <c r="BK27" s="622"/>
      <c r="BL27" s="622"/>
      <c r="BM27" s="622"/>
      <c r="BN27" s="623"/>
      <c r="BO27" s="659">
        <v>100</v>
      </c>
      <c r="BP27" s="659"/>
      <c r="BQ27" s="659"/>
      <c r="BR27" s="659"/>
      <c r="BS27" s="660">
        <v>203756</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15989389</v>
      </c>
      <c r="CS27" s="634"/>
      <c r="CT27" s="634"/>
      <c r="CU27" s="634"/>
      <c r="CV27" s="634"/>
      <c r="CW27" s="634"/>
      <c r="CX27" s="634"/>
      <c r="CY27" s="635"/>
      <c r="CZ27" s="624">
        <v>22.2</v>
      </c>
      <c r="DA27" s="636"/>
      <c r="DB27" s="636"/>
      <c r="DC27" s="637"/>
      <c r="DD27" s="627">
        <v>4203380</v>
      </c>
      <c r="DE27" s="634"/>
      <c r="DF27" s="634"/>
      <c r="DG27" s="634"/>
      <c r="DH27" s="634"/>
      <c r="DI27" s="634"/>
      <c r="DJ27" s="634"/>
      <c r="DK27" s="635"/>
      <c r="DL27" s="627">
        <v>4182924</v>
      </c>
      <c r="DM27" s="634"/>
      <c r="DN27" s="634"/>
      <c r="DO27" s="634"/>
      <c r="DP27" s="634"/>
      <c r="DQ27" s="634"/>
      <c r="DR27" s="634"/>
      <c r="DS27" s="634"/>
      <c r="DT27" s="634"/>
      <c r="DU27" s="634"/>
      <c r="DV27" s="635"/>
      <c r="DW27" s="624">
        <v>13.8</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640237</v>
      </c>
      <c r="S28" s="622"/>
      <c r="T28" s="622"/>
      <c r="U28" s="622"/>
      <c r="V28" s="622"/>
      <c r="W28" s="622"/>
      <c r="X28" s="622"/>
      <c r="Y28" s="623"/>
      <c r="Z28" s="659">
        <v>0.8</v>
      </c>
      <c r="AA28" s="659"/>
      <c r="AB28" s="659"/>
      <c r="AC28" s="659"/>
      <c r="AD28" s="660">
        <v>191186</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8025498</v>
      </c>
      <c r="CS28" s="622"/>
      <c r="CT28" s="622"/>
      <c r="CU28" s="622"/>
      <c r="CV28" s="622"/>
      <c r="CW28" s="622"/>
      <c r="CX28" s="622"/>
      <c r="CY28" s="623"/>
      <c r="CZ28" s="624">
        <v>11.2</v>
      </c>
      <c r="DA28" s="636"/>
      <c r="DB28" s="636"/>
      <c r="DC28" s="637"/>
      <c r="DD28" s="627">
        <v>4905455</v>
      </c>
      <c r="DE28" s="622"/>
      <c r="DF28" s="622"/>
      <c r="DG28" s="622"/>
      <c r="DH28" s="622"/>
      <c r="DI28" s="622"/>
      <c r="DJ28" s="622"/>
      <c r="DK28" s="623"/>
      <c r="DL28" s="627">
        <v>3345446</v>
      </c>
      <c r="DM28" s="622"/>
      <c r="DN28" s="622"/>
      <c r="DO28" s="622"/>
      <c r="DP28" s="622"/>
      <c r="DQ28" s="622"/>
      <c r="DR28" s="622"/>
      <c r="DS28" s="622"/>
      <c r="DT28" s="622"/>
      <c r="DU28" s="622"/>
      <c r="DV28" s="623"/>
      <c r="DW28" s="624">
        <v>11.1</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302708</v>
      </c>
      <c r="S29" s="622"/>
      <c r="T29" s="622"/>
      <c r="U29" s="622"/>
      <c r="V29" s="622"/>
      <c r="W29" s="622"/>
      <c r="X29" s="622"/>
      <c r="Y29" s="623"/>
      <c r="Z29" s="659">
        <v>0.4</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8025498</v>
      </c>
      <c r="CS29" s="634"/>
      <c r="CT29" s="634"/>
      <c r="CU29" s="634"/>
      <c r="CV29" s="634"/>
      <c r="CW29" s="634"/>
      <c r="CX29" s="634"/>
      <c r="CY29" s="635"/>
      <c r="CZ29" s="624">
        <v>11.2</v>
      </c>
      <c r="DA29" s="636"/>
      <c r="DB29" s="636"/>
      <c r="DC29" s="637"/>
      <c r="DD29" s="627">
        <v>4905455</v>
      </c>
      <c r="DE29" s="634"/>
      <c r="DF29" s="634"/>
      <c r="DG29" s="634"/>
      <c r="DH29" s="634"/>
      <c r="DI29" s="634"/>
      <c r="DJ29" s="634"/>
      <c r="DK29" s="635"/>
      <c r="DL29" s="627">
        <v>3345446</v>
      </c>
      <c r="DM29" s="634"/>
      <c r="DN29" s="634"/>
      <c r="DO29" s="634"/>
      <c r="DP29" s="634"/>
      <c r="DQ29" s="634"/>
      <c r="DR29" s="634"/>
      <c r="DS29" s="634"/>
      <c r="DT29" s="634"/>
      <c r="DU29" s="634"/>
      <c r="DV29" s="635"/>
      <c r="DW29" s="624">
        <v>11.1</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19076885</v>
      </c>
      <c r="S30" s="622"/>
      <c r="T30" s="622"/>
      <c r="U30" s="622"/>
      <c r="V30" s="622"/>
      <c r="W30" s="622"/>
      <c r="X30" s="622"/>
      <c r="Y30" s="623"/>
      <c r="Z30" s="659">
        <v>24.8</v>
      </c>
      <c r="AA30" s="659"/>
      <c r="AB30" s="659"/>
      <c r="AC30" s="659"/>
      <c r="AD30" s="660" t="s">
        <v>129</v>
      </c>
      <c r="AE30" s="660"/>
      <c r="AF30" s="660"/>
      <c r="AG30" s="660"/>
      <c r="AH30" s="660"/>
      <c r="AI30" s="660"/>
      <c r="AJ30" s="660"/>
      <c r="AK30" s="660"/>
      <c r="AL30" s="624" t="s">
        <v>129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7837036</v>
      </c>
      <c r="CS30" s="622"/>
      <c r="CT30" s="622"/>
      <c r="CU30" s="622"/>
      <c r="CV30" s="622"/>
      <c r="CW30" s="622"/>
      <c r="CX30" s="622"/>
      <c r="CY30" s="623"/>
      <c r="CZ30" s="624">
        <v>10.9</v>
      </c>
      <c r="DA30" s="636"/>
      <c r="DB30" s="636"/>
      <c r="DC30" s="637"/>
      <c r="DD30" s="627">
        <v>4716993</v>
      </c>
      <c r="DE30" s="622"/>
      <c r="DF30" s="622"/>
      <c r="DG30" s="622"/>
      <c r="DH30" s="622"/>
      <c r="DI30" s="622"/>
      <c r="DJ30" s="622"/>
      <c r="DK30" s="623"/>
      <c r="DL30" s="627">
        <v>3156984</v>
      </c>
      <c r="DM30" s="622"/>
      <c r="DN30" s="622"/>
      <c r="DO30" s="622"/>
      <c r="DP30" s="622"/>
      <c r="DQ30" s="622"/>
      <c r="DR30" s="622"/>
      <c r="DS30" s="622"/>
      <c r="DT30" s="622"/>
      <c r="DU30" s="622"/>
      <c r="DV30" s="623"/>
      <c r="DW30" s="624">
        <v>10.4</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99.6</v>
      </c>
      <c r="BH31" s="684"/>
      <c r="BI31" s="684"/>
      <c r="BJ31" s="684"/>
      <c r="BK31" s="684"/>
      <c r="BL31" s="684"/>
      <c r="BM31" s="685">
        <v>99.1</v>
      </c>
      <c r="BN31" s="684"/>
      <c r="BO31" s="684"/>
      <c r="BP31" s="684"/>
      <c r="BQ31" s="686"/>
      <c r="BR31" s="683">
        <v>99.6</v>
      </c>
      <c r="BS31" s="684"/>
      <c r="BT31" s="684"/>
      <c r="BU31" s="684"/>
      <c r="BV31" s="684"/>
      <c r="BW31" s="684"/>
      <c r="BX31" s="685">
        <v>98.7</v>
      </c>
      <c r="BY31" s="684"/>
      <c r="BZ31" s="684"/>
      <c r="CA31" s="684"/>
      <c r="CB31" s="686"/>
      <c r="CD31" s="642"/>
      <c r="CE31" s="643"/>
      <c r="CF31" s="618" t="s">
        <v>314</v>
      </c>
      <c r="CG31" s="619"/>
      <c r="CH31" s="619"/>
      <c r="CI31" s="619"/>
      <c r="CJ31" s="619"/>
      <c r="CK31" s="619"/>
      <c r="CL31" s="619"/>
      <c r="CM31" s="619"/>
      <c r="CN31" s="619"/>
      <c r="CO31" s="619"/>
      <c r="CP31" s="619"/>
      <c r="CQ31" s="620"/>
      <c r="CR31" s="621">
        <v>188462</v>
      </c>
      <c r="CS31" s="634"/>
      <c r="CT31" s="634"/>
      <c r="CU31" s="634"/>
      <c r="CV31" s="634"/>
      <c r="CW31" s="634"/>
      <c r="CX31" s="634"/>
      <c r="CY31" s="635"/>
      <c r="CZ31" s="624">
        <v>0.3</v>
      </c>
      <c r="DA31" s="636"/>
      <c r="DB31" s="636"/>
      <c r="DC31" s="637"/>
      <c r="DD31" s="627">
        <v>188462</v>
      </c>
      <c r="DE31" s="634"/>
      <c r="DF31" s="634"/>
      <c r="DG31" s="634"/>
      <c r="DH31" s="634"/>
      <c r="DI31" s="634"/>
      <c r="DJ31" s="634"/>
      <c r="DK31" s="635"/>
      <c r="DL31" s="627">
        <v>188462</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6779995</v>
      </c>
      <c r="S32" s="622"/>
      <c r="T32" s="622"/>
      <c r="U32" s="622"/>
      <c r="V32" s="622"/>
      <c r="W32" s="622"/>
      <c r="X32" s="622"/>
      <c r="Y32" s="623"/>
      <c r="Z32" s="659">
        <v>8.8000000000000007</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316</v>
      </c>
      <c r="AX32" s="618" t="s">
        <v>317</v>
      </c>
      <c r="AY32" s="619"/>
      <c r="AZ32" s="619"/>
      <c r="BA32" s="619"/>
      <c r="BB32" s="619"/>
      <c r="BC32" s="619"/>
      <c r="BD32" s="619"/>
      <c r="BE32" s="619"/>
      <c r="BF32" s="620"/>
      <c r="BG32" s="687">
        <v>99.5</v>
      </c>
      <c r="BH32" s="634"/>
      <c r="BI32" s="634"/>
      <c r="BJ32" s="634"/>
      <c r="BK32" s="634"/>
      <c r="BL32" s="634"/>
      <c r="BM32" s="625">
        <v>98.9</v>
      </c>
      <c r="BN32" s="634"/>
      <c r="BO32" s="634"/>
      <c r="BP32" s="634"/>
      <c r="BQ32" s="657"/>
      <c r="BR32" s="687">
        <v>99.5</v>
      </c>
      <c r="BS32" s="634"/>
      <c r="BT32" s="634"/>
      <c r="BU32" s="634"/>
      <c r="BV32" s="634"/>
      <c r="BW32" s="634"/>
      <c r="BX32" s="625">
        <v>98.5</v>
      </c>
      <c r="BY32" s="634"/>
      <c r="BZ32" s="634"/>
      <c r="CA32" s="634"/>
      <c r="CB32" s="657"/>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138</v>
      </c>
      <c r="DM32" s="622"/>
      <c r="DN32" s="622"/>
      <c r="DO32" s="622"/>
      <c r="DP32" s="622"/>
      <c r="DQ32" s="622"/>
      <c r="DR32" s="622"/>
      <c r="DS32" s="622"/>
      <c r="DT32" s="622"/>
      <c r="DU32" s="622"/>
      <c r="DV32" s="623"/>
      <c r="DW32" s="624" t="s">
        <v>138</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219336</v>
      </c>
      <c r="S33" s="622"/>
      <c r="T33" s="622"/>
      <c r="U33" s="622"/>
      <c r="V33" s="622"/>
      <c r="W33" s="622"/>
      <c r="X33" s="622"/>
      <c r="Y33" s="623"/>
      <c r="Z33" s="659">
        <v>0.3</v>
      </c>
      <c r="AA33" s="659"/>
      <c r="AB33" s="659"/>
      <c r="AC33" s="659"/>
      <c r="AD33" s="660">
        <v>204159</v>
      </c>
      <c r="AE33" s="660"/>
      <c r="AF33" s="660"/>
      <c r="AG33" s="660"/>
      <c r="AH33" s="660"/>
      <c r="AI33" s="660"/>
      <c r="AJ33" s="660"/>
      <c r="AK33" s="660"/>
      <c r="AL33" s="624">
        <v>0.7</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99.7</v>
      </c>
      <c r="BS33" s="606"/>
      <c r="BT33" s="606"/>
      <c r="BU33" s="606"/>
      <c r="BV33" s="606"/>
      <c r="BW33" s="606"/>
      <c r="BX33" s="652">
        <v>98.8</v>
      </c>
      <c r="BY33" s="606"/>
      <c r="BZ33" s="606"/>
      <c r="CA33" s="606"/>
      <c r="CB33" s="669"/>
      <c r="CD33" s="618" t="s">
        <v>321</v>
      </c>
      <c r="CE33" s="619"/>
      <c r="CF33" s="619"/>
      <c r="CG33" s="619"/>
      <c r="CH33" s="619"/>
      <c r="CI33" s="619"/>
      <c r="CJ33" s="619"/>
      <c r="CK33" s="619"/>
      <c r="CL33" s="619"/>
      <c r="CM33" s="619"/>
      <c r="CN33" s="619"/>
      <c r="CO33" s="619"/>
      <c r="CP33" s="619"/>
      <c r="CQ33" s="620"/>
      <c r="CR33" s="621">
        <v>21002373</v>
      </c>
      <c r="CS33" s="634"/>
      <c r="CT33" s="634"/>
      <c r="CU33" s="634"/>
      <c r="CV33" s="634"/>
      <c r="CW33" s="634"/>
      <c r="CX33" s="634"/>
      <c r="CY33" s="635"/>
      <c r="CZ33" s="624">
        <v>29.2</v>
      </c>
      <c r="DA33" s="636"/>
      <c r="DB33" s="636"/>
      <c r="DC33" s="637"/>
      <c r="DD33" s="627">
        <v>15773835</v>
      </c>
      <c r="DE33" s="634"/>
      <c r="DF33" s="634"/>
      <c r="DG33" s="634"/>
      <c r="DH33" s="634"/>
      <c r="DI33" s="634"/>
      <c r="DJ33" s="634"/>
      <c r="DK33" s="635"/>
      <c r="DL33" s="627">
        <v>11346910</v>
      </c>
      <c r="DM33" s="634"/>
      <c r="DN33" s="634"/>
      <c r="DO33" s="634"/>
      <c r="DP33" s="634"/>
      <c r="DQ33" s="634"/>
      <c r="DR33" s="634"/>
      <c r="DS33" s="634"/>
      <c r="DT33" s="634"/>
      <c r="DU33" s="634"/>
      <c r="DV33" s="635"/>
      <c r="DW33" s="624">
        <v>37.5</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185383</v>
      </c>
      <c r="S34" s="622"/>
      <c r="T34" s="622"/>
      <c r="U34" s="622"/>
      <c r="V34" s="622"/>
      <c r="W34" s="622"/>
      <c r="X34" s="622"/>
      <c r="Y34" s="623"/>
      <c r="Z34" s="659">
        <v>0.2</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10494476</v>
      </c>
      <c r="CS34" s="622"/>
      <c r="CT34" s="622"/>
      <c r="CU34" s="622"/>
      <c r="CV34" s="622"/>
      <c r="CW34" s="622"/>
      <c r="CX34" s="622"/>
      <c r="CY34" s="623"/>
      <c r="CZ34" s="624">
        <v>14.6</v>
      </c>
      <c r="DA34" s="636"/>
      <c r="DB34" s="636"/>
      <c r="DC34" s="637"/>
      <c r="DD34" s="627">
        <v>7321303</v>
      </c>
      <c r="DE34" s="622"/>
      <c r="DF34" s="622"/>
      <c r="DG34" s="622"/>
      <c r="DH34" s="622"/>
      <c r="DI34" s="622"/>
      <c r="DJ34" s="622"/>
      <c r="DK34" s="623"/>
      <c r="DL34" s="627">
        <v>5865708</v>
      </c>
      <c r="DM34" s="622"/>
      <c r="DN34" s="622"/>
      <c r="DO34" s="622"/>
      <c r="DP34" s="622"/>
      <c r="DQ34" s="622"/>
      <c r="DR34" s="622"/>
      <c r="DS34" s="622"/>
      <c r="DT34" s="622"/>
      <c r="DU34" s="622"/>
      <c r="DV34" s="623"/>
      <c r="DW34" s="624">
        <v>19.399999999999999</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3947161</v>
      </c>
      <c r="S35" s="622"/>
      <c r="T35" s="622"/>
      <c r="U35" s="622"/>
      <c r="V35" s="622"/>
      <c r="W35" s="622"/>
      <c r="X35" s="622"/>
      <c r="Y35" s="623"/>
      <c r="Z35" s="659">
        <v>5.0999999999999996</v>
      </c>
      <c r="AA35" s="659"/>
      <c r="AB35" s="659"/>
      <c r="AC35" s="659"/>
      <c r="AD35" s="660" t="s">
        <v>258</v>
      </c>
      <c r="AE35" s="660"/>
      <c r="AF35" s="660"/>
      <c r="AG35" s="660"/>
      <c r="AH35" s="660"/>
      <c r="AI35" s="660"/>
      <c r="AJ35" s="660"/>
      <c r="AK35" s="660"/>
      <c r="AL35" s="624" t="s">
        <v>129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319635</v>
      </c>
      <c r="CS35" s="634"/>
      <c r="CT35" s="634"/>
      <c r="CU35" s="634"/>
      <c r="CV35" s="634"/>
      <c r="CW35" s="634"/>
      <c r="CX35" s="634"/>
      <c r="CY35" s="635"/>
      <c r="CZ35" s="624">
        <v>0.4</v>
      </c>
      <c r="DA35" s="636"/>
      <c r="DB35" s="636"/>
      <c r="DC35" s="637"/>
      <c r="DD35" s="627">
        <v>267733</v>
      </c>
      <c r="DE35" s="634"/>
      <c r="DF35" s="634"/>
      <c r="DG35" s="634"/>
      <c r="DH35" s="634"/>
      <c r="DI35" s="634"/>
      <c r="DJ35" s="634"/>
      <c r="DK35" s="635"/>
      <c r="DL35" s="627">
        <v>267733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5649504</v>
      </c>
      <c r="S36" s="622"/>
      <c r="T36" s="622"/>
      <c r="U36" s="622"/>
      <c r="V36" s="622"/>
      <c r="W36" s="622"/>
      <c r="X36" s="622"/>
      <c r="Y36" s="623"/>
      <c r="Z36" s="659">
        <v>7.3</v>
      </c>
      <c r="AA36" s="659"/>
      <c r="AB36" s="659"/>
      <c r="AC36" s="659"/>
      <c r="AD36" s="660" t="s">
        <v>129</v>
      </c>
      <c r="AE36" s="660"/>
      <c r="AF36" s="660"/>
      <c r="AG36" s="660"/>
      <c r="AH36" s="660"/>
      <c r="AI36" s="660"/>
      <c r="AJ36" s="660"/>
      <c r="AK36" s="660"/>
      <c r="AL36" s="624" t="s">
        <v>138</v>
      </c>
      <c r="AM36" s="625"/>
      <c r="AN36" s="625"/>
      <c r="AO36" s="661"/>
      <c r="AP36" s="222"/>
      <c r="AQ36" s="670" t="s">
        <v>329</v>
      </c>
      <c r="AR36" s="671"/>
      <c r="AS36" s="671"/>
      <c r="AT36" s="671"/>
      <c r="AU36" s="671"/>
      <c r="AV36" s="671"/>
      <c r="AW36" s="671"/>
      <c r="AX36" s="671"/>
      <c r="AY36" s="672"/>
      <c r="AZ36" s="676">
        <v>5462579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29717</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3768443</v>
      </c>
      <c r="CS36" s="622"/>
      <c r="CT36" s="622"/>
      <c r="CU36" s="622"/>
      <c r="CV36" s="622"/>
      <c r="CW36" s="622"/>
      <c r="CX36" s="622"/>
      <c r="CY36" s="623"/>
      <c r="CZ36" s="624">
        <v>5.2</v>
      </c>
      <c r="DA36" s="636"/>
      <c r="DB36" s="636"/>
      <c r="DC36" s="637"/>
      <c r="DD36" s="627">
        <v>2962587</v>
      </c>
      <c r="DE36" s="622"/>
      <c r="DF36" s="622"/>
      <c r="DG36" s="622"/>
      <c r="DH36" s="622"/>
      <c r="DI36" s="622"/>
      <c r="DJ36" s="622"/>
      <c r="DK36" s="623"/>
      <c r="DL36" s="627">
        <v>1797495</v>
      </c>
      <c r="DM36" s="622"/>
      <c r="DN36" s="622"/>
      <c r="DO36" s="622"/>
      <c r="DP36" s="622"/>
      <c r="DQ36" s="622"/>
      <c r="DR36" s="622"/>
      <c r="DS36" s="622"/>
      <c r="DT36" s="622"/>
      <c r="DU36" s="622"/>
      <c r="DV36" s="623"/>
      <c r="DW36" s="624">
        <v>5.9</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5463387</v>
      </c>
      <c r="S37" s="622"/>
      <c r="T37" s="622"/>
      <c r="U37" s="622"/>
      <c r="V37" s="622"/>
      <c r="W37" s="622"/>
      <c r="X37" s="622"/>
      <c r="Y37" s="623"/>
      <c r="Z37" s="659">
        <v>7.1</v>
      </c>
      <c r="AA37" s="659"/>
      <c r="AB37" s="659"/>
      <c r="AC37" s="659"/>
      <c r="AD37" s="660">
        <v>206</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361224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-213209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2592</v>
      </c>
      <c r="CS37" s="634"/>
      <c r="CT37" s="634"/>
      <c r="CU37" s="634"/>
      <c r="CV37" s="634"/>
      <c r="CW37" s="634"/>
      <c r="CX37" s="634"/>
      <c r="CY37" s="635"/>
      <c r="CZ37" s="624">
        <v>0</v>
      </c>
      <c r="DA37" s="636"/>
      <c r="DB37" s="636"/>
      <c r="DC37" s="637"/>
      <c r="DD37" s="627">
        <v>2592</v>
      </c>
      <c r="DE37" s="634"/>
      <c r="DF37" s="634"/>
      <c r="DG37" s="634"/>
      <c r="DH37" s="634"/>
      <c r="DI37" s="634"/>
      <c r="DJ37" s="634"/>
      <c r="DK37" s="635"/>
      <c r="DL37" s="627">
        <v>2592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2330849</v>
      </c>
      <c r="S38" s="622"/>
      <c r="T38" s="622"/>
      <c r="U38" s="622"/>
      <c r="V38" s="622"/>
      <c r="W38" s="622"/>
      <c r="X38" s="622"/>
      <c r="Y38" s="623"/>
      <c r="Z38" s="659">
        <v>3</v>
      </c>
      <c r="AA38" s="659"/>
      <c r="AB38" s="659"/>
      <c r="AC38" s="659"/>
      <c r="AD38" s="660" t="s">
        <v>129</v>
      </c>
      <c r="AE38" s="660"/>
      <c r="AF38" s="660"/>
      <c r="AG38" s="660"/>
      <c r="AH38" s="660"/>
      <c r="AI38" s="660"/>
      <c r="AJ38" s="660"/>
      <c r="AK38" s="660"/>
      <c r="AL38" s="624" t="s">
        <v>129</v>
      </c>
      <c r="AM38" s="625"/>
      <c r="AN38" s="625"/>
      <c r="AO38" s="661"/>
      <c r="AQ38" s="654" t="s">
        <v>337</v>
      </c>
      <c r="AR38" s="655"/>
      <c r="AS38" s="655"/>
      <c r="AT38" s="655"/>
      <c r="AU38" s="655"/>
      <c r="AV38" s="655"/>
      <c r="AW38" s="655"/>
      <c r="AX38" s="655"/>
      <c r="AY38" s="656"/>
      <c r="AZ38" s="621">
        <v>331371</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16168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4751597</v>
      </c>
      <c r="CS38" s="622"/>
      <c r="CT38" s="622"/>
      <c r="CU38" s="622"/>
      <c r="CV38" s="622"/>
      <c r="CW38" s="622"/>
      <c r="CX38" s="622"/>
      <c r="CY38" s="623"/>
      <c r="CZ38" s="624">
        <v>6.6</v>
      </c>
      <c r="DA38" s="636"/>
      <c r="DB38" s="636"/>
      <c r="DC38" s="637"/>
      <c r="DD38" s="627">
        <v>3766703</v>
      </c>
      <c r="DE38" s="622"/>
      <c r="DF38" s="622"/>
      <c r="DG38" s="622"/>
      <c r="DH38" s="622"/>
      <c r="DI38" s="622"/>
      <c r="DJ38" s="622"/>
      <c r="DK38" s="623"/>
      <c r="DL38" s="627">
        <v>3415974</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138</v>
      </c>
      <c r="AM39" s="625"/>
      <c r="AN39" s="625"/>
      <c r="AO39" s="661"/>
      <c r="AQ39" s="654" t="s">
        <v>341</v>
      </c>
      <c r="AR39" s="655"/>
      <c r="AS39" s="655"/>
      <c r="AT39" s="655"/>
      <c r="AU39" s="655"/>
      <c r="AV39" s="655"/>
      <c r="AW39" s="655"/>
      <c r="AX39" s="655"/>
      <c r="AY39" s="656"/>
      <c r="AZ39" s="621">
        <v>100062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23957</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1668222</v>
      </c>
      <c r="CS39" s="634"/>
      <c r="CT39" s="634"/>
      <c r="CU39" s="634"/>
      <c r="CV39" s="634"/>
      <c r="CW39" s="634"/>
      <c r="CX39" s="634"/>
      <c r="CY39" s="635"/>
      <c r="CZ39" s="624">
        <v>2.2999999999999998</v>
      </c>
      <c r="DA39" s="636"/>
      <c r="DB39" s="636"/>
      <c r="DC39" s="637"/>
      <c r="DD39" s="627">
        <v>1455509</v>
      </c>
      <c r="DE39" s="634"/>
      <c r="DF39" s="634"/>
      <c r="DG39" s="634"/>
      <c r="DH39" s="634"/>
      <c r="DI39" s="634"/>
      <c r="DJ39" s="634"/>
      <c r="DK39" s="635"/>
      <c r="DL39" s="627" t="s">
        <v>129</v>
      </c>
      <c r="DM39" s="634"/>
      <c r="DN39" s="634"/>
      <c r="DO39" s="634"/>
      <c r="DP39" s="634"/>
      <c r="DQ39" s="634"/>
      <c r="DR39" s="634"/>
      <c r="DS39" s="634"/>
      <c r="DT39" s="634"/>
      <c r="DU39" s="634"/>
      <c r="DV39" s="635"/>
      <c r="DW39" s="624" t="s">
        <v>258</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619649</v>
      </c>
      <c r="S40" s="622"/>
      <c r="T40" s="622"/>
      <c r="U40" s="622"/>
      <c r="V40" s="622"/>
      <c r="W40" s="622"/>
      <c r="X40" s="622"/>
      <c r="Y40" s="623"/>
      <c r="Z40" s="659">
        <v>0.8</v>
      </c>
      <c r="AA40" s="659"/>
      <c r="AB40" s="659"/>
      <c r="AC40" s="659"/>
      <c r="AD40" s="660" t="s">
        <v>129</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v>17653</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132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258</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77027912</v>
      </c>
      <c r="S41" s="646"/>
      <c r="T41" s="646"/>
      <c r="U41" s="646"/>
      <c r="V41" s="646"/>
      <c r="W41" s="646"/>
      <c r="X41" s="646"/>
      <c r="Y41" s="649"/>
      <c r="Z41" s="650">
        <v>100</v>
      </c>
      <c r="AA41" s="650"/>
      <c r="AB41" s="650"/>
      <c r="AC41" s="650"/>
      <c r="AD41" s="651">
        <v>29634209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1285332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138</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258</v>
      </c>
      <c r="CS41" s="634"/>
      <c r="CT41" s="634"/>
      <c r="CU41" s="634"/>
      <c r="CV41" s="634"/>
      <c r="CW41" s="634"/>
      <c r="CX41" s="634"/>
      <c r="CY41" s="635"/>
      <c r="CZ41" s="624" t="s">
        <v>129</v>
      </c>
      <c r="DA41" s="636"/>
      <c r="DB41" s="636"/>
      <c r="DC41" s="637"/>
      <c r="DD41" s="627" t="s">
        <v>258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3366937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373</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16454518</v>
      </c>
      <c r="CS42" s="634"/>
      <c r="CT42" s="634"/>
      <c r="CU42" s="634"/>
      <c r="CV42" s="634"/>
      <c r="CW42" s="634"/>
      <c r="CX42" s="634"/>
      <c r="CY42" s="635"/>
      <c r="CZ42" s="624">
        <v>22.9</v>
      </c>
      <c r="DA42" s="636"/>
      <c r="DB42" s="636"/>
      <c r="DC42" s="637"/>
      <c r="DD42" s="627">
        <v>3253457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131956</v>
      </c>
      <c r="CS43" s="634"/>
      <c r="CT43" s="634"/>
      <c r="CU43" s="634"/>
      <c r="CV43" s="634"/>
      <c r="CW43" s="634"/>
      <c r="CX43" s="634"/>
      <c r="CY43" s="635"/>
      <c r="CZ43" s="624">
        <v>0.2</v>
      </c>
      <c r="DA43" s="636"/>
      <c r="DB43" s="636"/>
      <c r="DC43" s="637"/>
      <c r="DD43" s="627">
        <v>131956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16444560</v>
      </c>
      <c r="CS44" s="622"/>
      <c r="CT44" s="622"/>
      <c r="CU44" s="622"/>
      <c r="CV44" s="622"/>
      <c r="CW44" s="622"/>
      <c r="CX44" s="622"/>
      <c r="CY44" s="623"/>
      <c r="CZ44" s="624">
        <v>22.9</v>
      </c>
      <c r="DA44" s="625"/>
      <c r="DB44" s="625"/>
      <c r="DC44" s="626"/>
      <c r="DD44" s="627">
        <v>3243499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13694825</v>
      </c>
      <c r="CS45" s="634"/>
      <c r="CT45" s="634"/>
      <c r="CU45" s="634"/>
      <c r="CV45" s="634"/>
      <c r="CW45" s="634"/>
      <c r="CX45" s="634"/>
      <c r="CY45" s="635"/>
      <c r="CZ45" s="624">
        <v>19.100000000000001</v>
      </c>
      <c r="DA45" s="636"/>
      <c r="DB45" s="636"/>
      <c r="DC45" s="637"/>
      <c r="DD45" s="627">
        <v>1725349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2744516</v>
      </c>
      <c r="CS46" s="622"/>
      <c r="CT46" s="622"/>
      <c r="CU46" s="622"/>
      <c r="CV46" s="622"/>
      <c r="CW46" s="622"/>
      <c r="CX46" s="622"/>
      <c r="CY46" s="623"/>
      <c r="CZ46" s="624">
        <v>3.8</v>
      </c>
      <c r="DA46" s="625"/>
      <c r="DB46" s="625"/>
      <c r="DC46" s="626"/>
      <c r="DD46" s="627">
        <v>1518150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9958</v>
      </c>
      <c r="CS47" s="634"/>
      <c r="CT47" s="634"/>
      <c r="CU47" s="634"/>
      <c r="CV47" s="634"/>
      <c r="CW47" s="634"/>
      <c r="CX47" s="634"/>
      <c r="CY47" s="635"/>
      <c r="CZ47" s="624">
        <v>0</v>
      </c>
      <c r="DA47" s="636"/>
      <c r="DB47" s="636"/>
      <c r="DC47" s="637"/>
      <c r="DD47" s="627">
        <v>9958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129</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71862843</v>
      </c>
      <c r="CS49" s="606"/>
      <c r="CT49" s="606"/>
      <c r="CU49" s="606"/>
      <c r="CV49" s="606"/>
      <c r="CW49" s="606"/>
      <c r="CX49" s="606"/>
      <c r="CY49" s="607"/>
      <c r="CZ49" s="608">
        <v>100</v>
      </c>
      <c r="DA49" s="609"/>
      <c r="DB49" s="609"/>
      <c r="DC49" s="610"/>
      <c r="DD49" s="611">
        <v>37410417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eTUVKviUsKyAcQQF9VjQa+W15lnD8Jcbv9SeJkgxD3IIV0T7tlQY1liP2YEJzdoUijbitw6FcuCsYyJ08K5MA==" saltValue="MzCMKc2YpnvoaBZooBXG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77084</v>
      </c>
      <c r="R7" s="1103"/>
      <c r="S7" s="1103"/>
      <c r="T7" s="1103"/>
      <c r="U7" s="1103"/>
      <c r="V7" s="1103">
        <v>71919</v>
      </c>
      <c r="W7" s="1103"/>
      <c r="X7" s="1103"/>
      <c r="Y7" s="1103"/>
      <c r="Z7" s="1103"/>
      <c r="AA7" s="1103">
        <v>5165</v>
      </c>
      <c r="AB7" s="1103"/>
      <c r="AC7" s="1103"/>
      <c r="AD7" s="1103"/>
      <c r="AE7" s="1104"/>
      <c r="AF7" s="1105">
        <v>1563</v>
      </c>
      <c r="AG7" s="1106"/>
      <c r="AH7" s="1106"/>
      <c r="AI7" s="1106"/>
      <c r="AJ7" s="1107"/>
      <c r="AK7" s="1108">
        <v>3939</v>
      </c>
      <c r="AL7" s="1109"/>
      <c r="AM7" s="1109"/>
      <c r="AN7" s="1109"/>
      <c r="AO7" s="1109"/>
      <c r="AP7" s="1109">
        <v>47279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5</v>
      </c>
      <c r="CI7" s="1097"/>
      <c r="CJ7" s="1097"/>
      <c r="CK7" s="1097"/>
      <c r="CL7" s="1098"/>
      <c r="CM7" s="1096">
        <v>300</v>
      </c>
      <c r="CN7" s="1097"/>
      <c r="CO7" s="1097"/>
      <c r="CP7" s="1097"/>
      <c r="CQ7" s="1098"/>
      <c r="CR7" s="1096">
        <v>86</v>
      </c>
      <c r="CS7" s="1097"/>
      <c r="CT7" s="1097"/>
      <c r="CU7" s="1097"/>
      <c r="CV7" s="1098"/>
      <c r="CW7" s="1096">
        <v>122</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674</v>
      </c>
      <c r="R8" s="1039"/>
      <c r="S8" s="1039"/>
      <c r="T8" s="1039"/>
      <c r="U8" s="1039"/>
      <c r="V8" s="1039">
        <v>674</v>
      </c>
      <c r="W8" s="1039"/>
      <c r="X8" s="1039"/>
      <c r="Y8" s="1039"/>
      <c r="Z8" s="1039"/>
      <c r="AA8" s="1039" t="s">
        <v>586</v>
      </c>
      <c r="AB8" s="1039"/>
      <c r="AC8" s="1039"/>
      <c r="AD8" s="1039"/>
      <c r="AE8" s="1040"/>
      <c r="AF8" s="1035" t="s">
        <v>390</v>
      </c>
      <c r="AG8" s="1036"/>
      <c r="AH8" s="1036"/>
      <c r="AI8" s="1036"/>
      <c r="AJ8" s="1037"/>
      <c r="AK8" s="1080"/>
      <c r="AL8" s="1081"/>
      <c r="AM8" s="1081"/>
      <c r="AN8" s="1081"/>
      <c r="AO8" s="1081"/>
      <c r="AP8" s="1081">
        <v>5025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-8</v>
      </c>
      <c r="CI8" s="990"/>
      <c r="CJ8" s="990"/>
      <c r="CK8" s="990"/>
      <c r="CL8" s="991"/>
      <c r="CM8" s="989">
        <v>1195</v>
      </c>
      <c r="CN8" s="990"/>
      <c r="CO8" s="990"/>
      <c r="CP8" s="990"/>
      <c r="CQ8" s="991"/>
      <c r="CR8" s="989">
        <v>1005</v>
      </c>
      <c r="CS8" s="990"/>
      <c r="CT8" s="990"/>
      <c r="CU8" s="990"/>
      <c r="CV8" s="991"/>
      <c r="CW8" s="989">
        <v>107</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598</v>
      </c>
      <c r="BT9" s="993"/>
      <c r="BU9" s="993"/>
      <c r="BV9" s="993"/>
      <c r="BW9" s="993"/>
      <c r="BX9" s="993"/>
      <c r="BY9" s="993"/>
      <c r="BZ9" s="993"/>
      <c r="CA9" s="993"/>
      <c r="CB9" s="993"/>
      <c r="CC9" s="993"/>
      <c r="CD9" s="993"/>
      <c r="CE9" s="993"/>
      <c r="CF9" s="993"/>
      <c r="CG9" s="1014"/>
      <c r="CH9" s="989">
        <v>-27</v>
      </c>
      <c r="CI9" s="990"/>
      <c r="CJ9" s="990"/>
      <c r="CK9" s="990"/>
      <c r="CL9" s="991"/>
      <c r="CM9" s="989">
        <v>1083</v>
      </c>
      <c r="CN9" s="990"/>
      <c r="CO9" s="990"/>
      <c r="CP9" s="990"/>
      <c r="CQ9" s="991"/>
      <c r="CR9" s="989">
        <v>1000</v>
      </c>
      <c r="CS9" s="990"/>
      <c r="CT9" s="990"/>
      <c r="CU9" s="990"/>
      <c r="CV9" s="991"/>
      <c r="CW9" s="989">
        <v>13</v>
      </c>
      <c r="CX9" s="990"/>
      <c r="CY9" s="990"/>
      <c r="CZ9" s="990"/>
      <c r="DA9" s="991"/>
      <c r="DB9" s="989" t="s">
        <v>588</v>
      </c>
      <c r="DC9" s="990"/>
      <c r="DD9" s="990"/>
      <c r="DE9" s="990"/>
      <c r="DF9" s="991"/>
      <c r="DG9" s="989" t="s">
        <v>588</v>
      </c>
      <c r="DH9" s="990"/>
      <c r="DI9" s="990"/>
      <c r="DJ9" s="990"/>
      <c r="DK9" s="991"/>
      <c r="DL9" s="989" t="s">
        <v>588</v>
      </c>
      <c r="DM9" s="990"/>
      <c r="DN9" s="990"/>
      <c r="DO9" s="990"/>
      <c r="DP9" s="991"/>
      <c r="DQ9" s="989" t="s">
        <v>588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599</v>
      </c>
      <c r="BT10" s="993"/>
      <c r="BU10" s="993"/>
      <c r="BV10" s="993"/>
      <c r="BW10" s="993"/>
      <c r="BX10" s="993"/>
      <c r="BY10" s="993"/>
      <c r="BZ10" s="993"/>
      <c r="CA10" s="993"/>
      <c r="CB10" s="993"/>
      <c r="CC10" s="993"/>
      <c r="CD10" s="993"/>
      <c r="CE10" s="993"/>
      <c r="CF10" s="993"/>
      <c r="CG10" s="1014"/>
      <c r="CH10" s="989">
        <v>-4</v>
      </c>
      <c r="CI10" s="990"/>
      <c r="CJ10" s="990"/>
      <c r="CK10" s="990"/>
      <c r="CL10" s="991"/>
      <c r="CM10" s="989">
        <v>688</v>
      </c>
      <c r="CN10" s="990"/>
      <c r="CO10" s="990"/>
      <c r="CP10" s="990"/>
      <c r="CQ10" s="991"/>
      <c r="CR10" s="989">
        <v>600</v>
      </c>
      <c r="CS10" s="990"/>
      <c r="CT10" s="990"/>
      <c r="CU10" s="990"/>
      <c r="CV10" s="991"/>
      <c r="CW10" s="989" t="s">
        <v>588</v>
      </c>
      <c r="CX10" s="990"/>
      <c r="CY10" s="990"/>
      <c r="CZ10" s="990"/>
      <c r="DA10" s="991"/>
      <c r="DB10" s="989" t="s">
        <v>588</v>
      </c>
      <c r="DC10" s="990"/>
      <c r="DD10" s="990"/>
      <c r="DE10" s="990"/>
      <c r="DF10" s="991"/>
      <c r="DG10" s="989" t="s">
        <v>588</v>
      </c>
      <c r="DH10" s="990"/>
      <c r="DI10" s="990"/>
      <c r="DJ10" s="990"/>
      <c r="DK10" s="991"/>
      <c r="DL10" s="989" t="s">
        <v>588</v>
      </c>
      <c r="DM10" s="990"/>
      <c r="DN10" s="990"/>
      <c r="DO10" s="990"/>
      <c r="DP10" s="991"/>
      <c r="DQ10" s="989" t="s">
        <v>588</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600</v>
      </c>
      <c r="BT11" s="993"/>
      <c r="BU11" s="993"/>
      <c r="BV11" s="993"/>
      <c r="BW11" s="993"/>
      <c r="BX11" s="993"/>
      <c r="BY11" s="993"/>
      <c r="BZ11" s="993"/>
      <c r="CA11" s="993"/>
      <c r="CB11" s="993"/>
      <c r="CC11" s="993"/>
      <c r="CD11" s="993"/>
      <c r="CE11" s="993"/>
      <c r="CF11" s="993"/>
      <c r="CG11" s="1014"/>
      <c r="CH11" s="989">
        <v>26</v>
      </c>
      <c r="CI11" s="990"/>
      <c r="CJ11" s="990"/>
      <c r="CK11" s="990"/>
      <c r="CL11" s="991"/>
      <c r="CM11" s="989">
        <v>209</v>
      </c>
      <c r="CN11" s="990"/>
      <c r="CO11" s="990"/>
      <c r="CP11" s="990"/>
      <c r="CQ11" s="991"/>
      <c r="CR11" s="989">
        <v>647</v>
      </c>
      <c r="CS11" s="990"/>
      <c r="CT11" s="990"/>
      <c r="CU11" s="990"/>
      <c r="CV11" s="991"/>
      <c r="CW11" s="989">
        <v>74</v>
      </c>
      <c r="CX11" s="990"/>
      <c r="CY11" s="990"/>
      <c r="CZ11" s="990"/>
      <c r="DA11" s="991"/>
      <c r="DB11" s="989">
        <v>252</v>
      </c>
      <c r="DC11" s="990"/>
      <c r="DD11" s="990"/>
      <c r="DE11" s="990"/>
      <c r="DF11" s="991"/>
      <c r="DG11" s="989" t="s">
        <v>588</v>
      </c>
      <c r="DH11" s="990"/>
      <c r="DI11" s="990"/>
      <c r="DJ11" s="990"/>
      <c r="DK11" s="991"/>
      <c r="DL11" s="989" t="s">
        <v>588</v>
      </c>
      <c r="DM11" s="990"/>
      <c r="DN11" s="990"/>
      <c r="DO11" s="990"/>
      <c r="DP11" s="991"/>
      <c r="DQ11" s="989" t="s">
        <v>588</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601</v>
      </c>
      <c r="BT12" s="993"/>
      <c r="BU12" s="993"/>
      <c r="BV12" s="993"/>
      <c r="BW12" s="993"/>
      <c r="BX12" s="993"/>
      <c r="BY12" s="993"/>
      <c r="BZ12" s="993"/>
      <c r="CA12" s="993"/>
      <c r="CB12" s="993"/>
      <c r="CC12" s="993"/>
      <c r="CD12" s="993"/>
      <c r="CE12" s="993"/>
      <c r="CF12" s="993"/>
      <c r="CG12" s="1014"/>
      <c r="CH12" s="989">
        <v>12</v>
      </c>
      <c r="CI12" s="990"/>
      <c r="CJ12" s="990"/>
      <c r="CK12" s="990"/>
      <c r="CL12" s="991"/>
      <c r="CM12" s="989">
        <v>160</v>
      </c>
      <c r="CN12" s="990"/>
      <c r="CO12" s="990"/>
      <c r="CP12" s="990"/>
      <c r="CQ12" s="991"/>
      <c r="CR12" s="989">
        <v>55</v>
      </c>
      <c r="CS12" s="990"/>
      <c r="CT12" s="990"/>
      <c r="CU12" s="990"/>
      <c r="CV12" s="991"/>
      <c r="CW12" s="989">
        <v>9</v>
      </c>
      <c r="CX12" s="990"/>
      <c r="CY12" s="990"/>
      <c r="CZ12" s="990"/>
      <c r="DA12" s="991"/>
      <c r="DB12" s="989" t="s">
        <v>603</v>
      </c>
      <c r="DC12" s="990"/>
      <c r="DD12" s="990"/>
      <c r="DE12" s="990"/>
      <c r="DF12" s="991"/>
      <c r="DG12" s="989" t="s">
        <v>588</v>
      </c>
      <c r="DH12" s="990"/>
      <c r="DI12" s="990"/>
      <c r="DJ12" s="990"/>
      <c r="DK12" s="991"/>
      <c r="DL12" s="989" t="s">
        <v>588</v>
      </c>
      <c r="DM12" s="990"/>
      <c r="DN12" s="990"/>
      <c r="DO12" s="990"/>
      <c r="DP12" s="991"/>
      <c r="DQ12" s="989" t="s">
        <v>588</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602</v>
      </c>
      <c r="BT13" s="993"/>
      <c r="BU13" s="993"/>
      <c r="BV13" s="993"/>
      <c r="BW13" s="993"/>
      <c r="BX13" s="993"/>
      <c r="BY13" s="993"/>
      <c r="BZ13" s="993"/>
      <c r="CA13" s="993"/>
      <c r="CB13" s="993"/>
      <c r="CC13" s="993"/>
      <c r="CD13" s="993"/>
      <c r="CE13" s="993"/>
      <c r="CF13" s="993"/>
      <c r="CG13" s="1014"/>
      <c r="CH13" s="989">
        <v>7</v>
      </c>
      <c r="CI13" s="990"/>
      <c r="CJ13" s="990"/>
      <c r="CK13" s="990"/>
      <c r="CL13" s="991"/>
      <c r="CM13" s="989">
        <v>538</v>
      </c>
      <c r="CN13" s="990"/>
      <c r="CO13" s="990"/>
      <c r="CP13" s="990"/>
      <c r="CQ13" s="991"/>
      <c r="CR13" s="989">
        <v>5</v>
      </c>
      <c r="CS13" s="990"/>
      <c r="CT13" s="990"/>
      <c r="CU13" s="990"/>
      <c r="CV13" s="991"/>
      <c r="CW13" s="989" t="s">
        <v>588</v>
      </c>
      <c r="CX13" s="990"/>
      <c r="CY13" s="990"/>
      <c r="CZ13" s="990"/>
      <c r="DA13" s="991"/>
      <c r="DB13" s="989">
        <v>1812</v>
      </c>
      <c r="DC13" s="990"/>
      <c r="DD13" s="990"/>
      <c r="DE13" s="990"/>
      <c r="DF13" s="991"/>
      <c r="DG13" s="989" t="s">
        <v>588</v>
      </c>
      <c r="DH13" s="990"/>
      <c r="DI13" s="990"/>
      <c r="DJ13" s="990"/>
      <c r="DK13" s="991"/>
      <c r="DL13" s="989" t="s">
        <v>588</v>
      </c>
      <c r="DM13" s="990"/>
      <c r="DN13" s="990"/>
      <c r="DO13" s="990"/>
      <c r="DP13" s="991"/>
      <c r="DQ13" s="989" t="s">
        <v>588</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77123</v>
      </c>
      <c r="R23" s="1061"/>
      <c r="S23" s="1061"/>
      <c r="T23" s="1061"/>
      <c r="U23" s="1061"/>
      <c r="V23" s="1061">
        <v>71958</v>
      </c>
      <c r="W23" s="1061"/>
      <c r="X23" s="1061"/>
      <c r="Y23" s="1061"/>
      <c r="Z23" s="1061"/>
      <c r="AA23" s="1061">
        <v>5165</v>
      </c>
      <c r="AB23" s="1061"/>
      <c r="AC23" s="1061"/>
      <c r="AD23" s="1061"/>
      <c r="AE23" s="1068"/>
      <c r="AF23" s="1069">
        <v>1563</v>
      </c>
      <c r="AG23" s="1061"/>
      <c r="AH23" s="1061"/>
      <c r="AI23" s="1061"/>
      <c r="AJ23" s="1070"/>
      <c r="AK23" s="1071"/>
      <c r="AL23" s="1072"/>
      <c r="AM23" s="1072"/>
      <c r="AN23" s="1072"/>
      <c r="AO23" s="1072"/>
      <c r="AP23" s="1061">
        <v>52304</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13944</v>
      </c>
      <c r="R28" s="1051"/>
      <c r="S28" s="1051"/>
      <c r="T28" s="1051"/>
      <c r="U28" s="1051"/>
      <c r="V28" s="1051">
        <v>13914</v>
      </c>
      <c r="W28" s="1051"/>
      <c r="X28" s="1051"/>
      <c r="Y28" s="1051"/>
      <c r="Z28" s="1051"/>
      <c r="AA28" s="1051">
        <v>30</v>
      </c>
      <c r="AB28" s="1051"/>
      <c r="AC28" s="1051"/>
      <c r="AD28" s="1051"/>
      <c r="AE28" s="1052"/>
      <c r="AF28" s="1053">
        <v>30</v>
      </c>
      <c r="AG28" s="1051"/>
      <c r="AH28" s="1051"/>
      <c r="AI28" s="1051"/>
      <c r="AJ28" s="1054"/>
      <c r="AK28" s="1042">
        <v>1285</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11152</v>
      </c>
      <c r="R29" s="1039"/>
      <c r="S29" s="1039"/>
      <c r="T29" s="1039"/>
      <c r="U29" s="1039"/>
      <c r="V29" s="1039">
        <v>10913</v>
      </c>
      <c r="W29" s="1039"/>
      <c r="X29" s="1039"/>
      <c r="Y29" s="1039"/>
      <c r="Z29" s="1039"/>
      <c r="AA29" s="1039">
        <v>239</v>
      </c>
      <c r="AB29" s="1039"/>
      <c r="AC29" s="1039"/>
      <c r="AD29" s="1039"/>
      <c r="AE29" s="1040"/>
      <c r="AF29" s="1035">
        <v>239</v>
      </c>
      <c r="AG29" s="1036"/>
      <c r="AH29" s="1036"/>
      <c r="AI29" s="1036"/>
      <c r="AJ29" s="1037"/>
      <c r="AK29" s="980">
        <v>1667</v>
      </c>
      <c r="AL29" s="971"/>
      <c r="AM29" s="971"/>
      <c r="AN29" s="971"/>
      <c r="AO29" s="971"/>
      <c r="AP29" s="971" t="s">
        <v>587</v>
      </c>
      <c r="AQ29" s="971"/>
      <c r="AR29" s="971"/>
      <c r="AS29" s="971"/>
      <c r="AT29" s="971"/>
      <c r="AU29" s="971" t="s">
        <v>587</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2806</v>
      </c>
      <c r="R30" s="1039"/>
      <c r="S30" s="1039"/>
      <c r="T30" s="1039"/>
      <c r="U30" s="1039"/>
      <c r="V30" s="1039">
        <v>2710</v>
      </c>
      <c r="W30" s="1039"/>
      <c r="X30" s="1039"/>
      <c r="Y30" s="1039"/>
      <c r="Z30" s="1039"/>
      <c r="AA30" s="1039">
        <v>96</v>
      </c>
      <c r="AB30" s="1039"/>
      <c r="AC30" s="1039"/>
      <c r="AD30" s="1039"/>
      <c r="AE30" s="1040"/>
      <c r="AF30" s="1035">
        <v>96</v>
      </c>
      <c r="AG30" s="1036"/>
      <c r="AH30" s="1036"/>
      <c r="AI30" s="1036"/>
      <c r="AJ30" s="1037"/>
      <c r="AK30" s="980">
        <v>347</v>
      </c>
      <c r="AL30" s="971"/>
      <c r="AM30" s="971"/>
      <c r="AN30" s="971"/>
      <c r="AO30" s="971"/>
      <c r="AP30" s="971" t="s">
        <v>588</v>
      </c>
      <c r="AQ30" s="971"/>
      <c r="AR30" s="971"/>
      <c r="AS30" s="971"/>
      <c r="AT30" s="971"/>
      <c r="AU30" s="971" t="s">
        <v>587</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11</v>
      </c>
      <c r="R31" s="1039"/>
      <c r="S31" s="1039"/>
      <c r="T31" s="1039"/>
      <c r="U31" s="1039"/>
      <c r="V31" s="1039">
        <v>10</v>
      </c>
      <c r="W31" s="1039"/>
      <c r="X31" s="1039"/>
      <c r="Y31" s="1039"/>
      <c r="Z31" s="1039"/>
      <c r="AA31" s="1039">
        <v>0</v>
      </c>
      <c r="AB31" s="1039"/>
      <c r="AC31" s="1039"/>
      <c r="AD31" s="1039"/>
      <c r="AE31" s="1040"/>
      <c r="AF31" s="1035">
        <v>0</v>
      </c>
      <c r="AG31" s="1036"/>
      <c r="AH31" s="1036"/>
      <c r="AI31" s="1036"/>
      <c r="AJ31" s="1037"/>
      <c r="AK31" s="980">
        <v>0</v>
      </c>
      <c r="AL31" s="971"/>
      <c r="AM31" s="971"/>
      <c r="AN31" s="971"/>
      <c r="AO31" s="971"/>
      <c r="AP31" s="971" t="s">
        <v>587</v>
      </c>
      <c r="AQ31" s="971"/>
      <c r="AR31" s="971"/>
      <c r="AS31" s="971"/>
      <c r="AT31" s="971"/>
      <c r="AU31" s="971" t="s">
        <v>587</v>
      </c>
      <c r="AV31" s="971"/>
      <c r="AW31" s="971"/>
      <c r="AX31" s="971"/>
      <c r="AY31" s="971"/>
      <c r="AZ31" s="1041" t="s">
        <v>590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2957</v>
      </c>
      <c r="R32" s="1039"/>
      <c r="S32" s="1039"/>
      <c r="T32" s="1039"/>
      <c r="U32" s="1039"/>
      <c r="V32" s="1039">
        <v>2588</v>
      </c>
      <c r="W32" s="1039"/>
      <c r="X32" s="1039"/>
      <c r="Y32" s="1039"/>
      <c r="Z32" s="1039"/>
      <c r="AA32" s="1039">
        <v>369</v>
      </c>
      <c r="AB32" s="1039"/>
      <c r="AC32" s="1039"/>
      <c r="AD32" s="1039"/>
      <c r="AE32" s="1040"/>
      <c r="AF32" s="1035">
        <v>2441</v>
      </c>
      <c r="AG32" s="1036"/>
      <c r="AH32" s="1036"/>
      <c r="AI32" s="1036"/>
      <c r="AJ32" s="1037"/>
      <c r="AK32" s="980">
        <v>148</v>
      </c>
      <c r="AL32" s="971"/>
      <c r="AM32" s="971"/>
      <c r="AN32" s="971"/>
      <c r="AO32" s="971"/>
      <c r="AP32" s="971">
        <v>2917</v>
      </c>
      <c r="AQ32" s="971"/>
      <c r="AR32" s="971"/>
      <c r="AS32" s="971"/>
      <c r="AT32" s="971"/>
      <c r="AU32" s="971">
        <v>18</v>
      </c>
      <c r="AV32" s="971"/>
      <c r="AW32" s="971"/>
      <c r="AX32" s="971"/>
      <c r="AY32" s="971"/>
      <c r="AZ32" s="1041" t="s">
        <v>588</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2491</v>
      </c>
      <c r="R33" s="1039"/>
      <c r="S33" s="1039"/>
      <c r="T33" s="1039"/>
      <c r="U33" s="1039"/>
      <c r="V33" s="1039">
        <v>2421</v>
      </c>
      <c r="W33" s="1039"/>
      <c r="X33" s="1039"/>
      <c r="Y33" s="1039"/>
      <c r="Z33" s="1039"/>
      <c r="AA33" s="1039">
        <v>70</v>
      </c>
      <c r="AB33" s="1039"/>
      <c r="AC33" s="1039"/>
      <c r="AD33" s="1039"/>
      <c r="AE33" s="1040"/>
      <c r="AF33" s="1035">
        <v>5295</v>
      </c>
      <c r="AG33" s="1036"/>
      <c r="AH33" s="1036"/>
      <c r="AI33" s="1036"/>
      <c r="AJ33" s="1037"/>
      <c r="AK33" s="980">
        <v>331</v>
      </c>
      <c r="AL33" s="971"/>
      <c r="AM33" s="971"/>
      <c r="AN33" s="971"/>
      <c r="AO33" s="971"/>
      <c r="AP33" s="971">
        <v>3419</v>
      </c>
      <c r="AQ33" s="971"/>
      <c r="AR33" s="971"/>
      <c r="AS33" s="971"/>
      <c r="AT33" s="971"/>
      <c r="AU33" s="971">
        <v>1443</v>
      </c>
      <c r="AV33" s="971"/>
      <c r="AW33" s="971"/>
      <c r="AX33" s="971"/>
      <c r="AY33" s="971"/>
      <c r="AZ33" s="1041" t="s">
        <v>587</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11408</v>
      </c>
      <c r="R34" s="1039"/>
      <c r="S34" s="1039"/>
      <c r="T34" s="1039"/>
      <c r="U34" s="1039"/>
      <c r="V34" s="1039">
        <v>10388</v>
      </c>
      <c r="W34" s="1039"/>
      <c r="X34" s="1039"/>
      <c r="Y34" s="1039"/>
      <c r="Z34" s="1039"/>
      <c r="AA34" s="1039">
        <v>1020</v>
      </c>
      <c r="AB34" s="1039"/>
      <c r="AC34" s="1039"/>
      <c r="AD34" s="1039"/>
      <c r="AE34" s="1040"/>
      <c r="AF34" s="1035">
        <v>2835</v>
      </c>
      <c r="AG34" s="1036"/>
      <c r="AH34" s="1036"/>
      <c r="AI34" s="1036"/>
      <c r="AJ34" s="1037"/>
      <c r="AK34" s="980">
        <v>361</v>
      </c>
      <c r="AL34" s="971"/>
      <c r="AM34" s="971"/>
      <c r="AN34" s="971"/>
      <c r="AO34" s="971"/>
      <c r="AP34" s="971">
        <v>1317</v>
      </c>
      <c r="AQ34" s="971"/>
      <c r="AR34" s="971"/>
      <c r="AS34" s="971"/>
      <c r="AT34" s="971"/>
      <c r="AU34" s="971">
        <v>51</v>
      </c>
      <c r="AV34" s="971"/>
      <c r="AW34" s="971"/>
      <c r="AX34" s="971"/>
      <c r="AY34" s="971"/>
      <c r="AZ34" s="1041" t="s">
        <v>588</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413</v>
      </c>
      <c r="C35" s="1031"/>
      <c r="D35" s="1031"/>
      <c r="E35" s="1031"/>
      <c r="F35" s="1031"/>
      <c r="G35" s="1031"/>
      <c r="H35" s="1031"/>
      <c r="I35" s="1031"/>
      <c r="J35" s="1031"/>
      <c r="K35" s="1031"/>
      <c r="L35" s="1031"/>
      <c r="M35" s="1031"/>
      <c r="N35" s="1031"/>
      <c r="O35" s="1031"/>
      <c r="P35" s="1032"/>
      <c r="Q35" s="1038">
        <v>70087</v>
      </c>
      <c r="R35" s="1039"/>
      <c r="S35" s="1039"/>
      <c r="T35" s="1039"/>
      <c r="U35" s="1039"/>
      <c r="V35" s="1039">
        <v>68818</v>
      </c>
      <c r="W35" s="1039"/>
      <c r="X35" s="1039"/>
      <c r="Y35" s="1039"/>
      <c r="Z35" s="1039"/>
      <c r="AA35" s="1039">
        <v>1269</v>
      </c>
      <c r="AB35" s="1039"/>
      <c r="AC35" s="1039"/>
      <c r="AD35" s="1039"/>
      <c r="AE35" s="1040"/>
      <c r="AF35" s="1035">
        <v>7296</v>
      </c>
      <c r="AG35" s="1036"/>
      <c r="AH35" s="1036"/>
      <c r="AI35" s="1036"/>
      <c r="AJ35" s="1037"/>
      <c r="AK35" s="980">
        <v>1</v>
      </c>
      <c r="AL35" s="971"/>
      <c r="AM35" s="971"/>
      <c r="AN35" s="971"/>
      <c r="AO35" s="971"/>
      <c r="AP35" s="971" t="s">
        <v>587</v>
      </c>
      <c r="AQ35" s="971"/>
      <c r="AR35" s="971"/>
      <c r="AS35" s="971"/>
      <c r="AT35" s="971"/>
      <c r="AU35" s="971" t="s">
        <v>588</v>
      </c>
      <c r="AV35" s="971"/>
      <c r="AW35" s="971"/>
      <c r="AX35" s="971"/>
      <c r="AY35" s="971"/>
      <c r="AZ35" s="1041" t="s">
        <v>588</v>
      </c>
      <c r="BA35" s="1041"/>
      <c r="BB35" s="1041"/>
      <c r="BC35" s="1041"/>
      <c r="BD35" s="1041"/>
      <c r="BE35" s="972" t="s">
        <v>410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18233</v>
      </c>
      <c r="AG63" s="959"/>
      <c r="AH63" s="959"/>
      <c r="AI63" s="959"/>
      <c r="AJ63" s="1022"/>
      <c r="AK63" s="1023"/>
      <c r="AL63" s="963"/>
      <c r="AM63" s="963"/>
      <c r="AN63" s="963"/>
      <c r="AO63" s="963"/>
      <c r="AP63" s="959">
        <v>7653</v>
      </c>
      <c r="AQ63" s="959"/>
      <c r="AR63" s="959"/>
      <c r="AS63" s="959"/>
      <c r="AT63" s="959"/>
      <c r="AU63" s="959">
        <v>1512</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592</v>
      </c>
      <c r="C68" s="986"/>
      <c r="D68" s="986"/>
      <c r="E68" s="986"/>
      <c r="F68" s="986"/>
      <c r="G68" s="986"/>
      <c r="H68" s="986"/>
      <c r="I68" s="986"/>
      <c r="J68" s="986"/>
      <c r="K68" s="986"/>
      <c r="L68" s="986"/>
      <c r="M68" s="986"/>
      <c r="N68" s="986"/>
      <c r="O68" s="986"/>
      <c r="P68" s="987"/>
      <c r="Q68" s="988">
        <v>194</v>
      </c>
      <c r="R68" s="982"/>
      <c r="S68" s="982"/>
      <c r="T68" s="982"/>
      <c r="U68" s="982"/>
      <c r="V68" s="982">
        <v>178</v>
      </c>
      <c r="W68" s="982"/>
      <c r="X68" s="982"/>
      <c r="Y68" s="982"/>
      <c r="Z68" s="982"/>
      <c r="AA68" s="982">
        <v>16</v>
      </c>
      <c r="AB68" s="982"/>
      <c r="AC68" s="982"/>
      <c r="AD68" s="982"/>
      <c r="AE68" s="982"/>
      <c r="AF68" s="982">
        <v>16</v>
      </c>
      <c r="AG68" s="982"/>
      <c r="AH68" s="982"/>
      <c r="AI68" s="982"/>
      <c r="AJ68" s="982"/>
      <c r="AK68" s="982" t="s">
        <v>587</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593</v>
      </c>
      <c r="C69" s="975"/>
      <c r="D69" s="975"/>
      <c r="E69" s="975"/>
      <c r="F69" s="975"/>
      <c r="G69" s="975"/>
      <c r="H69" s="975"/>
      <c r="I69" s="975"/>
      <c r="J69" s="975"/>
      <c r="K69" s="975"/>
      <c r="L69" s="975"/>
      <c r="M69" s="975"/>
      <c r="N69" s="975"/>
      <c r="O69" s="975"/>
      <c r="P69" s="976"/>
      <c r="Q69" s="977">
        <v>1305178</v>
      </c>
      <c r="R69" s="971"/>
      <c r="S69" s="971"/>
      <c r="T69" s="971"/>
      <c r="U69" s="971"/>
      <c r="V69" s="971">
        <v>1290844</v>
      </c>
      <c r="W69" s="971"/>
      <c r="X69" s="971"/>
      <c r="Y69" s="971"/>
      <c r="Z69" s="971"/>
      <c r="AA69" s="971">
        <v>14334</v>
      </c>
      <c r="AB69" s="971"/>
      <c r="AC69" s="971"/>
      <c r="AD69" s="971"/>
      <c r="AE69" s="971"/>
      <c r="AF69" s="971">
        <v>14334</v>
      </c>
      <c r="AG69" s="971"/>
      <c r="AH69" s="971"/>
      <c r="AI69" s="971"/>
      <c r="AJ69" s="971"/>
      <c r="AK69" s="971">
        <v>9500</v>
      </c>
      <c r="AL69" s="971"/>
      <c r="AM69" s="971"/>
      <c r="AN69" s="971"/>
      <c r="AO69" s="971"/>
      <c r="AP69" s="971" t="s">
        <v>587</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594</v>
      </c>
      <c r="C70" s="975"/>
      <c r="D70" s="975"/>
      <c r="E70" s="975"/>
      <c r="F70" s="975"/>
      <c r="G70" s="975"/>
      <c r="H70" s="975"/>
      <c r="I70" s="975"/>
      <c r="J70" s="975"/>
      <c r="K70" s="975"/>
      <c r="L70" s="975"/>
      <c r="M70" s="975"/>
      <c r="N70" s="975"/>
      <c r="O70" s="975"/>
      <c r="P70" s="976"/>
      <c r="Q70" s="977">
        <v>39180</v>
      </c>
      <c r="R70" s="971"/>
      <c r="S70" s="971"/>
      <c r="T70" s="971"/>
      <c r="U70" s="971"/>
      <c r="V70" s="971">
        <v>36872</v>
      </c>
      <c r="W70" s="971"/>
      <c r="X70" s="971"/>
      <c r="Y70" s="971"/>
      <c r="Z70" s="971"/>
      <c r="AA70" s="971">
        <v>2308</v>
      </c>
      <c r="AB70" s="971"/>
      <c r="AC70" s="971"/>
      <c r="AD70" s="971"/>
      <c r="AE70" s="971"/>
      <c r="AF70" s="971">
        <v>23683</v>
      </c>
      <c r="AG70" s="971"/>
      <c r="AH70" s="971"/>
      <c r="AI70" s="971"/>
      <c r="AJ70" s="971"/>
      <c r="AK70" s="971" t="s">
        <v>587</v>
      </c>
      <c r="AL70" s="971"/>
      <c r="AM70" s="971"/>
      <c r="AN70" s="971"/>
      <c r="AO70" s="971"/>
      <c r="AP70" s="971">
        <v>98164</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6632</v>
      </c>
      <c r="R71" s="971"/>
      <c r="S71" s="971"/>
      <c r="T71" s="971"/>
      <c r="U71" s="971"/>
      <c r="V71" s="971">
        <v>5979</v>
      </c>
      <c r="W71" s="971"/>
      <c r="X71" s="971"/>
      <c r="Y71" s="971"/>
      <c r="Z71" s="971"/>
      <c r="AA71" s="971">
        <v>653</v>
      </c>
      <c r="AB71" s="971"/>
      <c r="AC71" s="971"/>
      <c r="AD71" s="971"/>
      <c r="AE71" s="971"/>
      <c r="AF71" s="971">
        <v>19383</v>
      </c>
      <c r="AG71" s="971"/>
      <c r="AH71" s="971"/>
      <c r="AI71" s="971"/>
      <c r="AJ71" s="971"/>
      <c r="AK71" s="971" t="s">
        <v>588</v>
      </c>
      <c r="AL71" s="971"/>
      <c r="AM71" s="971"/>
      <c r="AN71" s="971"/>
      <c r="AO71" s="971"/>
      <c r="AP71" s="971">
        <v>20120</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57416</v>
      </c>
      <c r="AG88" s="959"/>
      <c r="AH88" s="959"/>
      <c r="AI88" s="959"/>
      <c r="AJ88" s="959"/>
      <c r="AK88" s="963"/>
      <c r="AL88" s="963"/>
      <c r="AM88" s="963"/>
      <c r="AN88" s="963"/>
      <c r="AO88" s="963"/>
      <c r="AP88" s="959">
        <v>118284</v>
      </c>
      <c r="AQ88" s="959"/>
      <c r="AR88" s="959"/>
      <c r="AS88" s="959"/>
      <c r="AT88" s="959"/>
      <c r="AU88" s="959" t="s">
        <v>586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3398</v>
      </c>
      <c r="CS102" s="953"/>
      <c r="CT102" s="953"/>
      <c r="CU102" s="953"/>
      <c r="CV102" s="954"/>
      <c r="CW102" s="952">
        <v>325</v>
      </c>
      <c r="CX102" s="953"/>
      <c r="CY102" s="953"/>
      <c r="CZ102" s="953"/>
      <c r="DA102" s="954"/>
      <c r="DB102" s="952">
        <v>2064</v>
      </c>
      <c r="DC102" s="953"/>
      <c r="DD102" s="953"/>
      <c r="DE102" s="953"/>
      <c r="DF102" s="954"/>
      <c r="DG102" s="952" t="s">
        <v>588</v>
      </c>
      <c r="DH102" s="953"/>
      <c r="DI102" s="953"/>
      <c r="DJ102" s="953"/>
      <c r="DK102" s="954"/>
      <c r="DL102" s="952" t="s">
        <v>588</v>
      </c>
      <c r="DM102" s="953"/>
      <c r="DN102" s="953"/>
      <c r="DO102" s="953"/>
      <c r="DP102" s="954"/>
      <c r="DQ102" s="952" t="s">
        <v>588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308</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308</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308</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2788735</v>
      </c>
      <c r="AB110" s="889"/>
      <c r="AC110" s="889"/>
      <c r="AD110" s="889"/>
      <c r="AE110" s="890"/>
      <c r="AF110" s="891">
        <v>2976057</v>
      </c>
      <c r="AG110" s="889"/>
      <c r="AH110" s="889"/>
      <c r="AI110" s="889"/>
      <c r="AJ110" s="890"/>
      <c r="AK110" s="891">
        <v>3433954</v>
      </c>
      <c r="AL110" s="889"/>
      <c r="AM110" s="889"/>
      <c r="AN110" s="889"/>
      <c r="AO110" s="890"/>
      <c r="AP110" s="892">
        <v>12.8</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57011030</v>
      </c>
      <c r="BR110" s="842"/>
      <c r="BS110" s="842"/>
      <c r="BT110" s="842"/>
      <c r="BU110" s="842"/>
      <c r="BV110" s="842">
        <v>57888944</v>
      </c>
      <c r="BW110" s="842"/>
      <c r="BX110" s="842"/>
      <c r="BY110" s="842"/>
      <c r="BZ110" s="842"/>
      <c r="CA110" s="842">
        <v>52303828</v>
      </c>
      <c r="CB110" s="842"/>
      <c r="CC110" s="842"/>
      <c r="CD110" s="842"/>
      <c r="CE110" s="842"/>
      <c r="CF110" s="866">
        <v>194.9</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254700</v>
      </c>
      <c r="DH110" s="842"/>
      <c r="DI110" s="842"/>
      <c r="DJ110" s="842"/>
      <c r="DK110" s="842"/>
      <c r="DL110" s="842">
        <v>1539683</v>
      </c>
      <c r="DM110" s="842"/>
      <c r="DN110" s="842"/>
      <c r="DO110" s="842"/>
      <c r="DP110" s="842"/>
      <c r="DQ110" s="842">
        <v>1393390</v>
      </c>
      <c r="DR110" s="842"/>
      <c r="DS110" s="842"/>
      <c r="DT110" s="842"/>
      <c r="DU110" s="842"/>
      <c r="DV110" s="843">
        <v>5.2</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4698966</v>
      </c>
      <c r="BR111" s="817"/>
      <c r="BS111" s="817"/>
      <c r="BT111" s="817"/>
      <c r="BU111" s="817"/>
      <c r="BV111" s="817">
        <v>3702720</v>
      </c>
      <c r="BW111" s="817"/>
      <c r="BX111" s="817"/>
      <c r="BY111" s="817"/>
      <c r="BZ111" s="817"/>
      <c r="CA111" s="817">
        <v>2825261</v>
      </c>
      <c r="CB111" s="817"/>
      <c r="CC111" s="817"/>
      <c r="CD111" s="817"/>
      <c r="CE111" s="817"/>
      <c r="CF111" s="875">
        <v>10.5</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3283130</v>
      </c>
      <c r="DH111" s="817"/>
      <c r="DI111" s="817"/>
      <c r="DJ111" s="817"/>
      <c r="DK111" s="817"/>
      <c r="DL111" s="817">
        <v>1001728</v>
      </c>
      <c r="DM111" s="817"/>
      <c r="DN111" s="817"/>
      <c r="DO111" s="817"/>
      <c r="DP111" s="817"/>
      <c r="DQ111" s="817">
        <v>893787</v>
      </c>
      <c r="DR111" s="817"/>
      <c r="DS111" s="817"/>
      <c r="DT111" s="817"/>
      <c r="DU111" s="817"/>
      <c r="DV111" s="794">
        <v>3.3</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447</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1862459</v>
      </c>
      <c r="BR112" s="817"/>
      <c r="BS112" s="817"/>
      <c r="BT112" s="817"/>
      <c r="BU112" s="817"/>
      <c r="BV112" s="817">
        <v>1827573</v>
      </c>
      <c r="BW112" s="817"/>
      <c r="BX112" s="817"/>
      <c r="BY112" s="817"/>
      <c r="BZ112" s="817"/>
      <c r="CA112" s="817">
        <v>1511520</v>
      </c>
      <c r="CB112" s="817"/>
      <c r="CC112" s="817"/>
      <c r="CD112" s="817"/>
      <c r="CE112" s="817"/>
      <c r="CF112" s="875">
        <v>5.6</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450</v>
      </c>
      <c r="DR112" s="817"/>
      <c r="DS112" s="817"/>
      <c r="DT112" s="817"/>
      <c r="DU112" s="817"/>
      <c r="DV112" s="794" t="s">
        <v>129</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178105</v>
      </c>
      <c r="AB113" s="919"/>
      <c r="AC113" s="919"/>
      <c r="AD113" s="919"/>
      <c r="AE113" s="920"/>
      <c r="AF113" s="921">
        <v>184302</v>
      </c>
      <c r="AG113" s="919"/>
      <c r="AH113" s="919"/>
      <c r="AI113" s="919"/>
      <c r="AJ113" s="920"/>
      <c r="AK113" s="921">
        <v>188653</v>
      </c>
      <c r="AL113" s="919"/>
      <c r="AM113" s="919"/>
      <c r="AN113" s="919"/>
      <c r="AO113" s="920"/>
      <c r="AP113" s="922">
        <v>0.7</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129</v>
      </c>
      <c r="BR113" s="817"/>
      <c r="BS113" s="817"/>
      <c r="BT113" s="817"/>
      <c r="BU113" s="817"/>
      <c r="BV113" s="817" t="s">
        <v>129</v>
      </c>
      <c r="BW113" s="817"/>
      <c r="BX113" s="817"/>
      <c r="BY113" s="817"/>
      <c r="BZ113" s="817"/>
      <c r="CA113" s="817" t="s">
        <v>129</v>
      </c>
      <c r="CB113" s="817"/>
      <c r="CC113" s="817"/>
      <c r="CD113" s="817"/>
      <c r="CE113" s="817"/>
      <c r="CF113" s="875" t="s">
        <v>129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450</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129</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6568854</v>
      </c>
      <c r="BR114" s="817"/>
      <c r="BS114" s="817"/>
      <c r="BT114" s="817"/>
      <c r="BU114" s="817"/>
      <c r="BV114" s="817">
        <v>6424480</v>
      </c>
      <c r="BW114" s="817"/>
      <c r="BX114" s="817"/>
      <c r="BY114" s="817"/>
      <c r="BZ114" s="817"/>
      <c r="CA114" s="817">
        <v>6200764</v>
      </c>
      <c r="CB114" s="817"/>
      <c r="CC114" s="817"/>
      <c r="CD114" s="817"/>
      <c r="CE114" s="817"/>
      <c r="CF114" s="875">
        <v>23.1</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99651</v>
      </c>
      <c r="AB115" s="919"/>
      <c r="AC115" s="919"/>
      <c r="AD115" s="919"/>
      <c r="AE115" s="920"/>
      <c r="AF115" s="921">
        <v>100038</v>
      </c>
      <c r="AG115" s="919"/>
      <c r="AH115" s="919"/>
      <c r="AI115" s="919"/>
      <c r="AJ115" s="920"/>
      <c r="AK115" s="921">
        <v>206104</v>
      </c>
      <c r="AL115" s="919"/>
      <c r="AM115" s="919"/>
      <c r="AN115" s="919"/>
      <c r="AO115" s="920"/>
      <c r="AP115" s="922">
        <v>0.8</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1161136</v>
      </c>
      <c r="DH115" s="780"/>
      <c r="DI115" s="780"/>
      <c r="DJ115" s="780"/>
      <c r="DK115" s="781"/>
      <c r="DL115" s="782">
        <v>1161309</v>
      </c>
      <c r="DM115" s="780"/>
      <c r="DN115" s="780"/>
      <c r="DO115" s="780"/>
      <c r="DP115" s="781"/>
      <c r="DQ115" s="782">
        <v>538084</v>
      </c>
      <c r="DR115" s="780"/>
      <c r="DS115" s="780"/>
      <c r="DT115" s="780"/>
      <c r="DU115" s="781"/>
      <c r="DV115" s="824">
        <v>2</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3066491</v>
      </c>
      <c r="AB117" s="903"/>
      <c r="AC117" s="903"/>
      <c r="AD117" s="903"/>
      <c r="AE117" s="904"/>
      <c r="AF117" s="905">
        <v>3260397</v>
      </c>
      <c r="AG117" s="903"/>
      <c r="AH117" s="903"/>
      <c r="AI117" s="903"/>
      <c r="AJ117" s="904"/>
      <c r="AK117" s="905">
        <v>3828711</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450</v>
      </c>
      <c r="CB117" s="817"/>
      <c r="CC117" s="817"/>
      <c r="CD117" s="817"/>
      <c r="CE117" s="817"/>
      <c r="CF117" s="875" t="s">
        <v>129</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308</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2511</v>
      </c>
      <c r="AB119" s="889"/>
      <c r="AC119" s="889"/>
      <c r="AD119" s="889"/>
      <c r="AE119" s="890"/>
      <c r="AF119" s="891">
        <v>2494</v>
      </c>
      <c r="AG119" s="889"/>
      <c r="AH119" s="889"/>
      <c r="AI119" s="889"/>
      <c r="AJ119" s="890"/>
      <c r="AK119" s="891">
        <v>97931</v>
      </c>
      <c r="AL119" s="889"/>
      <c r="AM119" s="889"/>
      <c r="AN119" s="889"/>
      <c r="AO119" s="890"/>
      <c r="AP119" s="892">
        <v>0.4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70141309</v>
      </c>
      <c r="BR119" s="845"/>
      <c r="BS119" s="845"/>
      <c r="BT119" s="845"/>
      <c r="BU119" s="845"/>
      <c r="BV119" s="845">
        <v>69843717</v>
      </c>
      <c r="BW119" s="845"/>
      <c r="BX119" s="845"/>
      <c r="BY119" s="845"/>
      <c r="BZ119" s="845"/>
      <c r="CA119" s="845">
        <v>62841373</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18761</v>
      </c>
      <c r="AB120" s="780"/>
      <c r="AC120" s="780"/>
      <c r="AD120" s="780"/>
      <c r="AE120" s="781"/>
      <c r="AF120" s="782">
        <v>19143</v>
      </c>
      <c r="AG120" s="780"/>
      <c r="AH120" s="780"/>
      <c r="AI120" s="780"/>
      <c r="AJ120" s="781"/>
      <c r="AK120" s="782">
        <v>29519</v>
      </c>
      <c r="AL120" s="780"/>
      <c r="AM120" s="780"/>
      <c r="AN120" s="780"/>
      <c r="AO120" s="781"/>
      <c r="AP120" s="824">
        <v>0.1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24566166</v>
      </c>
      <c r="BR120" s="842"/>
      <c r="BS120" s="842"/>
      <c r="BT120" s="842"/>
      <c r="BU120" s="842"/>
      <c r="BV120" s="842">
        <v>27086022</v>
      </c>
      <c r="BW120" s="842"/>
      <c r="BX120" s="842"/>
      <c r="BY120" s="842"/>
      <c r="BZ120" s="842"/>
      <c r="CA120" s="842">
        <v>25665823</v>
      </c>
      <c r="CB120" s="842"/>
      <c r="CC120" s="842"/>
      <c r="CD120" s="842"/>
      <c r="CE120" s="842"/>
      <c r="CF120" s="866">
        <v>95.6</v>
      </c>
      <c r="CG120" s="867"/>
      <c r="CH120" s="867"/>
      <c r="CI120" s="867"/>
      <c r="CJ120" s="867"/>
      <c r="CK120" s="868" t="s">
        <v>472</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1536863</v>
      </c>
      <c r="DH120" s="842"/>
      <c r="DI120" s="842"/>
      <c r="DJ120" s="842"/>
      <c r="DK120" s="842"/>
      <c r="DL120" s="842">
        <v>1490499</v>
      </c>
      <c r="DM120" s="842"/>
      <c r="DN120" s="842"/>
      <c r="DO120" s="842"/>
      <c r="DP120" s="842"/>
      <c r="DQ120" s="842">
        <v>1442639</v>
      </c>
      <c r="DR120" s="842"/>
      <c r="DS120" s="842"/>
      <c r="DT120" s="842"/>
      <c r="DU120" s="842"/>
      <c r="DV120" s="843">
        <v>5.4</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13813441</v>
      </c>
      <c r="BR121" s="817"/>
      <c r="BS121" s="817"/>
      <c r="BT121" s="817"/>
      <c r="BU121" s="817"/>
      <c r="BV121" s="817">
        <v>7659764</v>
      </c>
      <c r="BW121" s="817"/>
      <c r="BX121" s="817"/>
      <c r="BY121" s="817"/>
      <c r="BZ121" s="817"/>
      <c r="CA121" s="817">
        <v>4450044</v>
      </c>
      <c r="CB121" s="817"/>
      <c r="CC121" s="817"/>
      <c r="CD121" s="817"/>
      <c r="CE121" s="817"/>
      <c r="CF121" s="875">
        <v>16.600000000000001</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299486</v>
      </c>
      <c r="DH121" s="817"/>
      <c r="DI121" s="817"/>
      <c r="DJ121" s="817"/>
      <c r="DK121" s="817"/>
      <c r="DL121" s="817">
        <v>28013</v>
      </c>
      <c r="DM121" s="817"/>
      <c r="DN121" s="817"/>
      <c r="DO121" s="817"/>
      <c r="DP121" s="817"/>
      <c r="DQ121" s="817">
        <v>51380</v>
      </c>
      <c r="DR121" s="817"/>
      <c r="DS121" s="817"/>
      <c r="DT121" s="817"/>
      <c r="DU121" s="817"/>
      <c r="DV121" s="794">
        <v>0.2</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30533354</v>
      </c>
      <c r="BR122" s="845"/>
      <c r="BS122" s="845"/>
      <c r="BT122" s="845"/>
      <c r="BU122" s="845"/>
      <c r="BV122" s="845">
        <v>31449000</v>
      </c>
      <c r="BW122" s="845"/>
      <c r="BX122" s="845"/>
      <c r="BY122" s="845"/>
      <c r="BZ122" s="845"/>
      <c r="CA122" s="845">
        <v>30552782</v>
      </c>
      <c r="CB122" s="845"/>
      <c r="CC122" s="845"/>
      <c r="CD122" s="845"/>
      <c r="CE122" s="845"/>
      <c r="CF122" s="846">
        <v>113.8</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26110</v>
      </c>
      <c r="DH122" s="817"/>
      <c r="DI122" s="817"/>
      <c r="DJ122" s="817"/>
      <c r="DK122" s="817"/>
      <c r="DL122" s="817">
        <v>23512</v>
      </c>
      <c r="DM122" s="817"/>
      <c r="DN122" s="817"/>
      <c r="DO122" s="817"/>
      <c r="DP122" s="817"/>
      <c r="DQ122" s="817">
        <v>17501</v>
      </c>
      <c r="DR122" s="817"/>
      <c r="DS122" s="817"/>
      <c r="DT122" s="817"/>
      <c r="DU122" s="817"/>
      <c r="DV122" s="794">
        <v>0.1</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477</v>
      </c>
      <c r="BP123" s="878"/>
      <c r="BQ123" s="832">
        <v>68912961</v>
      </c>
      <c r="BR123" s="833"/>
      <c r="BS123" s="833"/>
      <c r="BT123" s="833"/>
      <c r="BU123" s="833"/>
      <c r="BV123" s="833">
        <v>66194786</v>
      </c>
      <c r="BW123" s="833"/>
      <c r="BX123" s="833"/>
      <c r="BY123" s="833"/>
      <c r="BZ123" s="833"/>
      <c r="CA123" s="833">
        <v>60668649</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478</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4.8</v>
      </c>
      <c r="BR124" s="831"/>
      <c r="BS124" s="831"/>
      <c r="BT124" s="831"/>
      <c r="BU124" s="831"/>
      <c r="BV124" s="831">
        <v>13.3</v>
      </c>
      <c r="BW124" s="831"/>
      <c r="BX124" s="831"/>
      <c r="BY124" s="831"/>
      <c r="BZ124" s="831"/>
      <c r="CA124" s="831">
        <v>8</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78379</v>
      </c>
      <c r="AB126" s="780"/>
      <c r="AC126" s="780"/>
      <c r="AD126" s="780"/>
      <c r="AE126" s="781"/>
      <c r="AF126" s="782">
        <v>78401</v>
      </c>
      <c r="AG126" s="780"/>
      <c r="AH126" s="780"/>
      <c r="AI126" s="780"/>
      <c r="AJ126" s="781"/>
      <c r="AK126" s="782">
        <v>78654</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92675</v>
      </c>
      <c r="AB128" s="801"/>
      <c r="AC128" s="801"/>
      <c r="AD128" s="801"/>
      <c r="AE128" s="802"/>
      <c r="AF128" s="803">
        <v>100731</v>
      </c>
      <c r="AG128" s="801"/>
      <c r="AH128" s="801"/>
      <c r="AI128" s="801"/>
      <c r="AJ128" s="802"/>
      <c r="AK128" s="803">
        <v>991315</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129</v>
      </c>
      <c r="BG128" s="787"/>
      <c r="BH128" s="787"/>
      <c r="BI128" s="787"/>
      <c r="BJ128" s="787"/>
      <c r="BK128" s="787"/>
      <c r="BL128" s="810"/>
      <c r="BM128" s="786">
        <v>11.84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27731894</v>
      </c>
      <c r="AB129" s="780"/>
      <c r="AC129" s="780"/>
      <c r="AD129" s="780"/>
      <c r="AE129" s="781"/>
      <c r="AF129" s="782">
        <v>29727094</v>
      </c>
      <c r="AG129" s="780"/>
      <c r="AH129" s="780"/>
      <c r="AI129" s="780"/>
      <c r="AJ129" s="781"/>
      <c r="AK129" s="782">
        <v>29233907</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129</v>
      </c>
      <c r="BG129" s="771"/>
      <c r="BH129" s="771"/>
      <c r="BI129" s="771"/>
      <c r="BJ129" s="771"/>
      <c r="BK129" s="771"/>
      <c r="BL129" s="772"/>
      <c r="BM129" s="770">
        <v>16.84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2321557</v>
      </c>
      <c r="AB130" s="780"/>
      <c r="AC130" s="780"/>
      <c r="AD130" s="780"/>
      <c r="AE130" s="781"/>
      <c r="AF130" s="782">
        <v>2324274</v>
      </c>
      <c r="AG130" s="780"/>
      <c r="AH130" s="780"/>
      <c r="AI130" s="780"/>
      <c r="AJ130" s="781"/>
      <c r="AK130" s="782">
        <v>2395102</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25410337</v>
      </c>
      <c r="AB131" s="764"/>
      <c r="AC131" s="764"/>
      <c r="AD131" s="764"/>
      <c r="AE131" s="765"/>
      <c r="AF131" s="766">
        <v>27402820</v>
      </c>
      <c r="AG131" s="764"/>
      <c r="AH131" s="764"/>
      <c r="AI131" s="764"/>
      <c r="AJ131" s="765"/>
      <c r="AK131" s="766">
        <v>26838805</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2.5669041699999999</v>
      </c>
      <c r="AB132" s="745"/>
      <c r="AC132" s="745"/>
      <c r="AD132" s="745"/>
      <c r="AE132" s="746"/>
      <c r="AF132" s="747">
        <v>3.0485621549999999</v>
      </c>
      <c r="AG132" s="745"/>
      <c r="AH132" s="745"/>
      <c r="AI132" s="745"/>
      <c r="AJ132" s="746"/>
      <c r="AK132" s="747">
        <v>1.64796458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2</v>
      </c>
      <c r="AB133" s="724"/>
      <c r="AC133" s="724"/>
      <c r="AD133" s="724"/>
      <c r="AE133" s="725"/>
      <c r="AF133" s="723">
        <v>2.7</v>
      </c>
      <c r="AG133" s="724"/>
      <c r="AH133" s="724"/>
      <c r="AI133" s="724"/>
      <c r="AJ133" s="725"/>
      <c r="AK133" s="723">
        <v>2.4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908G/k7WKkHjRIkBjVQR5MG69VCj/nerOj8p9fZkOQ8QdEtNtBTm/Rvja7wK/e7x2qLpjmQhkeb4QkpavesHg==" saltValue="YTUOCo75UPTHvLA3M6td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Tj2zZOlGZLnApBVAmWHKqQuXTofLsjt6ic7fXYC0iCQ5Pgoq3LG4kF0iHHEDHEe8Dc3qcHV1w5KIv3x00sqsg==" saltValue="ljF8aQ3v5iRMn69/RrgXP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G9LEAcPokSpMnOsJ7TE9ex3wVRrX7HX3ang/DB+XQ+/gd7jATq7sJnP+LS/mnmy7Vk4DxL4tFcvye8IOCRlUQ==" saltValue="xRSbu597vQUWAFw2vFQj8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10391065</v>
      </c>
      <c r="AP9" s="281">
        <v>74687</v>
      </c>
      <c r="AQ9" s="282">
        <v>62374</v>
      </c>
      <c r="AR9" s="283">
        <v>19.7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154</v>
      </c>
      <c r="AP10" s="284">
        <v>1</v>
      </c>
      <c r="AQ10" s="285">
        <v>4230</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32958</v>
      </c>
      <c r="AP11" s="284">
        <v>237</v>
      </c>
      <c r="AQ11" s="285">
        <v>601</v>
      </c>
      <c r="AR11" s="286">
        <v>-60.6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13</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329836</v>
      </c>
      <c r="AP13" s="284">
        <v>2371</v>
      </c>
      <c r="AQ13" s="285">
        <v>2559</v>
      </c>
      <c r="AR13" s="286">
        <v>-7.3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131956</v>
      </c>
      <c r="AP14" s="284">
        <v>948</v>
      </c>
      <c r="AQ14" s="285">
        <v>1133</v>
      </c>
      <c r="AR14" s="286">
        <v>-16.3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-720167</v>
      </c>
      <c r="AP15" s="284">
        <v>-5176</v>
      </c>
      <c r="AQ15" s="285">
        <v>-4006</v>
      </c>
      <c r="AR15" s="286">
        <v>29.2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10165802</v>
      </c>
      <c r="AP16" s="284">
        <v>73068</v>
      </c>
      <c r="AQ16" s="285">
        <v>66904</v>
      </c>
      <c r="AR16" s="286">
        <v>9.1999999999999993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7.37</v>
      </c>
      <c r="AP21" s="298">
        <v>6.16</v>
      </c>
      <c r="AQ21" s="299">
        <v>1.21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95.7</v>
      </c>
      <c r="AP22" s="303">
        <v>98.9</v>
      </c>
      <c r="AQ22" s="304">
        <v>-3.2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3433954</v>
      </c>
      <c r="AP32" s="312">
        <v>24682</v>
      </c>
      <c r="AQ32" s="313">
        <v>33699</v>
      </c>
      <c r="AR32" s="314">
        <v>-26.8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23</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188653</v>
      </c>
      <c r="AP35" s="312">
        <v>1356</v>
      </c>
      <c r="AQ35" s="313">
        <v>5771</v>
      </c>
      <c r="AR35" s="314">
        <v>-76.5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t="s">
        <v>516</v>
      </c>
      <c r="AP36" s="312" t="s">
        <v>516</v>
      </c>
      <c r="AQ36" s="313">
        <v>1158</v>
      </c>
      <c r="AR36" s="314" t="s">
        <v>516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206104</v>
      </c>
      <c r="AP37" s="312">
        <v>1481</v>
      </c>
      <c r="AQ37" s="313">
        <v>631</v>
      </c>
      <c r="AR37" s="314">
        <v>134.69999999999999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0</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-991315</v>
      </c>
      <c r="AP39" s="312">
        <v>-7125</v>
      </c>
      <c r="AQ39" s="313">
        <v>-6112</v>
      </c>
      <c r="AR39" s="314">
        <v>16.600000000000001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-2395102</v>
      </c>
      <c r="AP40" s="312">
        <v>-17215</v>
      </c>
      <c r="AQ40" s="313">
        <v>-25565</v>
      </c>
      <c r="AR40" s="314">
        <v>-32.700000000000003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442294</v>
      </c>
      <c r="AP41" s="312">
        <v>3179</v>
      </c>
      <c r="AQ41" s="313">
        <v>9604</v>
      </c>
      <c r="AR41" s="314">
        <v>-66.900000000000006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18080950</v>
      </c>
      <c r="AN51" s="334">
        <v>130673</v>
      </c>
      <c r="AO51" s="335">
        <v>3.8</v>
      </c>
      <c r="AP51" s="336">
        <v>43226</v>
      </c>
      <c r="AQ51" s="337">
        <v>1.3</v>
      </c>
      <c r="AR51" s="338">
        <v>2.5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6332502</v>
      </c>
      <c r="AN52" s="342">
        <v>45766</v>
      </c>
      <c r="AO52" s="343">
        <v>-26.5</v>
      </c>
      <c r="AP52" s="344">
        <v>22622</v>
      </c>
      <c r="AQ52" s="345">
        <v>-0.2</v>
      </c>
      <c r="AR52" s="346">
        <v>-26.3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20062055</v>
      </c>
      <c r="AN53" s="334">
        <v>144981</v>
      </c>
      <c r="AO53" s="335">
        <v>10.9</v>
      </c>
      <c r="AP53" s="336">
        <v>42836</v>
      </c>
      <c r="AQ53" s="337">
        <v>-0.9</v>
      </c>
      <c r="AR53" s="338">
        <v>11.8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3291337</v>
      </c>
      <c r="AN54" s="342">
        <v>23785</v>
      </c>
      <c r="AO54" s="343">
        <v>-48</v>
      </c>
      <c r="AP54" s="344">
        <v>22936</v>
      </c>
      <c r="AQ54" s="345">
        <v>1.4</v>
      </c>
      <c r="AR54" s="346">
        <v>-49.4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23928366</v>
      </c>
      <c r="AN55" s="334">
        <v>172283</v>
      </c>
      <c r="AO55" s="335">
        <v>18.8</v>
      </c>
      <c r="AP55" s="336">
        <v>44161</v>
      </c>
      <c r="AQ55" s="337">
        <v>3.1</v>
      </c>
      <c r="AR55" s="338">
        <v>15.7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8411631</v>
      </c>
      <c r="AN56" s="342">
        <v>60563</v>
      </c>
      <c r="AO56" s="343">
        <v>154.6</v>
      </c>
      <c r="AP56" s="344">
        <v>23644</v>
      </c>
      <c r="AQ56" s="345">
        <v>3.1</v>
      </c>
      <c r="AR56" s="346">
        <v>151.5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25133490</v>
      </c>
      <c r="AN57" s="334">
        <v>180653</v>
      </c>
      <c r="AO57" s="335">
        <v>4.9000000000000004</v>
      </c>
      <c r="AP57" s="336">
        <v>43955</v>
      </c>
      <c r="AQ57" s="337">
        <v>-0.5</v>
      </c>
      <c r="AR57" s="338">
        <v>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5767669</v>
      </c>
      <c r="AN58" s="342">
        <v>41456</v>
      </c>
      <c r="AO58" s="343">
        <v>-31.5</v>
      </c>
      <c r="AP58" s="344">
        <v>21318</v>
      </c>
      <c r="AQ58" s="345">
        <v>-9.8000000000000007</v>
      </c>
      <c r="AR58" s="346">
        <v>-21.7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16444560</v>
      </c>
      <c r="AN59" s="334">
        <v>118197</v>
      </c>
      <c r="AO59" s="335">
        <v>-34.6</v>
      </c>
      <c r="AP59" s="336">
        <v>41921</v>
      </c>
      <c r="AQ59" s="337">
        <v>-4.5999999999999996</v>
      </c>
      <c r="AR59" s="338">
        <v>-30</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2744516</v>
      </c>
      <c r="AN60" s="342">
        <v>19727</v>
      </c>
      <c r="AO60" s="343">
        <v>-52.4</v>
      </c>
      <c r="AP60" s="344">
        <v>21655</v>
      </c>
      <c r="AQ60" s="345">
        <v>1.6</v>
      </c>
      <c r="AR60" s="346">
        <v>-54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20729884</v>
      </c>
      <c r="AN61" s="349">
        <v>149357</v>
      </c>
      <c r="AO61" s="350">
        <v>0.8</v>
      </c>
      <c r="AP61" s="351">
        <v>43220</v>
      </c>
      <c r="AQ61" s="352">
        <v>-0.3</v>
      </c>
      <c r="AR61" s="338">
        <v>1.1000000000000001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5309531</v>
      </c>
      <c r="AN62" s="342">
        <v>38259</v>
      </c>
      <c r="AO62" s="343">
        <v>-0.8</v>
      </c>
      <c r="AP62" s="344">
        <v>22435</v>
      </c>
      <c r="AQ62" s="345">
        <v>-0.8</v>
      </c>
      <c r="AR62" s="346">
        <v>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NTw2mMEdZxx4yvPJJSlparNTiwJmZl2xKSAkLnIAE8QNFy1L8ttk5ti+4JClvoJjcAIOCLJ3En609N0qMd85w==" saltValue="Zljmw/mb8TvmG+Wdj6WG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zeuQ+ZBxy8JM++IjDjOEJ0nXJx8rjxnIDIY6qyZ/BlRvQx2kJGcTpjhdl8yBVXGHhBxP4cYK6A0w8u226ZrVZQ==" saltValue="h2tZAk1tlqYFcwAss4Fc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u4qTtUpYa+4r4jhI+2DqaVkJFbL1tK3Kpb4SvOdL/Hg8ZJkrYxOex7zFohaM/WaQg+ZwuZt2RUj24UnA6ZCB4g==" saltValue="Ymg60HZe3oQfLrh9Y8f4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20.45</v>
      </c>
      <c r="G47" s="12">
        <v>18.87</v>
      </c>
      <c r="H47" s="12">
        <v>15.09</v>
      </c>
      <c r="I47" s="12">
        <v>17.559999999999999</v>
      </c>
      <c r="J47" s="13">
        <v>17.37</v>
      </c>
    </row>
    <row r="48" spans="2:10" ht="57.75" customHeight="1" x14ac:dyDescent="0.2">
      <c r="B48" s="14"/>
      <c r="C48" s="1141" t="s">
        <v>4</v>
      </c>
      <c r="D48" s="1141"/>
      <c r="E48" s="1142"/>
      <c r="F48" s="15">
        <v>7.35</v>
      </c>
      <c r="G48" s="16">
        <v>8</v>
      </c>
      <c r="H48" s="16">
        <v>8.5399999999999991</v>
      </c>
      <c r="I48" s="16">
        <v>4.93</v>
      </c>
      <c r="J48" s="17">
        <v>5.35</v>
      </c>
    </row>
    <row r="49" spans="2:10" ht="57.75" customHeight="1" thickBot="1" x14ac:dyDescent="0.25">
      <c r="B49" s="18"/>
      <c r="C49" s="1143" t="s">
        <v>5</v>
      </c>
      <c r="D49" s="1143"/>
      <c r="E49" s="1144"/>
      <c r="F49" s="19" t="s">
        <v>562</v>
      </c>
      <c r="G49" s="20" t="s">
        <v>563</v>
      </c>
      <c r="H49" s="20" t="s">
        <v>564</v>
      </c>
      <c r="I49" s="20" t="s">
        <v>565</v>
      </c>
      <c r="J49" s="21">
        <v>14.82</v>
      </c>
    </row>
    <row r="50" spans="2:10" ht="13.2" x14ac:dyDescent="0.2"/>
  </sheetData>
  <sheetProtection algorithmName="SHA-512" hashValue="Fi9S9b57bJus7NWZ+SGwB78lgWnKYY2ovMfYCsSe9r/19nXVTTFWInHdnsYe5qOop6bk/esNfcdz2Lj2m9jzsQ==" saltValue="l8DpLb6h4U5PUOE5uh2L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小池　真由子</cp:lastModifiedBy>
  <dcterms:modified xsi:type="dcterms:W3CDTF">2024-03-28T04:47:53Z</dcterms:modified>
</cp:coreProperties>
</file>