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AAFB4960-6E81-4E70-A433-B2CD0749580A}" xr6:coauthVersionLast="47" xr6:coauthVersionMax="47" xr10:uidLastSave="{00000000-0000-0000-0000-000000000000}"/>
  <bookViews>
    <workbookView xWindow="-108" yWindow="-108" windowWidth="22320" windowHeight="14616"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C35" i="10"/>
  <c r="BW34" i="10"/>
  <c r="BW35" i="10" s="1"/>
  <c r="BW36" i="10" s="1"/>
  <c r="BW37" i="10" s="1"/>
  <c r="BW38" i="10" s="1"/>
  <c r="BW39" i="10" s="1"/>
  <c r="BE34" i="10"/>
  <c r="U34" i="10"/>
  <c r="U35" i="10" s="1"/>
  <c r="U36" i="10" s="1"/>
  <c r="C34" i="10"/>
  <c r="AM34" i="10" l="1"/>
  <c r="AM35" i="10" s="1"/>
  <c r="CO34" i="10"/>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<sst xmlns="http://schemas.openxmlformats.org/spreadsheetml/2006/main" count="1085" uniqueCount="591">
  <si>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</si>
  <si>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</si>
  <si>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</si>
  <si>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</si>
  <si>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</si>
  <si>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</si>
  <si>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</si>
  <si>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</si>
  <si>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</si>
  <si>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</si>
  <si>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</si>
  <si>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</si>
  <si>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</si>
  <si>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</si>
  <si>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</si>
  <si>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</si>
  <si>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</si>
  <si>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</si>
  <si>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</si>
  <si>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</si>
  <si>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</si>
  <si>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</si>
  <si>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</si>
  <si>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</si>
  <si>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</si>
  <si>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</si>
  <si>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</si>
  <si>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</si>
  <si>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</si>
  <si>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</si>
  <si>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</si>
  <si>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</si>
  <si>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</si>
  <si>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</si>
  <si>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</si>
  <si>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</si>
  <si>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</si>
  <si>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</si>
  <si>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</si>
  <si>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</si>
  <si>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</si>
  <si>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</si>
  <si>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</si>
  <si>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</si>
  <si>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</si>
  <si>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</si>
  <si>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</si>
  <si>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</si>
  <si>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</si>
  <si>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</si>
  <si>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</si>
  <si>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</si>
  <si>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</si>
  <si>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</si>
  <si>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</si>
  <si>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</si>
  <si>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</si>
  <si>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</si>
  <si>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</si>
  <si>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</si>
  <si>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</si>
  <si>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</si>
  <si>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</si>
  <si>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</si>
  <si>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</si>
  <si>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</si>
  <si>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</si>
  <si>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</si>
  <si>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</si>
  <si>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</si>
  <si>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</si>
  <si>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</si>
  <si>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</si>
  <si>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</si>
  <si>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</si>
  <si>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</si>
  <si>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</si>
  <si>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</si>
  <si>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</si>
  <si>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</si>
  <si>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</si>
  <si>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</si>
  <si>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</si>
  <si>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</si>
  <si>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</si>
  <si>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</si>
  <si>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</si>
  <si>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</si>
  <si>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</si>
  <si>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</si>
  <si>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</si>
  <si>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</si>
  <si>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</si>
  <si>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</si>
  <si>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</si>
  <si>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</si>
  <si>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</si>
  <si>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</si>
  <si>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</si>
  <si>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</si>
  <si>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松原市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</si>
  <si>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</si>
  <si>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</si>
  <si>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</si>
  <si>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</si>
  <si>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</si>
  <si>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</si>
  <si>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</si>
  <si>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</si>
  <si>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</si>
  <si>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</si>
  <si>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</si>
  <si>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</si>
  <si>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</si>
  <si>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</si>
  <si>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</si>
  <si>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</si>
  <si>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</si>
  <si>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</si>
  <si>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</si>
  <si>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</si>
  <si>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</si>
  <si>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</si>
  <si>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</si>
  <si>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</si>
  <si>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</si>
  <si>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</si>
  <si>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</si>
  <si>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</si>
  <si>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</si>
  <si>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</si>
  <si>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</si>
  <si>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</si>
  <si>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</si>
  <si>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</si>
  <si>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</si>
  <si>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</si>
  <si>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</si>
  <si>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</si>
  <si>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</si>
  <si>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</si>
  <si>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</si>
  <si>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</si>
  <si>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</si>
  <si>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</si>
  <si>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</si>
  <si>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</si>
  <si>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</si>
  <si>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</si>
  <si>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</si>
  <si>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</si>
  <si>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</si>
  <si>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</si>
  <si>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</si>
  <si>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</si>
  <si>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</si>
  <si>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</si>
  <si>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</si>
  <si>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</si>
  <si>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</si>
  <si>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</si>
  <si>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</si>
  <si>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</si>
  <si>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</si>
  <si>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</si>
  <si>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</si>
  <si>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</si>
  <si>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</si>
  <si>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</si>
  <si>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</si>
  <si>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</si>
  <si>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</si>
  <si>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</si>
  <si>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</si>
  <si>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</si>
  <si>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</si>
  <si>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</si>
  <si>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</si>
  <si>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</si>
  <si>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</si>
  <si>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</si>
  <si>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</si>
  <si>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</si>
  <si>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</si>
  <si>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</si>
  <si>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</si>
  <si>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</si>
  <si>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</si>
  <si>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</si>
  <si>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</si>
  <si>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</si>
  <si>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</si>
  <si>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</si>
  <si>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</si>
  <si>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</si>
  <si>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</si>
  <si>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</si>
  <si>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</si>
  <si>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</si>
  <si>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</si>
  <si>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</si>
  <si>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</si>
  <si>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</si>
  <si>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</si>
  <si>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</si>
  <si>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</si>
  <si>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</si>
  <si>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</si>
  <si>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</si>
  <si>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</si>
  <si>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</si>
  <si>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</si>
  <si>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</si>
  <si>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</si>
  <si>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</si>
  <si>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</si>
  <si>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</si>
  <si>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</si>
  <si>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大阪府松原市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</si>
  <si>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</si>
  <si>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</si>
  <si>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</si>
  <si>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</si>
  <si>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</si>
  <si>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</si>
  <si>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</si>
  <si>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</si>
  <si>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</si>
  <si>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</si>
  <si>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</si>
  <si>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</si>
  <si>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</si>
  <si>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</si>
  <si>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</si>
  <si>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</si>
  <si>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</si>
  <si>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</si>
  <si>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</si>
  <si>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</si>
  <si>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</si>
  <si>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</si>
  <si>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</si>
  <si>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</si>
  <si>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</si>
  <si>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</si>
  <si>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</si>
  <si>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</si>
  <si>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</si>
  <si>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</si>
  <si>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</si>
  <si>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</si>
  <si>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</si>
  <si>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</si>
  <si>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</si>
  <si>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</si>
  <si>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</si>
  <si>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</si>
  <si>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t>
    <phoneticPr fontId="5"/>
  </si>
  <si>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</si>
  <si>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</si>
  <si>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</si>
  <si>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</si>
  <si>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</si>
  <si>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</si>
  <si>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</si>
  <si>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</si>
  <si>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</si>
  <si>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</si>
  <si>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</si>
  <si>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</si>
  <si>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</si>
  <si>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</si>
  <si>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</si>
  <si>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</si>
  <si>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</si>
  <si>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</si>
  <si>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</si>
  <si>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</si>
  <si>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</si>
  <si>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</si>
  <si>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</si>
  <si>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</si>
  <si>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</si>
  <si>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</si>
  <si>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</si>
  <si>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</si>
  <si>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</si>
  <si>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</si>
  <si>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</si>
  <si>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</si>
  <si>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</si>
  <si>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</si>
  <si>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</si>
  <si>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</si>
  <si>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</si>
  <si>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</si>
  <si>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</si>
  <si>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</si>
  <si>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</si>
  <si>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</si>
  <si>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</si>
  <si>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</si>
  <si>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</si>
  <si>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</si>
  <si>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</si>
  <si>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</si>
  <si>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</si>
  <si>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</si>
  <si>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</si>
  <si>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</si>
  <si>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</si>
  <si>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</si>
  <si>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</si>
  <si>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</si>
  <si>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</si>
  <si>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</si>
  <si>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</si>
  <si>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</si>
  <si>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</si>
  <si>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</si>
  <si>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</si>
  <si>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</si>
  <si>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</si>
  <si>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</si>
  <si>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</si>
  <si>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</si>
  <si>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</si>
  <si>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</si>
  <si>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</si>
  <si>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</si>
  <si>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</si>
  <si>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</si>
  <si>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</si>
  <si>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</si>
  <si>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</si>
  <si>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</si>
  <si>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</si>
  <si>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</si>
  <si>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</si>
  <si>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</si>
  <si>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</si>
  <si>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</si>
  <si>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</si>
  <si>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</si>
  <si>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</si>
  <si>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</si>
  <si>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</si>
  <si>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</si>
  <si>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</si>
  <si>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</si>
  <si>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</si>
  <si>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</si>
  <si>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</si>
  <si>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</si>
  <si>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</si>
  <si>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</si>
  <si>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</si>
  <si>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</si>
  <si>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</si>
  <si>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</si>
  <si>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</si>
  <si>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</si>
  <si>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</si>
  <si>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</si>
  <si>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</si>
  <si>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</si>
  <si>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</si>
  <si>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</si>
  <si>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</si>
  <si>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</si>
  <si>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</si>
  <si>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</si>
  <si>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大阪府松原市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</si>
  <si>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</si>
  <si>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</si>
  <si>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</si>
  <si>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</si>
  <si>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</si>
  <si>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</si>
  <si>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</si>
  <si>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</si>
  <si>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</si>
  <si>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</si>
  <si>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</si>
  <si>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</si>
  <si>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</si>
  <si>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</si>
  <si>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</si>
  <si>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</si>
  <si>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</si>
  <si>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</si>
  <si>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</si>
  <si>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</si>
  <si>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</si>
  <si>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</si>
  <si>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</si>
  <si>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</si>
  <si>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</si>
  <si>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</si>
  <si>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</si>
  <si>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</si>
  <si>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</si>
  <si>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</si>
  <si>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</si>
  <si>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</si>
  <si>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</si>
  <si>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</si>
  <si>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</si>
  <si>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</si>
  <si>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</si>
  <si>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</si>
  <si>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</si>
  <si>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</si>
  <si>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</si>
  <si>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</si>
  <si>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</si>
  <si>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</si>
  <si>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</si>
  <si>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</si>
  <si>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</si>
  <si>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</si>
  <si>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</si>
  <si>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</si>
  <si>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</si>
  <si>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</si>
  <si>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</si>
  <si>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</si>
  <si>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</si>
  <si>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</si>
  <si>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</si>
  <si>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</si>
  <si>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</si>
  <si>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</si>
  <si>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</si>
  <si>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</si>
  <si>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</si>
  <si>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</si>
  <si>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</si>
  <si>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</si>
  <si>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</si>
  <si>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</si>
  <si>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</si>
  <si>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</si>
  <si>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</si>
  <si>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</si>
  <si>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</si>
  <si>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</si>
  <si>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</si>
  <si>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</si>
  <si>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</si>
  <si>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</si>
  <si>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</si>
  <si>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</si>
  <si>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</si>
  <si>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</si>
  <si>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</si>
  <si>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</si>
  <si>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</si>
  <si>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</si>
  <si>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</si>
  <si>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</si>
  <si>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</si>
  <si>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</si>
  <si>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</si>
  <si>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</si>
  <si>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</si>
  <si>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</si>
  <si>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</si>
  <si>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</si>
  <si>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</si>
  <si>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</si>
  <si>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</si>
  <si>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</si>
  <si>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</si>
  <si>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</si>
  <si>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</si>
  <si>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</si>
  <si>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</si>
  <si>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</si>
  <si>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</si>
  <si>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</si>
  <si>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</si>
  <si>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</si>
  <si>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</si>
  <si>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</si>
  <si>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</si>
  <si>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</si>
  <si>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</si>
  <si>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</si>
  <si>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</si>
  <si>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</si>
  <si>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</si>
  <si>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</si>
  <si>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</si>
  <si>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</si>
  <si>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</si>
  <si>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</si>
  <si>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</si>
  <si>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</si>
  <si>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</si>
  <si>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</si>
  <si>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</si>
  <si>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</si>
  <si>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</si>
  <si>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</si>
  <si>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</si>
  <si>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</si>
  <si>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</si>
  <si>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</si>
  <si>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</si>
  <si>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</si>
  <si>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</si>
  <si>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</si>
  <si>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</si>
  <si>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</si>
  <si>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</si>
  <si>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</si>
  <si>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</si>
  <si>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</si>
  <si>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</si>
  <si>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</si>
  <si>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</si>
  <si>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</si>
  <si>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</si>
  <si>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</si>
  <si>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</si>
  <si>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</si>
  <si>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</si>
  <si>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</si>
  <si>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</si>
  <si>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</si>
  <si>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</si>
  <si>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</si>
  <si>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</si>
  <si>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</si>
  <si>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</si>
  <si>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</si>
  <si>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</si>
  <si>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</si>
  <si>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</si>
  <si>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</si>
  <si>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</si>
  <si>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</si>
  <si>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</si>
  <si>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</si>
  <si>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</si>
  <si>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</si>
  <si>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</si>
  <si>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</si>
  <si>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</si>
  <si>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</si>
  <si>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</si>
  <si>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</si>
  <si>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</si>
  <si>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1.06</t>
  </si>
  <si>
    <t>国民健康保険特別会計</t>
  </si>
  <si>
    <t>▲ 8.98</t>
  </si>
  <si>
    <t>▲ 7.97</t>
  </si>
  <si>
    <t>▲ 6.36</t>
  </si>
  <si>
    <t>▲ 5.10</t>
  </si>
  <si>
    <t>▲ 3.89</t>
  </si>
  <si>
    <t>水道事業会計</t>
  </si>
  <si>
    <t>一般会計</t>
  </si>
  <si>
    <t>下水道事業会計</t>
  </si>
  <si>
    <t>後期高齢者医療特別会計</t>
  </si>
  <si>
    <t>介護保険特別会計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</si>
  <si>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</si>
  <si>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</si>
  <si>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</si>
  <si>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</si>
  <si>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</si>
  <si>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</si>
  <si>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</si>
  <si>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</si>
  <si>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松原都市開発</t>
    <rPh sb="0" eb="2">
      <t>マツバラ</t>
    </rPh>
    <rPh sb="2" eb="4">
      <t>トシ</t>
    </rPh>
    <rPh sb="4" eb="6">
      <t>カイハツ</t>
    </rPh>
    <phoneticPr fontId="2"/>
  </si>
  <si>
    <t>-</t>
    <phoneticPr fontId="2"/>
  </si>
  <si>
    <t>松原市文化情報振興事業団</t>
    <rPh sb="0" eb="3">
      <t>マツバラシ</t>
    </rPh>
    <rPh sb="3" eb="5">
      <t>ブンカ</t>
    </rPh>
    <rPh sb="5" eb="7">
      <t>ジョウホウ</t>
    </rPh>
    <rPh sb="7" eb="9">
      <t>シンコウ</t>
    </rPh>
    <rPh sb="9" eb="12">
      <t>ジギョウダン</t>
    </rPh>
    <phoneticPr fontId="2"/>
  </si>
  <si>
    <t>○</t>
  </si>
  <si>
    <t>松原市土地開発公社</t>
    <rPh sb="0" eb="3">
      <t>マツバラシ</t>
    </rPh>
    <rPh sb="3" eb="5">
      <t>トチ</t>
    </rPh>
    <rPh sb="5" eb="7">
      <t>カイハツ</t>
    </rPh>
    <rPh sb="7" eb="9">
      <t>コウシャ</t>
    </rPh>
    <phoneticPr fontId="2"/>
  </si>
  <si>
    <t>松原学校給食</t>
    <rPh sb="0" eb="2">
      <t>マツバラ</t>
    </rPh>
    <rPh sb="2" eb="4">
      <t>ガッコウ</t>
    </rPh>
    <rPh sb="4" eb="6">
      <t>キュウショク</t>
    </rPh>
    <phoneticPr fontId="2"/>
  </si>
  <si>
    <t>大和川右岸水防事務組合</t>
    <phoneticPr fontId="2"/>
  </si>
  <si>
    <t>大阪広域環境施設組合</t>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</si>
  <si>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</si>
  <si>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</si>
  <si>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</si>
  <si>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</si>
  <si>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商業活性化事業等基金</t>
    <phoneticPr fontId="5"/>
  </si>
  <si>
    <t>公共施設整備事業基金</t>
    <phoneticPr fontId="2"/>
  </si>
  <si>
    <t>新型コロナウイルス感染症等対策推進基金</t>
    <phoneticPr fontId="2"/>
  </si>
  <si>
    <t>文化振興基金</t>
    <phoneticPr fontId="2"/>
  </si>
  <si>
    <t>子ども未来基金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</si>
</sst>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B1EB-4C8F-93B1-71CCB5FEEE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12782</c:v>
                </c:pt>
                <c:pt idx="1">
                  <c:v>32290</c:v>
                </c:pt>
                <c:pt idx="2">
                  <c:v>16198</c:v>
                </c:pt>
                <c:pt idx="3">
                  <c:v>7012</c:v>
                </c:pt>
                <c:pt idx="4">
                  <c:v>11697</c:v>
                </c:pt>
              </c:numCache>
            </c:numRef>
          </c:val>
          <c:smooth val="0"/>
          <c:extLst>
            <c:ext xmlns:c16="http://schemas.microsoft.com/office/drawing/2014/chart" uri="{C3380CC4-5D6E-409C-BE32-E72D297353CC}">
              <c16:uniqueId val="{00000001-B1EB-4C8F-93B1-71CCB5FEEE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0.39</c:v>
                </c:pt>
                <c:pt idx="1">
                  <c:v>0.46</c:v>
                </c:pt>
                <c:pt idx="2">
                  <c:v>2.62</c:v>
                </c:pt>
                <c:pt idx="3">
                  <c:v>3.94</c:v>
                </c:pt>
                <c:pt idx="4">
                  <c:v>3.77</c:v>
                </c:pt>
              </c:numCache>
            </c:numRef>
          </c:val>
          <c:extLst>
            <c:ext xmlns:c16="http://schemas.microsoft.com/office/drawing/2014/chart" uri="{C3380CC4-5D6E-409C-BE32-E72D297353CC}">
              <c16:uniqueId val="{00000000-D26B-4D87-A811-995D017AE4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1.87</c:v>
                </c:pt>
                <c:pt idx="1">
                  <c:v>1.83</c:v>
                </c:pt>
                <c:pt idx="2">
                  <c:v>2.63</c:v>
                </c:pt>
                <c:pt idx="3">
                  <c:v>9.3800000000000008</c:v>
                </c:pt>
                <c:pt idx="4">
                  <c:v>16.89</c:v>
                </c:pt>
              </c:numCache>
            </c:numRef>
          </c:val>
          <c:extLst>
            <c:ext xmlns:c16="http://schemas.microsoft.com/office/drawing/2014/chart" uri="{C3380CC4-5D6E-409C-BE32-E72D297353CC}">
              <c16:uniqueId val="{00000001-D26B-4D87-A811-995D017AE44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-1.06</c:v>
                </c:pt>
                <c:pt idx="1">
                  <c:v>0.04</c:v>
                </c:pt>
                <c:pt idx="2">
                  <c:v>3.02</c:v>
                </c:pt>
                <c:pt idx="3">
                  <c:v>8.31</c:v>
                </c:pt>
                <c:pt idx="4">
                  <c:v>7.22</c:v>
                </c:pt>
              </c:numCache>
            </c:numRef>
          </c:val>
          <c:smooth val="0"/>
          <c:extLst>
            <c:ext xmlns:c16="http://schemas.microsoft.com/office/drawing/2014/chart" uri="{C3380CC4-5D6E-409C-BE32-E72D297353CC}">
              <c16:uniqueId val="{00000002-D26B-4D87-A811-995D017AE44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EA9-46FD-80C6-5778B932DF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A9-46FD-80C6-5778B932DFD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EA9-46FD-80C6-5778B932DFD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EA9-46FD-80C6-5778B932DFDA}"/>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0.38</c:v>
                </c:pt>
                <c:pt idx="2">
                  <c:v>#N/A</c:v>
                </c:pt>
                <c:pt idx="3">
                  <c:v>0.02</c:v>
                </c:pt>
                <c:pt idx="4">
                  <c:v>#N/A</c:v>
                </c:pt>
                <c:pt idx="5">
                  <c:v>0.33</c:v>
                </c:pt>
                <c:pt idx="6">
                  <c:v>#N/A</c:v>
                </c:pt>
                <c:pt idx="7">
                  <c:v>0.39</c:v>
                </c:pt>
                <c:pt idx="8">
                  <c:v>#N/A</c:v>
                </c:pt>
                <c:pt idx="9">
                  <c:v>0.22</c:v>
                </c:pt>
              </c:numCache>
            </c:numRef>
          </c:val>
          <c:extLst>
            <c:ext xmlns:c16="http://schemas.microsoft.com/office/drawing/2014/chart" uri="{C3380CC4-5D6E-409C-BE32-E72D297353CC}">
              <c16:uniqueId val="{00000004-4EA9-46FD-80C6-5778B932DFD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0.14000000000000001</c:v>
                </c:pt>
                <c:pt idx="2">
                  <c:v>#N/A</c:v>
                </c:pt>
                <c:pt idx="3">
                  <c:v>0.09</c:v>
                </c:pt>
                <c:pt idx="4">
                  <c:v>#N/A</c:v>
                </c:pt>
                <c:pt idx="5">
                  <c:v>0.11</c:v>
                </c:pt>
                <c:pt idx="6">
                  <c:v>#N/A</c:v>
                </c:pt>
                <c:pt idx="7">
                  <c:v>0.12</c:v>
                </c:pt>
                <c:pt idx="8">
                  <c:v>#N/A</c:v>
                </c:pt>
                <c:pt idx="9">
                  <c:v>0.24</c:v>
                </c:pt>
              </c:numCache>
            </c:numRef>
          </c:val>
          <c:extLst>
            <c:ext xmlns:c16="http://schemas.microsoft.com/office/drawing/2014/chart" uri="{C3380CC4-5D6E-409C-BE32-E72D297353CC}">
              <c16:uniqueId val="{00000005-4EA9-46FD-80C6-5778B932DFD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3.13</c:v>
                </c:pt>
                <c:pt idx="4">
                  <c:v>#N/A</c:v>
                </c:pt>
                <c:pt idx="5">
                  <c:v>2.79</c:v>
                </c:pt>
                <c:pt idx="6">
                  <c:v>#N/A</c:v>
                </c:pt>
                <c:pt idx="7">
                  <c:v>1.45</c:v>
                </c:pt>
                <c:pt idx="8">
                  <c:v>#N/A</c:v>
                </c:pt>
                <c:pt idx="9">
                  <c:v>0.84</c:v>
                </c:pt>
              </c:numCache>
            </c:numRef>
          </c:val>
          <c:extLst>
            <c:ext xmlns:c16="http://schemas.microsoft.com/office/drawing/2014/chart" uri="{C3380CC4-5D6E-409C-BE32-E72D297353CC}">
              <c16:uniqueId val="{00000006-4EA9-46FD-80C6-5778B932DFD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0.39</c:v>
                </c:pt>
                <c:pt idx="2">
                  <c:v>#N/A</c:v>
                </c:pt>
                <c:pt idx="3">
                  <c:v>0.45</c:v>
                </c:pt>
                <c:pt idx="4">
                  <c:v>#N/A</c:v>
                </c:pt>
                <c:pt idx="5">
                  <c:v>2.61</c:v>
                </c:pt>
                <c:pt idx="6">
                  <c:v>#N/A</c:v>
                </c:pt>
                <c:pt idx="7">
                  <c:v>3.94</c:v>
                </c:pt>
                <c:pt idx="8">
                  <c:v>#N/A</c:v>
                </c:pt>
                <c:pt idx="9">
                  <c:v>3.77</c:v>
                </c:pt>
              </c:numCache>
            </c:numRef>
          </c:val>
          <c:extLst>
            <c:ext xmlns:c16="http://schemas.microsoft.com/office/drawing/2014/chart" uri="{C3380CC4-5D6E-409C-BE32-E72D297353CC}">
              <c16:uniqueId val="{00000007-4EA9-46FD-80C6-5778B932DFD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18.25</c:v>
                </c:pt>
                <c:pt idx="2">
                  <c:v>#N/A</c:v>
                </c:pt>
                <c:pt idx="3">
                  <c:v>14.97</c:v>
                </c:pt>
                <c:pt idx="4">
                  <c:v>#N/A</c:v>
                </c:pt>
                <c:pt idx="5">
                  <c:v>12.69</c:v>
                </c:pt>
                <c:pt idx="6">
                  <c:v>#N/A</c:v>
                </c:pt>
                <c:pt idx="7">
                  <c:v>11.33</c:v>
                </c:pt>
                <c:pt idx="8">
                  <c:v>#N/A</c:v>
                </c:pt>
                <c:pt idx="9">
                  <c:v>9.86</c:v>
                </c:pt>
              </c:numCache>
            </c:numRef>
          </c:val>
          <c:extLst>
            <c:ext xmlns:c16="http://schemas.microsoft.com/office/drawing/2014/chart" uri="{C3380CC4-5D6E-409C-BE32-E72D297353CC}">
              <c16:uniqueId val="{00000008-4EA9-46FD-80C6-5778B932DFDA}"/>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8.98</c:v>
                </c:pt>
                <c:pt idx="1">
                  <c:v>#N/A</c:v>
                </c:pt>
                <c:pt idx="2">
                  <c:v>7.97</c:v>
                </c:pt>
                <c:pt idx="3">
                  <c:v>#N/A</c:v>
                </c:pt>
                <c:pt idx="4">
                  <c:v>6.36</c:v>
                </c:pt>
                <c:pt idx="5">
                  <c:v>#N/A</c:v>
                </c:pt>
                <c:pt idx="6">
                  <c:v>5.0999999999999996</c:v>
                </c:pt>
                <c:pt idx="7">
                  <c:v>#N/A</c:v>
                </c:pt>
                <c:pt idx="8">
                  <c:v>3.89</c:v>
                </c:pt>
                <c:pt idx="9">
                  <c:v>#N/A</c:v>
                </c:pt>
              </c:numCache>
            </c:numRef>
          </c:val>
          <c:extLst>
            <c:ext xmlns:c16="http://schemas.microsoft.com/office/drawing/2014/chart" uri="{C3380CC4-5D6E-409C-BE32-E72D297353CC}">
              <c16:uniqueId val="{00000009-4EA9-46FD-80C6-5778B932DF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4520</c:v>
                </c:pt>
                <c:pt idx="5">
                  <c:v>4141</c:v>
                </c:pt>
                <c:pt idx="8">
                  <c:v>4191</c:v>
                </c:pt>
                <c:pt idx="11">
                  <c:v>4317</c:v>
                </c:pt>
                <c:pt idx="14">
                  <c:v>4210</c:v>
                </c:pt>
              </c:numCache>
            </c:numRef>
          </c:val>
          <c:extLst>
            <c:ext xmlns:c16="http://schemas.microsoft.com/office/drawing/2014/chart" uri="{C3380CC4-5D6E-409C-BE32-E72D297353CC}">
              <c16:uniqueId val="{00000000-DEAD-42A9-967A-EBB75DBB7D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1-DEAD-42A9-967A-EBB75DBB7D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EAD-42A9-967A-EBB75DBB7D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51</c:v>
                </c:pt>
                <c:pt idx="3">
                  <c:v>49</c:v>
                </c:pt>
                <c:pt idx="6">
                  <c:v>35</c:v>
                </c:pt>
                <c:pt idx="9">
                  <c:v>29</c:v>
                </c:pt>
                <c:pt idx="12">
                  <c:v>18</c:v>
                </c:pt>
              </c:numCache>
            </c:numRef>
          </c:val>
          <c:extLst>
            <c:ext xmlns:c16="http://schemas.microsoft.com/office/drawing/2014/chart" uri="{C3380CC4-5D6E-409C-BE32-E72D297353CC}">
              <c16:uniqueId val="{00000003-DEAD-42A9-967A-EBB75DBB7D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1953</c:v>
                </c:pt>
                <c:pt idx="3">
                  <c:v>1024</c:v>
                </c:pt>
                <c:pt idx="6">
                  <c:v>986</c:v>
                </c:pt>
                <c:pt idx="9">
                  <c:v>898</c:v>
                </c:pt>
                <c:pt idx="12">
                  <c:v>823</c:v>
                </c:pt>
              </c:numCache>
            </c:numRef>
          </c:val>
          <c:extLst>
            <c:ext xmlns:c16="http://schemas.microsoft.com/office/drawing/2014/chart" uri="{C3380CC4-5D6E-409C-BE32-E72D297353CC}">
              <c16:uniqueId val="{00000004-DEAD-42A9-967A-EBB75DBB7D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AD-42A9-967A-EBB75DBB7D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AD-42A9-967A-EBB75DBB7D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4229</c:v>
                </c:pt>
                <c:pt idx="3">
                  <c:v>4089</c:v>
                </c:pt>
                <c:pt idx="6">
                  <c:v>4041</c:v>
                </c:pt>
                <c:pt idx="9">
                  <c:v>4119</c:v>
                </c:pt>
                <c:pt idx="12">
                  <c:v>3913</c:v>
                </c:pt>
              </c:numCache>
            </c:numRef>
          </c:val>
          <c:extLst>
            <c:ext xmlns:c16="http://schemas.microsoft.com/office/drawing/2014/chart" uri="{C3380CC4-5D6E-409C-BE32-E72D297353CC}">
              <c16:uniqueId val="{00000007-DEAD-42A9-967A-EBB75DBB7DF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1713</c:v>
                </c:pt>
                <c:pt idx="2">
                  <c:v>#N/A</c:v>
                </c:pt>
                <c:pt idx="3">
                  <c:v>#N/A</c:v>
                </c:pt>
                <c:pt idx="4">
                  <c:v>1022</c:v>
                </c:pt>
                <c:pt idx="5">
                  <c:v>#N/A</c:v>
                </c:pt>
                <c:pt idx="6">
                  <c:v>#N/A</c:v>
                </c:pt>
                <c:pt idx="7">
                  <c:v>872</c:v>
                </c:pt>
                <c:pt idx="8">
                  <c:v>#N/A</c:v>
                </c:pt>
                <c:pt idx="9">
                  <c:v>#N/A</c:v>
                </c:pt>
                <c:pt idx="10">
                  <c:v>729</c:v>
                </c:pt>
                <c:pt idx="11">
                  <c:v>#N/A</c:v>
                </c:pt>
                <c:pt idx="12">
                  <c:v>#N/A</c:v>
                </c:pt>
                <c:pt idx="13">
                  <c:v>544</c:v>
                </c:pt>
                <c:pt idx="14">
                  <c:v>#N/A</c:v>
                </c:pt>
              </c:numCache>
            </c:numRef>
          </c:val>
          <c:smooth val="0"/>
          <c:extLst>
            <c:ext xmlns:c16="http://schemas.microsoft.com/office/drawing/2014/chart" uri="{C3380CC4-5D6E-409C-BE32-E72D297353CC}">
              <c16:uniqueId val="{00000008-DEAD-42A9-967A-EBB75DBB7DF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45012</c:v>
                </c:pt>
                <c:pt idx="5">
                  <c:v>43863</c:v>
                </c:pt>
                <c:pt idx="8">
                  <c:v>43058</c:v>
                </c:pt>
                <c:pt idx="11">
                  <c:v>42029</c:v>
                </c:pt>
                <c:pt idx="14">
                  <c:v>39924</c:v>
                </c:pt>
              </c:numCache>
            </c:numRef>
          </c:val>
          <c:extLst>
            <c:ext xmlns:c16="http://schemas.microsoft.com/office/drawing/2014/chart" uri="{C3380CC4-5D6E-409C-BE32-E72D297353CC}">
              <c16:uniqueId val="{00000000-F461-40E3-996E-B83C3BDECF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14427</c:v>
                </c:pt>
                <c:pt idx="5">
                  <c:v>12165</c:v>
                </c:pt>
                <c:pt idx="8">
                  <c:v>10991</c:v>
                </c:pt>
                <c:pt idx="11">
                  <c:v>10665</c:v>
                </c:pt>
                <c:pt idx="14">
                  <c:v>10348</c:v>
                </c:pt>
              </c:numCache>
            </c:numRef>
          </c:val>
          <c:extLst>
            <c:ext xmlns:c16="http://schemas.microsoft.com/office/drawing/2014/chart" uri="{C3380CC4-5D6E-409C-BE32-E72D297353CC}">
              <c16:uniqueId val="{00000001-F461-40E3-996E-B83C3BDECF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1854</c:v>
                </c:pt>
                <c:pt idx="5">
                  <c:v>1428</c:v>
                </c:pt>
                <c:pt idx="8">
                  <c:v>1884</c:v>
                </c:pt>
                <c:pt idx="11">
                  <c:v>4315</c:v>
                </c:pt>
                <c:pt idx="14">
                  <c:v>6465</c:v>
                </c:pt>
              </c:numCache>
            </c:numRef>
          </c:val>
          <c:extLst>
            <c:ext xmlns:c16="http://schemas.microsoft.com/office/drawing/2014/chart" uri="{C3380CC4-5D6E-409C-BE32-E72D297353CC}">
              <c16:uniqueId val="{00000002-F461-40E3-996E-B83C3BDECF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61-40E3-996E-B83C3BDECF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61-40E3-996E-B83C3BDECF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725</c:v>
                </c:pt>
                <c:pt idx="3">
                  <c:v>730</c:v>
                </c:pt>
                <c:pt idx="6">
                  <c:v>742</c:v>
                </c:pt>
                <c:pt idx="9">
                  <c:v>818</c:v>
                </c:pt>
                <c:pt idx="12">
                  <c:v>910</c:v>
                </c:pt>
              </c:numCache>
            </c:numRef>
          </c:val>
          <c:extLst>
            <c:ext xmlns:c16="http://schemas.microsoft.com/office/drawing/2014/chart" uri="{C3380CC4-5D6E-409C-BE32-E72D297353CC}">
              <c16:uniqueId val="{00000005-F461-40E3-996E-B83C3BDECF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4852</c:v>
                </c:pt>
                <c:pt idx="3">
                  <c:v>4703</c:v>
                </c:pt>
                <c:pt idx="6">
                  <c:v>4826</c:v>
                </c:pt>
                <c:pt idx="9">
                  <c:v>4875</c:v>
                </c:pt>
                <c:pt idx="12">
                  <c:v>4673</c:v>
                </c:pt>
              </c:numCache>
            </c:numRef>
          </c:val>
          <c:extLst>
            <c:ext xmlns:c16="http://schemas.microsoft.com/office/drawing/2014/chart" uri="{C3380CC4-5D6E-409C-BE32-E72D297353CC}">
              <c16:uniqueId val="{00000006-F461-40E3-996E-B83C3BDECF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472</c:v>
                </c:pt>
                <c:pt idx="3">
                  <c:v>438</c:v>
                </c:pt>
                <c:pt idx="6">
                  <c:v>466</c:v>
                </c:pt>
                <c:pt idx="9">
                  <c:v>430</c:v>
                </c:pt>
                <c:pt idx="12">
                  <c:v>414</c:v>
                </c:pt>
              </c:numCache>
            </c:numRef>
          </c:val>
          <c:extLst>
            <c:ext xmlns:c16="http://schemas.microsoft.com/office/drawing/2014/chart" uri="{C3380CC4-5D6E-409C-BE32-E72D297353CC}">
              <c16:uniqueId val="{00000007-F461-40E3-996E-B83C3BDECF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26128</c:v>
                </c:pt>
                <c:pt idx="3">
                  <c:v>20880</c:v>
                </c:pt>
                <c:pt idx="6">
                  <c:v>17888</c:v>
                </c:pt>
                <c:pt idx="9">
                  <c:v>16205</c:v>
                </c:pt>
                <c:pt idx="12">
                  <c:v>15021</c:v>
                </c:pt>
              </c:numCache>
            </c:numRef>
          </c:val>
          <c:extLst>
            <c:ext xmlns:c16="http://schemas.microsoft.com/office/drawing/2014/chart" uri="{C3380CC4-5D6E-409C-BE32-E72D297353CC}">
              <c16:uniqueId val="{00000008-F461-40E3-996E-B83C3BDECF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419</c:v>
                </c:pt>
                <c:pt idx="3">
                  <c:v>445</c:v>
                </c:pt>
                <c:pt idx="6">
                  <c:v>665</c:v>
                </c:pt>
                <c:pt idx="9">
                  <c:v>811</c:v>
                </c:pt>
                <c:pt idx="12">
                  <c:v>948</c:v>
                </c:pt>
              </c:numCache>
            </c:numRef>
          </c:val>
          <c:extLst>
            <c:ext xmlns:c16="http://schemas.microsoft.com/office/drawing/2014/chart" uri="{C3380CC4-5D6E-409C-BE32-E72D297353CC}">
              <c16:uniqueId val="{00000009-F461-40E3-996E-B83C3BDECF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40860</c:v>
                </c:pt>
                <c:pt idx="3">
                  <c:v>41778</c:v>
                </c:pt>
                <c:pt idx="6">
                  <c:v>41033</c:v>
                </c:pt>
                <c:pt idx="9">
                  <c:v>39427</c:v>
                </c:pt>
                <c:pt idx="12">
                  <c:v>37153</c:v>
                </c:pt>
              </c:numCache>
            </c:numRef>
          </c:val>
          <c:extLst>
            <c:ext xmlns:c16="http://schemas.microsoft.com/office/drawing/2014/chart" uri="{C3380CC4-5D6E-409C-BE32-E72D297353CC}">
              <c16:uniqueId val="{0000000A-F461-40E3-996E-B83C3BDECF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12161</c:v>
                </c:pt>
                <c:pt idx="2">
                  <c:v>#N/A</c:v>
                </c:pt>
                <c:pt idx="3">
                  <c:v>#N/A</c:v>
                </c:pt>
                <c:pt idx="4">
                  <c:v>11518</c:v>
                </c:pt>
                <c:pt idx="5">
                  <c:v>#N/A</c:v>
                </c:pt>
                <c:pt idx="6">
                  <c:v>#N/A</c:v>
                </c:pt>
                <c:pt idx="7">
                  <c:v>9685</c:v>
                </c:pt>
                <c:pt idx="8">
                  <c:v>#N/A</c:v>
                </c:pt>
                <c:pt idx="9">
                  <c:v>#N/A</c:v>
                </c:pt>
                <c:pt idx="10">
                  <c:v>5558</c:v>
                </c:pt>
                <c:pt idx="11">
                  <c:v>#N/A</c:v>
                </c:pt>
                <c:pt idx="12">
                  <c:v>#N/A</c:v>
                </c:pt>
                <c:pt idx="13">
                  <c:v>2381</c:v>
                </c:pt>
                <c:pt idx="14">
                  <c:v>#N/A</c:v>
                </c:pt>
              </c:numCache>
            </c:numRef>
          </c:val>
          <c:smooth val="0"/>
          <c:extLst>
            <c:ext xmlns:c16="http://schemas.microsoft.com/office/drawing/2014/chart" uri="{C3380CC4-5D6E-409C-BE32-E72D297353CC}">
              <c16:uniqueId val="{0000000B-F461-40E3-996E-B83C3BDECF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666</c:v>
                </c:pt>
                <c:pt idx="1">
                  <c:v>2489</c:v>
                </c:pt>
                <c:pt idx="2">
                  <c:v>4443</c:v>
                </c:pt>
              </c:numCache>
            </c:numRef>
          </c:val>
          <c:extLst>
            <c:ext xmlns:c16="http://schemas.microsoft.com/office/drawing/2014/chart" uri="{C3380CC4-5D6E-409C-BE32-E72D297353CC}">
              <c16:uniqueId val="{00000000-D255-4419-A29E-0DA158CB9C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c:v>
                </c:pt>
                <c:pt idx="1">
                  <c:v>483</c:v>
                </c:pt>
                <c:pt idx="2">
                  <c:v>483</c:v>
                </c:pt>
              </c:numCache>
            </c:numRef>
          </c:val>
          <c:extLst>
            <c:ext xmlns:c16="http://schemas.microsoft.com/office/drawing/2014/chart" uri="{C3380CC4-5D6E-409C-BE32-E72D297353CC}">
              <c16:uniqueId val="{00000001-D255-4419-A29E-0DA158CB9C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1136</c:v>
                </c:pt>
                <c:pt idx="1">
                  <c:v>1280</c:v>
                </c:pt>
                <c:pt idx="2">
                  <c:v>1475</c:v>
                </c:pt>
              </c:numCache>
            </c:numRef>
          </c:val>
          <c:extLst>
            <c:ext xmlns:c16="http://schemas.microsoft.com/office/drawing/2014/chart" uri="{C3380CC4-5D6E-409C-BE32-E72D297353CC}">
              <c16:uniqueId val="{00000002-D255-4419-A29E-0DA158CB9C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臨時財政対策債発行可能額が減少した一方で</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、過去に発行した退職手当債等の償還が進</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み</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が減少したことから、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老朽化に伴う</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改修事業などが今後見込まれるため、投資事業の精査に努め、地方債発行額の抑制に努めていく。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度より減少しており、主な要因としては、認定こども園の建設や区画整理事業等の大型投資事業の完了に加え、投資事業の抑制により、地方債発行額が地方債償還額を下回ったことや、用地処分等の実施により、充当可能基金が増加したことがあ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投資事業の精査による地方債発行額の抑制を行い</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財政の健全化に努める。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大阪府松原市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　</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令和４年度末の基金残高は、普通会計で</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6,401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百万円となっており、公有財産の跡地利用等により売払収入、貸付料、寄附金等を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2,201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百万円積立てたが、財源調整や事業への充当により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百万円の取崩しを行い、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2,149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公有財産の利活用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のほか、企業誘致や土地区画整理事業等で、市税収入の増加に取組み、基金現在高の増加に努める。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・商業活性化事業等基金</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商店街及び商業集積づくり等の商業活性化事業、歴史ある道等特色ある道路整備のための資金</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・公共施設整備事業基金</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公共施設整備、市債償還のための資金</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・新型コロナウイルス感染症等対策推進基金</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新型コロナウイルス感染症等に関する感染拡大防止等の対策費用のための資金</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・文化振興基金</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文化振興事業の充実を図るための資金</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・子ども未来基金</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子育て支援の充実を図るための資金</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・商業活性化事業等基金</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令和４年度末の基金残高は、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335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百万円となっており、駅前商業施設の貸付収入等を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百万円積立てたが、商店街活性化事業や特色ある道路整備に</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百万円取崩したため、</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・公共施設整備事業基金</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令和４年度末の基金残高は、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188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百万円となっており、用地処分に伴う財産区からの繰入金や寄附金等を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百万円積立てたが、府営土地改良事業による負担金として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百万円取り崩したため、</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・新型コロナウイルス感染症等対策推進基金</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令和４年度末の基金残高は、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186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百万円となっており、寄附金を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82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百万円積立て、取り崩しを行わなかったため、</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82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・文化振興基金</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令和４年度末の基金残高は、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169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百万円となっており、寄附金を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百万円積立て、取り崩しを行わなかったため、</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・子ども未来基金</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令和４年度末の基金残高は、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150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百万円となっており、旧保育所跡地貸付料や寄附金等を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百万円積立てたが、取り崩しを行わなかったため、</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a:t>
          </a:r>
          <a:endPar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公有財産の有効活用を促進し、基金現在高の増加に努める。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令和４年度末の基金残高は、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4,443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百万円となっており、公有財産の売払収入、寄附金等を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1,960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百万円積立てたが、大堀環境監視局の維持管理経費により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百万円取り崩したため、</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1,954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さらなる財政健全化に取組み基金からの取崩しを抑えるとともに、企業誘致や土地区画整理事業による税収の拡大、公有財産の有効活用により積立額を増加させることで、基金現在高の増加に努める。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令和４年度末の基金残高は、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483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百万円となっており、基金運用収入を積立てたが、少額のため横ばいとなった。</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臨時財政対策債償還基金費として積立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部分については、令和３年発行分の元金償還開始に合わせ、計画的に取り崩しを行う。</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07E4FEF-2DB2-4870-814E-DEC0535AE2C4}"/>
            </a:ext>
          </a:extLst>
        </xdr:cNvPr>
        <xdr:cNvSpPr/>
      </xdr:nvSpPr>
      <xdr:spPr>
        <a:xfrm>
          <a:off x="739140" y="426720"/>
          <a:ext cx="1292669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DE5B9AF-C5C8-4BBA-B294-60C87585FE12}"/>
            </a:ext>
          </a:extLst>
        </xdr:cNvPr>
        <xdr:cNvSpPr/>
      </xdr:nvSpPr>
      <xdr:spPr>
        <a:xfrm>
          <a:off x="20558760" y="415925"/>
          <a:ext cx="4004945" cy="5702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C05A714-2354-45B6-B474-A8BE8CF3DE92}"/>
            </a:ext>
          </a:extLst>
        </xdr:cNvPr>
        <xdr:cNvSpPr/>
      </xdr:nvSpPr>
      <xdr:spPr>
        <a:xfrm>
          <a:off x="20586065" y="437515"/>
          <a:ext cx="3954780" cy="5194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3E84C0E-2E66-4C69-839D-04C44D3DF55F}"/>
            </a:ext>
          </a:extLst>
        </xdr:cNvPr>
        <xdr:cNvSpPr/>
      </xdr:nvSpPr>
      <xdr:spPr>
        <a:xfrm>
          <a:off x="20607655" y="464820"/>
          <a:ext cx="3901440" cy="4724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5D98FB6-2C46-442C-ACD2-FC8980C6A71B}"/>
            </a:ext>
          </a:extLst>
        </xdr:cNvPr>
        <xdr:cNvSpPr/>
      </xdr:nvSpPr>
      <xdr:spPr>
        <a:xfrm>
          <a:off x="17713325" y="415925"/>
          <a:ext cx="2708275" cy="5702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A38E3C6-54C5-40E5-9612-EAC0433BD03F}"/>
            </a:ext>
          </a:extLst>
        </xdr:cNvPr>
        <xdr:cNvSpPr/>
      </xdr:nvSpPr>
      <xdr:spPr>
        <a:xfrm>
          <a:off x="17742535" y="437515"/>
          <a:ext cx="2663825" cy="5194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1326B6F-98FD-4C50-9FE5-17B1BC6537DF}"/>
            </a:ext>
          </a:extLst>
        </xdr:cNvPr>
        <xdr:cNvSpPr/>
      </xdr:nvSpPr>
      <xdr:spPr>
        <a:xfrm>
          <a:off x="17769840" y="464820"/>
          <a:ext cx="2602865" cy="4724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14FB67C-9610-4C9F-9400-2F1BD19D2F8E}"/>
            </a:ext>
          </a:extLst>
        </xdr:cNvPr>
        <xdr:cNvSpPr/>
      </xdr:nvSpPr>
      <xdr:spPr>
        <a:xfrm>
          <a:off x="835025" y="1231265"/>
          <a:ext cx="9832975" cy="17970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B6209C9-9F64-4B8A-9FF7-1A97CDF3688B}"/>
            </a:ext>
          </a:extLst>
        </xdr:cNvPr>
        <xdr:cNvSpPr/>
      </xdr:nvSpPr>
      <xdr:spPr>
        <a:xfrm>
          <a:off x="967740" y="1264920"/>
          <a:ext cx="1421765"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E409D86-32E9-4559-B875-EAE37BCF82C0}"/>
            </a:ext>
          </a:extLst>
        </xdr:cNvPr>
        <xdr:cNvSpPr/>
      </xdr:nvSpPr>
      <xdr:spPr>
        <a:xfrm>
          <a:off x="2324100" y="1264920"/>
          <a:ext cx="1290955"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116,966
114,921
16.66
51,356,567
50,341,728
992,121
26,309,472
37,152,839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6EB6201-42FC-4700-88EE-8E205D26F892}"/>
            </a:ext>
          </a:extLst>
        </xdr:cNvPr>
        <xdr:cNvSpPr/>
      </xdr:nvSpPr>
      <xdr:spPr>
        <a:xfrm>
          <a:off x="3688080" y="1264920"/>
          <a:ext cx="154686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7333691-3D05-472E-88FD-DEBAF8527E91}"/>
            </a:ext>
          </a:extLst>
        </xdr:cNvPr>
        <xdr:cNvSpPr/>
      </xdr:nvSpPr>
      <xdr:spPr>
        <a:xfrm>
          <a:off x="5234940" y="1287780"/>
          <a:ext cx="2068195" cy="1033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234086F-8B3B-4C55-B3E0-83C2B768AF3C}"/>
            </a:ext>
          </a:extLst>
        </xdr:cNvPr>
        <xdr:cNvSpPr/>
      </xdr:nvSpPr>
      <xdr:spPr>
        <a:xfrm>
          <a:off x="7303135" y="1287780"/>
          <a:ext cx="1296670" cy="1033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094465D-194F-47FC-AF6D-5A7C8B448477}"/>
            </a:ext>
          </a:extLst>
        </xdr:cNvPr>
        <xdr:cNvSpPr/>
      </xdr:nvSpPr>
      <xdr:spPr>
        <a:xfrm>
          <a:off x="8659495" y="1287780"/>
          <a:ext cx="652145" cy="1033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3B81BA9-DE57-4CB0-AB42-3F03677A78E1}"/>
            </a:ext>
          </a:extLst>
        </xdr:cNvPr>
        <xdr:cNvSpPr/>
      </xdr:nvSpPr>
      <xdr:spPr>
        <a:xfrm>
          <a:off x="5234940" y="2141220"/>
          <a:ext cx="2068195"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6764CAA-80AD-4FB2-B87F-4555D7D098C8}"/>
            </a:ext>
          </a:extLst>
        </xdr:cNvPr>
        <xdr:cNvSpPr/>
      </xdr:nvSpPr>
      <xdr:spPr>
        <a:xfrm>
          <a:off x="7368540" y="2141220"/>
          <a:ext cx="3489960"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5959410-4F8D-4E1E-8D01-44DC816B5325}"/>
            </a:ext>
          </a:extLst>
        </xdr:cNvPr>
        <xdr:cNvSpPr/>
      </xdr:nvSpPr>
      <xdr:spPr>
        <a:xfrm>
          <a:off x="10915015" y="1231265"/>
          <a:ext cx="1459865" cy="11658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B1F7235-9BFA-4256-A098-1BEE3C628541}"/>
            </a:ext>
          </a:extLst>
        </xdr:cNvPr>
        <xdr:cNvSpPr/>
      </xdr:nvSpPr>
      <xdr:spPr>
        <a:xfrm>
          <a:off x="11155680" y="1298575"/>
          <a:ext cx="129095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652A365-A92B-4272-B7DB-32F99D732CC0}"/>
            </a:ext>
          </a:extLst>
        </xdr:cNvPr>
        <xdr:cNvSpPr/>
      </xdr:nvSpPr>
      <xdr:spPr>
        <a:xfrm>
          <a:off x="11155680" y="156527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0C4FB21-79C1-446D-8415-9C88E8FDB3BE}"/>
            </a:ext>
          </a:extLst>
        </xdr:cNvPr>
        <xdr:cNvSpPr/>
      </xdr:nvSpPr>
      <xdr:spPr>
        <a:xfrm>
          <a:off x="11155680" y="1905000"/>
          <a:ext cx="129095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C7A7497-BCA7-4A42-A7B6-EB9FD308047A}"/>
            </a:ext>
          </a:extLst>
        </xdr:cNvPr>
        <xdr:cNvCxnSpPr/>
      </xdr:nvCxnSpPr>
      <xdr:spPr>
        <a:xfrm>
          <a:off x="10991215" y="1383665"/>
          <a:ext cx="1752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1A113E2-79FD-432E-B77C-E3B693AFE145}"/>
            </a:ext>
          </a:extLst>
        </xdr:cNvPr>
        <xdr:cNvCxnSpPr/>
      </xdr:nvCxnSpPr>
      <xdr:spPr>
        <a:xfrm>
          <a:off x="11071860" y="1877695"/>
          <a:ext cx="0" cy="14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E0A3514-3CBB-418C-A36E-EA0930175F97}"/>
            </a:ext>
          </a:extLst>
        </xdr:cNvPr>
        <xdr:cNvCxnSpPr/>
      </xdr:nvCxnSpPr>
      <xdr:spPr>
        <a:xfrm>
          <a:off x="10991215" y="1877695"/>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D35486-2B09-46D7-B950-103861C9CCFB}"/>
            </a:ext>
          </a:extLst>
        </xdr:cNvPr>
        <xdr:cNvCxnSpPr/>
      </xdr:nvCxnSpPr>
      <xdr:spPr>
        <a:xfrm flipV="1">
          <a:off x="11071860" y="2129155"/>
          <a:ext cx="0" cy="13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6F12EEE-C937-434C-811A-6E3A367D7AE3}"/>
            </a:ext>
          </a:extLst>
        </xdr:cNvPr>
        <xdr:cNvCxnSpPr/>
      </xdr:nvCxnSpPr>
      <xdr:spPr>
        <a:xfrm>
          <a:off x="10991215" y="2266315"/>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BCF2848-DD53-42EA-A1E1-CE80A79F7847}"/>
            </a:ext>
          </a:extLst>
        </xdr:cNvPr>
        <xdr:cNvSpPr/>
      </xdr:nvSpPr>
      <xdr:spPr>
        <a:xfrm>
          <a:off x="11026140" y="133667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845FB37-8C80-4B82-840A-320118BC47D0}"/>
            </a:ext>
          </a:extLst>
        </xdr:cNvPr>
        <xdr:cNvSpPr/>
      </xdr:nvSpPr>
      <xdr:spPr>
        <a:xfrm>
          <a:off x="11026140" y="161099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6DE16B5-3395-44B7-8E56-D212D4AE0961}"/>
            </a:ext>
          </a:extLst>
        </xdr:cNvPr>
        <xdr:cNvSpPr txBox="1"/>
      </xdr:nvSpPr>
      <xdr:spPr>
        <a:xfrm>
          <a:off x="777240" y="307848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BBEBB86-FADC-4E51-97F0-601627982596}"/>
            </a:ext>
          </a:extLst>
        </xdr:cNvPr>
        <xdr:cNvSpPr txBox="1"/>
      </xdr:nvSpPr>
      <xdr:spPr>
        <a:xfrm>
          <a:off x="777240" y="333438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7C969E1-06FD-4110-9793-6D6CF555AE2E}"/>
            </a:ext>
          </a:extLst>
        </xdr:cNvPr>
        <xdr:cNvSpPr txBox="1"/>
      </xdr:nvSpPr>
      <xdr:spPr>
        <a:xfrm>
          <a:off x="777240" y="359219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53BA54D-7569-4160-8C1E-323273F00BE5}"/>
            </a:ext>
          </a:extLst>
        </xdr:cNvPr>
        <xdr:cNvSpPr txBox="1"/>
      </xdr:nvSpPr>
      <xdr:spPr>
        <a:xfrm>
          <a:off x="777240" y="385572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1143E77-ECD7-4BC1-A89C-E55C29F1837C}"/>
            </a:ext>
          </a:extLst>
        </xdr:cNvPr>
        <xdr:cNvSpPr txBox="1"/>
      </xdr:nvSpPr>
      <xdr:spPr>
        <a:xfrm>
          <a:off x="777240" y="411162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8D9EACD-2D8F-4424-BC0D-1E40BC081AFB}"/>
            </a:ext>
          </a:extLst>
        </xdr:cNvPr>
        <xdr:cNvSpPr txBox="1"/>
      </xdr:nvSpPr>
      <xdr:spPr>
        <a:xfrm>
          <a:off x="777240" y="436943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213CEE0-57B7-4114-B2C0-FADF30DB8B8A}"/>
            </a:ext>
          </a:extLst>
        </xdr:cNvPr>
        <xdr:cNvSpPr txBox="1"/>
      </xdr:nvSpPr>
      <xdr:spPr>
        <a:xfrm>
          <a:off x="777240" y="463296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A673C55-079C-4946-968D-1A9B041E44D8}"/>
            </a:ext>
          </a:extLst>
        </xdr:cNvPr>
        <xdr:cNvSpPr/>
      </xdr:nvSpPr>
      <xdr:spPr>
        <a:xfrm>
          <a:off x="777240" y="5125085"/>
          <a:ext cx="516953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F7E578D-18E2-4461-8DDB-643E7E6585EA}"/>
            </a:ext>
          </a:extLst>
        </xdr:cNvPr>
        <xdr:cNvSpPr txBox="1"/>
      </xdr:nvSpPr>
      <xdr:spPr>
        <a:xfrm>
          <a:off x="1809272" y="5498465"/>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D1A45FC-0B79-4747-A06F-3A4F6588893F}"/>
            </a:ext>
          </a:extLst>
        </xdr:cNvPr>
        <xdr:cNvSpPr txBox="1"/>
      </xdr:nvSpPr>
      <xdr:spPr>
        <a:xfrm>
          <a:off x="3235169" y="54711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683D36C-C899-4F4E-BE03-74BC43F01C07}"/>
            </a:ext>
          </a:extLst>
        </xdr:cNvPr>
        <xdr:cNvSpPr/>
      </xdr:nvSpPr>
      <xdr:spPr>
        <a:xfrm>
          <a:off x="6012180" y="538289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485EFBF-BA0E-42A8-85AE-D50A4496C0BD}"/>
            </a:ext>
          </a:extLst>
        </xdr:cNvPr>
        <xdr:cNvSpPr/>
      </xdr:nvSpPr>
      <xdr:spPr>
        <a:xfrm>
          <a:off x="6012180" y="558101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AFDDC13-1630-4F9A-9076-639FB60E82F9}"/>
            </a:ext>
          </a:extLst>
        </xdr:cNvPr>
        <xdr:cNvSpPr/>
      </xdr:nvSpPr>
      <xdr:spPr>
        <a:xfrm>
          <a:off x="7691755" y="538289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EFF19EA-6CDF-42F4-8666-1DCD522AED34}"/>
            </a:ext>
          </a:extLst>
        </xdr:cNvPr>
        <xdr:cNvSpPr/>
      </xdr:nvSpPr>
      <xdr:spPr>
        <a:xfrm>
          <a:off x="7691755" y="558101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ED89080-0A71-4C39-BB47-1312F52FE34A}"/>
            </a:ext>
          </a:extLst>
        </xdr:cNvPr>
        <xdr:cNvSpPr/>
      </xdr:nvSpPr>
      <xdr:spPr>
        <a:xfrm>
          <a:off x="9178925" y="538289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452EB60-91C2-486C-B124-8CAAE60952DD}"/>
            </a:ext>
          </a:extLst>
        </xdr:cNvPr>
        <xdr:cNvSpPr/>
      </xdr:nvSpPr>
      <xdr:spPr>
        <a:xfrm>
          <a:off x="9178925" y="558101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4E3296E-BA1F-452A-A2BA-86DFB1BC6554}"/>
            </a:ext>
          </a:extLst>
        </xdr:cNvPr>
        <xdr:cNvSpPr/>
      </xdr:nvSpPr>
      <xdr:spPr>
        <a:xfrm>
          <a:off x="777240" y="5902325"/>
          <a:ext cx="516953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4707787-966A-4FBA-A51C-9210ECCB2A73}"/>
            </a:ext>
          </a:extLst>
        </xdr:cNvPr>
        <xdr:cNvSpPr/>
      </xdr:nvSpPr>
      <xdr:spPr>
        <a:xfrm>
          <a:off x="6137275" y="5902325"/>
          <a:ext cx="6142990"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767E151-7439-479C-8FEB-86F5E6036065}"/>
            </a:ext>
          </a:extLst>
        </xdr:cNvPr>
        <xdr:cNvSpPr/>
      </xdr:nvSpPr>
      <xdr:spPr>
        <a:xfrm>
          <a:off x="6137275" y="5902325"/>
          <a:ext cx="387858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427188F-E25E-4B85-BA13-9AF870F1FFA2}"/>
            </a:ext>
          </a:extLst>
        </xdr:cNvPr>
        <xdr:cNvSpPr txBox="1"/>
      </xdr:nvSpPr>
      <xdr:spPr>
        <a:xfrm>
          <a:off x="6268085" y="6233160"/>
          <a:ext cx="5881370"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景気の回復等による個人市民税所得割の増や大規模商業施設の完成等による固定資産税の増等に伴う地方税収の増加により、基準財政収入額が増加した一方で、基準財政需要額についても社会保障関連経費の伸びにより増加し、財政力指数は横ばい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松原市は住民一人あたりの市税収入が類似団体内平均値と比べて低く、 財政基盤が脆弱なことから、引き続き企業誘致や、土地区画整理事業によるまちづくりを進めるとともに定住人口の獲得に取り組み、市税収入の確保に努めることで、財政基盤の強化 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0822A06-95A4-4063-9873-2B8E398273AA}"/>
            </a:ext>
          </a:extLst>
        </xdr:cNvPr>
        <xdr:cNvCxnSpPr/>
      </xdr:nvCxnSpPr>
      <xdr:spPr>
        <a:xfrm>
          <a:off x="777240" y="8374380"/>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DBBFD26E-C742-4758-BF4F-1EA399588B13}"/>
            </a:ext>
          </a:extLst>
        </xdr:cNvPr>
        <xdr:cNvSpPr txBox="1"/>
      </xdr:nvSpPr>
      <xdr:spPr>
        <a:xfrm>
          <a:off x="0" y="822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72CED5C9-53BE-48BA-84B3-7A97D912914A}"/>
            </a:ext>
          </a:extLst>
        </xdr:cNvPr>
        <xdr:cNvCxnSpPr/>
      </xdr:nvCxnSpPr>
      <xdr:spPr>
        <a:xfrm>
          <a:off x="777240" y="802204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2252EC04-8842-40D4-BD3E-8CFAECD9AD1C}"/>
            </a:ext>
          </a:extLst>
        </xdr:cNvPr>
        <xdr:cNvSpPr txBox="1"/>
      </xdr:nvSpPr>
      <xdr:spPr>
        <a:xfrm>
          <a:off x="0" y="787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766778E-7B36-4358-BD3F-CD36FD470C5C}"/>
            </a:ext>
          </a:extLst>
        </xdr:cNvPr>
        <xdr:cNvCxnSpPr/>
      </xdr:nvCxnSpPr>
      <xdr:spPr>
        <a:xfrm>
          <a:off x="777240" y="7669712"/>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A3A64BDE-D406-4760-8110-CB2EF28D31AC}"/>
            </a:ext>
          </a:extLst>
        </xdr:cNvPr>
        <xdr:cNvSpPr txBox="1"/>
      </xdr:nvSpPr>
      <xdr:spPr>
        <a:xfrm>
          <a:off x="0" y="751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5FD7536B-FFC7-4A13-ADB8-EBE46B149BF4}"/>
            </a:ext>
          </a:extLst>
        </xdr:cNvPr>
        <xdr:cNvCxnSpPr/>
      </xdr:nvCxnSpPr>
      <xdr:spPr>
        <a:xfrm>
          <a:off x="777240" y="7311662"/>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1F9AB42B-EBDB-4467-B3FF-70F9AB2162A4}"/>
            </a:ext>
          </a:extLst>
        </xdr:cNvPr>
        <xdr:cNvSpPr txBox="1"/>
      </xdr:nvSpPr>
      <xdr:spPr>
        <a:xfrm>
          <a:off x="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5F5180E2-C107-4551-9756-0B1224B08A0A}"/>
            </a:ext>
          </a:extLst>
        </xdr:cNvPr>
        <xdr:cNvCxnSpPr/>
      </xdr:nvCxnSpPr>
      <xdr:spPr>
        <a:xfrm>
          <a:off x="777240" y="6959328"/>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76CAE157-DA26-4864-9DF2-F6861C783CB0}"/>
            </a:ext>
          </a:extLst>
        </xdr:cNvPr>
        <xdr:cNvSpPr txBox="1"/>
      </xdr:nvSpPr>
      <xdr:spPr>
        <a:xfrm>
          <a:off x="0" y="681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A6F79AA2-72B9-428B-944E-6E0BD16FD4F4}"/>
            </a:ext>
          </a:extLst>
        </xdr:cNvPr>
        <xdr:cNvCxnSpPr/>
      </xdr:nvCxnSpPr>
      <xdr:spPr>
        <a:xfrm>
          <a:off x="777240" y="6606993"/>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60BD6F67-692C-4965-8E2F-68724474AF8F}"/>
            </a:ext>
          </a:extLst>
        </xdr:cNvPr>
        <xdr:cNvSpPr txBox="1"/>
      </xdr:nvSpPr>
      <xdr:spPr>
        <a:xfrm>
          <a:off x="0" y="646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C5F6B772-922C-4C2F-8A38-B4D9F9CE44F0}"/>
            </a:ext>
          </a:extLst>
        </xdr:cNvPr>
        <xdr:cNvCxnSpPr/>
      </xdr:nvCxnSpPr>
      <xdr:spPr>
        <a:xfrm>
          <a:off x="777240" y="6254659"/>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BF28C2AA-6680-42C1-9DF2-E4662C21CA84}"/>
            </a:ext>
          </a:extLst>
        </xdr:cNvPr>
        <xdr:cNvSpPr txBox="1"/>
      </xdr:nvSpPr>
      <xdr:spPr>
        <a:xfrm>
          <a:off x="0" y="611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FC142BC8-BBC9-4A79-BCFB-6CE973BC9CA0}"/>
            </a:ext>
          </a:extLst>
        </xdr:cNvPr>
        <xdr:cNvCxnSpPr/>
      </xdr:nvCxnSpPr>
      <xdr:spPr>
        <a:xfrm>
          <a:off x="777240" y="590232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6595946-FD23-4323-9961-00FE271DED48}"/>
            </a:ext>
          </a:extLst>
        </xdr:cNvPr>
        <xdr:cNvSpPr txBox="1"/>
      </xdr:nvSpPr>
      <xdr:spPr>
        <a:xfrm>
          <a:off x="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633FEFA9-47B6-4059-AE61-78EA219CFDAB}"/>
            </a:ext>
          </a:extLst>
        </xdr:cNvPr>
        <xdr:cNvSpPr/>
      </xdr:nvSpPr>
      <xdr:spPr>
        <a:xfrm>
          <a:off x="777240" y="5902325"/>
          <a:ext cx="516953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21FA026C-4B92-4F35-BE52-34E458C4690C}"/>
            </a:ext>
          </a:extLst>
        </xdr:cNvPr>
        <xdr:cNvCxnSpPr/>
      </xdr:nvCxnSpPr>
      <xdr:spPr>
        <a:xfrm flipV="1">
          <a:off x="5044440" y="6451872"/>
          <a:ext cx="0" cy="144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4A8472F0-50F2-4849-8A8A-1EEF69CCA325}"/>
            </a:ext>
          </a:extLst>
        </xdr:cNvPr>
        <xdr:cNvSpPr txBox="1"/>
      </xdr:nvSpPr>
      <xdr:spPr>
        <a:xfrm>
          <a:off x="5131435" y="78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8815D38C-CB7D-42B9-8780-53BB7F24C246}"/>
            </a:ext>
          </a:extLst>
        </xdr:cNvPr>
        <xdr:cNvCxnSpPr/>
      </xdr:nvCxnSpPr>
      <xdr:spPr>
        <a:xfrm>
          <a:off x="4949825" y="7895680"/>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EA15B3AA-5ADE-4C8C-8DBC-8AC487C556CC}"/>
            </a:ext>
          </a:extLst>
        </xdr:cNvPr>
        <xdr:cNvSpPr txBox="1"/>
      </xdr:nvSpPr>
      <xdr:spPr>
        <a:xfrm>
          <a:off x="5131435" y="6193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DC4ADB3E-E30C-4C63-9FB8-62EFC6B64A94}"/>
            </a:ext>
          </a:extLst>
        </xdr:cNvPr>
        <xdr:cNvCxnSpPr/>
      </xdr:nvCxnSpPr>
      <xdr:spPr>
        <a:xfrm>
          <a:off x="4949825" y="6451872"/>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146957</xdr:rowOff>
    </xdr:from>
    <xdr:to>
      <xdr:col>23</xdr:col>
      <xdr:colOff>133350</xdr:colOff>
      <xdr:row>43</xdr:row>
      <xdr:rowOff>146957</xdr:rowOff>
    </xdr:to>
    <xdr:cxnSp macro="">
      <xdr:nvCxnSpPr>
        <xdr:cNvPr id="71" name="直線コネクタ 70">
          <a:extLst>
            <a:ext uri="{FF2B5EF4-FFF2-40B4-BE49-F238E27FC236}">
              <a16:creationId xmlns:a16="http://schemas.microsoft.com/office/drawing/2014/main" id="{B25749B4-F789-4C87-A220-329B158AAABA}"/>
            </a:ext>
          </a:extLst>
        </xdr:cNvPr>
        <xdr:cNvCxnSpPr/>
      </xdr:nvCxnSpPr>
      <xdr:spPr>
        <a:xfrm>
          <a:off x="4191000" y="7685042"/>
          <a:ext cx="8534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a:extLst>
            <a:ext uri="{FF2B5EF4-FFF2-40B4-BE49-F238E27FC236}">
              <a16:creationId xmlns:a16="http://schemas.microsoft.com/office/drawing/2014/main" id="{EDCB7923-363F-4DF3-8858-F90BFF782E00}"/>
            </a:ext>
          </a:extLst>
        </xdr:cNvPr>
        <xdr:cNvSpPr txBox="1"/>
      </xdr:nvSpPr>
      <xdr:spPr>
        <a:xfrm>
          <a:off x="5131435" y="7192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97892B17-BC9A-4EBB-A3F4-286057D448D2}"/>
            </a:ext>
          </a:extLst>
        </xdr:cNvPr>
        <xdr:cNvSpPr/>
      </xdr:nvSpPr>
      <xdr:spPr>
        <a:xfrm>
          <a:off x="4987925" y="7347040"/>
          <a:ext cx="10541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146957</xdr:rowOff>
    </xdr:to>
    <xdr:cxnSp macro="">
      <xdr:nvCxnSpPr>
        <xdr:cNvPr id="74" name="直線コネクタ 73">
          <a:extLst>
            <a:ext uri="{FF2B5EF4-FFF2-40B4-BE49-F238E27FC236}">
              <a16:creationId xmlns:a16="http://schemas.microsoft.com/office/drawing/2014/main" id="{F58A8EEF-31F7-461A-8716-2B64DF864B1F}"/>
            </a:ext>
          </a:extLst>
        </xdr:cNvPr>
        <xdr:cNvCxnSpPr/>
      </xdr:nvCxnSpPr>
      <xdr:spPr>
        <a:xfrm>
          <a:off x="3281045" y="7669712"/>
          <a:ext cx="909955" cy="1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D870B422-C732-404C-B3F9-2FC226567DD3}"/>
            </a:ext>
          </a:extLst>
        </xdr:cNvPr>
        <xdr:cNvSpPr/>
      </xdr:nvSpPr>
      <xdr:spPr>
        <a:xfrm>
          <a:off x="4134485" y="7318285"/>
          <a:ext cx="10541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248424F9-6057-497D-BE1A-BBA670026735}"/>
            </a:ext>
          </a:extLst>
        </xdr:cNvPr>
        <xdr:cNvSpPr txBox="1"/>
      </xdr:nvSpPr>
      <xdr:spPr>
        <a:xfrm>
          <a:off x="3802380" y="708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7" name="直線コネクタ 76">
          <a:extLst>
            <a:ext uri="{FF2B5EF4-FFF2-40B4-BE49-F238E27FC236}">
              <a16:creationId xmlns:a16="http://schemas.microsoft.com/office/drawing/2014/main" id="{722F6545-CC97-4BFB-8773-0DA87EA171F0}"/>
            </a:ext>
          </a:extLst>
        </xdr:cNvPr>
        <xdr:cNvCxnSpPr/>
      </xdr:nvCxnSpPr>
      <xdr:spPr>
        <a:xfrm>
          <a:off x="2380615" y="7669712"/>
          <a:ext cx="90043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C09EF168-F068-4F5C-8840-DCC40655C169}"/>
            </a:ext>
          </a:extLst>
        </xdr:cNvPr>
        <xdr:cNvSpPr/>
      </xdr:nvSpPr>
      <xdr:spPr>
        <a:xfrm>
          <a:off x="3234055" y="7283813"/>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a:extLst>
            <a:ext uri="{FF2B5EF4-FFF2-40B4-BE49-F238E27FC236}">
              <a16:creationId xmlns:a16="http://schemas.microsoft.com/office/drawing/2014/main" id="{54382652-9CB3-44A1-B2B9-5C5817AA5A97}"/>
            </a:ext>
          </a:extLst>
        </xdr:cNvPr>
        <xdr:cNvSpPr txBox="1"/>
      </xdr:nvSpPr>
      <xdr:spPr>
        <a:xfrm>
          <a:off x="2892425" y="704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80" name="直線コネクタ 79">
          <a:extLst>
            <a:ext uri="{FF2B5EF4-FFF2-40B4-BE49-F238E27FC236}">
              <a16:creationId xmlns:a16="http://schemas.microsoft.com/office/drawing/2014/main" id="{B291025B-6067-4951-AF8E-8D1D2C161643}"/>
            </a:ext>
          </a:extLst>
        </xdr:cNvPr>
        <xdr:cNvCxnSpPr/>
      </xdr:nvCxnSpPr>
      <xdr:spPr>
        <a:xfrm>
          <a:off x="1470660" y="7669712"/>
          <a:ext cx="90995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968C34D0-AD54-4388-8978-51D908A4B5FB}"/>
            </a:ext>
          </a:extLst>
        </xdr:cNvPr>
        <xdr:cNvSpPr/>
      </xdr:nvSpPr>
      <xdr:spPr>
        <a:xfrm>
          <a:off x="2324100" y="7283813"/>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a:extLst>
            <a:ext uri="{FF2B5EF4-FFF2-40B4-BE49-F238E27FC236}">
              <a16:creationId xmlns:a16="http://schemas.microsoft.com/office/drawing/2014/main" id="{4DFF15E6-5E93-4C8C-9049-B89BE23D8DA0}"/>
            </a:ext>
          </a:extLst>
        </xdr:cNvPr>
        <xdr:cNvSpPr txBox="1"/>
      </xdr:nvSpPr>
      <xdr:spPr>
        <a:xfrm>
          <a:off x="1991995" y="704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E21AA637-0D3E-4996-859D-2B643270EFDE}"/>
            </a:ext>
          </a:extLst>
        </xdr:cNvPr>
        <xdr:cNvSpPr/>
      </xdr:nvSpPr>
      <xdr:spPr>
        <a:xfrm>
          <a:off x="1421765" y="7283813"/>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885C5467-9B00-43A2-A6E7-0D897DE1B516}"/>
            </a:ext>
          </a:extLst>
        </xdr:cNvPr>
        <xdr:cNvSpPr txBox="1"/>
      </xdr:nvSpPr>
      <xdr:spPr>
        <a:xfrm>
          <a:off x="1089660" y="704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90212FE-769A-4AA4-944B-6F5F6F3B1C84}"/>
            </a:ext>
          </a:extLst>
        </xdr:cNvPr>
        <xdr:cNvSpPr txBox="1"/>
      </xdr:nvSpPr>
      <xdr:spPr>
        <a:xfrm>
          <a:off x="481901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1A3D2F3-4CFF-46B9-866B-C370AC63CAA5}"/>
            </a:ext>
          </a:extLst>
        </xdr:cNvPr>
        <xdr:cNvSpPr txBox="1"/>
      </xdr:nvSpPr>
      <xdr:spPr>
        <a:xfrm>
          <a:off x="396557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7676080-3C1E-409A-A18A-CF5E6C2DF181}"/>
            </a:ext>
          </a:extLst>
        </xdr:cNvPr>
        <xdr:cNvSpPr txBox="1"/>
      </xdr:nvSpPr>
      <xdr:spPr>
        <a:xfrm>
          <a:off x="3063240"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3DF9315A-C8AC-4357-B205-78A9823C9275}"/>
            </a:ext>
          </a:extLst>
        </xdr:cNvPr>
        <xdr:cNvSpPr txBox="1"/>
      </xdr:nvSpPr>
      <xdr:spPr>
        <a:xfrm>
          <a:off x="216090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3D25597D-4F79-47F5-B766-83D527CB60DC}"/>
            </a:ext>
          </a:extLst>
        </xdr:cNvPr>
        <xdr:cNvSpPr txBox="1"/>
      </xdr:nvSpPr>
      <xdr:spPr>
        <a:xfrm>
          <a:off x="125285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96157</xdr:rowOff>
    </xdr:from>
    <xdr:to>
      <xdr:col>23</xdr:col>
      <xdr:colOff>184150</xdr:colOff>
      <xdr:row>44</xdr:row>
      <xdr:rowOff>26307</xdr:rowOff>
    </xdr:to>
    <xdr:sp macro="" textlink="">
      <xdr:nvSpPr>
        <xdr:cNvPr id="90" name="楕円 89">
          <a:extLst>
            <a:ext uri="{FF2B5EF4-FFF2-40B4-BE49-F238E27FC236}">
              <a16:creationId xmlns:a16="http://schemas.microsoft.com/office/drawing/2014/main" id="{0CA93D86-4960-410E-B9A6-A1C2283F5076}"/>
            </a:ext>
          </a:extLst>
        </xdr:cNvPr>
        <xdr:cNvSpPr/>
      </xdr:nvSpPr>
      <xdr:spPr>
        <a:xfrm>
          <a:off x="4987925" y="7636147"/>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68234</xdr:rowOff>
    </xdr:from>
    <xdr:ext cx="762000" cy="259045"/>
    <xdr:sp macro="" textlink="">
      <xdr:nvSpPr>
        <xdr:cNvPr id="91" name="財政力該当値テキスト">
          <a:extLst>
            <a:ext uri="{FF2B5EF4-FFF2-40B4-BE49-F238E27FC236}">
              <a16:creationId xmlns:a16="http://schemas.microsoft.com/office/drawing/2014/main" id="{9A707055-CB4B-4C35-B2A1-75F3E4A238FE}"/>
            </a:ext>
          </a:extLst>
        </xdr:cNvPr>
        <xdr:cNvSpPr txBox="1"/>
      </xdr:nvSpPr>
      <xdr:spPr>
        <a:xfrm>
          <a:off x="5131435" y="760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2" name="楕円 91">
          <a:extLst>
            <a:ext uri="{FF2B5EF4-FFF2-40B4-BE49-F238E27FC236}">
              <a16:creationId xmlns:a16="http://schemas.microsoft.com/office/drawing/2014/main" id="{697452D4-B765-42D3-8C9D-6DF09897EC97}"/>
            </a:ext>
          </a:extLst>
        </xdr:cNvPr>
        <xdr:cNvSpPr/>
      </xdr:nvSpPr>
      <xdr:spPr>
        <a:xfrm>
          <a:off x="4134485" y="7636147"/>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93" name="テキスト ボックス 92">
          <a:extLst>
            <a:ext uri="{FF2B5EF4-FFF2-40B4-BE49-F238E27FC236}">
              <a16:creationId xmlns:a16="http://schemas.microsoft.com/office/drawing/2014/main" id="{8117CF38-A20E-4223-B3B8-7F892643BDF3}"/>
            </a:ext>
          </a:extLst>
        </xdr:cNvPr>
        <xdr:cNvSpPr txBox="1"/>
      </xdr:nvSpPr>
      <xdr:spPr>
        <a:xfrm>
          <a:off x="3802380" y="7720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a:extLst>
            <a:ext uri="{FF2B5EF4-FFF2-40B4-BE49-F238E27FC236}">
              <a16:creationId xmlns:a16="http://schemas.microsoft.com/office/drawing/2014/main" id="{52E8C093-91E2-49E8-92D4-35B505DF3F92}"/>
            </a:ext>
          </a:extLst>
        </xdr:cNvPr>
        <xdr:cNvSpPr/>
      </xdr:nvSpPr>
      <xdr:spPr>
        <a:xfrm>
          <a:off x="3234055" y="7615102"/>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a:extLst>
            <a:ext uri="{FF2B5EF4-FFF2-40B4-BE49-F238E27FC236}">
              <a16:creationId xmlns:a16="http://schemas.microsoft.com/office/drawing/2014/main" id="{073C9126-3045-4068-88B3-45F7E256C90C}"/>
            </a:ext>
          </a:extLst>
        </xdr:cNvPr>
        <xdr:cNvSpPr txBox="1"/>
      </xdr:nvSpPr>
      <xdr:spPr>
        <a:xfrm>
          <a:off x="2892425" y="769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a:extLst>
            <a:ext uri="{FF2B5EF4-FFF2-40B4-BE49-F238E27FC236}">
              <a16:creationId xmlns:a16="http://schemas.microsoft.com/office/drawing/2014/main" id="{496D7F01-13FD-4A17-B467-F5B27330E06A}"/>
            </a:ext>
          </a:extLst>
        </xdr:cNvPr>
        <xdr:cNvSpPr/>
      </xdr:nvSpPr>
      <xdr:spPr>
        <a:xfrm>
          <a:off x="2324100" y="7615102"/>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a:extLst>
            <a:ext uri="{FF2B5EF4-FFF2-40B4-BE49-F238E27FC236}">
              <a16:creationId xmlns:a16="http://schemas.microsoft.com/office/drawing/2014/main" id="{9F999EC6-68AA-4AA4-A951-822FF5602157}"/>
            </a:ext>
          </a:extLst>
        </xdr:cNvPr>
        <xdr:cNvSpPr txBox="1"/>
      </xdr:nvSpPr>
      <xdr:spPr>
        <a:xfrm>
          <a:off x="1991995" y="769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a:extLst>
            <a:ext uri="{FF2B5EF4-FFF2-40B4-BE49-F238E27FC236}">
              <a16:creationId xmlns:a16="http://schemas.microsoft.com/office/drawing/2014/main" id="{F9679E42-78BD-4C72-9C11-D7A18F09A0D1}"/>
            </a:ext>
          </a:extLst>
        </xdr:cNvPr>
        <xdr:cNvSpPr/>
      </xdr:nvSpPr>
      <xdr:spPr>
        <a:xfrm>
          <a:off x="1421765" y="7615102"/>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a:extLst>
            <a:ext uri="{FF2B5EF4-FFF2-40B4-BE49-F238E27FC236}">
              <a16:creationId xmlns:a16="http://schemas.microsoft.com/office/drawing/2014/main" id="{049E4108-8638-48C1-A431-55370A9B6352}"/>
            </a:ext>
          </a:extLst>
        </xdr:cNvPr>
        <xdr:cNvSpPr txBox="1"/>
      </xdr:nvSpPr>
      <xdr:spPr>
        <a:xfrm>
          <a:off x="1089660" y="769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805808D4-981E-4874-BF74-22FE6200F84C}"/>
            </a:ext>
          </a:extLst>
        </xdr:cNvPr>
        <xdr:cNvSpPr/>
      </xdr:nvSpPr>
      <xdr:spPr>
        <a:xfrm>
          <a:off x="777240" y="9018905"/>
          <a:ext cx="516953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F36BEA50-5B72-4DD2-8167-5851F258D1C2}"/>
            </a:ext>
          </a:extLst>
        </xdr:cNvPr>
        <xdr:cNvSpPr txBox="1"/>
      </xdr:nvSpPr>
      <xdr:spPr>
        <a:xfrm>
          <a:off x="1727820" y="939228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CCC98B5B-B721-44F8-BF47-F7BD8B6CD3B5}"/>
            </a:ext>
          </a:extLst>
        </xdr:cNvPr>
        <xdr:cNvSpPr txBox="1"/>
      </xdr:nvSpPr>
      <xdr:spPr>
        <a:xfrm>
          <a:off x="3316620" y="936498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54B49A8E-72D3-4711-8013-76ACE7BB5E40}"/>
            </a:ext>
          </a:extLst>
        </xdr:cNvPr>
        <xdr:cNvSpPr/>
      </xdr:nvSpPr>
      <xdr:spPr>
        <a:xfrm>
          <a:off x="6012180" y="927671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17EDE637-3F13-4063-B9CC-3F4351A1C1DB}"/>
            </a:ext>
          </a:extLst>
        </xdr:cNvPr>
        <xdr:cNvSpPr/>
      </xdr:nvSpPr>
      <xdr:spPr>
        <a:xfrm>
          <a:off x="6012180" y="947483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D12D4495-A010-4126-BD90-C1F213009189}"/>
            </a:ext>
          </a:extLst>
        </xdr:cNvPr>
        <xdr:cNvSpPr/>
      </xdr:nvSpPr>
      <xdr:spPr>
        <a:xfrm>
          <a:off x="7691755" y="927671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2407078A-065A-40E3-A66D-64180D507B6C}"/>
            </a:ext>
          </a:extLst>
        </xdr:cNvPr>
        <xdr:cNvSpPr/>
      </xdr:nvSpPr>
      <xdr:spPr>
        <a:xfrm>
          <a:off x="7691755" y="947483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8390D6D9-886F-4D48-8530-C04EFFAA05E3}"/>
            </a:ext>
          </a:extLst>
        </xdr:cNvPr>
        <xdr:cNvSpPr/>
      </xdr:nvSpPr>
      <xdr:spPr>
        <a:xfrm>
          <a:off x="9178925" y="927671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CB80040B-036F-4189-9FC8-2B946FF268C9}"/>
            </a:ext>
          </a:extLst>
        </xdr:cNvPr>
        <xdr:cNvSpPr/>
      </xdr:nvSpPr>
      <xdr:spPr>
        <a:xfrm>
          <a:off x="9178925" y="947483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21189158-7C26-40CF-8C1A-0DDBC7222F0E}"/>
            </a:ext>
          </a:extLst>
        </xdr:cNvPr>
        <xdr:cNvSpPr/>
      </xdr:nvSpPr>
      <xdr:spPr>
        <a:xfrm>
          <a:off x="777240" y="9796145"/>
          <a:ext cx="516953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5BF0E7D-DD92-44DE-8808-E615644A60F7}"/>
            </a:ext>
          </a:extLst>
        </xdr:cNvPr>
        <xdr:cNvSpPr/>
      </xdr:nvSpPr>
      <xdr:spPr>
        <a:xfrm>
          <a:off x="6137275" y="9796145"/>
          <a:ext cx="6142990"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CEFD2C5-647B-459D-8080-475834F17740}"/>
            </a:ext>
          </a:extLst>
        </xdr:cNvPr>
        <xdr:cNvSpPr/>
      </xdr:nvSpPr>
      <xdr:spPr>
        <a:xfrm>
          <a:off x="6137275" y="9796145"/>
          <a:ext cx="387858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162873A2-3A59-4D75-930A-F47FB606860E}"/>
            </a:ext>
          </a:extLst>
        </xdr:cNvPr>
        <xdr:cNvSpPr txBox="1"/>
      </xdr:nvSpPr>
      <xdr:spPr>
        <a:xfrm>
          <a:off x="6268085" y="10126980"/>
          <a:ext cx="5881370"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歳出においては退職者の増により、退職手当等で人件費が増加したほか、新型コロナウイルス感染症の影響の減少に伴い、生活保護費における医療扶助や障害者自立支援費等で増加となった。歳入では、市税において大型商業施設の完成等により、固定資産税が増加したほか、国の補正予算に伴い、普通交付税で臨時経済対策費等の追加交付があったものの、臨時財政対策債が減少したことから、経常収支比率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類似団体内平均値よりも高い数値で推移していることから、企業誘致やまちづくりによる税収等の自主財源確保に加え、デジタル化の推進による事務の効率化や既存事業の見直し等、行財政改革に努める。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1A98273B-4368-438C-A658-74CFA6695CCC}"/>
            </a:ext>
          </a:extLst>
        </xdr:cNvPr>
        <xdr:cNvSpPr txBox="1"/>
      </xdr:nvSpPr>
      <xdr:spPr>
        <a:xfrm>
          <a:off x="739140" y="960564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A889A2BE-9B91-4421-BD0F-8808EBE71A5E}"/>
            </a:ext>
          </a:extLst>
        </xdr:cNvPr>
        <xdr:cNvCxnSpPr/>
      </xdr:nvCxnSpPr>
      <xdr:spPr>
        <a:xfrm>
          <a:off x="777240" y="12268200"/>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36AC758A-37CD-4486-B893-DC5B7CFB5B97}"/>
            </a:ext>
          </a:extLst>
        </xdr:cNvPr>
        <xdr:cNvSpPr txBox="1"/>
      </xdr:nvSpPr>
      <xdr:spPr>
        <a:xfrm>
          <a:off x="0" y="1212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817B8522-B72F-474E-A2BD-F3C905A60299}"/>
            </a:ext>
          </a:extLst>
        </xdr:cNvPr>
        <xdr:cNvCxnSpPr/>
      </xdr:nvCxnSpPr>
      <xdr:spPr>
        <a:xfrm>
          <a:off x="777240" y="11854603"/>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A3BB7C8C-3CCD-4FBA-8C23-9888107E7E3E}"/>
            </a:ext>
          </a:extLst>
        </xdr:cNvPr>
        <xdr:cNvSpPr txBox="1"/>
      </xdr:nvSpPr>
      <xdr:spPr>
        <a:xfrm>
          <a:off x="0" y="1171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7FCDB428-986F-4582-9DDD-949225C110A2}"/>
            </a:ext>
          </a:extLst>
        </xdr:cNvPr>
        <xdr:cNvCxnSpPr/>
      </xdr:nvCxnSpPr>
      <xdr:spPr>
        <a:xfrm>
          <a:off x="777240" y="11448627"/>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4113014F-91E5-430D-BA3D-1A3029687A7B}"/>
            </a:ext>
          </a:extLst>
        </xdr:cNvPr>
        <xdr:cNvSpPr txBox="1"/>
      </xdr:nvSpPr>
      <xdr:spPr>
        <a:xfrm>
          <a:off x="0" y="1129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DFFBE1BD-E28E-48F0-A3FC-5ADF2DA3E788}"/>
            </a:ext>
          </a:extLst>
        </xdr:cNvPr>
        <xdr:cNvCxnSpPr/>
      </xdr:nvCxnSpPr>
      <xdr:spPr>
        <a:xfrm>
          <a:off x="777240" y="1102931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7219D7CA-C8A8-4899-BC64-95E3DE05FDC5}"/>
            </a:ext>
          </a:extLst>
        </xdr:cNvPr>
        <xdr:cNvSpPr txBox="1"/>
      </xdr:nvSpPr>
      <xdr:spPr>
        <a:xfrm>
          <a:off x="0" y="1089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87D62D6-0248-40C7-9E3F-1894271EA199}"/>
            </a:ext>
          </a:extLst>
        </xdr:cNvPr>
        <xdr:cNvCxnSpPr/>
      </xdr:nvCxnSpPr>
      <xdr:spPr>
        <a:xfrm>
          <a:off x="777240" y="10623338"/>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739B77EA-60A7-4D1D-A936-F83DE5A6AE30}"/>
            </a:ext>
          </a:extLst>
        </xdr:cNvPr>
        <xdr:cNvSpPr txBox="1"/>
      </xdr:nvSpPr>
      <xdr:spPr>
        <a:xfrm>
          <a:off x="0" y="1047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92078516-C272-498D-BED7-41A7C0EB3F56}"/>
            </a:ext>
          </a:extLst>
        </xdr:cNvPr>
        <xdr:cNvCxnSpPr/>
      </xdr:nvCxnSpPr>
      <xdr:spPr>
        <a:xfrm>
          <a:off x="777240" y="10209742"/>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7F961378-EF34-400B-8547-7C36C54FDC93}"/>
            </a:ext>
          </a:extLst>
        </xdr:cNvPr>
        <xdr:cNvSpPr txBox="1"/>
      </xdr:nvSpPr>
      <xdr:spPr>
        <a:xfrm>
          <a:off x="0" y="1006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D1048BBE-C85F-454B-AA35-5A8FB672D48F}"/>
            </a:ext>
          </a:extLst>
        </xdr:cNvPr>
        <xdr:cNvCxnSpPr/>
      </xdr:nvCxnSpPr>
      <xdr:spPr>
        <a:xfrm>
          <a:off x="777240" y="979614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75102878-4C93-4969-9BE5-870AE9A2301B}"/>
            </a:ext>
          </a:extLst>
        </xdr:cNvPr>
        <xdr:cNvSpPr txBox="1"/>
      </xdr:nvSpPr>
      <xdr:spPr>
        <a:xfrm>
          <a:off x="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31CCC41F-7D79-45F2-B06E-B910EC3045FF}"/>
            </a:ext>
          </a:extLst>
        </xdr:cNvPr>
        <xdr:cNvSpPr/>
      </xdr:nvSpPr>
      <xdr:spPr>
        <a:xfrm>
          <a:off x="777240" y="9796145"/>
          <a:ext cx="516953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A56FC7B0-AC6C-422C-9F33-2ED40FE8948A}"/>
            </a:ext>
          </a:extLst>
        </xdr:cNvPr>
        <xdr:cNvCxnSpPr/>
      </xdr:nvCxnSpPr>
      <xdr:spPr>
        <a:xfrm flipV="1">
          <a:off x="5044440" y="10203603"/>
          <a:ext cx="0" cy="16046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4AA879EA-6C67-4688-A0A1-D8FEF8275D9F}"/>
            </a:ext>
          </a:extLst>
        </xdr:cNvPr>
        <xdr:cNvSpPr txBox="1"/>
      </xdr:nvSpPr>
      <xdr:spPr>
        <a:xfrm>
          <a:off x="5131435" y="117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1AAD9280-7438-45AD-BD25-E3DE18DB7934}"/>
            </a:ext>
          </a:extLst>
        </xdr:cNvPr>
        <xdr:cNvCxnSpPr/>
      </xdr:nvCxnSpPr>
      <xdr:spPr>
        <a:xfrm>
          <a:off x="4949825" y="11808248"/>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7AA9513D-B0AD-4AD2-80C4-07709020C31A}"/>
            </a:ext>
          </a:extLst>
        </xdr:cNvPr>
        <xdr:cNvSpPr txBox="1"/>
      </xdr:nvSpPr>
      <xdr:spPr>
        <a:xfrm>
          <a:off x="5131435" y="993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7608C744-1B57-4963-B9A9-A3C15AB472AF}"/>
            </a:ext>
          </a:extLst>
        </xdr:cNvPr>
        <xdr:cNvCxnSpPr/>
      </xdr:nvCxnSpPr>
      <xdr:spPr>
        <a:xfrm>
          <a:off x="4949825" y="10203603"/>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63</xdr:row>
      <xdr:rowOff>114300</xdr:rowOff>
    </xdr:to>
    <xdr:cxnSp macro="">
      <xdr:nvCxnSpPr>
        <xdr:cNvPr id="134" name="直線コネクタ 133">
          <a:extLst>
            <a:ext uri="{FF2B5EF4-FFF2-40B4-BE49-F238E27FC236}">
              <a16:creationId xmlns:a16="http://schemas.microsoft.com/office/drawing/2014/main" id="{4CEA80EE-E46B-4B04-B71D-DD79F42BBC2A}"/>
            </a:ext>
          </a:extLst>
        </xdr:cNvPr>
        <xdr:cNvCxnSpPr/>
      </xdr:nvCxnSpPr>
      <xdr:spPr>
        <a:xfrm>
          <a:off x="4191000" y="10976821"/>
          <a:ext cx="853440" cy="17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044FA9D1-4A87-448F-A1C2-5DE42B5AE3EC}"/>
            </a:ext>
          </a:extLst>
        </xdr:cNvPr>
        <xdr:cNvSpPr txBox="1"/>
      </xdr:nvSpPr>
      <xdr:spPr>
        <a:xfrm>
          <a:off x="5131435" y="1063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1E8F4E82-6213-40F6-9336-5317B8E5AFC9}"/>
            </a:ext>
          </a:extLst>
        </xdr:cNvPr>
        <xdr:cNvSpPr/>
      </xdr:nvSpPr>
      <xdr:spPr>
        <a:xfrm>
          <a:off x="4987925" y="10793519"/>
          <a:ext cx="10541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65</xdr:row>
      <xdr:rowOff>60960</xdr:rowOff>
    </xdr:to>
    <xdr:cxnSp macro="">
      <xdr:nvCxnSpPr>
        <xdr:cNvPr id="137" name="直線コネクタ 136">
          <a:extLst>
            <a:ext uri="{FF2B5EF4-FFF2-40B4-BE49-F238E27FC236}">
              <a16:creationId xmlns:a16="http://schemas.microsoft.com/office/drawing/2014/main" id="{E84C720B-40B4-4D60-BD4E-ED9DCC370E96}"/>
            </a:ext>
          </a:extLst>
        </xdr:cNvPr>
        <xdr:cNvCxnSpPr/>
      </xdr:nvCxnSpPr>
      <xdr:spPr>
        <a:xfrm flipV="1">
          <a:off x="3281045" y="10976821"/>
          <a:ext cx="909955" cy="47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C424AB3F-0E9B-4EDD-BAC3-EB4AD5DA3E5E}"/>
            </a:ext>
          </a:extLst>
        </xdr:cNvPr>
        <xdr:cNvSpPr/>
      </xdr:nvSpPr>
      <xdr:spPr>
        <a:xfrm>
          <a:off x="4134485" y="10542270"/>
          <a:ext cx="10541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F576ED09-B72D-4065-8B9D-2EC9C03B3AB6}"/>
            </a:ext>
          </a:extLst>
        </xdr:cNvPr>
        <xdr:cNvSpPr txBox="1"/>
      </xdr:nvSpPr>
      <xdr:spPr>
        <a:xfrm>
          <a:off x="3802380" y="1030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66</xdr:row>
      <xdr:rowOff>82550</xdr:rowOff>
    </xdr:to>
    <xdr:cxnSp macro="">
      <xdr:nvCxnSpPr>
        <xdr:cNvPr id="140" name="直線コネクタ 139">
          <a:extLst>
            <a:ext uri="{FF2B5EF4-FFF2-40B4-BE49-F238E27FC236}">
              <a16:creationId xmlns:a16="http://schemas.microsoft.com/office/drawing/2014/main" id="{44B64B42-0A6C-4FA4-9F3E-0EB1F7E192C0}"/>
            </a:ext>
          </a:extLst>
        </xdr:cNvPr>
        <xdr:cNvCxnSpPr/>
      </xdr:nvCxnSpPr>
      <xdr:spPr>
        <a:xfrm flipV="1">
          <a:off x="2380615" y="11456670"/>
          <a:ext cx="900430" cy="19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55750C90-FCB8-4710-902D-5D95B0AB9F5C}"/>
            </a:ext>
          </a:extLst>
        </xdr:cNvPr>
        <xdr:cNvSpPr/>
      </xdr:nvSpPr>
      <xdr:spPr>
        <a:xfrm>
          <a:off x="3234055" y="10893848"/>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a:extLst>
            <a:ext uri="{FF2B5EF4-FFF2-40B4-BE49-F238E27FC236}">
              <a16:creationId xmlns:a16="http://schemas.microsoft.com/office/drawing/2014/main" id="{C1B41511-61D3-4DF2-8B05-77B632E43EDD}"/>
            </a:ext>
          </a:extLst>
        </xdr:cNvPr>
        <xdr:cNvSpPr txBox="1"/>
      </xdr:nvSpPr>
      <xdr:spPr>
        <a:xfrm>
          <a:off x="2892425" y="1065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82550</xdr:rowOff>
    </xdr:from>
    <xdr:to>
      <xdr:col>11</xdr:col>
      <xdr:colOff>31750</xdr:colOff>
      <xdr:row>66</xdr:row>
      <xdr:rowOff>122767</xdr:rowOff>
    </xdr:to>
    <xdr:cxnSp macro="">
      <xdr:nvCxnSpPr>
        <xdr:cNvPr id="143" name="直線コネクタ 142">
          <a:extLst>
            <a:ext uri="{FF2B5EF4-FFF2-40B4-BE49-F238E27FC236}">
              <a16:creationId xmlns:a16="http://schemas.microsoft.com/office/drawing/2014/main" id="{D300E867-F563-45B5-96E0-58BEA42186B2}"/>
            </a:ext>
          </a:extLst>
        </xdr:cNvPr>
        <xdr:cNvCxnSpPr/>
      </xdr:nvCxnSpPr>
      <xdr:spPr>
        <a:xfrm flipV="1">
          <a:off x="1470660" y="11647805"/>
          <a:ext cx="909955"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4F7DCBA9-3C9E-4D3C-BF52-94DD34466C84}"/>
            </a:ext>
          </a:extLst>
        </xdr:cNvPr>
        <xdr:cNvSpPr/>
      </xdr:nvSpPr>
      <xdr:spPr>
        <a:xfrm>
          <a:off x="2324100" y="10927926"/>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45" name="テキスト ボックス 144">
          <a:extLst>
            <a:ext uri="{FF2B5EF4-FFF2-40B4-BE49-F238E27FC236}">
              <a16:creationId xmlns:a16="http://schemas.microsoft.com/office/drawing/2014/main" id="{3796BBBE-B845-4C5B-B654-E5C3BCA6DD29}"/>
            </a:ext>
          </a:extLst>
        </xdr:cNvPr>
        <xdr:cNvSpPr txBox="1"/>
      </xdr:nvSpPr>
      <xdr:spPr>
        <a:xfrm>
          <a:off x="1991995" y="1068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BE938D23-F33B-4A30-83D8-88DC8061BAD6}"/>
            </a:ext>
          </a:extLst>
        </xdr:cNvPr>
        <xdr:cNvSpPr/>
      </xdr:nvSpPr>
      <xdr:spPr>
        <a:xfrm>
          <a:off x="1421765" y="10893848"/>
          <a:ext cx="10541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7" name="テキスト ボックス 146">
          <a:extLst>
            <a:ext uri="{FF2B5EF4-FFF2-40B4-BE49-F238E27FC236}">
              <a16:creationId xmlns:a16="http://schemas.microsoft.com/office/drawing/2014/main" id="{06535810-E80F-4FC9-B94B-5DB5548DB89B}"/>
            </a:ext>
          </a:extLst>
        </xdr:cNvPr>
        <xdr:cNvSpPr txBox="1"/>
      </xdr:nvSpPr>
      <xdr:spPr>
        <a:xfrm>
          <a:off x="1089660" y="1065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9C59CF1-77F6-48D3-8D74-7958899B315E}"/>
            </a:ext>
          </a:extLst>
        </xdr:cNvPr>
        <xdr:cNvSpPr txBox="1"/>
      </xdr:nvSpPr>
      <xdr:spPr>
        <a:xfrm>
          <a:off x="481901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9EAF140-10FC-4DB0-8DF9-4D6578CDC69C}"/>
            </a:ext>
          </a:extLst>
        </xdr:cNvPr>
        <xdr:cNvSpPr txBox="1"/>
      </xdr:nvSpPr>
      <xdr:spPr>
        <a:xfrm>
          <a:off x="396557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C721174-74E4-41A7-999E-E832846EF700}"/>
            </a:ext>
          </a:extLst>
        </xdr:cNvPr>
        <xdr:cNvSpPr txBox="1"/>
      </xdr:nvSpPr>
      <xdr:spPr>
        <a:xfrm>
          <a:off x="306324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3A9F9C63-E5DA-4A2E-8615-D12458D73245}"/>
            </a:ext>
          </a:extLst>
        </xdr:cNvPr>
        <xdr:cNvSpPr txBox="1"/>
      </xdr:nvSpPr>
      <xdr:spPr>
        <a:xfrm>
          <a:off x="216090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7A8A2051-BE5B-4D0D-99A4-D6CC20BC14F6}"/>
            </a:ext>
          </a:extLst>
        </xdr:cNvPr>
        <xdr:cNvSpPr txBox="1"/>
      </xdr:nvSpPr>
      <xdr:spPr>
        <a:xfrm>
          <a:off x="125285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3" name="楕円 152">
          <a:extLst>
            <a:ext uri="{FF2B5EF4-FFF2-40B4-BE49-F238E27FC236}">
              <a16:creationId xmlns:a16="http://schemas.microsoft.com/office/drawing/2014/main" id="{3D73FE8A-D41C-4CF8-8601-AF9C5BFA0523}"/>
            </a:ext>
          </a:extLst>
        </xdr:cNvPr>
        <xdr:cNvSpPr/>
      </xdr:nvSpPr>
      <xdr:spPr>
        <a:xfrm>
          <a:off x="4987925" y="11106785"/>
          <a:ext cx="10541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4" name="財政構造の弾力性該当値テキスト">
          <a:extLst>
            <a:ext uri="{FF2B5EF4-FFF2-40B4-BE49-F238E27FC236}">
              <a16:creationId xmlns:a16="http://schemas.microsoft.com/office/drawing/2014/main" id="{D5743F6D-9058-4D73-A84C-9714C8F85C82}"/>
            </a:ext>
          </a:extLst>
        </xdr:cNvPr>
        <xdr:cNvSpPr txBox="1"/>
      </xdr:nvSpPr>
      <xdr:spPr>
        <a:xfrm>
          <a:off x="5131435" y="1107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5" name="楕円 154">
          <a:extLst>
            <a:ext uri="{FF2B5EF4-FFF2-40B4-BE49-F238E27FC236}">
              <a16:creationId xmlns:a16="http://schemas.microsoft.com/office/drawing/2014/main" id="{5FDAB7A3-E64F-47DA-AA30-62633F1EE5D6}"/>
            </a:ext>
          </a:extLst>
        </xdr:cNvPr>
        <xdr:cNvSpPr/>
      </xdr:nvSpPr>
      <xdr:spPr>
        <a:xfrm>
          <a:off x="4134485" y="10927926"/>
          <a:ext cx="10541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144373</xdr:rowOff>
    </xdr:from>
    <xdr:ext cx="736600" cy="259045"/>
    <xdr:sp macro="" textlink="">
      <xdr:nvSpPr>
        <xdr:cNvPr id="156" name="テキスト ボックス 155">
          <a:extLst>
            <a:ext uri="{FF2B5EF4-FFF2-40B4-BE49-F238E27FC236}">
              <a16:creationId xmlns:a16="http://schemas.microsoft.com/office/drawing/2014/main" id="{4BDF17F6-2BEE-4ABC-88EA-5AD06B115E63}"/>
            </a:ext>
          </a:extLst>
        </xdr:cNvPr>
        <xdr:cNvSpPr txBox="1"/>
      </xdr:nvSpPr>
      <xdr:spPr>
        <a:xfrm>
          <a:off x="3802380" y="11012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7" name="楕円 156">
          <a:extLst>
            <a:ext uri="{FF2B5EF4-FFF2-40B4-BE49-F238E27FC236}">
              <a16:creationId xmlns:a16="http://schemas.microsoft.com/office/drawing/2014/main" id="{BFA2EC95-3960-4B14-BCBE-AA868F775885}"/>
            </a:ext>
          </a:extLst>
        </xdr:cNvPr>
        <xdr:cNvSpPr/>
      </xdr:nvSpPr>
      <xdr:spPr>
        <a:xfrm>
          <a:off x="3234055" y="1140015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8" name="テキスト ボックス 157">
          <a:extLst>
            <a:ext uri="{FF2B5EF4-FFF2-40B4-BE49-F238E27FC236}">
              <a16:creationId xmlns:a16="http://schemas.microsoft.com/office/drawing/2014/main" id="{9F7966A3-A495-4B76-A88F-3999982F7CA2}"/>
            </a:ext>
          </a:extLst>
        </xdr:cNvPr>
        <xdr:cNvSpPr txBox="1"/>
      </xdr:nvSpPr>
      <xdr:spPr>
        <a:xfrm>
          <a:off x="2892425" y="1149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59" name="楕円 158">
          <a:extLst>
            <a:ext uri="{FF2B5EF4-FFF2-40B4-BE49-F238E27FC236}">
              <a16:creationId xmlns:a16="http://schemas.microsoft.com/office/drawing/2014/main" id="{732DE057-22A1-43C3-A9B6-EA24F60EFFFA}"/>
            </a:ext>
          </a:extLst>
        </xdr:cNvPr>
        <xdr:cNvSpPr/>
      </xdr:nvSpPr>
      <xdr:spPr>
        <a:xfrm>
          <a:off x="2324100" y="1160081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60" name="テキスト ボックス 159">
          <a:extLst>
            <a:ext uri="{FF2B5EF4-FFF2-40B4-BE49-F238E27FC236}">
              <a16:creationId xmlns:a16="http://schemas.microsoft.com/office/drawing/2014/main" id="{5EC478ED-4A72-461A-99CE-6655A9F42895}"/>
            </a:ext>
          </a:extLst>
        </xdr:cNvPr>
        <xdr:cNvSpPr txBox="1"/>
      </xdr:nvSpPr>
      <xdr:spPr>
        <a:xfrm>
          <a:off x="1991995" y="1168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71967</xdr:rowOff>
    </xdr:from>
    <xdr:to>
      <xdr:col>7</xdr:col>
      <xdr:colOff>31750</xdr:colOff>
      <xdr:row>67</xdr:row>
      <xdr:rowOff>2117</xdr:rowOff>
    </xdr:to>
    <xdr:sp macro="" textlink="">
      <xdr:nvSpPr>
        <xdr:cNvPr id="161" name="楕円 160">
          <a:extLst>
            <a:ext uri="{FF2B5EF4-FFF2-40B4-BE49-F238E27FC236}">
              <a16:creationId xmlns:a16="http://schemas.microsoft.com/office/drawing/2014/main" id="{134D37D3-3A6A-448B-A0E2-7A580FF70304}"/>
            </a:ext>
          </a:extLst>
        </xdr:cNvPr>
        <xdr:cNvSpPr/>
      </xdr:nvSpPr>
      <xdr:spPr>
        <a:xfrm>
          <a:off x="1421765" y="11639127"/>
          <a:ext cx="10541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158344</xdr:rowOff>
    </xdr:from>
    <xdr:ext cx="762000" cy="259045"/>
    <xdr:sp macro="" textlink="">
      <xdr:nvSpPr>
        <xdr:cNvPr id="162" name="テキスト ボックス 161">
          <a:extLst>
            <a:ext uri="{FF2B5EF4-FFF2-40B4-BE49-F238E27FC236}">
              <a16:creationId xmlns:a16="http://schemas.microsoft.com/office/drawing/2014/main" id="{D9879801-9412-4989-A06D-2007E3D89E31}"/>
            </a:ext>
          </a:extLst>
        </xdr:cNvPr>
        <xdr:cNvSpPr txBox="1"/>
      </xdr:nvSpPr>
      <xdr:spPr>
        <a:xfrm>
          <a:off x="1089660" y="1172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9549340B-2E60-4008-9674-4166107472E2}"/>
            </a:ext>
          </a:extLst>
        </xdr:cNvPr>
        <xdr:cNvSpPr/>
      </xdr:nvSpPr>
      <xdr:spPr>
        <a:xfrm>
          <a:off x="777240" y="12912725"/>
          <a:ext cx="516953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1DE0B225-3FAC-4451-9D5B-9C1A51C31247}"/>
            </a:ext>
          </a:extLst>
        </xdr:cNvPr>
        <xdr:cNvSpPr txBox="1"/>
      </xdr:nvSpPr>
      <xdr:spPr>
        <a:xfrm>
          <a:off x="818943" y="13286105"/>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B9AC7299-D9A0-4CC9-8A3E-5ADA43E0DE9C}"/>
            </a:ext>
          </a:extLst>
        </xdr:cNvPr>
        <xdr:cNvSpPr txBox="1"/>
      </xdr:nvSpPr>
      <xdr:spPr>
        <a:xfrm>
          <a:off x="4225497" y="13258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57D4A978-592B-4032-8C1B-999EC7ADD7CC}"/>
            </a:ext>
          </a:extLst>
        </xdr:cNvPr>
        <xdr:cNvSpPr/>
      </xdr:nvSpPr>
      <xdr:spPr>
        <a:xfrm>
          <a:off x="6012180" y="13178155"/>
          <a:ext cx="15544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98C04007-A8C4-4B04-A88A-9894580C18D4}"/>
            </a:ext>
          </a:extLst>
        </xdr:cNvPr>
        <xdr:cNvSpPr/>
      </xdr:nvSpPr>
      <xdr:spPr>
        <a:xfrm>
          <a:off x="6012180" y="1336865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745D5D1E-130D-4E9A-9DAF-2FF8A1040CA6}"/>
            </a:ext>
          </a:extLst>
        </xdr:cNvPr>
        <xdr:cNvSpPr/>
      </xdr:nvSpPr>
      <xdr:spPr>
        <a:xfrm>
          <a:off x="7691755" y="13178155"/>
          <a:ext cx="129667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A4CB7EA0-F455-4F0D-B019-CD72763A654C}"/>
            </a:ext>
          </a:extLst>
        </xdr:cNvPr>
        <xdr:cNvSpPr/>
      </xdr:nvSpPr>
      <xdr:spPr>
        <a:xfrm>
          <a:off x="7691755" y="1336865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D7EF41B-7BB4-4608-843E-1DC44D26F2AF}"/>
            </a:ext>
          </a:extLst>
        </xdr:cNvPr>
        <xdr:cNvSpPr/>
      </xdr:nvSpPr>
      <xdr:spPr>
        <a:xfrm>
          <a:off x="9178925" y="13178155"/>
          <a:ext cx="129857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7075BD4A-452D-4388-BB05-7EE96785CCDF}"/>
            </a:ext>
          </a:extLst>
        </xdr:cNvPr>
        <xdr:cNvSpPr/>
      </xdr:nvSpPr>
      <xdr:spPr>
        <a:xfrm>
          <a:off x="9178925" y="1336865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590F1C1E-06A4-4B87-B724-4444BA7C1D3E}"/>
            </a:ext>
          </a:extLst>
        </xdr:cNvPr>
        <xdr:cNvSpPr/>
      </xdr:nvSpPr>
      <xdr:spPr>
        <a:xfrm>
          <a:off x="777240" y="13697585"/>
          <a:ext cx="5169535" cy="246443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F8BE10C3-4BEE-402E-8B88-508B9C2747F8}"/>
            </a:ext>
          </a:extLst>
        </xdr:cNvPr>
        <xdr:cNvSpPr/>
      </xdr:nvSpPr>
      <xdr:spPr>
        <a:xfrm>
          <a:off x="6137275" y="13697585"/>
          <a:ext cx="6142990" cy="2464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CAD63949-92DF-44F3-89DE-94A99D1BB339}"/>
            </a:ext>
          </a:extLst>
        </xdr:cNvPr>
        <xdr:cNvSpPr/>
      </xdr:nvSpPr>
      <xdr:spPr>
        <a:xfrm>
          <a:off x="6137275" y="13697585"/>
          <a:ext cx="387858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17F87AF4-3044-423D-93A9-90741971BB6A}"/>
            </a:ext>
          </a:extLst>
        </xdr:cNvPr>
        <xdr:cNvSpPr txBox="1"/>
      </xdr:nvSpPr>
      <xdr:spPr>
        <a:xfrm>
          <a:off x="6268085" y="14020800"/>
          <a:ext cx="5881370"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類似団体内平均値に比べ低くなっているのは、主に物件費を要因としており、 一部事務組合による可燃ごみの共同処理や処理区分の見直し等の行財政改革を実施してきたことによるものである。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公共施設の維持管理に多額の経費を要することから、公共施設等総合管理計画に基づき、施設のあり方の検討や効果的な維持修繕に努めてい 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5762086C-D438-49DA-A630-CEB6185F6821}"/>
            </a:ext>
          </a:extLst>
        </xdr:cNvPr>
        <xdr:cNvSpPr txBox="1"/>
      </xdr:nvSpPr>
      <xdr:spPr>
        <a:xfrm>
          <a:off x="739140" y="134994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2C9C9114-6662-48D0-B2AB-826682997F04}"/>
            </a:ext>
          </a:extLst>
        </xdr:cNvPr>
        <xdr:cNvCxnSpPr/>
      </xdr:nvCxnSpPr>
      <xdr:spPr>
        <a:xfrm>
          <a:off x="777240" y="16162020"/>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E31B4438-9E23-4124-AC84-00A8A210D16E}"/>
            </a:ext>
          </a:extLst>
        </xdr:cNvPr>
        <xdr:cNvSpPr txBox="1"/>
      </xdr:nvSpPr>
      <xdr:spPr>
        <a:xfrm>
          <a:off x="0" y="1601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2F22BEB0-A2CA-4C19-B3CC-8510453A23F7}"/>
            </a:ext>
          </a:extLst>
        </xdr:cNvPr>
        <xdr:cNvCxnSpPr/>
      </xdr:nvCxnSpPr>
      <xdr:spPr>
        <a:xfrm>
          <a:off x="777240" y="15748424"/>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5C7BC7BC-4276-47DD-956A-4D4189DD9755}"/>
            </a:ext>
          </a:extLst>
        </xdr:cNvPr>
        <xdr:cNvSpPr txBox="1"/>
      </xdr:nvSpPr>
      <xdr:spPr>
        <a:xfrm>
          <a:off x="0" y="1560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A07B8336-46AD-42A1-870D-842504F55677}"/>
            </a:ext>
          </a:extLst>
        </xdr:cNvPr>
        <xdr:cNvCxnSpPr/>
      </xdr:nvCxnSpPr>
      <xdr:spPr>
        <a:xfrm>
          <a:off x="777240" y="15342446"/>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7DF32A50-848E-40C6-9D8B-92608DBB0076}"/>
            </a:ext>
          </a:extLst>
        </xdr:cNvPr>
        <xdr:cNvSpPr txBox="1"/>
      </xdr:nvSpPr>
      <xdr:spPr>
        <a:xfrm>
          <a:off x="0" y="1519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36958640-CDB2-4EC3-8CBB-6108A227C687}"/>
            </a:ext>
          </a:extLst>
        </xdr:cNvPr>
        <xdr:cNvCxnSpPr/>
      </xdr:nvCxnSpPr>
      <xdr:spPr>
        <a:xfrm>
          <a:off x="777240" y="1493075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C5FB2F7B-F9A6-4F50-897E-0EA8F5B4EF2F}"/>
            </a:ext>
          </a:extLst>
        </xdr:cNvPr>
        <xdr:cNvSpPr txBox="1"/>
      </xdr:nvSpPr>
      <xdr:spPr>
        <a:xfrm>
          <a:off x="0" y="1478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E244E0BC-DEAB-4A64-BB2A-127963C26975}"/>
            </a:ext>
          </a:extLst>
        </xdr:cNvPr>
        <xdr:cNvCxnSpPr/>
      </xdr:nvCxnSpPr>
      <xdr:spPr>
        <a:xfrm>
          <a:off x="777240" y="14517159"/>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51BB9A74-3593-4766-B1A3-0BF9D2213BFD}"/>
            </a:ext>
          </a:extLst>
        </xdr:cNvPr>
        <xdr:cNvSpPr txBox="1"/>
      </xdr:nvSpPr>
      <xdr:spPr>
        <a:xfrm>
          <a:off x="0" y="1437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F2AFE831-D674-409D-8DF5-2593C0F0AE44}"/>
            </a:ext>
          </a:extLst>
        </xdr:cNvPr>
        <xdr:cNvCxnSpPr/>
      </xdr:nvCxnSpPr>
      <xdr:spPr>
        <a:xfrm>
          <a:off x="777240" y="14103561"/>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DEC6BDE0-57C4-4474-AF85-4AF1C2C3AB40}"/>
            </a:ext>
          </a:extLst>
        </xdr:cNvPr>
        <xdr:cNvSpPr txBox="1"/>
      </xdr:nvSpPr>
      <xdr:spPr>
        <a:xfrm>
          <a:off x="0" y="139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150A3FBE-5D2C-480B-9F10-957AD023F30D}"/>
            </a:ext>
          </a:extLst>
        </xdr:cNvPr>
        <xdr:cNvCxnSpPr/>
      </xdr:nvCxnSpPr>
      <xdr:spPr>
        <a:xfrm>
          <a:off x="777240" y="1369758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8D77687A-E947-4CA3-B8AB-F497D67A036B}"/>
            </a:ext>
          </a:extLst>
        </xdr:cNvPr>
        <xdr:cNvSpPr txBox="1"/>
      </xdr:nvSpPr>
      <xdr:spPr>
        <a:xfrm>
          <a:off x="0" y="1355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EAE9158F-73D7-434D-A760-A4619F064112}"/>
            </a:ext>
          </a:extLst>
        </xdr:cNvPr>
        <xdr:cNvSpPr/>
      </xdr:nvSpPr>
      <xdr:spPr>
        <a:xfrm>
          <a:off x="777240" y="13697585"/>
          <a:ext cx="5169535" cy="24644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65CAFC5B-A1FA-4594-9668-C83CA375DC89}"/>
            </a:ext>
          </a:extLst>
        </xdr:cNvPr>
        <xdr:cNvCxnSpPr/>
      </xdr:nvCxnSpPr>
      <xdr:spPr>
        <a:xfrm flipV="1">
          <a:off x="5044440" y="14079235"/>
          <a:ext cx="0" cy="1426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205EEB85-5508-4C07-AA39-269375C461C2}"/>
            </a:ext>
          </a:extLst>
        </xdr:cNvPr>
        <xdr:cNvSpPr txBox="1"/>
      </xdr:nvSpPr>
      <xdr:spPr>
        <a:xfrm>
          <a:off x="5131435" y="1548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7E130ED3-5AAC-460D-9851-454D3E044269}"/>
            </a:ext>
          </a:extLst>
        </xdr:cNvPr>
        <xdr:cNvCxnSpPr/>
      </xdr:nvCxnSpPr>
      <xdr:spPr>
        <a:xfrm>
          <a:off x="4949825" y="15505551"/>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DEE78D31-75CB-4D01-81AC-77A2874FD090}"/>
            </a:ext>
          </a:extLst>
        </xdr:cNvPr>
        <xdr:cNvSpPr txBox="1"/>
      </xdr:nvSpPr>
      <xdr:spPr>
        <a:xfrm>
          <a:off x="5131435" y="1381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75623E1B-4FD5-4D39-A64D-47EBF25FD0A9}"/>
            </a:ext>
          </a:extLst>
        </xdr:cNvPr>
        <xdr:cNvCxnSpPr/>
      </xdr:nvCxnSpPr>
      <xdr:spPr>
        <a:xfrm>
          <a:off x="4949825" y="14079235"/>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21916</xdr:rowOff>
    </xdr:from>
    <xdr:to>
      <xdr:col>23</xdr:col>
      <xdr:colOff>133350</xdr:colOff>
      <xdr:row>82</xdr:row>
      <xdr:rowOff>37627</xdr:rowOff>
    </xdr:to>
    <xdr:cxnSp macro="">
      <xdr:nvCxnSpPr>
        <xdr:cNvPr id="197" name="直線コネクタ 196">
          <a:extLst>
            <a:ext uri="{FF2B5EF4-FFF2-40B4-BE49-F238E27FC236}">
              <a16:creationId xmlns:a16="http://schemas.microsoft.com/office/drawing/2014/main" id="{E209C95C-8718-4635-8A4C-3A339E1AAE5B}"/>
            </a:ext>
          </a:extLst>
        </xdr:cNvPr>
        <xdr:cNvCxnSpPr/>
      </xdr:nvCxnSpPr>
      <xdr:spPr>
        <a:xfrm>
          <a:off x="4191000" y="14397046"/>
          <a:ext cx="853440" cy="1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a:extLst>
            <a:ext uri="{FF2B5EF4-FFF2-40B4-BE49-F238E27FC236}">
              <a16:creationId xmlns:a16="http://schemas.microsoft.com/office/drawing/2014/main" id="{86B03389-D145-4F7B-8D73-B9495E8BC91E}"/>
            </a:ext>
          </a:extLst>
        </xdr:cNvPr>
        <xdr:cNvSpPr txBox="1"/>
      </xdr:nvSpPr>
      <xdr:spPr>
        <a:xfrm>
          <a:off x="5131435" y="1460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BE7A9B6B-47CF-44C4-A0FB-A05FFE73173C}"/>
            </a:ext>
          </a:extLst>
        </xdr:cNvPr>
        <xdr:cNvSpPr/>
      </xdr:nvSpPr>
      <xdr:spPr>
        <a:xfrm>
          <a:off x="4987925" y="14627185"/>
          <a:ext cx="10541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9221</xdr:rowOff>
    </xdr:from>
    <xdr:to>
      <xdr:col>19</xdr:col>
      <xdr:colOff>133350</xdr:colOff>
      <xdr:row>82</xdr:row>
      <xdr:rowOff>21916</xdr:rowOff>
    </xdr:to>
    <xdr:cxnSp macro="">
      <xdr:nvCxnSpPr>
        <xdr:cNvPr id="200" name="直線コネクタ 199">
          <a:extLst>
            <a:ext uri="{FF2B5EF4-FFF2-40B4-BE49-F238E27FC236}">
              <a16:creationId xmlns:a16="http://schemas.microsoft.com/office/drawing/2014/main" id="{AA52CA6D-884D-4E59-B037-B6813F8B9FAB}"/>
            </a:ext>
          </a:extLst>
        </xdr:cNvPr>
        <xdr:cNvCxnSpPr/>
      </xdr:nvCxnSpPr>
      <xdr:spPr>
        <a:xfrm>
          <a:off x="3281045" y="14378636"/>
          <a:ext cx="909955" cy="1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21A59D70-314A-4903-96B2-FD7B17A82484}"/>
            </a:ext>
          </a:extLst>
        </xdr:cNvPr>
        <xdr:cNvSpPr/>
      </xdr:nvSpPr>
      <xdr:spPr>
        <a:xfrm>
          <a:off x="4134485" y="14570697"/>
          <a:ext cx="10541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a:extLst>
            <a:ext uri="{FF2B5EF4-FFF2-40B4-BE49-F238E27FC236}">
              <a16:creationId xmlns:a16="http://schemas.microsoft.com/office/drawing/2014/main" id="{5F119519-8425-4326-9AF7-BAD1869C2DFF}"/>
            </a:ext>
          </a:extLst>
        </xdr:cNvPr>
        <xdr:cNvSpPr txBox="1"/>
      </xdr:nvSpPr>
      <xdr:spPr>
        <a:xfrm>
          <a:off x="3802380" y="14655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64833</xdr:rowOff>
    </xdr:from>
    <xdr:to>
      <xdr:col>15</xdr:col>
      <xdr:colOff>82550</xdr:colOff>
      <xdr:row>82</xdr:row>
      <xdr:rowOff>9221</xdr:rowOff>
    </xdr:to>
    <xdr:cxnSp macro="">
      <xdr:nvCxnSpPr>
        <xdr:cNvPr id="203" name="直線コネクタ 202">
          <a:extLst>
            <a:ext uri="{FF2B5EF4-FFF2-40B4-BE49-F238E27FC236}">
              <a16:creationId xmlns:a16="http://schemas.microsoft.com/office/drawing/2014/main" id="{2D3B3769-609F-4709-9984-7789BE9EF927}"/>
            </a:ext>
          </a:extLst>
        </xdr:cNvPr>
        <xdr:cNvCxnSpPr/>
      </xdr:nvCxnSpPr>
      <xdr:spPr>
        <a:xfrm>
          <a:off x="2380615" y="14262798"/>
          <a:ext cx="900430" cy="1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D3A374E7-A1E9-445D-9B2A-32F26A7910EA}"/>
            </a:ext>
          </a:extLst>
        </xdr:cNvPr>
        <xdr:cNvSpPr/>
      </xdr:nvSpPr>
      <xdr:spPr>
        <a:xfrm>
          <a:off x="3234055" y="14459399"/>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4911</xdr:rowOff>
    </xdr:from>
    <xdr:ext cx="762000" cy="259045"/>
    <xdr:sp macro="" textlink="">
      <xdr:nvSpPr>
        <xdr:cNvPr id="205" name="テキスト ボックス 204">
          <a:extLst>
            <a:ext uri="{FF2B5EF4-FFF2-40B4-BE49-F238E27FC236}">
              <a16:creationId xmlns:a16="http://schemas.microsoft.com/office/drawing/2014/main" id="{96D83A5D-6305-4E7A-AC30-225D69701C4D}"/>
            </a:ext>
          </a:extLst>
        </xdr:cNvPr>
        <xdr:cNvSpPr txBox="1"/>
      </xdr:nvSpPr>
      <xdr:spPr>
        <a:xfrm>
          <a:off x="2892425" y="1454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26400</xdr:rowOff>
    </xdr:from>
    <xdr:to>
      <xdr:col>11</xdr:col>
      <xdr:colOff>31750</xdr:colOff>
      <xdr:row>81</xdr:row>
      <xdr:rowOff>64833</xdr:rowOff>
    </xdr:to>
    <xdr:cxnSp macro="">
      <xdr:nvCxnSpPr>
        <xdr:cNvPr id="206" name="直線コネクタ 205">
          <a:extLst>
            <a:ext uri="{FF2B5EF4-FFF2-40B4-BE49-F238E27FC236}">
              <a16:creationId xmlns:a16="http://schemas.microsoft.com/office/drawing/2014/main" id="{CA6CAE02-A582-4CE1-87E9-4F0AFEA9EC8E}"/>
            </a:ext>
          </a:extLst>
        </xdr:cNvPr>
        <xdr:cNvCxnSpPr/>
      </xdr:nvCxnSpPr>
      <xdr:spPr>
        <a:xfrm>
          <a:off x="1470660" y="14224365"/>
          <a:ext cx="909955" cy="3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AEC3C376-C361-4040-807B-2BAC8FE96385}"/>
            </a:ext>
          </a:extLst>
        </xdr:cNvPr>
        <xdr:cNvSpPr/>
      </xdr:nvSpPr>
      <xdr:spPr>
        <a:xfrm>
          <a:off x="2324100" y="14375334"/>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90391</xdr:rowOff>
    </xdr:from>
    <xdr:ext cx="762000" cy="259045"/>
    <xdr:sp macro="" textlink="">
      <xdr:nvSpPr>
        <xdr:cNvPr id="208" name="テキスト ボックス 207">
          <a:extLst>
            <a:ext uri="{FF2B5EF4-FFF2-40B4-BE49-F238E27FC236}">
              <a16:creationId xmlns:a16="http://schemas.microsoft.com/office/drawing/2014/main" id="{0664AAC9-15EE-4073-B940-9D7FB1ACA6CC}"/>
            </a:ext>
          </a:extLst>
        </xdr:cNvPr>
        <xdr:cNvSpPr txBox="1"/>
      </xdr:nvSpPr>
      <xdr:spPr>
        <a:xfrm>
          <a:off x="1991995" y="144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2DEDB6A5-3FB2-4B6C-B2E0-36C8918ED355}"/>
            </a:ext>
          </a:extLst>
        </xdr:cNvPr>
        <xdr:cNvSpPr/>
      </xdr:nvSpPr>
      <xdr:spPr>
        <a:xfrm>
          <a:off x="1421765" y="14337744"/>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10" name="テキスト ボックス 209">
          <a:extLst>
            <a:ext uri="{FF2B5EF4-FFF2-40B4-BE49-F238E27FC236}">
              <a16:creationId xmlns:a16="http://schemas.microsoft.com/office/drawing/2014/main" id="{444E80E8-A3DE-418F-AE2D-D1956C1BC65F}"/>
            </a:ext>
          </a:extLst>
        </xdr:cNvPr>
        <xdr:cNvSpPr txBox="1"/>
      </xdr:nvSpPr>
      <xdr:spPr>
        <a:xfrm>
          <a:off x="1089660" y="1442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89ECBFA-DBB3-4A81-845E-C0379A28A21D}"/>
            </a:ext>
          </a:extLst>
        </xdr:cNvPr>
        <xdr:cNvSpPr txBox="1"/>
      </xdr:nvSpPr>
      <xdr:spPr>
        <a:xfrm>
          <a:off x="481901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26B206D-FECC-4A39-855D-974CD39B911B}"/>
            </a:ext>
          </a:extLst>
        </xdr:cNvPr>
        <xdr:cNvSpPr txBox="1"/>
      </xdr:nvSpPr>
      <xdr:spPr>
        <a:xfrm>
          <a:off x="396557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CBFFE273-C2B2-44DF-B643-4091D2FFED54}"/>
            </a:ext>
          </a:extLst>
        </xdr:cNvPr>
        <xdr:cNvSpPr txBox="1"/>
      </xdr:nvSpPr>
      <xdr:spPr>
        <a:xfrm>
          <a:off x="3063240"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97955F9E-6560-486E-BC15-CB68B4F790CE}"/>
            </a:ext>
          </a:extLst>
        </xdr:cNvPr>
        <xdr:cNvSpPr txBox="1"/>
      </xdr:nvSpPr>
      <xdr:spPr>
        <a:xfrm>
          <a:off x="216090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B208F561-A322-4D6B-A864-A6B8ADDB09C5}"/>
            </a:ext>
          </a:extLst>
        </xdr:cNvPr>
        <xdr:cNvSpPr txBox="1"/>
      </xdr:nvSpPr>
      <xdr:spPr>
        <a:xfrm>
          <a:off x="125285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158277</xdr:rowOff>
    </xdr:from>
    <xdr:to>
      <xdr:col>23</xdr:col>
      <xdr:colOff>184150</xdr:colOff>
      <xdr:row>82</xdr:row>
      <xdr:rowOff>88427</xdr:rowOff>
    </xdr:to>
    <xdr:sp macro="" textlink="">
      <xdr:nvSpPr>
        <xdr:cNvPr id="216" name="楕円 215">
          <a:extLst>
            <a:ext uri="{FF2B5EF4-FFF2-40B4-BE49-F238E27FC236}">
              <a16:creationId xmlns:a16="http://schemas.microsoft.com/office/drawing/2014/main" id="{B838388A-B152-4BA4-96D6-15444D117196}"/>
            </a:ext>
          </a:extLst>
        </xdr:cNvPr>
        <xdr:cNvSpPr/>
      </xdr:nvSpPr>
      <xdr:spPr>
        <a:xfrm>
          <a:off x="4987925" y="14352432"/>
          <a:ext cx="10541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3354</xdr:rowOff>
    </xdr:from>
    <xdr:ext cx="762000" cy="259045"/>
    <xdr:sp macro="" textlink="">
      <xdr:nvSpPr>
        <xdr:cNvPr id="217" name="人件費・物件費等の状況該当値テキスト">
          <a:extLst>
            <a:ext uri="{FF2B5EF4-FFF2-40B4-BE49-F238E27FC236}">
              <a16:creationId xmlns:a16="http://schemas.microsoft.com/office/drawing/2014/main" id="{0E71D676-2E57-4B44-A0B7-0CBF7EB2EC28}"/>
            </a:ext>
          </a:extLst>
        </xdr:cNvPr>
        <xdr:cNvSpPr txBox="1"/>
      </xdr:nvSpPr>
      <xdr:spPr>
        <a:xfrm>
          <a:off x="5131435" y="1419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142566</xdr:rowOff>
    </xdr:from>
    <xdr:to>
      <xdr:col>19</xdr:col>
      <xdr:colOff>184150</xdr:colOff>
      <xdr:row>82</xdr:row>
      <xdr:rowOff>72716</xdr:rowOff>
    </xdr:to>
    <xdr:sp macro="" textlink="">
      <xdr:nvSpPr>
        <xdr:cNvPr id="218" name="楕円 217">
          <a:extLst>
            <a:ext uri="{FF2B5EF4-FFF2-40B4-BE49-F238E27FC236}">
              <a16:creationId xmlns:a16="http://schemas.microsoft.com/office/drawing/2014/main" id="{11845C4D-AEA0-44BB-B51E-4BF1031BB068}"/>
            </a:ext>
          </a:extLst>
        </xdr:cNvPr>
        <xdr:cNvSpPr/>
      </xdr:nvSpPr>
      <xdr:spPr>
        <a:xfrm>
          <a:off x="4134485" y="14340531"/>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82893</xdr:rowOff>
    </xdr:from>
    <xdr:ext cx="736600" cy="259045"/>
    <xdr:sp macro="" textlink="">
      <xdr:nvSpPr>
        <xdr:cNvPr id="219" name="テキスト ボックス 218">
          <a:extLst>
            <a:ext uri="{FF2B5EF4-FFF2-40B4-BE49-F238E27FC236}">
              <a16:creationId xmlns:a16="http://schemas.microsoft.com/office/drawing/2014/main" id="{D708AB50-9BBF-45D2-ACCE-3C3E1F37788D}"/>
            </a:ext>
          </a:extLst>
        </xdr:cNvPr>
        <xdr:cNvSpPr txBox="1"/>
      </xdr:nvSpPr>
      <xdr:spPr>
        <a:xfrm>
          <a:off x="3802380" y="14101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129871</xdr:rowOff>
    </xdr:from>
    <xdr:to>
      <xdr:col>15</xdr:col>
      <xdr:colOff>133350</xdr:colOff>
      <xdr:row>82</xdr:row>
      <xdr:rowOff>60021</xdr:rowOff>
    </xdr:to>
    <xdr:sp macro="" textlink="">
      <xdr:nvSpPr>
        <xdr:cNvPr id="220" name="楕円 219">
          <a:extLst>
            <a:ext uri="{FF2B5EF4-FFF2-40B4-BE49-F238E27FC236}">
              <a16:creationId xmlns:a16="http://schemas.microsoft.com/office/drawing/2014/main" id="{7C91F679-2AD6-4448-8511-DCD4527698FE}"/>
            </a:ext>
          </a:extLst>
        </xdr:cNvPr>
        <xdr:cNvSpPr/>
      </xdr:nvSpPr>
      <xdr:spPr>
        <a:xfrm>
          <a:off x="3234055" y="14329741"/>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70198</xdr:rowOff>
    </xdr:from>
    <xdr:ext cx="762000" cy="259045"/>
    <xdr:sp macro="" textlink="">
      <xdr:nvSpPr>
        <xdr:cNvPr id="221" name="テキスト ボックス 220">
          <a:extLst>
            <a:ext uri="{FF2B5EF4-FFF2-40B4-BE49-F238E27FC236}">
              <a16:creationId xmlns:a16="http://schemas.microsoft.com/office/drawing/2014/main" id="{7CFFA72E-1E5D-4CAA-BCA0-219E14F098FB}"/>
            </a:ext>
          </a:extLst>
        </xdr:cNvPr>
        <xdr:cNvSpPr txBox="1"/>
      </xdr:nvSpPr>
      <xdr:spPr>
        <a:xfrm>
          <a:off x="2892425" y="1409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14033</xdr:rowOff>
    </xdr:from>
    <xdr:to>
      <xdr:col>11</xdr:col>
      <xdr:colOff>82550</xdr:colOff>
      <xdr:row>81</xdr:row>
      <xdr:rowOff>115633</xdr:rowOff>
    </xdr:to>
    <xdr:sp macro="" textlink="">
      <xdr:nvSpPr>
        <xdr:cNvPr id="222" name="楕円 221">
          <a:extLst>
            <a:ext uri="{FF2B5EF4-FFF2-40B4-BE49-F238E27FC236}">
              <a16:creationId xmlns:a16="http://schemas.microsoft.com/office/drawing/2014/main" id="{CCFD6209-48F4-4F89-82EA-4A57DE60262A}"/>
            </a:ext>
          </a:extLst>
        </xdr:cNvPr>
        <xdr:cNvSpPr/>
      </xdr:nvSpPr>
      <xdr:spPr>
        <a:xfrm>
          <a:off x="2324100" y="14208188"/>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125810</xdr:rowOff>
    </xdr:from>
    <xdr:ext cx="762000" cy="259045"/>
    <xdr:sp macro="" textlink="">
      <xdr:nvSpPr>
        <xdr:cNvPr id="223" name="テキスト ボックス 222">
          <a:extLst>
            <a:ext uri="{FF2B5EF4-FFF2-40B4-BE49-F238E27FC236}">
              <a16:creationId xmlns:a16="http://schemas.microsoft.com/office/drawing/2014/main" id="{AFE08187-D464-4E2F-9FA4-63DA6D068CAB}"/>
            </a:ext>
          </a:extLst>
        </xdr:cNvPr>
        <xdr:cNvSpPr txBox="1"/>
      </xdr:nvSpPr>
      <xdr:spPr>
        <a:xfrm>
          <a:off x="1991995" y="1396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147050</xdr:rowOff>
    </xdr:from>
    <xdr:to>
      <xdr:col>7</xdr:col>
      <xdr:colOff>31750</xdr:colOff>
      <xdr:row>81</xdr:row>
      <xdr:rowOff>77200</xdr:rowOff>
    </xdr:to>
    <xdr:sp macro="" textlink="">
      <xdr:nvSpPr>
        <xdr:cNvPr id="224" name="楕円 223">
          <a:extLst>
            <a:ext uri="{FF2B5EF4-FFF2-40B4-BE49-F238E27FC236}">
              <a16:creationId xmlns:a16="http://schemas.microsoft.com/office/drawing/2014/main" id="{032B0E1F-30DE-4354-8487-D47A63A1D898}"/>
            </a:ext>
          </a:extLst>
        </xdr:cNvPr>
        <xdr:cNvSpPr/>
      </xdr:nvSpPr>
      <xdr:spPr>
        <a:xfrm>
          <a:off x="1421765" y="14169755"/>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87377</xdr:rowOff>
    </xdr:from>
    <xdr:ext cx="762000" cy="259045"/>
    <xdr:sp macro="" textlink="">
      <xdr:nvSpPr>
        <xdr:cNvPr id="225" name="テキスト ボックス 224">
          <a:extLst>
            <a:ext uri="{FF2B5EF4-FFF2-40B4-BE49-F238E27FC236}">
              <a16:creationId xmlns:a16="http://schemas.microsoft.com/office/drawing/2014/main" id="{B606A408-6263-47B7-9AFB-DA0A93637B8C}"/>
            </a:ext>
          </a:extLst>
        </xdr:cNvPr>
        <xdr:cNvSpPr txBox="1"/>
      </xdr:nvSpPr>
      <xdr:spPr>
        <a:xfrm>
          <a:off x="1089660" y="1393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5EA91E7B-F33A-42EA-8F42-15178FF1324F}"/>
            </a:ext>
          </a:extLst>
        </xdr:cNvPr>
        <xdr:cNvSpPr/>
      </xdr:nvSpPr>
      <xdr:spPr>
        <a:xfrm>
          <a:off x="13057505" y="12912725"/>
          <a:ext cx="517715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61A6587D-55EA-462D-B71C-026869C1D6C2}"/>
            </a:ext>
          </a:extLst>
        </xdr:cNvPr>
        <xdr:cNvSpPr txBox="1"/>
      </xdr:nvSpPr>
      <xdr:spPr>
        <a:xfrm>
          <a:off x="13900652" y="13286105"/>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BAE3FB5E-1655-4797-8275-F110DFA5BD87}"/>
            </a:ext>
          </a:extLst>
        </xdr:cNvPr>
        <xdr:cNvSpPr txBox="1"/>
      </xdr:nvSpPr>
      <xdr:spPr>
        <a:xfrm>
          <a:off x="15713845" y="13258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118C950E-4893-445B-99FE-3039331997F9}"/>
            </a:ext>
          </a:extLst>
        </xdr:cNvPr>
        <xdr:cNvSpPr/>
      </xdr:nvSpPr>
      <xdr:spPr>
        <a:xfrm>
          <a:off x="18292445" y="13178155"/>
          <a:ext cx="15544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2F88BC90-4F66-4823-B905-112E6C04B1D6}"/>
            </a:ext>
          </a:extLst>
        </xdr:cNvPr>
        <xdr:cNvSpPr/>
      </xdr:nvSpPr>
      <xdr:spPr>
        <a:xfrm>
          <a:off x="18292445" y="1336865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206D82B5-9B1D-419B-905B-B43D751E638E}"/>
            </a:ext>
          </a:extLst>
        </xdr:cNvPr>
        <xdr:cNvSpPr/>
      </xdr:nvSpPr>
      <xdr:spPr>
        <a:xfrm>
          <a:off x="19979640" y="13178155"/>
          <a:ext cx="129095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E02B3244-3C0E-49B7-A519-8CB4E42F7CEB}"/>
            </a:ext>
          </a:extLst>
        </xdr:cNvPr>
        <xdr:cNvSpPr/>
      </xdr:nvSpPr>
      <xdr:spPr>
        <a:xfrm>
          <a:off x="19979640" y="1336865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18F0932-F5E2-49AC-9E09-660ADB9AB559}"/>
            </a:ext>
          </a:extLst>
        </xdr:cNvPr>
        <xdr:cNvSpPr/>
      </xdr:nvSpPr>
      <xdr:spPr>
        <a:xfrm>
          <a:off x="21461095" y="13178155"/>
          <a:ext cx="129667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F1A88A3F-1F58-4676-B56A-53165253E16C}"/>
            </a:ext>
          </a:extLst>
        </xdr:cNvPr>
        <xdr:cNvSpPr/>
      </xdr:nvSpPr>
      <xdr:spPr>
        <a:xfrm>
          <a:off x="21461095" y="1336865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1BBB98B-7B71-4BE2-AD59-329C2965A3CF}"/>
            </a:ext>
          </a:extLst>
        </xdr:cNvPr>
        <xdr:cNvSpPr/>
      </xdr:nvSpPr>
      <xdr:spPr>
        <a:xfrm>
          <a:off x="13057505" y="13697585"/>
          <a:ext cx="5177155" cy="246443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19722A25-C2F9-4831-BE6B-DF5617B28F3C}"/>
            </a:ext>
          </a:extLst>
        </xdr:cNvPr>
        <xdr:cNvSpPr/>
      </xdr:nvSpPr>
      <xdr:spPr>
        <a:xfrm>
          <a:off x="18425160" y="13697585"/>
          <a:ext cx="6144895" cy="2464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204B9488-23AD-4C0F-A1FF-48F91860F7A3}"/>
            </a:ext>
          </a:extLst>
        </xdr:cNvPr>
        <xdr:cNvSpPr/>
      </xdr:nvSpPr>
      <xdr:spPr>
        <a:xfrm>
          <a:off x="18425160" y="13697585"/>
          <a:ext cx="387858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314A2D0C-77A9-4E5C-8E37-7D15CC2B164F}"/>
            </a:ext>
          </a:extLst>
        </xdr:cNvPr>
        <xdr:cNvSpPr txBox="1"/>
      </xdr:nvSpPr>
      <xdr:spPr>
        <a:xfrm>
          <a:off x="18550255" y="14020800"/>
          <a:ext cx="5887085"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本市のラスパイレス指数については、過去の事業の整理に伴う職員の任用が影響し、これまで</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を超える水準となっていたが、採用と退職による職員の構成の変動より、ラスパイレス指数は減少傾向にある。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2FA67670-5219-4B21-9AFA-ED6145F4ABF1}"/>
            </a:ext>
          </a:extLst>
        </xdr:cNvPr>
        <xdr:cNvCxnSpPr/>
      </xdr:nvCxnSpPr>
      <xdr:spPr>
        <a:xfrm>
          <a:off x="13057505" y="1616202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86EE7FDD-295E-49C2-AC88-440E566D0287}"/>
            </a:ext>
          </a:extLst>
        </xdr:cNvPr>
        <xdr:cNvSpPr txBox="1"/>
      </xdr:nvSpPr>
      <xdr:spPr>
        <a:xfrm>
          <a:off x="12280265" y="1601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3CAB051D-88FA-45DD-90D7-C8C0ED7E189E}"/>
            </a:ext>
          </a:extLst>
        </xdr:cNvPr>
        <xdr:cNvCxnSpPr/>
      </xdr:nvCxnSpPr>
      <xdr:spPr>
        <a:xfrm>
          <a:off x="13057505" y="15809686"/>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5FE177BA-925E-49DE-AA9C-6CC891ED0D21}"/>
            </a:ext>
          </a:extLst>
        </xdr:cNvPr>
        <xdr:cNvSpPr txBox="1"/>
      </xdr:nvSpPr>
      <xdr:spPr>
        <a:xfrm>
          <a:off x="12280265" y="1566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3721600C-49E3-4C03-A13B-3AD6E95CC7C4}"/>
            </a:ext>
          </a:extLst>
        </xdr:cNvPr>
        <xdr:cNvCxnSpPr/>
      </xdr:nvCxnSpPr>
      <xdr:spPr>
        <a:xfrm>
          <a:off x="13057505" y="15457351"/>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7C41AD43-80E1-4F47-AEC9-1E6A454BFD82}"/>
            </a:ext>
          </a:extLst>
        </xdr:cNvPr>
        <xdr:cNvSpPr txBox="1"/>
      </xdr:nvSpPr>
      <xdr:spPr>
        <a:xfrm>
          <a:off x="12280265" y="1531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78D44CF-C4AE-440D-8455-3E441E15F359}"/>
            </a:ext>
          </a:extLst>
        </xdr:cNvPr>
        <xdr:cNvCxnSpPr/>
      </xdr:nvCxnSpPr>
      <xdr:spPr>
        <a:xfrm>
          <a:off x="13057505" y="1510692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706BB83-7FF1-41F4-A083-9750B87B98A6}"/>
            </a:ext>
          </a:extLst>
        </xdr:cNvPr>
        <xdr:cNvSpPr txBox="1"/>
      </xdr:nvSpPr>
      <xdr:spPr>
        <a:xfrm>
          <a:off x="12280265" y="1496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9EA9B9BE-BEF0-4C2B-85D6-779810E7A540}"/>
            </a:ext>
          </a:extLst>
        </xdr:cNvPr>
        <xdr:cNvCxnSpPr/>
      </xdr:nvCxnSpPr>
      <xdr:spPr>
        <a:xfrm>
          <a:off x="13057505" y="14754588"/>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11855EF3-73A7-4638-BB22-BAB3BDAB1D2D}"/>
            </a:ext>
          </a:extLst>
        </xdr:cNvPr>
        <xdr:cNvSpPr txBox="1"/>
      </xdr:nvSpPr>
      <xdr:spPr>
        <a:xfrm>
          <a:off x="12280265" y="1461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CC1A1FE4-7C10-4DFC-98E7-CEA4891A91F4}"/>
            </a:ext>
          </a:extLst>
        </xdr:cNvPr>
        <xdr:cNvCxnSpPr/>
      </xdr:nvCxnSpPr>
      <xdr:spPr>
        <a:xfrm>
          <a:off x="13057505" y="14402254"/>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A2F9BF31-1F7B-4E6B-A8E2-15B7C1C4AEA8}"/>
            </a:ext>
          </a:extLst>
        </xdr:cNvPr>
        <xdr:cNvSpPr txBox="1"/>
      </xdr:nvSpPr>
      <xdr:spPr>
        <a:xfrm>
          <a:off x="12280265" y="142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29BC0AA6-4F64-46CB-9533-85B353B70160}"/>
            </a:ext>
          </a:extLst>
        </xdr:cNvPr>
        <xdr:cNvCxnSpPr/>
      </xdr:nvCxnSpPr>
      <xdr:spPr>
        <a:xfrm>
          <a:off x="13057505" y="14049919"/>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95BD2088-0C00-443E-A76D-37BCF825EC90}"/>
            </a:ext>
          </a:extLst>
        </xdr:cNvPr>
        <xdr:cNvSpPr txBox="1"/>
      </xdr:nvSpPr>
      <xdr:spPr>
        <a:xfrm>
          <a:off x="12280265" y="1390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2D28B1FF-97A7-4741-8EE1-1A44B30CBE1C}"/>
            </a:ext>
          </a:extLst>
        </xdr:cNvPr>
        <xdr:cNvCxnSpPr/>
      </xdr:nvCxnSpPr>
      <xdr:spPr>
        <a:xfrm>
          <a:off x="13057505" y="1369758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C758DBF8-82B7-49DD-89A8-AC6ECFC4D5C8}"/>
            </a:ext>
          </a:extLst>
        </xdr:cNvPr>
        <xdr:cNvSpPr txBox="1"/>
      </xdr:nvSpPr>
      <xdr:spPr>
        <a:xfrm>
          <a:off x="12280265" y="1355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FBC20131-FACB-415A-8760-9B6D51DD1CA4}"/>
            </a:ext>
          </a:extLst>
        </xdr:cNvPr>
        <xdr:cNvSpPr/>
      </xdr:nvSpPr>
      <xdr:spPr>
        <a:xfrm>
          <a:off x="13057505" y="13697585"/>
          <a:ext cx="5177155" cy="24644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3F266F42-C7CC-48D6-A27D-563B9AB48402}"/>
            </a:ext>
          </a:extLst>
        </xdr:cNvPr>
        <xdr:cNvCxnSpPr/>
      </xdr:nvCxnSpPr>
      <xdr:spPr>
        <a:xfrm flipV="1">
          <a:off x="17324705" y="14099721"/>
          <a:ext cx="0" cy="1533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F972AE39-7C98-43CB-AC29-D480CCCFF87A}"/>
            </a:ext>
          </a:extLst>
        </xdr:cNvPr>
        <xdr:cNvSpPr txBox="1"/>
      </xdr:nvSpPr>
      <xdr:spPr>
        <a:xfrm>
          <a:off x="17419320" y="1560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6E41A11F-D26A-4896-B002-5615F0FB5D1B}"/>
            </a:ext>
          </a:extLst>
        </xdr:cNvPr>
        <xdr:cNvCxnSpPr/>
      </xdr:nvCxnSpPr>
      <xdr:spPr>
        <a:xfrm>
          <a:off x="17231995" y="15633519"/>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941A22D3-158B-4209-9E69-1C77F26CE38D}"/>
            </a:ext>
          </a:extLst>
        </xdr:cNvPr>
        <xdr:cNvSpPr txBox="1"/>
      </xdr:nvSpPr>
      <xdr:spPr>
        <a:xfrm>
          <a:off x="17419320" y="1383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4C4A2CEB-50C0-4DFD-8560-32149AA7F733}"/>
            </a:ext>
          </a:extLst>
        </xdr:cNvPr>
        <xdr:cNvCxnSpPr/>
      </xdr:nvCxnSpPr>
      <xdr:spPr>
        <a:xfrm>
          <a:off x="17231995" y="14099721"/>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32657</xdr:rowOff>
    </xdr:to>
    <xdr:cxnSp macro="">
      <xdr:nvCxnSpPr>
        <xdr:cNvPr id="261" name="直線コネクタ 260">
          <a:extLst>
            <a:ext uri="{FF2B5EF4-FFF2-40B4-BE49-F238E27FC236}">
              <a16:creationId xmlns:a16="http://schemas.microsoft.com/office/drawing/2014/main" id="{0B024BA2-B0BE-4199-B2AA-5D01035CDDEA}"/>
            </a:ext>
          </a:extLst>
        </xdr:cNvPr>
        <xdr:cNvCxnSpPr/>
      </xdr:nvCxnSpPr>
      <xdr:spPr>
        <a:xfrm flipV="1">
          <a:off x="16471265" y="15049500"/>
          <a:ext cx="853440" cy="5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a:extLst>
            <a:ext uri="{FF2B5EF4-FFF2-40B4-BE49-F238E27FC236}">
              <a16:creationId xmlns:a16="http://schemas.microsoft.com/office/drawing/2014/main" id="{2149CC60-8682-4FB4-83D6-391C069E0D84}"/>
            </a:ext>
          </a:extLst>
        </xdr:cNvPr>
        <xdr:cNvSpPr txBox="1"/>
      </xdr:nvSpPr>
      <xdr:spPr>
        <a:xfrm>
          <a:off x="17419320" y="14698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BF36C148-A667-4FC8-97C7-6B9982123EC0}"/>
            </a:ext>
          </a:extLst>
        </xdr:cNvPr>
        <xdr:cNvSpPr/>
      </xdr:nvSpPr>
      <xdr:spPr>
        <a:xfrm>
          <a:off x="17270095" y="14860814"/>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67129</xdr:rowOff>
    </xdr:to>
    <xdr:cxnSp macro="">
      <xdr:nvCxnSpPr>
        <xdr:cNvPr id="264" name="直線コネクタ 263">
          <a:extLst>
            <a:ext uri="{FF2B5EF4-FFF2-40B4-BE49-F238E27FC236}">
              <a16:creationId xmlns:a16="http://schemas.microsoft.com/office/drawing/2014/main" id="{A10218AA-6A0E-462E-AA64-1C2A344EA7DD}"/>
            </a:ext>
          </a:extLst>
        </xdr:cNvPr>
        <xdr:cNvCxnSpPr/>
      </xdr:nvCxnSpPr>
      <xdr:spPr>
        <a:xfrm flipV="1">
          <a:off x="15563215" y="15106922"/>
          <a:ext cx="90805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E19EDEFE-4182-46CB-B761-0895A8AD5E83}"/>
            </a:ext>
          </a:extLst>
        </xdr:cNvPr>
        <xdr:cNvSpPr/>
      </xdr:nvSpPr>
      <xdr:spPr>
        <a:xfrm>
          <a:off x="16416655" y="14874240"/>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id="{B4F8BF92-2E56-4A05-81AE-DC48CEB6A12D}"/>
            </a:ext>
          </a:extLst>
        </xdr:cNvPr>
        <xdr:cNvSpPr txBox="1"/>
      </xdr:nvSpPr>
      <xdr:spPr>
        <a:xfrm>
          <a:off x="16082645" y="14643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101600</xdr:rowOff>
    </xdr:to>
    <xdr:cxnSp macro="">
      <xdr:nvCxnSpPr>
        <xdr:cNvPr id="267" name="直線コネクタ 266">
          <a:extLst>
            <a:ext uri="{FF2B5EF4-FFF2-40B4-BE49-F238E27FC236}">
              <a16:creationId xmlns:a16="http://schemas.microsoft.com/office/drawing/2014/main" id="{3DF47BF1-F097-4C2F-B2EF-D6724F3096D4}"/>
            </a:ext>
          </a:extLst>
        </xdr:cNvPr>
        <xdr:cNvCxnSpPr/>
      </xdr:nvCxnSpPr>
      <xdr:spPr>
        <a:xfrm flipV="1">
          <a:off x="14660880" y="15141394"/>
          <a:ext cx="902335"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32A8EB5C-2CE8-4B91-AE78-EDC8F4C23397}"/>
            </a:ext>
          </a:extLst>
        </xdr:cNvPr>
        <xdr:cNvSpPr/>
      </xdr:nvSpPr>
      <xdr:spPr>
        <a:xfrm>
          <a:off x="15514320" y="14979559"/>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a:extLst>
            <a:ext uri="{FF2B5EF4-FFF2-40B4-BE49-F238E27FC236}">
              <a16:creationId xmlns:a16="http://schemas.microsoft.com/office/drawing/2014/main" id="{2A91D5A5-3648-4958-9DF4-6FB02DD7EDEF}"/>
            </a:ext>
          </a:extLst>
        </xdr:cNvPr>
        <xdr:cNvSpPr txBox="1"/>
      </xdr:nvSpPr>
      <xdr:spPr>
        <a:xfrm>
          <a:off x="15182215" y="1474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50800</xdr:rowOff>
    </xdr:to>
    <xdr:cxnSp macro="">
      <xdr:nvCxnSpPr>
        <xdr:cNvPr id="270" name="直線コネクタ 269">
          <a:extLst>
            <a:ext uri="{FF2B5EF4-FFF2-40B4-BE49-F238E27FC236}">
              <a16:creationId xmlns:a16="http://schemas.microsoft.com/office/drawing/2014/main" id="{EFB88A6F-A91D-425B-BCFB-2936BAAB4E31}"/>
            </a:ext>
          </a:extLst>
        </xdr:cNvPr>
        <xdr:cNvCxnSpPr/>
      </xdr:nvCxnSpPr>
      <xdr:spPr>
        <a:xfrm flipV="1">
          <a:off x="13758545" y="15175865"/>
          <a:ext cx="902335"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65B9466B-B3FD-479E-A6E5-63D734467897}"/>
            </a:ext>
          </a:extLst>
        </xdr:cNvPr>
        <xdr:cNvSpPr/>
      </xdr:nvSpPr>
      <xdr:spPr>
        <a:xfrm>
          <a:off x="14611985" y="1496613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D8869A72-F8CD-4F17-9B26-D160F78D8EF6}"/>
            </a:ext>
          </a:extLst>
        </xdr:cNvPr>
        <xdr:cNvSpPr txBox="1"/>
      </xdr:nvSpPr>
      <xdr:spPr>
        <a:xfrm>
          <a:off x="14272260" y="1472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EFF252C0-753C-44B3-8CA5-326F2AA04186}"/>
            </a:ext>
          </a:extLst>
        </xdr:cNvPr>
        <xdr:cNvSpPr/>
      </xdr:nvSpPr>
      <xdr:spPr>
        <a:xfrm>
          <a:off x="13703935" y="1501593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a:extLst>
            <a:ext uri="{FF2B5EF4-FFF2-40B4-BE49-F238E27FC236}">
              <a16:creationId xmlns:a16="http://schemas.microsoft.com/office/drawing/2014/main" id="{E3514F92-4EA7-47AC-9CC6-657AC013ED81}"/>
            </a:ext>
          </a:extLst>
        </xdr:cNvPr>
        <xdr:cNvSpPr txBox="1"/>
      </xdr:nvSpPr>
      <xdr:spPr>
        <a:xfrm>
          <a:off x="13369925"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7D6CA8BA-BFF7-4DA6-8512-696252E2673A}"/>
            </a:ext>
          </a:extLst>
        </xdr:cNvPr>
        <xdr:cNvSpPr txBox="1"/>
      </xdr:nvSpPr>
      <xdr:spPr>
        <a:xfrm>
          <a:off x="17106900"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16D974ED-3223-4B7D-88BD-2CFBC2B85E54}"/>
            </a:ext>
          </a:extLst>
        </xdr:cNvPr>
        <xdr:cNvSpPr txBox="1"/>
      </xdr:nvSpPr>
      <xdr:spPr>
        <a:xfrm>
          <a:off x="16253460"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A2D57521-DC52-4BDF-9AF7-67BE8BECCB82}"/>
            </a:ext>
          </a:extLst>
        </xdr:cNvPr>
        <xdr:cNvSpPr txBox="1"/>
      </xdr:nvSpPr>
      <xdr:spPr>
        <a:xfrm>
          <a:off x="1534350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5D84D27E-395E-4B6F-8144-EC9CADA44395}"/>
            </a:ext>
          </a:extLst>
        </xdr:cNvPr>
        <xdr:cNvSpPr txBox="1"/>
      </xdr:nvSpPr>
      <xdr:spPr>
        <a:xfrm>
          <a:off x="1444307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B321FE9-1920-4E60-9A5A-FA27C427C5B7}"/>
            </a:ext>
          </a:extLst>
        </xdr:cNvPr>
        <xdr:cNvSpPr txBox="1"/>
      </xdr:nvSpPr>
      <xdr:spPr>
        <a:xfrm>
          <a:off x="13540740"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a:extLst>
            <a:ext uri="{FF2B5EF4-FFF2-40B4-BE49-F238E27FC236}">
              <a16:creationId xmlns:a16="http://schemas.microsoft.com/office/drawing/2014/main" id="{3046F365-2FB3-4533-8917-2CEBFDA4346D}"/>
            </a:ext>
          </a:extLst>
        </xdr:cNvPr>
        <xdr:cNvSpPr/>
      </xdr:nvSpPr>
      <xdr:spPr>
        <a:xfrm>
          <a:off x="17270095" y="15000605"/>
          <a:ext cx="11112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1" name="給与水準   （国との比較）該当値テキスト">
          <a:extLst>
            <a:ext uri="{FF2B5EF4-FFF2-40B4-BE49-F238E27FC236}">
              <a16:creationId xmlns:a16="http://schemas.microsoft.com/office/drawing/2014/main" id="{A1220870-F25F-4D69-8239-6AACF8EA3197}"/>
            </a:ext>
          </a:extLst>
        </xdr:cNvPr>
        <xdr:cNvSpPr txBox="1"/>
      </xdr:nvSpPr>
      <xdr:spPr>
        <a:xfrm>
          <a:off x="17419320" y="149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82" name="楕円 281">
          <a:extLst>
            <a:ext uri="{FF2B5EF4-FFF2-40B4-BE49-F238E27FC236}">
              <a16:creationId xmlns:a16="http://schemas.microsoft.com/office/drawing/2014/main" id="{6378D939-A2AF-43B8-95FC-2367B0D931BB}"/>
            </a:ext>
          </a:extLst>
        </xdr:cNvPr>
        <xdr:cNvSpPr/>
      </xdr:nvSpPr>
      <xdr:spPr>
        <a:xfrm>
          <a:off x="16416655" y="15050407"/>
          <a:ext cx="1111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83" name="テキスト ボックス 282">
          <a:extLst>
            <a:ext uri="{FF2B5EF4-FFF2-40B4-BE49-F238E27FC236}">
              <a16:creationId xmlns:a16="http://schemas.microsoft.com/office/drawing/2014/main" id="{134E7ABC-1C17-480D-A8FA-5B246028F91F}"/>
            </a:ext>
          </a:extLst>
        </xdr:cNvPr>
        <xdr:cNvSpPr txBox="1"/>
      </xdr:nvSpPr>
      <xdr:spPr>
        <a:xfrm>
          <a:off x="16082645" y="15142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4" name="楕円 283">
          <a:extLst>
            <a:ext uri="{FF2B5EF4-FFF2-40B4-BE49-F238E27FC236}">
              <a16:creationId xmlns:a16="http://schemas.microsoft.com/office/drawing/2014/main" id="{A869C4D7-C023-413F-A077-D46AEB90793A}"/>
            </a:ext>
          </a:extLst>
        </xdr:cNvPr>
        <xdr:cNvSpPr/>
      </xdr:nvSpPr>
      <xdr:spPr>
        <a:xfrm>
          <a:off x="15514320" y="15092499"/>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5" name="テキスト ボックス 284">
          <a:extLst>
            <a:ext uri="{FF2B5EF4-FFF2-40B4-BE49-F238E27FC236}">
              <a16:creationId xmlns:a16="http://schemas.microsoft.com/office/drawing/2014/main" id="{5487E540-10F5-432A-A3FE-86933D46B4D4}"/>
            </a:ext>
          </a:extLst>
        </xdr:cNvPr>
        <xdr:cNvSpPr txBox="1"/>
      </xdr:nvSpPr>
      <xdr:spPr>
        <a:xfrm>
          <a:off x="15182215" y="1517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6" name="楕円 285">
          <a:extLst>
            <a:ext uri="{FF2B5EF4-FFF2-40B4-BE49-F238E27FC236}">
              <a16:creationId xmlns:a16="http://schemas.microsoft.com/office/drawing/2014/main" id="{EDF64539-72E0-4E24-BB62-C4B534FDBCBA}"/>
            </a:ext>
          </a:extLst>
        </xdr:cNvPr>
        <xdr:cNvSpPr/>
      </xdr:nvSpPr>
      <xdr:spPr>
        <a:xfrm>
          <a:off x="14611985" y="151212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7" name="テキスト ボックス 286">
          <a:extLst>
            <a:ext uri="{FF2B5EF4-FFF2-40B4-BE49-F238E27FC236}">
              <a16:creationId xmlns:a16="http://schemas.microsoft.com/office/drawing/2014/main" id="{8F68C187-BFAA-4044-8495-31507799F1AD}"/>
            </a:ext>
          </a:extLst>
        </xdr:cNvPr>
        <xdr:cNvSpPr txBox="1"/>
      </xdr:nvSpPr>
      <xdr:spPr>
        <a:xfrm>
          <a:off x="14272260" y="1521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8" name="楕円 287">
          <a:extLst>
            <a:ext uri="{FF2B5EF4-FFF2-40B4-BE49-F238E27FC236}">
              <a16:creationId xmlns:a16="http://schemas.microsoft.com/office/drawing/2014/main" id="{BD328486-ADA4-4069-BA00-3EB8844C70CF}"/>
            </a:ext>
          </a:extLst>
        </xdr:cNvPr>
        <xdr:cNvSpPr/>
      </xdr:nvSpPr>
      <xdr:spPr>
        <a:xfrm>
          <a:off x="13703935" y="1524762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9" name="テキスト ボックス 288">
          <a:extLst>
            <a:ext uri="{FF2B5EF4-FFF2-40B4-BE49-F238E27FC236}">
              <a16:creationId xmlns:a16="http://schemas.microsoft.com/office/drawing/2014/main" id="{3C351A7C-CAAB-4AB7-B895-C5D2BAEDA542}"/>
            </a:ext>
          </a:extLst>
        </xdr:cNvPr>
        <xdr:cNvSpPr txBox="1"/>
      </xdr:nvSpPr>
      <xdr:spPr>
        <a:xfrm>
          <a:off x="13369925" y="153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6AAED168-033F-456D-8B9B-7DA20AAAB9A5}"/>
            </a:ext>
          </a:extLst>
        </xdr:cNvPr>
        <xdr:cNvSpPr/>
      </xdr:nvSpPr>
      <xdr:spPr>
        <a:xfrm>
          <a:off x="13057505" y="9018905"/>
          <a:ext cx="517715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5E70A4A7-B50A-439E-9EE3-2DB8ADAE844B}"/>
            </a:ext>
          </a:extLst>
        </xdr:cNvPr>
        <xdr:cNvSpPr txBox="1"/>
      </xdr:nvSpPr>
      <xdr:spPr>
        <a:xfrm>
          <a:off x="13588237" y="9392285"/>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1ED19681-895E-47D2-83F6-9AA8E496B7B7}"/>
            </a:ext>
          </a:extLst>
        </xdr:cNvPr>
        <xdr:cNvSpPr txBox="1"/>
      </xdr:nvSpPr>
      <xdr:spPr>
        <a:xfrm>
          <a:off x="16026259" y="936498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34A5DD7B-213C-4211-A476-A9989221D232}"/>
            </a:ext>
          </a:extLst>
        </xdr:cNvPr>
        <xdr:cNvSpPr/>
      </xdr:nvSpPr>
      <xdr:spPr>
        <a:xfrm>
          <a:off x="18292445" y="927671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D7FD058C-9DA2-4CE6-936F-9DCFB0EC2038}"/>
            </a:ext>
          </a:extLst>
        </xdr:cNvPr>
        <xdr:cNvSpPr/>
      </xdr:nvSpPr>
      <xdr:spPr>
        <a:xfrm>
          <a:off x="18292445" y="947483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D89E9D77-023B-415F-92EA-13D81E794254}"/>
            </a:ext>
          </a:extLst>
        </xdr:cNvPr>
        <xdr:cNvSpPr/>
      </xdr:nvSpPr>
      <xdr:spPr>
        <a:xfrm>
          <a:off x="19979640" y="927671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AF474D3D-C22D-44FE-BB65-294FE09E94F5}"/>
            </a:ext>
          </a:extLst>
        </xdr:cNvPr>
        <xdr:cNvSpPr/>
      </xdr:nvSpPr>
      <xdr:spPr>
        <a:xfrm>
          <a:off x="19979640" y="947483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258B4288-5A05-4FAD-9170-CACAEBD04007}"/>
            </a:ext>
          </a:extLst>
        </xdr:cNvPr>
        <xdr:cNvSpPr/>
      </xdr:nvSpPr>
      <xdr:spPr>
        <a:xfrm>
          <a:off x="21461095" y="927671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A3817F98-7A22-4DBD-BF8A-312F75E8F089}"/>
            </a:ext>
          </a:extLst>
        </xdr:cNvPr>
        <xdr:cNvSpPr/>
      </xdr:nvSpPr>
      <xdr:spPr>
        <a:xfrm>
          <a:off x="21461095" y="947483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B72E1DA1-2781-41B7-8889-EAAB9AB72128}"/>
            </a:ext>
          </a:extLst>
        </xdr:cNvPr>
        <xdr:cNvSpPr/>
      </xdr:nvSpPr>
      <xdr:spPr>
        <a:xfrm>
          <a:off x="13057505" y="9796145"/>
          <a:ext cx="517715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DCA7EA95-05A3-4B43-BBED-C6AC9878DC95}"/>
            </a:ext>
          </a:extLst>
        </xdr:cNvPr>
        <xdr:cNvSpPr/>
      </xdr:nvSpPr>
      <xdr:spPr>
        <a:xfrm>
          <a:off x="18425160" y="9796145"/>
          <a:ext cx="6144895"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2431051B-0A58-4A15-AF0D-2AC191A12C9A}"/>
            </a:ext>
          </a:extLst>
        </xdr:cNvPr>
        <xdr:cNvSpPr/>
      </xdr:nvSpPr>
      <xdr:spPr>
        <a:xfrm>
          <a:off x="18425160" y="9796145"/>
          <a:ext cx="387858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B8E7E61F-F5C5-4CEC-9DB5-60FD1B890BAD}"/>
            </a:ext>
          </a:extLst>
        </xdr:cNvPr>
        <xdr:cNvSpPr txBox="1"/>
      </xdr:nvSpPr>
      <xdr:spPr>
        <a:xfrm>
          <a:off x="18550255" y="10126980"/>
          <a:ext cx="5887085"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待機児童の解消や子育て支援センターの充実等により保育士の採用を行ったことから類似団体を上回る結果となっている。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4280D137-2C07-4DE5-86B2-14A10E6DCDE2}"/>
            </a:ext>
          </a:extLst>
        </xdr:cNvPr>
        <xdr:cNvSpPr txBox="1"/>
      </xdr:nvSpPr>
      <xdr:spPr>
        <a:xfrm>
          <a:off x="13019405" y="96056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D2E171B9-9225-4DD4-98FF-489DC613E3C0}"/>
            </a:ext>
          </a:extLst>
        </xdr:cNvPr>
        <xdr:cNvCxnSpPr/>
      </xdr:nvCxnSpPr>
      <xdr:spPr>
        <a:xfrm>
          <a:off x="13057505" y="1226820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20E74F6D-D902-4D46-9CB4-D81EA518C9CD}"/>
            </a:ext>
          </a:extLst>
        </xdr:cNvPr>
        <xdr:cNvSpPr txBox="1"/>
      </xdr:nvSpPr>
      <xdr:spPr>
        <a:xfrm>
          <a:off x="12280265" y="1212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73E4BDCD-A432-407B-A3F4-18946A7174C6}"/>
            </a:ext>
          </a:extLst>
        </xdr:cNvPr>
        <xdr:cNvCxnSpPr/>
      </xdr:nvCxnSpPr>
      <xdr:spPr>
        <a:xfrm>
          <a:off x="13057505" y="11854603"/>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51A1EF69-60E8-4BE2-BD5F-9FE542F6351B}"/>
            </a:ext>
          </a:extLst>
        </xdr:cNvPr>
        <xdr:cNvSpPr txBox="1"/>
      </xdr:nvSpPr>
      <xdr:spPr>
        <a:xfrm>
          <a:off x="12280265" y="1171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C0D25DB4-1AA7-43CD-9EF7-3DC45865B93C}"/>
            </a:ext>
          </a:extLst>
        </xdr:cNvPr>
        <xdr:cNvCxnSpPr/>
      </xdr:nvCxnSpPr>
      <xdr:spPr>
        <a:xfrm>
          <a:off x="13057505" y="11448627"/>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B481EFB7-3A71-4416-BF9B-B5DA6BA576B2}"/>
            </a:ext>
          </a:extLst>
        </xdr:cNvPr>
        <xdr:cNvSpPr txBox="1"/>
      </xdr:nvSpPr>
      <xdr:spPr>
        <a:xfrm>
          <a:off x="12280265" y="1129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7226B6CB-FB74-48E9-861E-AFB1125CE899}"/>
            </a:ext>
          </a:extLst>
        </xdr:cNvPr>
        <xdr:cNvCxnSpPr/>
      </xdr:nvCxnSpPr>
      <xdr:spPr>
        <a:xfrm>
          <a:off x="13057505" y="1102931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FCF2A4DD-CA67-438D-A68C-B7E58E657432}"/>
            </a:ext>
          </a:extLst>
        </xdr:cNvPr>
        <xdr:cNvSpPr txBox="1"/>
      </xdr:nvSpPr>
      <xdr:spPr>
        <a:xfrm>
          <a:off x="12280265" y="1089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AAF0B6AC-47F8-4CC4-9C94-66C3E960E681}"/>
            </a:ext>
          </a:extLst>
        </xdr:cNvPr>
        <xdr:cNvCxnSpPr/>
      </xdr:nvCxnSpPr>
      <xdr:spPr>
        <a:xfrm>
          <a:off x="13057505" y="10623338"/>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713A2259-5C40-47A3-ADFD-C9C00945AA2C}"/>
            </a:ext>
          </a:extLst>
        </xdr:cNvPr>
        <xdr:cNvSpPr txBox="1"/>
      </xdr:nvSpPr>
      <xdr:spPr>
        <a:xfrm>
          <a:off x="12280265" y="1047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92E2DDFE-CDE2-4ADE-B0FC-3B9B022B8ED0}"/>
            </a:ext>
          </a:extLst>
        </xdr:cNvPr>
        <xdr:cNvCxnSpPr/>
      </xdr:nvCxnSpPr>
      <xdr:spPr>
        <a:xfrm>
          <a:off x="13057505" y="1020974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FA740A72-3981-47C9-BB39-53FEC0CE2877}"/>
            </a:ext>
          </a:extLst>
        </xdr:cNvPr>
        <xdr:cNvSpPr txBox="1"/>
      </xdr:nvSpPr>
      <xdr:spPr>
        <a:xfrm>
          <a:off x="12280265" y="1006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D88F6618-1A5C-45BF-AB3D-B3EFA37E0062}"/>
            </a:ext>
          </a:extLst>
        </xdr:cNvPr>
        <xdr:cNvCxnSpPr/>
      </xdr:nvCxnSpPr>
      <xdr:spPr>
        <a:xfrm>
          <a:off x="13057505" y="979614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71E8A768-08B5-495A-BFB4-59235611C19F}"/>
            </a:ext>
          </a:extLst>
        </xdr:cNvPr>
        <xdr:cNvSpPr txBox="1"/>
      </xdr:nvSpPr>
      <xdr:spPr>
        <a:xfrm>
          <a:off x="12280265"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81BD6098-F542-4BC5-8884-4C6BA406C509}"/>
            </a:ext>
          </a:extLst>
        </xdr:cNvPr>
        <xdr:cNvSpPr/>
      </xdr:nvSpPr>
      <xdr:spPr>
        <a:xfrm>
          <a:off x="13057505" y="9796145"/>
          <a:ext cx="517715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5CCAF5F3-59E4-4376-970E-9746D1672054}"/>
            </a:ext>
          </a:extLst>
        </xdr:cNvPr>
        <xdr:cNvCxnSpPr/>
      </xdr:nvCxnSpPr>
      <xdr:spPr>
        <a:xfrm flipV="1">
          <a:off x="17324705" y="10450618"/>
          <a:ext cx="0" cy="1303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8D8AEF20-62EA-43D8-B57E-8F0DD8E6E9E1}"/>
            </a:ext>
          </a:extLst>
        </xdr:cNvPr>
        <xdr:cNvSpPr txBox="1"/>
      </xdr:nvSpPr>
      <xdr:spPr>
        <a:xfrm>
          <a:off x="17419320" y="1172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1B24F4E0-6B1B-4930-873D-A491C381D4B8}"/>
            </a:ext>
          </a:extLst>
        </xdr:cNvPr>
        <xdr:cNvCxnSpPr/>
      </xdr:nvCxnSpPr>
      <xdr:spPr>
        <a:xfrm>
          <a:off x="17231995" y="11754168"/>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12C78E7-B73F-4BBA-B141-E53A153D569D}"/>
            </a:ext>
          </a:extLst>
        </xdr:cNvPr>
        <xdr:cNvSpPr txBox="1"/>
      </xdr:nvSpPr>
      <xdr:spPr>
        <a:xfrm>
          <a:off x="17419320" y="1019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960D315E-47F7-4AF7-AAFD-2C7FBAB66F03}"/>
            </a:ext>
          </a:extLst>
        </xdr:cNvPr>
        <xdr:cNvCxnSpPr/>
      </xdr:nvCxnSpPr>
      <xdr:spPr>
        <a:xfrm>
          <a:off x="17231995" y="10450618"/>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49954</xdr:rowOff>
    </xdr:from>
    <xdr:to>
      <xdr:col>81</xdr:col>
      <xdr:colOff>44450</xdr:colOff>
      <xdr:row>63</xdr:row>
      <xdr:rowOff>62019</xdr:rowOff>
    </xdr:to>
    <xdr:cxnSp macro="">
      <xdr:nvCxnSpPr>
        <xdr:cNvPr id="324" name="直線コネクタ 323">
          <a:extLst>
            <a:ext uri="{FF2B5EF4-FFF2-40B4-BE49-F238E27FC236}">
              <a16:creationId xmlns:a16="http://schemas.microsoft.com/office/drawing/2014/main" id="{9D42C8E7-FB1B-4408-87AD-9B4E4147EADB}"/>
            </a:ext>
          </a:extLst>
        </xdr:cNvPr>
        <xdr:cNvCxnSpPr/>
      </xdr:nvCxnSpPr>
      <xdr:spPr>
        <a:xfrm>
          <a:off x="16471265" y="11089429"/>
          <a:ext cx="85344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a:extLst>
            <a:ext uri="{FF2B5EF4-FFF2-40B4-BE49-F238E27FC236}">
              <a16:creationId xmlns:a16="http://schemas.microsoft.com/office/drawing/2014/main" id="{63EA8758-4172-4178-BFC4-86B03C16A0E2}"/>
            </a:ext>
          </a:extLst>
        </xdr:cNvPr>
        <xdr:cNvSpPr txBox="1"/>
      </xdr:nvSpPr>
      <xdr:spPr>
        <a:xfrm>
          <a:off x="17419320" y="10851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6D19D0AA-A59D-4F2B-AA01-0762E6A61EDF}"/>
            </a:ext>
          </a:extLst>
        </xdr:cNvPr>
        <xdr:cNvSpPr/>
      </xdr:nvSpPr>
      <xdr:spPr>
        <a:xfrm>
          <a:off x="17270095" y="11014498"/>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39899</xdr:rowOff>
    </xdr:from>
    <xdr:to>
      <xdr:col>77</xdr:col>
      <xdr:colOff>44450</xdr:colOff>
      <xdr:row>63</xdr:row>
      <xdr:rowOff>49954</xdr:rowOff>
    </xdr:to>
    <xdr:cxnSp macro="">
      <xdr:nvCxnSpPr>
        <xdr:cNvPr id="327" name="直線コネクタ 326">
          <a:extLst>
            <a:ext uri="{FF2B5EF4-FFF2-40B4-BE49-F238E27FC236}">
              <a16:creationId xmlns:a16="http://schemas.microsoft.com/office/drawing/2014/main" id="{5B69BBAE-AF16-4140-B217-3D2158DEC30A}"/>
            </a:ext>
          </a:extLst>
        </xdr:cNvPr>
        <xdr:cNvCxnSpPr/>
      </xdr:nvCxnSpPr>
      <xdr:spPr>
        <a:xfrm>
          <a:off x="15563215" y="11081279"/>
          <a:ext cx="908050" cy="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3C18A428-464D-439B-9A67-EF56C7C4E3FD}"/>
            </a:ext>
          </a:extLst>
        </xdr:cNvPr>
        <xdr:cNvSpPr/>
      </xdr:nvSpPr>
      <xdr:spPr>
        <a:xfrm>
          <a:off x="16416655" y="11004338"/>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a:extLst>
            <a:ext uri="{FF2B5EF4-FFF2-40B4-BE49-F238E27FC236}">
              <a16:creationId xmlns:a16="http://schemas.microsoft.com/office/drawing/2014/main" id="{DE239763-9D81-40DC-9C04-17B6E4027ECE}"/>
            </a:ext>
          </a:extLst>
        </xdr:cNvPr>
        <xdr:cNvSpPr txBox="1"/>
      </xdr:nvSpPr>
      <xdr:spPr>
        <a:xfrm>
          <a:off x="16082645" y="10765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39899</xdr:rowOff>
    </xdr:from>
    <xdr:to>
      <xdr:col>72</xdr:col>
      <xdr:colOff>203200</xdr:colOff>
      <xdr:row>63</xdr:row>
      <xdr:rowOff>41910</xdr:rowOff>
    </xdr:to>
    <xdr:cxnSp macro="">
      <xdr:nvCxnSpPr>
        <xdr:cNvPr id="330" name="直線コネクタ 329">
          <a:extLst>
            <a:ext uri="{FF2B5EF4-FFF2-40B4-BE49-F238E27FC236}">
              <a16:creationId xmlns:a16="http://schemas.microsoft.com/office/drawing/2014/main" id="{514BFE2F-54C5-47BA-8962-AAD730EDBE90}"/>
            </a:ext>
          </a:extLst>
        </xdr:cNvPr>
        <xdr:cNvCxnSpPr/>
      </xdr:nvCxnSpPr>
      <xdr:spPr>
        <a:xfrm flipV="1">
          <a:off x="14660880" y="11081279"/>
          <a:ext cx="902335"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9EF47582-5465-4935-AF94-8A024B1528F9}"/>
            </a:ext>
          </a:extLst>
        </xdr:cNvPr>
        <xdr:cNvSpPr/>
      </xdr:nvSpPr>
      <xdr:spPr>
        <a:xfrm>
          <a:off x="15514320" y="10990580"/>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2" name="テキスト ボックス 331">
          <a:extLst>
            <a:ext uri="{FF2B5EF4-FFF2-40B4-BE49-F238E27FC236}">
              <a16:creationId xmlns:a16="http://schemas.microsoft.com/office/drawing/2014/main" id="{2E38F85B-2F3C-4307-BBAE-FA436BACFFF0}"/>
            </a:ext>
          </a:extLst>
        </xdr:cNvPr>
        <xdr:cNvSpPr txBox="1"/>
      </xdr:nvSpPr>
      <xdr:spPr>
        <a:xfrm>
          <a:off x="15182215" y="1075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29845</xdr:rowOff>
    </xdr:from>
    <xdr:to>
      <xdr:col>68</xdr:col>
      <xdr:colOff>152400</xdr:colOff>
      <xdr:row>63</xdr:row>
      <xdr:rowOff>41910</xdr:rowOff>
    </xdr:to>
    <xdr:cxnSp macro="">
      <xdr:nvCxnSpPr>
        <xdr:cNvPr id="333" name="直線コネクタ 332">
          <a:extLst>
            <a:ext uri="{FF2B5EF4-FFF2-40B4-BE49-F238E27FC236}">
              <a16:creationId xmlns:a16="http://schemas.microsoft.com/office/drawing/2014/main" id="{8027D615-D705-4DEE-A519-79A454B320D9}"/>
            </a:ext>
          </a:extLst>
        </xdr:cNvPr>
        <xdr:cNvCxnSpPr/>
      </xdr:nvCxnSpPr>
      <xdr:spPr>
        <a:xfrm>
          <a:off x="13758545" y="11073130"/>
          <a:ext cx="902335"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E4A51E9D-895C-4E5E-B0A8-844E3B83F1B9}"/>
            </a:ext>
          </a:extLst>
        </xdr:cNvPr>
        <xdr:cNvSpPr/>
      </xdr:nvSpPr>
      <xdr:spPr>
        <a:xfrm>
          <a:off x="14611985" y="10988569"/>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64681</xdr:rowOff>
    </xdr:from>
    <xdr:ext cx="762000" cy="259045"/>
    <xdr:sp macro="" textlink="">
      <xdr:nvSpPr>
        <xdr:cNvPr id="335" name="テキスト ボックス 334">
          <a:extLst>
            <a:ext uri="{FF2B5EF4-FFF2-40B4-BE49-F238E27FC236}">
              <a16:creationId xmlns:a16="http://schemas.microsoft.com/office/drawing/2014/main" id="{E7238FBE-1E78-4826-9C5B-E94A05A136B6}"/>
            </a:ext>
          </a:extLst>
        </xdr:cNvPr>
        <xdr:cNvSpPr txBox="1"/>
      </xdr:nvSpPr>
      <xdr:spPr>
        <a:xfrm>
          <a:off x="14272260" y="1075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DD4C3C47-B0A7-4068-B2AE-A50DE7E4B486}"/>
            </a:ext>
          </a:extLst>
        </xdr:cNvPr>
        <xdr:cNvSpPr/>
      </xdr:nvSpPr>
      <xdr:spPr>
        <a:xfrm>
          <a:off x="13703935" y="1098042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54627</xdr:rowOff>
    </xdr:from>
    <xdr:ext cx="762000" cy="259045"/>
    <xdr:sp macro="" textlink="">
      <xdr:nvSpPr>
        <xdr:cNvPr id="337" name="テキスト ボックス 336">
          <a:extLst>
            <a:ext uri="{FF2B5EF4-FFF2-40B4-BE49-F238E27FC236}">
              <a16:creationId xmlns:a16="http://schemas.microsoft.com/office/drawing/2014/main" id="{66AB366D-A6F4-42EC-9852-FD5A263ED230}"/>
            </a:ext>
          </a:extLst>
        </xdr:cNvPr>
        <xdr:cNvSpPr txBox="1"/>
      </xdr:nvSpPr>
      <xdr:spPr>
        <a:xfrm>
          <a:off x="13369925" y="1074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E36A854A-44CF-45FE-B771-AAB9EED63ABF}"/>
            </a:ext>
          </a:extLst>
        </xdr:cNvPr>
        <xdr:cNvSpPr txBox="1"/>
      </xdr:nvSpPr>
      <xdr:spPr>
        <a:xfrm>
          <a:off x="171069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DF4FD15-3FFB-463C-826A-82E8CA5CDF63}"/>
            </a:ext>
          </a:extLst>
        </xdr:cNvPr>
        <xdr:cNvSpPr txBox="1"/>
      </xdr:nvSpPr>
      <xdr:spPr>
        <a:xfrm>
          <a:off x="1625346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9468F462-DBD0-4932-9818-30666280FE7B}"/>
            </a:ext>
          </a:extLst>
        </xdr:cNvPr>
        <xdr:cNvSpPr txBox="1"/>
      </xdr:nvSpPr>
      <xdr:spPr>
        <a:xfrm>
          <a:off x="1534350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385C4BCD-6DE3-43CC-A6D4-E78FD8E8FA97}"/>
            </a:ext>
          </a:extLst>
        </xdr:cNvPr>
        <xdr:cNvSpPr txBox="1"/>
      </xdr:nvSpPr>
      <xdr:spPr>
        <a:xfrm>
          <a:off x="1444307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3A6B2BE9-809B-4567-88F4-08E588FB49BB}"/>
            </a:ext>
          </a:extLst>
        </xdr:cNvPr>
        <xdr:cNvSpPr txBox="1"/>
      </xdr:nvSpPr>
      <xdr:spPr>
        <a:xfrm>
          <a:off x="1354074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11219</xdr:rowOff>
    </xdr:from>
    <xdr:to>
      <xdr:col>81</xdr:col>
      <xdr:colOff>95250</xdr:colOff>
      <xdr:row>63</xdr:row>
      <xdr:rowOff>112819</xdr:rowOff>
    </xdr:to>
    <xdr:sp macro="" textlink="">
      <xdr:nvSpPr>
        <xdr:cNvPr id="343" name="楕円 342">
          <a:extLst>
            <a:ext uri="{FF2B5EF4-FFF2-40B4-BE49-F238E27FC236}">
              <a16:creationId xmlns:a16="http://schemas.microsoft.com/office/drawing/2014/main" id="{2EA175E1-CF4E-4A1B-B0EC-2630BC40737E}"/>
            </a:ext>
          </a:extLst>
        </xdr:cNvPr>
        <xdr:cNvSpPr/>
      </xdr:nvSpPr>
      <xdr:spPr>
        <a:xfrm>
          <a:off x="17270095" y="11050694"/>
          <a:ext cx="1111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154746</xdr:rowOff>
    </xdr:from>
    <xdr:ext cx="762000" cy="259045"/>
    <xdr:sp macro="" textlink="">
      <xdr:nvSpPr>
        <xdr:cNvPr id="344" name="定員管理の状況該当値テキスト">
          <a:extLst>
            <a:ext uri="{FF2B5EF4-FFF2-40B4-BE49-F238E27FC236}">
              <a16:creationId xmlns:a16="http://schemas.microsoft.com/office/drawing/2014/main" id="{7D654860-C7F2-4A20-9FA8-4286D1249C3D}"/>
            </a:ext>
          </a:extLst>
        </xdr:cNvPr>
        <xdr:cNvSpPr txBox="1"/>
      </xdr:nvSpPr>
      <xdr:spPr>
        <a:xfrm>
          <a:off x="17419320" y="1102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170604</xdr:rowOff>
    </xdr:from>
    <xdr:to>
      <xdr:col>77</xdr:col>
      <xdr:colOff>95250</xdr:colOff>
      <xdr:row>63</xdr:row>
      <xdr:rowOff>100754</xdr:rowOff>
    </xdr:to>
    <xdr:sp macro="" textlink="">
      <xdr:nvSpPr>
        <xdr:cNvPr id="345" name="楕円 344">
          <a:extLst>
            <a:ext uri="{FF2B5EF4-FFF2-40B4-BE49-F238E27FC236}">
              <a16:creationId xmlns:a16="http://schemas.microsoft.com/office/drawing/2014/main" id="{E9051A4E-EB7D-4FA5-B1EE-5D565622ED7A}"/>
            </a:ext>
          </a:extLst>
        </xdr:cNvPr>
        <xdr:cNvSpPr/>
      </xdr:nvSpPr>
      <xdr:spPr>
        <a:xfrm>
          <a:off x="16416655" y="11040534"/>
          <a:ext cx="1111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85531</xdr:rowOff>
    </xdr:from>
    <xdr:ext cx="736600" cy="259045"/>
    <xdr:sp macro="" textlink="">
      <xdr:nvSpPr>
        <xdr:cNvPr id="346" name="テキスト ボックス 345">
          <a:extLst>
            <a:ext uri="{FF2B5EF4-FFF2-40B4-BE49-F238E27FC236}">
              <a16:creationId xmlns:a16="http://schemas.microsoft.com/office/drawing/2014/main" id="{9D2EE2B8-F3E3-4663-A61E-9DFB06A6F9F3}"/>
            </a:ext>
          </a:extLst>
        </xdr:cNvPr>
        <xdr:cNvSpPr txBox="1"/>
      </xdr:nvSpPr>
      <xdr:spPr>
        <a:xfrm>
          <a:off x="16082645" y="1112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160549</xdr:rowOff>
    </xdr:from>
    <xdr:to>
      <xdr:col>73</xdr:col>
      <xdr:colOff>44450</xdr:colOff>
      <xdr:row>63</xdr:row>
      <xdr:rowOff>90699</xdr:rowOff>
    </xdr:to>
    <xdr:sp macro="" textlink="">
      <xdr:nvSpPr>
        <xdr:cNvPr id="347" name="楕円 346">
          <a:extLst>
            <a:ext uri="{FF2B5EF4-FFF2-40B4-BE49-F238E27FC236}">
              <a16:creationId xmlns:a16="http://schemas.microsoft.com/office/drawing/2014/main" id="{BDEEE01C-0E49-4B6D-8ABD-C0F98E970D6A}"/>
            </a:ext>
          </a:extLst>
        </xdr:cNvPr>
        <xdr:cNvSpPr/>
      </xdr:nvSpPr>
      <xdr:spPr>
        <a:xfrm>
          <a:off x="15514320" y="11024764"/>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75476</xdr:rowOff>
    </xdr:from>
    <xdr:ext cx="762000" cy="259045"/>
    <xdr:sp macro="" textlink="">
      <xdr:nvSpPr>
        <xdr:cNvPr id="348" name="テキスト ボックス 347">
          <a:extLst>
            <a:ext uri="{FF2B5EF4-FFF2-40B4-BE49-F238E27FC236}">
              <a16:creationId xmlns:a16="http://schemas.microsoft.com/office/drawing/2014/main" id="{C44513DA-02B9-4727-81E7-8EC92286E320}"/>
            </a:ext>
          </a:extLst>
        </xdr:cNvPr>
        <xdr:cNvSpPr txBox="1"/>
      </xdr:nvSpPr>
      <xdr:spPr>
        <a:xfrm>
          <a:off x="15182215" y="1111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162560</xdr:rowOff>
    </xdr:from>
    <xdr:to>
      <xdr:col>68</xdr:col>
      <xdr:colOff>203200</xdr:colOff>
      <xdr:row>63</xdr:row>
      <xdr:rowOff>92710</xdr:rowOff>
    </xdr:to>
    <xdr:sp macro="" textlink="">
      <xdr:nvSpPr>
        <xdr:cNvPr id="349" name="楕円 348">
          <a:extLst>
            <a:ext uri="{FF2B5EF4-FFF2-40B4-BE49-F238E27FC236}">
              <a16:creationId xmlns:a16="http://schemas.microsoft.com/office/drawing/2014/main" id="{3A2F9254-75BA-461C-B94A-FDF24B70940D}"/>
            </a:ext>
          </a:extLst>
        </xdr:cNvPr>
        <xdr:cNvSpPr/>
      </xdr:nvSpPr>
      <xdr:spPr>
        <a:xfrm>
          <a:off x="14611985" y="11026775"/>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50" name="テキスト ボックス 349">
          <a:extLst>
            <a:ext uri="{FF2B5EF4-FFF2-40B4-BE49-F238E27FC236}">
              <a16:creationId xmlns:a16="http://schemas.microsoft.com/office/drawing/2014/main" id="{51B2C9D1-1E6D-4BD9-9D92-AC6798928573}"/>
            </a:ext>
          </a:extLst>
        </xdr:cNvPr>
        <xdr:cNvSpPr txBox="1"/>
      </xdr:nvSpPr>
      <xdr:spPr>
        <a:xfrm>
          <a:off x="14272260" y="1111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150495</xdr:rowOff>
    </xdr:from>
    <xdr:to>
      <xdr:col>64</xdr:col>
      <xdr:colOff>152400</xdr:colOff>
      <xdr:row>63</xdr:row>
      <xdr:rowOff>80645</xdr:rowOff>
    </xdr:to>
    <xdr:sp macro="" textlink="">
      <xdr:nvSpPr>
        <xdr:cNvPr id="351" name="楕円 350">
          <a:extLst>
            <a:ext uri="{FF2B5EF4-FFF2-40B4-BE49-F238E27FC236}">
              <a16:creationId xmlns:a16="http://schemas.microsoft.com/office/drawing/2014/main" id="{7DC2906E-AFFD-4B6D-A64F-601BB34516BE}"/>
            </a:ext>
          </a:extLst>
        </xdr:cNvPr>
        <xdr:cNvSpPr/>
      </xdr:nvSpPr>
      <xdr:spPr>
        <a:xfrm>
          <a:off x="13703935" y="1101661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65422</xdr:rowOff>
    </xdr:from>
    <xdr:ext cx="762000" cy="259045"/>
    <xdr:sp macro="" textlink="">
      <xdr:nvSpPr>
        <xdr:cNvPr id="352" name="テキスト ボックス 351">
          <a:extLst>
            <a:ext uri="{FF2B5EF4-FFF2-40B4-BE49-F238E27FC236}">
              <a16:creationId xmlns:a16="http://schemas.microsoft.com/office/drawing/2014/main" id="{25E34CD3-88D8-4FA1-8553-FBEF18D71740}"/>
            </a:ext>
          </a:extLst>
        </xdr:cNvPr>
        <xdr:cNvSpPr txBox="1"/>
      </xdr:nvSpPr>
      <xdr:spPr>
        <a:xfrm>
          <a:off x="13369925" y="1110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C6478EDF-7F18-45CD-B134-A8C60B0BB4E7}"/>
            </a:ext>
          </a:extLst>
        </xdr:cNvPr>
        <xdr:cNvSpPr/>
      </xdr:nvSpPr>
      <xdr:spPr>
        <a:xfrm>
          <a:off x="13057505" y="5125085"/>
          <a:ext cx="517715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C585B589-C4AC-4DA6-9F54-5EB3DC0727BE}"/>
            </a:ext>
          </a:extLst>
        </xdr:cNvPr>
        <xdr:cNvSpPr txBox="1"/>
      </xdr:nvSpPr>
      <xdr:spPr>
        <a:xfrm>
          <a:off x="13926634" y="5498465"/>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46C1A55F-733C-4B88-93EB-70626A39D603}"/>
            </a:ext>
          </a:extLst>
        </xdr:cNvPr>
        <xdr:cNvSpPr txBox="1"/>
      </xdr:nvSpPr>
      <xdr:spPr>
        <a:xfrm>
          <a:off x="15685956" y="54711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931877F7-057E-4295-841F-A65E678D3F0F}"/>
            </a:ext>
          </a:extLst>
        </xdr:cNvPr>
        <xdr:cNvSpPr/>
      </xdr:nvSpPr>
      <xdr:spPr>
        <a:xfrm>
          <a:off x="18292445" y="538289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AE128CC8-E2C2-4677-A227-A8F1F1E08558}"/>
            </a:ext>
          </a:extLst>
        </xdr:cNvPr>
        <xdr:cNvSpPr/>
      </xdr:nvSpPr>
      <xdr:spPr>
        <a:xfrm>
          <a:off x="18292445" y="558101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9EB146B0-69BA-4666-828B-D7569FE0CA77}"/>
            </a:ext>
          </a:extLst>
        </xdr:cNvPr>
        <xdr:cNvSpPr/>
      </xdr:nvSpPr>
      <xdr:spPr>
        <a:xfrm>
          <a:off x="19979640" y="538289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720F390F-696B-43E2-937C-8628FB19AFE7}"/>
            </a:ext>
          </a:extLst>
        </xdr:cNvPr>
        <xdr:cNvSpPr/>
      </xdr:nvSpPr>
      <xdr:spPr>
        <a:xfrm>
          <a:off x="19979640" y="558101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4B732821-F1FA-4143-A0F5-46D60AB96401}"/>
            </a:ext>
          </a:extLst>
        </xdr:cNvPr>
        <xdr:cNvSpPr/>
      </xdr:nvSpPr>
      <xdr:spPr>
        <a:xfrm>
          <a:off x="21461095" y="538289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DDC3DAF-8AA3-4334-BA7B-BC89FE5F498D}"/>
            </a:ext>
          </a:extLst>
        </xdr:cNvPr>
        <xdr:cNvSpPr/>
      </xdr:nvSpPr>
      <xdr:spPr>
        <a:xfrm>
          <a:off x="21461095" y="558101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89237A6E-1A56-4353-8184-765435E2A8E5}"/>
            </a:ext>
          </a:extLst>
        </xdr:cNvPr>
        <xdr:cNvSpPr/>
      </xdr:nvSpPr>
      <xdr:spPr>
        <a:xfrm>
          <a:off x="13057505" y="5902325"/>
          <a:ext cx="517715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6AB30CFF-DAA3-4087-9BB5-7A0153BF8E26}"/>
            </a:ext>
          </a:extLst>
        </xdr:cNvPr>
        <xdr:cNvSpPr/>
      </xdr:nvSpPr>
      <xdr:spPr>
        <a:xfrm>
          <a:off x="18425160" y="5902325"/>
          <a:ext cx="6144895"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9C64FBA4-32DB-4509-811A-4E21A808BA10}"/>
            </a:ext>
          </a:extLst>
        </xdr:cNvPr>
        <xdr:cNvSpPr/>
      </xdr:nvSpPr>
      <xdr:spPr>
        <a:xfrm>
          <a:off x="18425160" y="5902325"/>
          <a:ext cx="387858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A676F443-3A68-4807-8765-C12746B2ABA9}"/>
            </a:ext>
          </a:extLst>
        </xdr:cNvPr>
        <xdr:cNvSpPr txBox="1"/>
      </xdr:nvSpPr>
      <xdr:spPr>
        <a:xfrm>
          <a:off x="18550255" y="6233160"/>
          <a:ext cx="5887085"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前年度に比べて、元利償還額が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百万円の減となったため、実質公債費比率は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近年発行した地方債の元金償還や、公共施設の改修等が今後見込まれるため、事業の精査と計画的な地方債の発行により、引き続き財政の健全化に努める。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EA18EB84-C66D-419F-9B96-BA1A44732BB0}"/>
            </a:ext>
          </a:extLst>
        </xdr:cNvPr>
        <xdr:cNvSpPr txBox="1"/>
      </xdr:nvSpPr>
      <xdr:spPr>
        <a:xfrm>
          <a:off x="13019405" y="5711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9EE73D18-5F4A-4530-9381-BDB6A4D33B1B}"/>
            </a:ext>
          </a:extLst>
        </xdr:cNvPr>
        <xdr:cNvCxnSpPr/>
      </xdr:nvCxnSpPr>
      <xdr:spPr>
        <a:xfrm>
          <a:off x="13057505" y="837438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266F07DE-767A-4CC3-9CAA-685D5940BCB6}"/>
            </a:ext>
          </a:extLst>
        </xdr:cNvPr>
        <xdr:cNvSpPr txBox="1"/>
      </xdr:nvSpPr>
      <xdr:spPr>
        <a:xfrm>
          <a:off x="12280265" y="822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37FD97A0-AC66-44B1-8651-369BE8D51731}"/>
            </a:ext>
          </a:extLst>
        </xdr:cNvPr>
        <xdr:cNvCxnSpPr/>
      </xdr:nvCxnSpPr>
      <xdr:spPr>
        <a:xfrm>
          <a:off x="13057505" y="802204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24C4102-1E58-4E17-8EF8-52EAB1BC5132}"/>
            </a:ext>
          </a:extLst>
        </xdr:cNvPr>
        <xdr:cNvSpPr txBox="1"/>
      </xdr:nvSpPr>
      <xdr:spPr>
        <a:xfrm>
          <a:off x="12280265" y="787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686BB141-4B96-4419-8513-D9D5E377414A}"/>
            </a:ext>
          </a:extLst>
        </xdr:cNvPr>
        <xdr:cNvCxnSpPr/>
      </xdr:nvCxnSpPr>
      <xdr:spPr>
        <a:xfrm>
          <a:off x="13057505" y="766971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7CF4594C-0995-4144-8257-821F9C201041}"/>
            </a:ext>
          </a:extLst>
        </xdr:cNvPr>
        <xdr:cNvSpPr txBox="1"/>
      </xdr:nvSpPr>
      <xdr:spPr>
        <a:xfrm>
          <a:off x="12280265" y="751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B99E6B9-03EA-45E4-91FE-6B6893FE5EB9}"/>
            </a:ext>
          </a:extLst>
        </xdr:cNvPr>
        <xdr:cNvCxnSpPr/>
      </xdr:nvCxnSpPr>
      <xdr:spPr>
        <a:xfrm>
          <a:off x="13057505" y="731166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B9460BAE-21F5-4F02-81FF-59FC14D5D1FF}"/>
            </a:ext>
          </a:extLst>
        </xdr:cNvPr>
        <xdr:cNvSpPr txBox="1"/>
      </xdr:nvSpPr>
      <xdr:spPr>
        <a:xfrm>
          <a:off x="12280265"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FB9B956A-C5FB-454B-9E9E-0BB6A3703933}"/>
            </a:ext>
          </a:extLst>
        </xdr:cNvPr>
        <xdr:cNvCxnSpPr/>
      </xdr:nvCxnSpPr>
      <xdr:spPr>
        <a:xfrm>
          <a:off x="13057505" y="6959328"/>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CEFFE760-6F68-45B3-8667-8890DB990447}"/>
            </a:ext>
          </a:extLst>
        </xdr:cNvPr>
        <xdr:cNvSpPr txBox="1"/>
      </xdr:nvSpPr>
      <xdr:spPr>
        <a:xfrm>
          <a:off x="12280265" y="681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8ABE35CF-A540-416B-9B57-DB995C5C4FE2}"/>
            </a:ext>
          </a:extLst>
        </xdr:cNvPr>
        <xdr:cNvCxnSpPr/>
      </xdr:nvCxnSpPr>
      <xdr:spPr>
        <a:xfrm>
          <a:off x="13057505" y="6606993"/>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B721534A-DDA7-4B8A-82B8-26E3EF868113}"/>
            </a:ext>
          </a:extLst>
        </xdr:cNvPr>
        <xdr:cNvSpPr txBox="1"/>
      </xdr:nvSpPr>
      <xdr:spPr>
        <a:xfrm>
          <a:off x="12280265" y="646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16AFB4E7-667B-470E-9B4A-C14EE779337A}"/>
            </a:ext>
          </a:extLst>
        </xdr:cNvPr>
        <xdr:cNvCxnSpPr/>
      </xdr:nvCxnSpPr>
      <xdr:spPr>
        <a:xfrm>
          <a:off x="13057505" y="6254659"/>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37BE538F-AE6A-4B5C-9542-B2C8F923C162}"/>
            </a:ext>
          </a:extLst>
        </xdr:cNvPr>
        <xdr:cNvCxnSpPr/>
      </xdr:nvCxnSpPr>
      <xdr:spPr>
        <a:xfrm>
          <a:off x="13057505" y="590232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4619B22A-121F-4B8B-9A90-9CAE718B2944}"/>
            </a:ext>
          </a:extLst>
        </xdr:cNvPr>
        <xdr:cNvSpPr/>
      </xdr:nvSpPr>
      <xdr:spPr>
        <a:xfrm>
          <a:off x="13057505" y="5902325"/>
          <a:ext cx="517715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C22533C0-1B85-4F2A-8D45-B63582121F9B}"/>
            </a:ext>
          </a:extLst>
        </xdr:cNvPr>
        <xdr:cNvCxnSpPr/>
      </xdr:nvCxnSpPr>
      <xdr:spPr>
        <a:xfrm flipV="1">
          <a:off x="17324705" y="6191432"/>
          <a:ext cx="0" cy="1593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AD78BE7F-595D-43CA-BB5D-99205BF29CAA}"/>
            </a:ext>
          </a:extLst>
        </xdr:cNvPr>
        <xdr:cNvSpPr txBox="1"/>
      </xdr:nvSpPr>
      <xdr:spPr>
        <a:xfrm>
          <a:off x="17419320" y="775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92E9E659-52AC-47D1-BBD6-D7C9EEF1D810}"/>
            </a:ext>
          </a:extLst>
        </xdr:cNvPr>
        <xdr:cNvCxnSpPr/>
      </xdr:nvCxnSpPr>
      <xdr:spPr>
        <a:xfrm>
          <a:off x="17231995" y="7784616"/>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AC12C761-EF03-4DFD-846B-9635FA808098}"/>
            </a:ext>
          </a:extLst>
        </xdr:cNvPr>
        <xdr:cNvSpPr txBox="1"/>
      </xdr:nvSpPr>
      <xdr:spPr>
        <a:xfrm>
          <a:off x="17419320" y="592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59D547C1-B261-4AEE-B575-8FC89EC995F1}"/>
            </a:ext>
          </a:extLst>
        </xdr:cNvPr>
        <xdr:cNvCxnSpPr/>
      </xdr:nvCxnSpPr>
      <xdr:spPr>
        <a:xfrm>
          <a:off x="17231995" y="6191432"/>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58057</xdr:rowOff>
    </xdr:to>
    <xdr:cxnSp macro="">
      <xdr:nvCxnSpPr>
        <xdr:cNvPr id="387" name="直線コネクタ 386">
          <a:extLst>
            <a:ext uri="{FF2B5EF4-FFF2-40B4-BE49-F238E27FC236}">
              <a16:creationId xmlns:a16="http://schemas.microsoft.com/office/drawing/2014/main" id="{347E76E1-0159-46DC-9DA3-240915BF4297}"/>
            </a:ext>
          </a:extLst>
        </xdr:cNvPr>
        <xdr:cNvCxnSpPr/>
      </xdr:nvCxnSpPr>
      <xdr:spPr>
        <a:xfrm flipV="1">
          <a:off x="16471265" y="6976533"/>
          <a:ext cx="853440" cy="9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a:extLst>
            <a:ext uri="{FF2B5EF4-FFF2-40B4-BE49-F238E27FC236}">
              <a16:creationId xmlns:a16="http://schemas.microsoft.com/office/drawing/2014/main" id="{6189BE4B-2A3B-467B-B197-6D36D1AFBA08}"/>
            </a:ext>
          </a:extLst>
        </xdr:cNvPr>
        <xdr:cNvSpPr txBox="1"/>
      </xdr:nvSpPr>
      <xdr:spPr>
        <a:xfrm>
          <a:off x="17419320" y="7073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5270CA02-E272-4006-A8D2-202B4779E5C1}"/>
            </a:ext>
          </a:extLst>
        </xdr:cNvPr>
        <xdr:cNvSpPr/>
      </xdr:nvSpPr>
      <xdr:spPr>
        <a:xfrm>
          <a:off x="17270095" y="7096186"/>
          <a:ext cx="11112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41</xdr:row>
      <xdr:rowOff>81945</xdr:rowOff>
    </xdr:to>
    <xdr:cxnSp macro="">
      <xdr:nvCxnSpPr>
        <xdr:cNvPr id="390" name="直線コネクタ 389">
          <a:extLst>
            <a:ext uri="{FF2B5EF4-FFF2-40B4-BE49-F238E27FC236}">
              <a16:creationId xmlns:a16="http://schemas.microsoft.com/office/drawing/2014/main" id="{8D201871-B1E9-4F5F-A471-79DA39D4CB2B}"/>
            </a:ext>
          </a:extLst>
        </xdr:cNvPr>
        <xdr:cNvCxnSpPr/>
      </xdr:nvCxnSpPr>
      <xdr:spPr>
        <a:xfrm flipV="1">
          <a:off x="15563215" y="7072267"/>
          <a:ext cx="908050" cy="19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DA0D627F-3290-408A-A8DC-6FA7C498B208}"/>
            </a:ext>
          </a:extLst>
        </xdr:cNvPr>
        <xdr:cNvSpPr/>
      </xdr:nvSpPr>
      <xdr:spPr>
        <a:xfrm>
          <a:off x="16416655" y="7086600"/>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a:extLst>
            <a:ext uri="{FF2B5EF4-FFF2-40B4-BE49-F238E27FC236}">
              <a16:creationId xmlns:a16="http://schemas.microsoft.com/office/drawing/2014/main" id="{9098E90F-E8C8-4416-85D8-3ABCB7AB7DF2}"/>
            </a:ext>
          </a:extLst>
        </xdr:cNvPr>
        <xdr:cNvSpPr txBox="1"/>
      </xdr:nvSpPr>
      <xdr:spPr>
        <a:xfrm>
          <a:off x="16082645" y="7171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81945</xdr:rowOff>
    </xdr:from>
    <xdr:to>
      <xdr:col>72</xdr:col>
      <xdr:colOff>203200</xdr:colOff>
      <xdr:row>42</xdr:row>
      <xdr:rowOff>59872</xdr:rowOff>
    </xdr:to>
    <xdr:cxnSp macro="">
      <xdr:nvCxnSpPr>
        <xdr:cNvPr id="393" name="直線コネクタ 392">
          <a:extLst>
            <a:ext uri="{FF2B5EF4-FFF2-40B4-BE49-F238E27FC236}">
              <a16:creationId xmlns:a16="http://schemas.microsoft.com/office/drawing/2014/main" id="{411537AF-48D5-443A-80FC-E6DE1B0DFFE0}"/>
            </a:ext>
          </a:extLst>
        </xdr:cNvPr>
        <xdr:cNvCxnSpPr/>
      </xdr:nvCxnSpPr>
      <xdr:spPr>
        <a:xfrm flipV="1">
          <a:off x="14660880" y="7265700"/>
          <a:ext cx="902335" cy="1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8D1E14F4-7DA2-4E47-A69E-270B5BC467AB}"/>
            </a:ext>
          </a:extLst>
        </xdr:cNvPr>
        <xdr:cNvSpPr/>
      </xdr:nvSpPr>
      <xdr:spPr>
        <a:xfrm>
          <a:off x="15514320" y="705212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95" name="テキスト ボックス 394">
          <a:extLst>
            <a:ext uri="{FF2B5EF4-FFF2-40B4-BE49-F238E27FC236}">
              <a16:creationId xmlns:a16="http://schemas.microsoft.com/office/drawing/2014/main" id="{2D629FE2-B915-4B5C-9E9D-4704B4D62A14}"/>
            </a:ext>
          </a:extLst>
        </xdr:cNvPr>
        <xdr:cNvSpPr txBox="1"/>
      </xdr:nvSpPr>
      <xdr:spPr>
        <a:xfrm>
          <a:off x="15182215" y="681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59872</xdr:rowOff>
    </xdr:from>
    <xdr:to>
      <xdr:col>68</xdr:col>
      <xdr:colOff>152400</xdr:colOff>
      <xdr:row>43</xdr:row>
      <xdr:rowOff>37798</xdr:rowOff>
    </xdr:to>
    <xdr:cxnSp macro="">
      <xdr:nvCxnSpPr>
        <xdr:cNvPr id="396" name="直線コネクタ 395">
          <a:extLst>
            <a:ext uri="{FF2B5EF4-FFF2-40B4-BE49-F238E27FC236}">
              <a16:creationId xmlns:a16="http://schemas.microsoft.com/office/drawing/2014/main" id="{3E2E58C2-36D9-4962-B259-09907A323CFE}"/>
            </a:ext>
          </a:extLst>
        </xdr:cNvPr>
        <xdr:cNvCxnSpPr/>
      </xdr:nvCxnSpPr>
      <xdr:spPr>
        <a:xfrm flipV="1">
          <a:off x="13758545" y="7424602"/>
          <a:ext cx="902335"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68D808D3-D126-404D-9523-A56795D06797}"/>
            </a:ext>
          </a:extLst>
        </xdr:cNvPr>
        <xdr:cNvSpPr/>
      </xdr:nvSpPr>
      <xdr:spPr>
        <a:xfrm>
          <a:off x="14611985" y="705212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8" name="テキスト ボックス 397">
          <a:extLst>
            <a:ext uri="{FF2B5EF4-FFF2-40B4-BE49-F238E27FC236}">
              <a16:creationId xmlns:a16="http://schemas.microsoft.com/office/drawing/2014/main" id="{629D419A-025A-4CAD-AA7E-33ACB68C0813}"/>
            </a:ext>
          </a:extLst>
        </xdr:cNvPr>
        <xdr:cNvSpPr txBox="1"/>
      </xdr:nvSpPr>
      <xdr:spPr>
        <a:xfrm>
          <a:off x="14272260" y="681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91928581-9CC9-44D4-B26D-3E6DC3EDFAF1}"/>
            </a:ext>
          </a:extLst>
        </xdr:cNvPr>
        <xdr:cNvSpPr/>
      </xdr:nvSpPr>
      <xdr:spPr>
        <a:xfrm>
          <a:off x="13703935" y="708660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0" name="テキスト ボックス 399">
          <a:extLst>
            <a:ext uri="{FF2B5EF4-FFF2-40B4-BE49-F238E27FC236}">
              <a16:creationId xmlns:a16="http://schemas.microsoft.com/office/drawing/2014/main" id="{9D49A0E0-52D7-4B83-BB8C-28A8A8C9C078}"/>
            </a:ext>
          </a:extLst>
        </xdr:cNvPr>
        <xdr:cNvSpPr txBox="1"/>
      </xdr:nvSpPr>
      <xdr:spPr>
        <a:xfrm>
          <a:off x="13369925"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2BB22817-6B77-4A56-8E66-E1DA26220129}"/>
            </a:ext>
          </a:extLst>
        </xdr:cNvPr>
        <xdr:cNvSpPr txBox="1"/>
      </xdr:nvSpPr>
      <xdr:spPr>
        <a:xfrm>
          <a:off x="17106900"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5E4D18D3-175B-4468-AB0A-FA0E499B3FAC}"/>
            </a:ext>
          </a:extLst>
        </xdr:cNvPr>
        <xdr:cNvSpPr txBox="1"/>
      </xdr:nvSpPr>
      <xdr:spPr>
        <a:xfrm>
          <a:off x="16253460"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DBB8A6F9-EF02-4ABA-8A61-90BF7045FD24}"/>
            </a:ext>
          </a:extLst>
        </xdr:cNvPr>
        <xdr:cNvSpPr txBox="1"/>
      </xdr:nvSpPr>
      <xdr:spPr>
        <a:xfrm>
          <a:off x="1534350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4C72A060-23AD-4050-B2DF-BCD7EA4EB819}"/>
            </a:ext>
          </a:extLst>
        </xdr:cNvPr>
        <xdr:cNvSpPr txBox="1"/>
      </xdr:nvSpPr>
      <xdr:spPr>
        <a:xfrm>
          <a:off x="1444307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209A21F9-2991-4C66-8708-82F39A8D47E5}"/>
            </a:ext>
          </a:extLst>
        </xdr:cNvPr>
        <xdr:cNvSpPr txBox="1"/>
      </xdr:nvSpPr>
      <xdr:spPr>
        <a:xfrm>
          <a:off x="13540740"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6" name="楕円 405">
          <a:extLst>
            <a:ext uri="{FF2B5EF4-FFF2-40B4-BE49-F238E27FC236}">
              <a16:creationId xmlns:a16="http://schemas.microsoft.com/office/drawing/2014/main" id="{536D1A36-4722-45C1-9769-D42437BB9041}"/>
            </a:ext>
          </a:extLst>
        </xdr:cNvPr>
        <xdr:cNvSpPr/>
      </xdr:nvSpPr>
      <xdr:spPr>
        <a:xfrm>
          <a:off x="17270095" y="6920018"/>
          <a:ext cx="11112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7" name="公債費負担の状況該当値テキスト">
          <a:extLst>
            <a:ext uri="{FF2B5EF4-FFF2-40B4-BE49-F238E27FC236}">
              <a16:creationId xmlns:a16="http://schemas.microsoft.com/office/drawing/2014/main" id="{9E3240BC-483E-4446-93FA-DD5C90C2F056}"/>
            </a:ext>
          </a:extLst>
        </xdr:cNvPr>
        <xdr:cNvSpPr txBox="1"/>
      </xdr:nvSpPr>
      <xdr:spPr>
        <a:xfrm>
          <a:off x="17419320" y="676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8" name="楕円 407">
          <a:extLst>
            <a:ext uri="{FF2B5EF4-FFF2-40B4-BE49-F238E27FC236}">
              <a16:creationId xmlns:a16="http://schemas.microsoft.com/office/drawing/2014/main" id="{7F527771-99A6-4217-999F-DF88B6F2933E}"/>
            </a:ext>
          </a:extLst>
        </xdr:cNvPr>
        <xdr:cNvSpPr/>
      </xdr:nvSpPr>
      <xdr:spPr>
        <a:xfrm>
          <a:off x="16416655" y="7015752"/>
          <a:ext cx="11112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409" name="テキスト ボックス 408">
          <a:extLst>
            <a:ext uri="{FF2B5EF4-FFF2-40B4-BE49-F238E27FC236}">
              <a16:creationId xmlns:a16="http://schemas.microsoft.com/office/drawing/2014/main" id="{290516A4-B758-44B7-B842-074EB88577B7}"/>
            </a:ext>
          </a:extLst>
        </xdr:cNvPr>
        <xdr:cNvSpPr txBox="1"/>
      </xdr:nvSpPr>
      <xdr:spPr>
        <a:xfrm>
          <a:off x="16082645" y="677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31145</xdr:rowOff>
    </xdr:from>
    <xdr:to>
      <xdr:col>73</xdr:col>
      <xdr:colOff>44450</xdr:colOff>
      <xdr:row>41</xdr:row>
      <xdr:rowOff>132745</xdr:rowOff>
    </xdr:to>
    <xdr:sp macro="" textlink="">
      <xdr:nvSpPr>
        <xdr:cNvPr id="410" name="楕円 409">
          <a:extLst>
            <a:ext uri="{FF2B5EF4-FFF2-40B4-BE49-F238E27FC236}">
              <a16:creationId xmlns:a16="http://schemas.microsoft.com/office/drawing/2014/main" id="{EF4D2721-3AB5-4F6B-BE1C-DFF645E0BB99}"/>
            </a:ext>
          </a:extLst>
        </xdr:cNvPr>
        <xdr:cNvSpPr/>
      </xdr:nvSpPr>
      <xdr:spPr>
        <a:xfrm>
          <a:off x="15514320" y="721871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411" name="テキスト ボックス 410">
          <a:extLst>
            <a:ext uri="{FF2B5EF4-FFF2-40B4-BE49-F238E27FC236}">
              <a16:creationId xmlns:a16="http://schemas.microsoft.com/office/drawing/2014/main" id="{05B7D8F4-A454-4625-A3CF-EC695F855D4E}"/>
            </a:ext>
          </a:extLst>
        </xdr:cNvPr>
        <xdr:cNvSpPr txBox="1"/>
      </xdr:nvSpPr>
      <xdr:spPr>
        <a:xfrm>
          <a:off x="15182215" y="730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9072</xdr:rowOff>
    </xdr:from>
    <xdr:to>
      <xdr:col>68</xdr:col>
      <xdr:colOff>203200</xdr:colOff>
      <xdr:row>42</xdr:row>
      <xdr:rowOff>110672</xdr:rowOff>
    </xdr:to>
    <xdr:sp macro="" textlink="">
      <xdr:nvSpPr>
        <xdr:cNvPr id="412" name="楕円 411">
          <a:extLst>
            <a:ext uri="{FF2B5EF4-FFF2-40B4-BE49-F238E27FC236}">
              <a16:creationId xmlns:a16="http://schemas.microsoft.com/office/drawing/2014/main" id="{E14DB834-E758-4A4B-AE6D-F5E9622DB5A8}"/>
            </a:ext>
          </a:extLst>
        </xdr:cNvPr>
        <xdr:cNvSpPr/>
      </xdr:nvSpPr>
      <xdr:spPr>
        <a:xfrm>
          <a:off x="14611985" y="736808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413" name="テキスト ボックス 412">
          <a:extLst>
            <a:ext uri="{FF2B5EF4-FFF2-40B4-BE49-F238E27FC236}">
              <a16:creationId xmlns:a16="http://schemas.microsoft.com/office/drawing/2014/main" id="{CFA2FECE-F96C-43D9-8DF6-B57499718552}"/>
            </a:ext>
          </a:extLst>
        </xdr:cNvPr>
        <xdr:cNvSpPr txBox="1"/>
      </xdr:nvSpPr>
      <xdr:spPr>
        <a:xfrm>
          <a:off x="14272260" y="746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158448</xdr:rowOff>
    </xdr:from>
    <xdr:to>
      <xdr:col>64</xdr:col>
      <xdr:colOff>152400</xdr:colOff>
      <xdr:row>43</xdr:row>
      <xdr:rowOff>88598</xdr:rowOff>
    </xdr:to>
    <xdr:sp macro="" textlink="">
      <xdr:nvSpPr>
        <xdr:cNvPr id="414" name="楕円 413">
          <a:extLst>
            <a:ext uri="{FF2B5EF4-FFF2-40B4-BE49-F238E27FC236}">
              <a16:creationId xmlns:a16="http://schemas.microsoft.com/office/drawing/2014/main" id="{6445B71D-2A98-4DAE-9555-F14FDCEFF4C1}"/>
            </a:ext>
          </a:extLst>
        </xdr:cNvPr>
        <xdr:cNvSpPr/>
      </xdr:nvSpPr>
      <xdr:spPr>
        <a:xfrm>
          <a:off x="13703935" y="7517463"/>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73375</xdr:rowOff>
    </xdr:from>
    <xdr:ext cx="762000" cy="259045"/>
    <xdr:sp macro="" textlink="">
      <xdr:nvSpPr>
        <xdr:cNvPr id="415" name="テキスト ボックス 414">
          <a:extLst>
            <a:ext uri="{FF2B5EF4-FFF2-40B4-BE49-F238E27FC236}">
              <a16:creationId xmlns:a16="http://schemas.microsoft.com/office/drawing/2014/main" id="{1C76158E-C84D-4EBE-AA03-38C541683850}"/>
            </a:ext>
          </a:extLst>
        </xdr:cNvPr>
        <xdr:cNvSpPr txBox="1"/>
      </xdr:nvSpPr>
      <xdr:spPr>
        <a:xfrm>
          <a:off x="13369925" y="760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D6ADBD29-587D-4DC5-89CC-700EDDCBDDF6}"/>
            </a:ext>
          </a:extLst>
        </xdr:cNvPr>
        <xdr:cNvSpPr/>
      </xdr:nvSpPr>
      <xdr:spPr>
        <a:xfrm>
          <a:off x="13057505" y="1231265"/>
          <a:ext cx="5177155"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FA85F5AA-0B0E-4E3A-BAA4-F3CA1CF10DF3}"/>
            </a:ext>
          </a:extLst>
        </xdr:cNvPr>
        <xdr:cNvSpPr txBox="1"/>
      </xdr:nvSpPr>
      <xdr:spPr>
        <a:xfrm>
          <a:off x="14009990" y="160464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3399F01B-87F8-496D-975A-FADACAE651D8}"/>
            </a:ext>
          </a:extLst>
        </xdr:cNvPr>
        <xdr:cNvSpPr txBox="1"/>
      </xdr:nvSpPr>
      <xdr:spPr>
        <a:xfrm>
          <a:off x="15604505" y="15773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A8F9DE2A-8254-4D1D-9795-568B1CC469E5}"/>
            </a:ext>
          </a:extLst>
        </xdr:cNvPr>
        <xdr:cNvSpPr/>
      </xdr:nvSpPr>
      <xdr:spPr>
        <a:xfrm>
          <a:off x="18292445" y="148907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95BA61F9-B2E6-4827-B00A-1F1CC6918C45}"/>
            </a:ext>
          </a:extLst>
        </xdr:cNvPr>
        <xdr:cNvSpPr/>
      </xdr:nvSpPr>
      <xdr:spPr>
        <a:xfrm>
          <a:off x="18292445" y="168719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BA8CB974-BCDF-4ADE-8BB2-F9F9BFD329D4}"/>
            </a:ext>
          </a:extLst>
        </xdr:cNvPr>
        <xdr:cNvSpPr/>
      </xdr:nvSpPr>
      <xdr:spPr>
        <a:xfrm>
          <a:off x="19979640" y="148907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77665C22-78C2-40CE-A2D7-B756A61AAC02}"/>
            </a:ext>
          </a:extLst>
        </xdr:cNvPr>
        <xdr:cNvSpPr/>
      </xdr:nvSpPr>
      <xdr:spPr>
        <a:xfrm>
          <a:off x="19979640" y="168719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20C8BE1F-C060-48A8-B5AE-68341C96E851}"/>
            </a:ext>
          </a:extLst>
        </xdr:cNvPr>
        <xdr:cNvSpPr/>
      </xdr:nvSpPr>
      <xdr:spPr>
        <a:xfrm>
          <a:off x="21461095" y="148907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9EA14719-2748-4EE5-9395-BF7CFDF9396C}"/>
            </a:ext>
          </a:extLst>
        </xdr:cNvPr>
        <xdr:cNvSpPr/>
      </xdr:nvSpPr>
      <xdr:spPr>
        <a:xfrm>
          <a:off x="21461095" y="168719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8EC9E3B4-4601-4C8B-A83F-126317D5F16A}"/>
            </a:ext>
          </a:extLst>
        </xdr:cNvPr>
        <xdr:cNvSpPr/>
      </xdr:nvSpPr>
      <xdr:spPr>
        <a:xfrm>
          <a:off x="13057505" y="2008505"/>
          <a:ext cx="517715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A7A911D0-0CD0-4929-AE00-F3FBBC4FC587}"/>
            </a:ext>
          </a:extLst>
        </xdr:cNvPr>
        <xdr:cNvSpPr/>
      </xdr:nvSpPr>
      <xdr:spPr>
        <a:xfrm>
          <a:off x="18425160" y="2008505"/>
          <a:ext cx="6144895"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6F0CD060-4DD1-4293-90A7-2C10AC7CCFCD}"/>
            </a:ext>
          </a:extLst>
        </xdr:cNvPr>
        <xdr:cNvSpPr/>
      </xdr:nvSpPr>
      <xdr:spPr>
        <a:xfrm>
          <a:off x="18425160" y="2008505"/>
          <a:ext cx="387858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7E886B71-F793-4E60-A116-F3E8F1234DC5}"/>
            </a:ext>
          </a:extLst>
        </xdr:cNvPr>
        <xdr:cNvSpPr txBox="1"/>
      </xdr:nvSpPr>
      <xdr:spPr>
        <a:xfrm>
          <a:off x="18550255" y="2339340"/>
          <a:ext cx="5887085"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将来負担比率については、地方債発行額の減少に加え、財政調整基金等の充当可能基金残高も増加したことで、前年度に比べて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類似団体内平均値と比較すると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が、これは市民病院閉鎖に伴う第三セクター等改革推進債や、下水道事業の地方債残高が高いことによるものである。今後償還が進むことにより、将来負担比率の減少が見込まれるが、公共施設の改修等が見込まれるため、事業の精査と計画的な地方債の発行により、引き続き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AFC4CD51-1AD4-4388-8356-DAA65C8B447D}"/>
            </a:ext>
          </a:extLst>
        </xdr:cNvPr>
        <xdr:cNvSpPr txBox="1"/>
      </xdr:nvSpPr>
      <xdr:spPr>
        <a:xfrm>
          <a:off x="13019405" y="181800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F98AD4A1-A568-472D-9FF8-2E468AD30924}"/>
            </a:ext>
          </a:extLst>
        </xdr:cNvPr>
        <xdr:cNvCxnSpPr/>
      </xdr:nvCxnSpPr>
      <xdr:spPr>
        <a:xfrm>
          <a:off x="13057505" y="448056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1E802840-DE60-4482-8502-71F3F38BE607}"/>
            </a:ext>
          </a:extLst>
        </xdr:cNvPr>
        <xdr:cNvSpPr txBox="1"/>
      </xdr:nvSpPr>
      <xdr:spPr>
        <a:xfrm>
          <a:off x="12280265" y="432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F49B432C-8918-46EF-9612-85CEC3785D16}"/>
            </a:ext>
          </a:extLst>
        </xdr:cNvPr>
        <xdr:cNvCxnSpPr/>
      </xdr:nvCxnSpPr>
      <xdr:spPr>
        <a:xfrm>
          <a:off x="13057505" y="4128226"/>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7A63ABE0-2C64-47A6-930C-CB9ADB13DBEF}"/>
            </a:ext>
          </a:extLst>
        </xdr:cNvPr>
        <xdr:cNvSpPr txBox="1"/>
      </xdr:nvSpPr>
      <xdr:spPr>
        <a:xfrm>
          <a:off x="12280265" y="397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D80FA015-F47E-46A9-84EA-44BB46C29A05}"/>
            </a:ext>
          </a:extLst>
        </xdr:cNvPr>
        <xdr:cNvCxnSpPr/>
      </xdr:nvCxnSpPr>
      <xdr:spPr>
        <a:xfrm>
          <a:off x="13057505" y="377589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1839820B-5233-4910-8BE3-51C943DD2FB5}"/>
            </a:ext>
          </a:extLst>
        </xdr:cNvPr>
        <xdr:cNvSpPr txBox="1"/>
      </xdr:nvSpPr>
      <xdr:spPr>
        <a:xfrm>
          <a:off x="12280265" y="36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899B22EE-68FB-4F6F-9A2A-FFAC70FF79E6}"/>
            </a:ext>
          </a:extLst>
        </xdr:cNvPr>
        <xdr:cNvCxnSpPr/>
      </xdr:nvCxnSpPr>
      <xdr:spPr>
        <a:xfrm>
          <a:off x="13057505" y="341784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4275E288-EC3B-4B6B-8586-1B338DE0B0D9}"/>
            </a:ext>
          </a:extLst>
        </xdr:cNvPr>
        <xdr:cNvSpPr txBox="1"/>
      </xdr:nvSpPr>
      <xdr:spPr>
        <a:xfrm>
          <a:off x="12280265" y="327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104976DF-D9A3-4C7D-B8E8-D1A10C18AE2E}"/>
            </a:ext>
          </a:extLst>
        </xdr:cNvPr>
        <xdr:cNvCxnSpPr/>
      </xdr:nvCxnSpPr>
      <xdr:spPr>
        <a:xfrm>
          <a:off x="13057505" y="3065508"/>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AF5ACEA6-5A3C-4EE8-A033-A7D8EA90394B}"/>
            </a:ext>
          </a:extLst>
        </xdr:cNvPr>
        <xdr:cNvSpPr txBox="1"/>
      </xdr:nvSpPr>
      <xdr:spPr>
        <a:xfrm>
          <a:off x="12280265" y="292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CE7615FF-4701-4002-8D18-57669A432AEC}"/>
            </a:ext>
          </a:extLst>
        </xdr:cNvPr>
        <xdr:cNvCxnSpPr/>
      </xdr:nvCxnSpPr>
      <xdr:spPr>
        <a:xfrm>
          <a:off x="13057505" y="2713174"/>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F82A0DAE-5FD6-438E-AAC4-BD51EA06D3CF}"/>
            </a:ext>
          </a:extLst>
        </xdr:cNvPr>
        <xdr:cNvSpPr txBox="1"/>
      </xdr:nvSpPr>
      <xdr:spPr>
        <a:xfrm>
          <a:off x="12280265" y="256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C774EA0E-9DBA-4A25-B0BF-DB6961868EC0}"/>
            </a:ext>
          </a:extLst>
        </xdr:cNvPr>
        <xdr:cNvCxnSpPr/>
      </xdr:nvCxnSpPr>
      <xdr:spPr>
        <a:xfrm>
          <a:off x="13057505" y="2360839"/>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1A8EB958-7365-4562-A804-7FFD0CB878EF}"/>
            </a:ext>
          </a:extLst>
        </xdr:cNvPr>
        <xdr:cNvSpPr txBox="1"/>
      </xdr:nvSpPr>
      <xdr:spPr>
        <a:xfrm>
          <a:off x="12280265" y="221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D7830468-D800-4BE7-84A1-D1898D84E217}"/>
            </a:ext>
          </a:extLst>
        </xdr:cNvPr>
        <xdr:cNvCxnSpPr/>
      </xdr:nvCxnSpPr>
      <xdr:spPr>
        <a:xfrm>
          <a:off x="13057505" y="200850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CE08B9E4-C2F6-4353-8CE8-8FEEE353E589}"/>
            </a:ext>
          </a:extLst>
        </xdr:cNvPr>
        <xdr:cNvSpPr/>
      </xdr:nvSpPr>
      <xdr:spPr>
        <a:xfrm>
          <a:off x="13057505" y="2008505"/>
          <a:ext cx="517715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B3E4DBE7-F02D-4E39-90FA-9F7467F707EA}"/>
            </a:ext>
          </a:extLst>
        </xdr:cNvPr>
        <xdr:cNvCxnSpPr/>
      </xdr:nvCxnSpPr>
      <xdr:spPr>
        <a:xfrm flipV="1">
          <a:off x="17324705" y="2360839"/>
          <a:ext cx="0" cy="15929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4AA71BB5-6C9E-4460-88C2-B341A88D7EB4}"/>
            </a:ext>
          </a:extLst>
        </xdr:cNvPr>
        <xdr:cNvSpPr txBox="1"/>
      </xdr:nvSpPr>
      <xdr:spPr>
        <a:xfrm>
          <a:off x="17419320" y="392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BD06B12-8E0F-411C-B772-2052DEFA9F8C}"/>
            </a:ext>
          </a:extLst>
        </xdr:cNvPr>
        <xdr:cNvCxnSpPr/>
      </xdr:nvCxnSpPr>
      <xdr:spPr>
        <a:xfrm>
          <a:off x="17231995" y="3953782"/>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903384B4-9D3C-4318-8F3D-B5453A8900B0}"/>
            </a:ext>
          </a:extLst>
        </xdr:cNvPr>
        <xdr:cNvSpPr txBox="1"/>
      </xdr:nvSpPr>
      <xdr:spPr>
        <a:xfrm>
          <a:off x="17419320" y="204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822479D9-4881-4106-82F7-A7F32D56AAF7}"/>
            </a:ext>
          </a:extLst>
        </xdr:cNvPr>
        <xdr:cNvCxnSpPr/>
      </xdr:nvCxnSpPr>
      <xdr:spPr>
        <a:xfrm>
          <a:off x="17231995" y="2360839"/>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92166</xdr:rowOff>
    </xdr:from>
    <xdr:to>
      <xdr:col>81</xdr:col>
      <xdr:colOff>44450</xdr:colOff>
      <xdr:row>15</xdr:row>
      <xdr:rowOff>155121</xdr:rowOff>
    </xdr:to>
    <xdr:cxnSp macro="">
      <xdr:nvCxnSpPr>
        <xdr:cNvPr id="451" name="直線コネクタ 450">
          <a:extLst>
            <a:ext uri="{FF2B5EF4-FFF2-40B4-BE49-F238E27FC236}">
              <a16:creationId xmlns:a16="http://schemas.microsoft.com/office/drawing/2014/main" id="{066CDDA2-FCAD-416C-8106-A9C5F7F1E5D6}"/>
            </a:ext>
          </a:extLst>
        </xdr:cNvPr>
        <xdr:cNvCxnSpPr/>
      </xdr:nvCxnSpPr>
      <xdr:spPr>
        <a:xfrm flipV="1">
          <a:off x="16471265" y="2549616"/>
          <a:ext cx="853440" cy="2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a:extLst>
            <a:ext uri="{FF2B5EF4-FFF2-40B4-BE49-F238E27FC236}">
              <a16:creationId xmlns:a16="http://schemas.microsoft.com/office/drawing/2014/main" id="{CA282AA4-9A46-41AF-A589-01FC9484C312}"/>
            </a:ext>
          </a:extLst>
        </xdr:cNvPr>
        <xdr:cNvSpPr txBox="1"/>
      </xdr:nvSpPr>
      <xdr:spPr>
        <a:xfrm>
          <a:off x="17419320" y="21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id="{5F3F168C-18C0-4BEE-A3DE-A15E8D553FF9}"/>
            </a:ext>
          </a:extLst>
        </xdr:cNvPr>
        <xdr:cNvSpPr/>
      </xdr:nvSpPr>
      <xdr:spPr>
        <a:xfrm>
          <a:off x="17270095" y="2311944"/>
          <a:ext cx="11112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155121</xdr:rowOff>
    </xdr:from>
    <xdr:to>
      <xdr:col>77</xdr:col>
      <xdr:colOff>44450</xdr:colOff>
      <xdr:row>17</xdr:row>
      <xdr:rowOff>162106</xdr:rowOff>
    </xdr:to>
    <xdr:cxnSp macro="">
      <xdr:nvCxnSpPr>
        <xdr:cNvPr id="454" name="直線コネクタ 453">
          <a:extLst>
            <a:ext uri="{FF2B5EF4-FFF2-40B4-BE49-F238E27FC236}">
              <a16:creationId xmlns:a16="http://schemas.microsoft.com/office/drawing/2014/main" id="{70DA0D4B-943F-483A-ABA8-EA4AD8579C86}"/>
            </a:ext>
          </a:extLst>
        </xdr:cNvPr>
        <xdr:cNvCxnSpPr/>
      </xdr:nvCxnSpPr>
      <xdr:spPr>
        <a:xfrm flipV="1">
          <a:off x="15563215" y="2784021"/>
          <a:ext cx="90805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a:extLst>
            <a:ext uri="{FF2B5EF4-FFF2-40B4-BE49-F238E27FC236}">
              <a16:creationId xmlns:a16="http://schemas.microsoft.com/office/drawing/2014/main" id="{AFB1DFB9-21D3-475E-A975-48060B534A9B}"/>
            </a:ext>
          </a:extLst>
        </xdr:cNvPr>
        <xdr:cNvSpPr/>
      </xdr:nvSpPr>
      <xdr:spPr>
        <a:xfrm>
          <a:off x="16416655" y="2311944"/>
          <a:ext cx="11112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a:extLst>
            <a:ext uri="{FF2B5EF4-FFF2-40B4-BE49-F238E27FC236}">
              <a16:creationId xmlns:a16="http://schemas.microsoft.com/office/drawing/2014/main" id="{BA124EBD-6797-472F-8ABF-05A7DE7F1106}"/>
            </a:ext>
          </a:extLst>
        </xdr:cNvPr>
        <xdr:cNvSpPr txBox="1"/>
      </xdr:nvSpPr>
      <xdr:spPr>
        <a:xfrm>
          <a:off x="16082645" y="2075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162106</xdr:rowOff>
    </xdr:from>
    <xdr:to>
      <xdr:col>72</xdr:col>
      <xdr:colOff>203200</xdr:colOff>
      <xdr:row>18</xdr:row>
      <xdr:rowOff>157843</xdr:rowOff>
    </xdr:to>
    <xdr:cxnSp macro="">
      <xdr:nvCxnSpPr>
        <xdr:cNvPr id="457" name="直線コネクタ 456">
          <a:extLst>
            <a:ext uri="{FF2B5EF4-FFF2-40B4-BE49-F238E27FC236}">
              <a16:creationId xmlns:a16="http://schemas.microsoft.com/office/drawing/2014/main" id="{3AC4C147-E5E4-4085-9299-1BC75C6510CF}"/>
            </a:ext>
          </a:extLst>
        </xdr:cNvPr>
        <xdr:cNvCxnSpPr/>
      </xdr:nvCxnSpPr>
      <xdr:spPr>
        <a:xfrm flipV="1">
          <a:off x="14660880" y="3139621"/>
          <a:ext cx="902335" cy="17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100784</xdr:rowOff>
    </xdr:from>
    <xdr:to>
      <xdr:col>73</xdr:col>
      <xdr:colOff>44450</xdr:colOff>
      <xdr:row>14</xdr:row>
      <xdr:rowOff>30934</xdr:rowOff>
    </xdr:to>
    <xdr:sp macro="" textlink="">
      <xdr:nvSpPr>
        <xdr:cNvPr id="458" name="フローチャート: 判断 457">
          <a:extLst>
            <a:ext uri="{FF2B5EF4-FFF2-40B4-BE49-F238E27FC236}">
              <a16:creationId xmlns:a16="http://schemas.microsoft.com/office/drawing/2014/main" id="{6A1268F2-881D-4CAC-A28E-C3EDEF3418F3}"/>
            </a:ext>
          </a:extLst>
        </xdr:cNvPr>
        <xdr:cNvSpPr/>
      </xdr:nvSpPr>
      <xdr:spPr>
        <a:xfrm>
          <a:off x="15514320" y="2381069"/>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9" name="テキスト ボックス 458">
          <a:extLst>
            <a:ext uri="{FF2B5EF4-FFF2-40B4-BE49-F238E27FC236}">
              <a16:creationId xmlns:a16="http://schemas.microsoft.com/office/drawing/2014/main" id="{8E913EA4-724A-40D2-89A9-B24DE64B8AA2}"/>
            </a:ext>
          </a:extLst>
        </xdr:cNvPr>
        <xdr:cNvSpPr txBox="1"/>
      </xdr:nvSpPr>
      <xdr:spPr>
        <a:xfrm>
          <a:off x="15182215" y="214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157843</xdr:rowOff>
    </xdr:from>
    <xdr:to>
      <xdr:col>68</xdr:col>
      <xdr:colOff>152400</xdr:colOff>
      <xdr:row>19</xdr:row>
      <xdr:rowOff>51889</xdr:rowOff>
    </xdr:to>
    <xdr:cxnSp macro="">
      <xdr:nvCxnSpPr>
        <xdr:cNvPr id="460" name="直線コネクタ 459">
          <a:extLst>
            <a:ext uri="{FF2B5EF4-FFF2-40B4-BE49-F238E27FC236}">
              <a16:creationId xmlns:a16="http://schemas.microsoft.com/office/drawing/2014/main" id="{771CD7CA-4644-4EEA-8F4A-3C2F9C9BC21E}"/>
            </a:ext>
          </a:extLst>
        </xdr:cNvPr>
        <xdr:cNvCxnSpPr/>
      </xdr:nvCxnSpPr>
      <xdr:spPr>
        <a:xfrm flipV="1">
          <a:off x="13758545" y="3310618"/>
          <a:ext cx="902335" cy="6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126637</xdr:rowOff>
    </xdr:from>
    <xdr:to>
      <xdr:col>68</xdr:col>
      <xdr:colOff>203200</xdr:colOff>
      <xdr:row>14</xdr:row>
      <xdr:rowOff>56787</xdr:rowOff>
    </xdr:to>
    <xdr:sp macro="" textlink="">
      <xdr:nvSpPr>
        <xdr:cNvPr id="461" name="フローチャート: 判断 460">
          <a:extLst>
            <a:ext uri="{FF2B5EF4-FFF2-40B4-BE49-F238E27FC236}">
              <a16:creationId xmlns:a16="http://schemas.microsoft.com/office/drawing/2014/main" id="{E1DC75ED-36C8-46EF-962E-30C1CFC0A6CD}"/>
            </a:ext>
          </a:extLst>
        </xdr:cNvPr>
        <xdr:cNvSpPr/>
      </xdr:nvSpPr>
      <xdr:spPr>
        <a:xfrm>
          <a:off x="14611985" y="2403112"/>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62" name="テキスト ボックス 461">
          <a:extLst>
            <a:ext uri="{FF2B5EF4-FFF2-40B4-BE49-F238E27FC236}">
              <a16:creationId xmlns:a16="http://schemas.microsoft.com/office/drawing/2014/main" id="{2C20AAB8-FC5E-46F4-9179-6DA95A35DD4C}"/>
            </a:ext>
          </a:extLst>
        </xdr:cNvPr>
        <xdr:cNvSpPr txBox="1"/>
      </xdr:nvSpPr>
      <xdr:spPr>
        <a:xfrm>
          <a:off x="14272260" y="217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3" name="フローチャート: 判断 462">
          <a:extLst>
            <a:ext uri="{FF2B5EF4-FFF2-40B4-BE49-F238E27FC236}">
              <a16:creationId xmlns:a16="http://schemas.microsoft.com/office/drawing/2014/main" id="{FAE65C97-A5C2-441A-A590-4242B5A68C06}"/>
            </a:ext>
          </a:extLst>
        </xdr:cNvPr>
        <xdr:cNvSpPr/>
      </xdr:nvSpPr>
      <xdr:spPr>
        <a:xfrm>
          <a:off x="13703935" y="2396218"/>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4" name="テキスト ボックス 463">
          <a:extLst>
            <a:ext uri="{FF2B5EF4-FFF2-40B4-BE49-F238E27FC236}">
              <a16:creationId xmlns:a16="http://schemas.microsoft.com/office/drawing/2014/main" id="{6F8E0ECD-F21B-44CC-93BD-B837BEDDEF27}"/>
            </a:ext>
          </a:extLst>
        </xdr:cNvPr>
        <xdr:cNvSpPr txBox="1"/>
      </xdr:nvSpPr>
      <xdr:spPr>
        <a:xfrm>
          <a:off x="13369925" y="216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7329EE37-B599-4D7B-BDEF-ACC5005B52B2}"/>
            </a:ext>
          </a:extLst>
        </xdr:cNvPr>
        <xdr:cNvSpPr txBox="1"/>
      </xdr:nvSpPr>
      <xdr:spPr>
        <a:xfrm>
          <a:off x="17106900"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406D395-4298-4CB6-A313-C9D50C6441DF}"/>
            </a:ext>
          </a:extLst>
        </xdr:cNvPr>
        <xdr:cNvSpPr txBox="1"/>
      </xdr:nvSpPr>
      <xdr:spPr>
        <a:xfrm>
          <a:off x="16253460"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566F68A8-98E0-496A-81E0-35153110A3CD}"/>
            </a:ext>
          </a:extLst>
        </xdr:cNvPr>
        <xdr:cNvSpPr txBox="1"/>
      </xdr:nvSpPr>
      <xdr:spPr>
        <a:xfrm>
          <a:off x="15343505"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998D7528-3DB9-46DB-B8FC-558E3E7D927B}"/>
            </a:ext>
          </a:extLst>
        </xdr:cNvPr>
        <xdr:cNvSpPr txBox="1"/>
      </xdr:nvSpPr>
      <xdr:spPr>
        <a:xfrm>
          <a:off x="14443075"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5B224081-469B-488D-B677-887BBD9A90E7}"/>
            </a:ext>
          </a:extLst>
        </xdr:cNvPr>
        <xdr:cNvSpPr txBox="1"/>
      </xdr:nvSpPr>
      <xdr:spPr>
        <a:xfrm>
          <a:off x="13540740"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41366</xdr:rowOff>
    </xdr:from>
    <xdr:to>
      <xdr:col>81</xdr:col>
      <xdr:colOff>95250</xdr:colOff>
      <xdr:row>14</xdr:row>
      <xdr:rowOff>142966</xdr:rowOff>
    </xdr:to>
    <xdr:sp macro="" textlink="">
      <xdr:nvSpPr>
        <xdr:cNvPr id="470" name="楕円 469">
          <a:extLst>
            <a:ext uri="{FF2B5EF4-FFF2-40B4-BE49-F238E27FC236}">
              <a16:creationId xmlns:a16="http://schemas.microsoft.com/office/drawing/2014/main" id="{22956211-AE80-4C9C-AEF8-973FAE297086}"/>
            </a:ext>
          </a:extLst>
        </xdr:cNvPr>
        <xdr:cNvSpPr/>
      </xdr:nvSpPr>
      <xdr:spPr>
        <a:xfrm>
          <a:off x="17270095" y="2495006"/>
          <a:ext cx="1111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13443</xdr:rowOff>
    </xdr:from>
    <xdr:ext cx="762000" cy="259045"/>
    <xdr:sp macro="" textlink="">
      <xdr:nvSpPr>
        <xdr:cNvPr id="471" name="将来負担の状況該当値テキスト">
          <a:extLst>
            <a:ext uri="{FF2B5EF4-FFF2-40B4-BE49-F238E27FC236}">
              <a16:creationId xmlns:a16="http://schemas.microsoft.com/office/drawing/2014/main" id="{A85A4222-DD47-4570-8E67-4FC774D71248}"/>
            </a:ext>
          </a:extLst>
        </xdr:cNvPr>
        <xdr:cNvSpPr txBox="1"/>
      </xdr:nvSpPr>
      <xdr:spPr>
        <a:xfrm>
          <a:off x="17419320" y="246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104321</xdr:rowOff>
    </xdr:from>
    <xdr:to>
      <xdr:col>77</xdr:col>
      <xdr:colOff>95250</xdr:colOff>
      <xdr:row>16</xdr:row>
      <xdr:rowOff>34471</xdr:rowOff>
    </xdr:to>
    <xdr:sp macro="" textlink="">
      <xdr:nvSpPr>
        <xdr:cNvPr id="472" name="楕円 471">
          <a:extLst>
            <a:ext uri="{FF2B5EF4-FFF2-40B4-BE49-F238E27FC236}">
              <a16:creationId xmlns:a16="http://schemas.microsoft.com/office/drawing/2014/main" id="{5EDD2307-B0B2-4065-ABF7-FE7CC9171DB2}"/>
            </a:ext>
          </a:extLst>
        </xdr:cNvPr>
        <xdr:cNvSpPr/>
      </xdr:nvSpPr>
      <xdr:spPr>
        <a:xfrm>
          <a:off x="16416655" y="2735126"/>
          <a:ext cx="1111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19248</xdr:rowOff>
    </xdr:from>
    <xdr:ext cx="736600" cy="259045"/>
    <xdr:sp macro="" textlink="">
      <xdr:nvSpPr>
        <xdr:cNvPr id="473" name="テキスト ボックス 472">
          <a:extLst>
            <a:ext uri="{FF2B5EF4-FFF2-40B4-BE49-F238E27FC236}">
              <a16:creationId xmlns:a16="http://schemas.microsoft.com/office/drawing/2014/main" id="{7378D1C1-0D2B-4D5A-9F2F-F7603E41C586}"/>
            </a:ext>
          </a:extLst>
        </xdr:cNvPr>
        <xdr:cNvSpPr txBox="1"/>
      </xdr:nvSpPr>
      <xdr:spPr>
        <a:xfrm>
          <a:off x="16082645"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111306</xdr:rowOff>
    </xdr:from>
    <xdr:to>
      <xdr:col>73</xdr:col>
      <xdr:colOff>44450</xdr:colOff>
      <xdr:row>18</xdr:row>
      <xdr:rowOff>41456</xdr:rowOff>
    </xdr:to>
    <xdr:sp macro="" textlink="">
      <xdr:nvSpPr>
        <xdr:cNvPr id="474" name="楕円 473">
          <a:extLst>
            <a:ext uri="{FF2B5EF4-FFF2-40B4-BE49-F238E27FC236}">
              <a16:creationId xmlns:a16="http://schemas.microsoft.com/office/drawing/2014/main" id="{0F8A6201-61CA-4780-B973-CDFE35209EAA}"/>
            </a:ext>
          </a:extLst>
        </xdr:cNvPr>
        <xdr:cNvSpPr/>
      </xdr:nvSpPr>
      <xdr:spPr>
        <a:xfrm>
          <a:off x="15514320" y="3090726"/>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26233</xdr:rowOff>
    </xdr:from>
    <xdr:ext cx="762000" cy="259045"/>
    <xdr:sp macro="" textlink="">
      <xdr:nvSpPr>
        <xdr:cNvPr id="475" name="テキスト ボックス 474">
          <a:extLst>
            <a:ext uri="{FF2B5EF4-FFF2-40B4-BE49-F238E27FC236}">
              <a16:creationId xmlns:a16="http://schemas.microsoft.com/office/drawing/2014/main" id="{76F33FF2-77E5-4FC7-B42B-B580E57E60F7}"/>
            </a:ext>
          </a:extLst>
        </xdr:cNvPr>
        <xdr:cNvSpPr txBox="1"/>
      </xdr:nvSpPr>
      <xdr:spPr>
        <a:xfrm>
          <a:off x="15182215"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107043</xdr:rowOff>
    </xdr:from>
    <xdr:to>
      <xdr:col>68</xdr:col>
      <xdr:colOff>203200</xdr:colOff>
      <xdr:row>19</xdr:row>
      <xdr:rowOff>37193</xdr:rowOff>
    </xdr:to>
    <xdr:sp macro="" textlink="">
      <xdr:nvSpPr>
        <xdr:cNvPr id="476" name="楕円 475">
          <a:extLst>
            <a:ext uri="{FF2B5EF4-FFF2-40B4-BE49-F238E27FC236}">
              <a16:creationId xmlns:a16="http://schemas.microsoft.com/office/drawing/2014/main" id="{4F906BCB-7A44-4A86-B1B5-58CBB2CC7990}"/>
            </a:ext>
          </a:extLst>
        </xdr:cNvPr>
        <xdr:cNvSpPr/>
      </xdr:nvSpPr>
      <xdr:spPr>
        <a:xfrm>
          <a:off x="14611985" y="326362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21970</xdr:rowOff>
    </xdr:from>
    <xdr:ext cx="762000" cy="259045"/>
    <xdr:sp macro="" textlink="">
      <xdr:nvSpPr>
        <xdr:cNvPr id="477" name="テキスト ボックス 476">
          <a:extLst>
            <a:ext uri="{FF2B5EF4-FFF2-40B4-BE49-F238E27FC236}">
              <a16:creationId xmlns:a16="http://schemas.microsoft.com/office/drawing/2014/main" id="{9E6630A5-C4F4-4481-BD16-5C997CCF5FA5}"/>
            </a:ext>
          </a:extLst>
        </xdr:cNvPr>
        <xdr:cNvSpPr txBox="1"/>
      </xdr:nvSpPr>
      <xdr:spPr>
        <a:xfrm>
          <a:off x="14272260" y="335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1089</xdr:rowOff>
    </xdr:from>
    <xdr:to>
      <xdr:col>64</xdr:col>
      <xdr:colOff>152400</xdr:colOff>
      <xdr:row>19</xdr:row>
      <xdr:rowOff>102689</xdr:rowOff>
    </xdr:to>
    <xdr:sp macro="" textlink="">
      <xdr:nvSpPr>
        <xdr:cNvPr id="478" name="楕円 477">
          <a:extLst>
            <a:ext uri="{FF2B5EF4-FFF2-40B4-BE49-F238E27FC236}">
              <a16:creationId xmlns:a16="http://schemas.microsoft.com/office/drawing/2014/main" id="{7B525223-4083-44E2-8F31-EECBFE0217A0}"/>
            </a:ext>
          </a:extLst>
        </xdr:cNvPr>
        <xdr:cNvSpPr/>
      </xdr:nvSpPr>
      <xdr:spPr>
        <a:xfrm>
          <a:off x="13703935" y="3331029"/>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87466</xdr:rowOff>
    </xdr:from>
    <xdr:ext cx="762000" cy="259045"/>
    <xdr:sp macro="" textlink="">
      <xdr:nvSpPr>
        <xdr:cNvPr id="479" name="テキスト ボックス 478">
          <a:extLst>
            <a:ext uri="{FF2B5EF4-FFF2-40B4-BE49-F238E27FC236}">
              <a16:creationId xmlns:a16="http://schemas.microsoft.com/office/drawing/2014/main" id="{5B41FAFF-32BB-4A6F-92F7-2FFFBD765386}"/>
            </a:ext>
          </a:extLst>
        </xdr:cNvPr>
        <xdr:cNvSpPr txBox="1"/>
      </xdr:nvSpPr>
      <xdr:spPr>
        <a:xfrm>
          <a:off x="13369925" y="341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116,966
114,921
16.66
51,356,567
50,341,728
992,121
26,309,472
37,152,839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退職者の増に伴う退職手当の増により、前年度より</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今後も時間外勤務の抑制や、人員の適切な配置に努め、人件費の抑制を図っていく。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38</xdr:row>
      <xdr:rowOff>108712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9579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163593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3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39</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95796"/>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101854</xdr:rowOff>
    </xdr:from>
    <xdr:to>
      <xdr:col>15</xdr:col>
      <xdr:colOff>98425</xdr:colOff>
      <xdr:row>39</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7884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138430</xdr:rowOff>
    </xdr:from>
    <xdr:to>
      <xdr:col>11</xdr:col>
      <xdr:colOff>9525</xdr:colOff>
      <xdr:row>39</xdr:row>
      <xdr:rowOff>156718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8249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87393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57912</xdr:rowOff>
    </xdr:from>
    <xdr:to>
      <xdr:col>24</xdr:col>
      <xdr:colOff>76200</xdr:colOff>
      <xdr:row>38</xdr:row>
      <xdr:rowOff>159512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29989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41673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51054</xdr:rowOff>
    </xdr:from>
    <xdr:to>
      <xdr:col>15</xdr:col>
      <xdr:colOff>149225</xdr:colOff>
      <xdr:row>39</xdr:row>
      <xdr:rowOff>152654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137431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105918</xdr:rowOff>
    </xdr:from>
    <xdr:to>
      <xdr:col>6</xdr:col>
      <xdr:colOff>171450</xdr:colOff>
      <xdr:row>40</xdr:row>
      <xdr:rowOff>36068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20845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物件費が類似団体平均値を下回っているのは、清掃事業における収集業務の技能職員や学校技能員等について直接雇用しており、業務委託等を導入していないことによるものと考えられる。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今後も、施設の維持管理や運営に指定管理者を導入する等、運営の効率化を含めた行財政改革に努める。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16</xdr:row>
      <xdr:rowOff>34471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667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34471</xdr:rowOff>
    </xdr:from>
    <xdr:to>
      <xdr:col>78</xdr:col>
      <xdr:colOff>69850</xdr:colOff>
      <xdr:row>16</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77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132443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32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16</xdr:row>
      <xdr:rowOff>154214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75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160763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155121</xdr:rowOff>
    </xdr:from>
    <xdr:to>
      <xdr:col>78</xdr:col>
      <xdr:colOff>120650</xdr:colOff>
      <xdr:row>16</xdr:row>
      <xdr:rowOff>85271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95448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81643</xdr:rowOff>
    </xdr:from>
    <xdr:to>
      <xdr:col>69</xdr:col>
      <xdr:colOff>142875</xdr:colOff>
      <xdr:row>17</xdr:row>
      <xdr:rowOff>11793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21970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高齢化の進展に加え、低所得者層が多いことから、扶助費は類似団体平均値を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令和４年度においては、新型コロナウイルス感染症の影響が減少したことに伴い、生活保護費における医療扶助の増、障害者自立支援費等の増により、前年度から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161290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42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115570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115570</xdr:rowOff>
    </xdr:from>
    <xdr:to>
      <xdr:col>15</xdr:col>
      <xdr:colOff>98425</xdr:colOff>
      <xdr:row>58</xdr:row>
      <xdr:rowOff>66040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882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27940</xdr:rowOff>
    </xdr:from>
    <xdr:to>
      <xdr:col>11</xdr:col>
      <xdr:colOff>9525</xdr:colOff>
      <xdr:row>58</xdr:row>
      <xdr:rowOff>66040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72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82567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64770</xdr:rowOff>
    </xdr:from>
    <xdr:to>
      <xdr:col>15</xdr:col>
      <xdr:colOff>149225</xdr:colOff>
      <xdr:row>57</xdr:row>
      <xdr:rowOff>166370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xdr:rowOff>
    </xdr:from>
    <xdr:to>
      <xdr:col>11</xdr:col>
      <xdr:colOff>60325</xdr:colOff>
      <xdr:row>58</xdr:row>
      <xdr:rowOff>116840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101617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148590</xdr:rowOff>
    </xdr:from>
    <xdr:to>
      <xdr:col>6</xdr:col>
      <xdr:colOff>171450</xdr:colOff>
      <xdr:row>58</xdr:row>
      <xdr:rowOff>78740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63517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その他としては繰出金が主なものであり、高齢化に伴う、介護保険特別会計、後期高齢者医療特別会計、国民健康保険特別会計への繰出金が多いため、類似団体内平均値を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今後も高齢化の進展に伴い、繰出金の増加が見込まれることから、各種予防施策の実施による医療費抑制の取組みや介護予防事業等の取組みを進め給付費の抑制に努める。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59</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9574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13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46990</xdr:rowOff>
    </xdr:from>
    <xdr:to>
      <xdr:col>82</xdr:col>
      <xdr:colOff>196850</xdr:colOff>
      <xdr:row>59</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16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62230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04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77470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0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57</xdr:row>
      <xdr:rowOff>77470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50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60</xdr:row>
      <xdr:rowOff>43180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5012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163830</xdr:rowOff>
    </xdr:from>
    <xdr:to>
      <xdr:col>65</xdr:col>
      <xdr:colOff>53975</xdr:colOff>
      <xdr:row>60</xdr:row>
      <xdr:rowOff>93980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78757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補助費については、下水道に伴う下水道事業会計への補助金負担が大きいことに加え、小中学校の給食無償化の実施や大規模商業施設開業に伴う企業立地促進補助金の増加により、類似団体内平均値を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下水道事業会計については、企業誘致や土地区画整理事業などに伴う大口需要者よる使用料増加に加え、水洗化率の向上等に取り組むことで経営体制の改善に努め、補助金支出の抑制を図る。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3494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33274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33274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322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78994</xdr:rowOff>
    </xdr:from>
    <xdr:to>
      <xdr:col>69</xdr:col>
      <xdr:colOff>92075</xdr:colOff>
      <xdr:row>36</xdr:row>
      <xdr:rowOff>149860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5736844"/>
          <a:ext cx="889000" cy="58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28194</xdr:rowOff>
    </xdr:from>
    <xdr:to>
      <xdr:col>65</xdr:col>
      <xdr:colOff>53975</xdr:colOff>
      <xdr:row>33</xdr:row>
      <xdr:rowOff>129794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139971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退職手当債の償還が進んだことや猶予特例債の償還終了により、公債費が減となったため、前年度から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ポイントの減となったが、病院閉院に伴う第三セクター等改革推進債の残高が残っていることから、類似団体内平均値を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償還のピークは過ぎたが、依然として公債費負担が大きいことから、施設のあり方等の検討を進め、起債発行額の抑制を図る。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62230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181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63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161289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43180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629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109238</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公債費以外については、人件費における退職手当の増や扶助費の増により、前年度より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低所得者層が多いことや高齢化の進展に伴う扶助費や繰出金については今後も増加が見込まれることから、公共施設のあり方の検討等、歳出削減に取り組むとともに、企業立地促進制度や、土地区画整理事業による税収の増加、使用料の見直しの検討等による歳入確保に取組み、経常経費の収支改善を図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78</xdr:row>
      <xdr:rowOff>66039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225780"/>
          <a:ext cx="8382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79</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22578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80</xdr:row>
      <xdr:rowOff>35561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6144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20320</xdr:rowOff>
    </xdr:from>
    <xdr:to>
      <xdr:col>69</xdr:col>
      <xdr:colOff>92075</xdr:colOff>
      <xdr:row>80</xdr:row>
      <xdr:rowOff>35561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736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71138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140970</xdr:rowOff>
    </xdr:from>
    <xdr:to>
      <xdr:col>65</xdr:col>
      <xdr:colOff>53975</xdr:colOff>
      <xdr:row>80</xdr:row>
      <xdr:rowOff>71120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55897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6238</xdr:rowOff>
    </xdr:from>
    <xdr:to>
      <xdr:col>29</xdr:col>
      <xdr:colOff>127000</xdr:colOff>
      <xdr:row>17</xdr:row>
      <xdr:rowOff>18880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68513"/>
          <a:ext cx="647700" cy="12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167881</xdr:rowOff>
    </xdr:from>
    <xdr:to>
      <xdr:col>26</xdr:col>
      <xdr:colOff>50800</xdr:colOff>
      <xdr:row>17</xdr:row>
      <xdr:rowOff>18880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958706"/>
          <a:ext cx="698500" cy="22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150279</xdr:rowOff>
    </xdr:from>
    <xdr:to>
      <xdr:col>22</xdr:col>
      <xdr:colOff>114300</xdr:colOff>
      <xdr:row>16</xdr:row>
      <xdr:rowOff>167881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941104"/>
          <a:ext cx="6985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150279</xdr:rowOff>
    </xdr:from>
    <xdr:to>
      <xdr:col>18</xdr:col>
      <xdr:colOff>177800</xdr:colOff>
      <xdr:row>17</xdr:row>
      <xdr:rowOff>15451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41104"/>
          <a:ext cx="698500" cy="36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126888</xdr:rowOff>
    </xdr:from>
    <xdr:to>
      <xdr:col>29</xdr:col>
      <xdr:colOff>177800</xdr:colOff>
      <xdr:row>17</xdr:row>
      <xdr:rowOff>57038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17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98965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8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139530</xdr:rowOff>
    </xdr:from>
    <xdr:to>
      <xdr:col>26</xdr:col>
      <xdr:colOff>101600</xdr:colOff>
      <xdr:row>17</xdr:row>
      <xdr:rowOff>69680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3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54457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16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117081</xdr:rowOff>
    </xdr:from>
    <xdr:to>
      <xdr:col>22</xdr:col>
      <xdr:colOff>165100</xdr:colOff>
      <xdr:row>17</xdr:row>
      <xdr:rowOff>47231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07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32008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9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99479</xdr:rowOff>
    </xdr:from>
    <xdr:to>
      <xdr:col>19</xdr:col>
      <xdr:colOff>38100</xdr:colOff>
      <xdr:row>17</xdr:row>
      <xdr:rowOff>29629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90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14406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7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136101</xdr:rowOff>
    </xdr:from>
    <xdr:to>
      <xdr:col>15</xdr:col>
      <xdr:colOff>101600</xdr:colOff>
      <xdr:row>17</xdr:row>
      <xdr:rowOff>66251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26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51028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1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329426</xdr:rowOff>
    </xdr:from>
    <xdr:to>
      <xdr:col>29</xdr:col>
      <xdr:colOff>127000</xdr:colOff>
      <xdr:row>36</xdr:row>
      <xdr:rowOff>45047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39776"/>
          <a:ext cx="647700" cy="58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285534</xdr:rowOff>
    </xdr:from>
    <xdr:to>
      <xdr:col>26</xdr:col>
      <xdr:colOff>50800</xdr:colOff>
      <xdr:row>35</xdr:row>
      <xdr:rowOff>329426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895884"/>
          <a:ext cx="698500" cy="43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239433</xdr:rowOff>
    </xdr:from>
    <xdr:to>
      <xdr:col>22</xdr:col>
      <xdr:colOff>114300</xdr:colOff>
      <xdr:row>35</xdr:row>
      <xdr:rowOff>285534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849783"/>
          <a:ext cx="698500" cy="46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22225</xdr:rowOff>
    </xdr:from>
    <xdr:to>
      <xdr:col>18</xdr:col>
      <xdr:colOff>177800</xdr:colOff>
      <xdr:row>35</xdr:row>
      <xdr:rowOff>239433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632575"/>
          <a:ext cx="698500" cy="217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315777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298556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337147</xdr:rowOff>
    </xdr:from>
    <xdr:to>
      <xdr:col>29</xdr:col>
      <xdr:colOff>177800</xdr:colOff>
      <xdr:row>36</xdr:row>
      <xdr:rowOff>95847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47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309224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1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278626</xdr:rowOff>
    </xdr:from>
    <xdr:to>
      <xdr:col>26</xdr:col>
      <xdr:colOff>101600</xdr:colOff>
      <xdr:row>36</xdr:row>
      <xdr:rowOff>37326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88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22103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75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234734</xdr:rowOff>
    </xdr:from>
    <xdr:to>
      <xdr:col>22</xdr:col>
      <xdr:colOff>165100</xdr:colOff>
      <xdr:row>35</xdr:row>
      <xdr:rowOff>336334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45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321111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3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188633</xdr:rowOff>
    </xdr:from>
    <xdr:to>
      <xdr:col>19</xdr:col>
      <xdr:colOff>38100</xdr:colOff>
      <xdr:row>35</xdr:row>
      <xdr:rowOff>290233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98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300410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56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314325</xdr:rowOff>
    </xdr:from>
    <xdr:to>
      <xdr:col>15</xdr:col>
      <xdr:colOff>101600</xdr:colOff>
      <xdr:row>35</xdr:row>
      <xdr:rowOff>73025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581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83202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35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116,966
114,921
16.66
51,356,567
50,341,728
992,121
26,309,472
37,152,839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140912</xdr:rowOff>
    </xdr:from>
    <xdr:to>
      <xdr:col>24</xdr:col>
      <xdr:colOff>63500</xdr:colOff>
      <xdr:row>36</xdr:row>
      <xdr:rowOff>35596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41662"/>
          <a:ext cx="838200" cy="6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140272</xdr:rowOff>
    </xdr:from>
    <xdr:to>
      <xdr:col>19</xdr:col>
      <xdr:colOff>177800</xdr:colOff>
      <xdr:row>36</xdr:row>
      <xdr:rowOff>35596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141022"/>
          <a:ext cx="889000" cy="6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140272</xdr:rowOff>
    </xdr:from>
    <xdr:to>
      <xdr:col>15</xdr:col>
      <xdr:colOff>50800</xdr:colOff>
      <xdr:row>35</xdr:row>
      <xdr:rowOff>163360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141022"/>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37975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163360</xdr:rowOff>
    </xdr:from>
    <xdr:to>
      <xdr:col>10</xdr:col>
      <xdr:colOff>114300</xdr:colOff>
      <xdr:row>36</xdr:row>
      <xdr:rowOff>9329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164110"/>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138925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141874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90112</xdr:rowOff>
    </xdr:from>
    <xdr:to>
      <xdr:col>24</xdr:col>
      <xdr:colOff>114300</xdr:colOff>
      <xdr:row>36</xdr:row>
      <xdr:rowOff>20262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112989</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9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156246</xdr:rowOff>
    </xdr:from>
    <xdr:to>
      <xdr:col>20</xdr:col>
      <xdr:colOff>38100</xdr:colOff>
      <xdr:row>36</xdr:row>
      <xdr:rowOff>86396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77523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4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89472</xdr:rowOff>
    </xdr:from>
    <xdr:to>
      <xdr:col>15</xdr:col>
      <xdr:colOff>101600</xdr:colOff>
      <xdr:row>36</xdr:row>
      <xdr:rowOff>19622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36149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86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112560</xdr:rowOff>
    </xdr:from>
    <xdr:to>
      <xdr:col>10</xdr:col>
      <xdr:colOff>165100</xdr:colOff>
      <xdr:row>36</xdr:row>
      <xdr:rowOff>42710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1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59237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88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129979</xdr:rowOff>
    </xdr:from>
    <xdr:to>
      <xdr:col>6</xdr:col>
      <xdr:colOff>38100</xdr:colOff>
      <xdr:row>36</xdr:row>
      <xdr:rowOff>60129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3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76656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90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81766</xdr:rowOff>
    </xdr:from>
    <xdr:to>
      <xdr:col>24</xdr:col>
      <xdr:colOff>63500</xdr:colOff>
      <xdr:row>58</xdr:row>
      <xdr:rowOff>90208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25866"/>
          <a:ext cx="838200" cy="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90208</xdr:rowOff>
    </xdr:from>
    <xdr:to>
      <xdr:col>19</xdr:col>
      <xdr:colOff>177800</xdr:colOff>
      <xdr:row>58</xdr:row>
      <xdr:rowOff>116808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34308"/>
          <a:ext cx="889000" cy="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116808</xdr:rowOff>
    </xdr:from>
    <xdr:to>
      <xdr:col>15</xdr:col>
      <xdr:colOff>50800</xdr:colOff>
      <xdr:row>59</xdr:row>
      <xdr:rowOff>74190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60908"/>
          <a:ext cx="889000" cy="12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74190</xdr:rowOff>
    </xdr:from>
    <xdr:to>
      <xdr:col>10</xdr:col>
      <xdr:colOff>114300</xdr:colOff>
      <xdr:row>59</xdr:row>
      <xdr:rowOff>128336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89740"/>
          <a:ext cx="8890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111472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30966</xdr:rowOff>
    </xdr:from>
    <xdr:to>
      <xdr:col>24</xdr:col>
      <xdr:colOff>114300</xdr:colOff>
      <xdr:row>58</xdr:row>
      <xdr:rowOff>132566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7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117343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8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39408</xdr:rowOff>
    </xdr:from>
    <xdr:to>
      <xdr:col>20</xdr:col>
      <xdr:colOff>38100</xdr:colOff>
      <xdr:row>58</xdr:row>
      <xdr:rowOff>141008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132135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7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66008</xdr:rowOff>
    </xdr:from>
    <xdr:to>
      <xdr:col>15</xdr:col>
      <xdr:colOff>101600</xdr:colOff>
      <xdr:row>58</xdr:row>
      <xdr:rowOff>167608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158735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0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23390</xdr:rowOff>
    </xdr:from>
    <xdr:to>
      <xdr:col>10</xdr:col>
      <xdr:colOff>165100</xdr:colOff>
      <xdr:row>59</xdr:row>
      <xdr:rowOff>124990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116117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3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77536</xdr:rowOff>
    </xdr:from>
    <xdr:to>
      <xdr:col>6</xdr:col>
      <xdr:colOff>38100</xdr:colOff>
      <xdr:row>60</xdr:row>
      <xdr:rowOff>7686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9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170263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8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38613</xdr:rowOff>
    </xdr:from>
    <xdr:to>
      <xdr:col>24</xdr:col>
      <xdr:colOff>63500</xdr:colOff>
      <xdr:row>78</xdr:row>
      <xdr:rowOff>42453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11713"/>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42453</xdr:rowOff>
    </xdr:from>
    <xdr:to>
      <xdr:col>19</xdr:col>
      <xdr:colOff>177800</xdr:colOff>
      <xdr:row>78</xdr:row>
      <xdr:rowOff>48580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15553"/>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45517</xdr:rowOff>
    </xdr:from>
    <xdr:to>
      <xdr:col>15</xdr:col>
      <xdr:colOff>50800</xdr:colOff>
      <xdr:row>78</xdr:row>
      <xdr:rowOff>48580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18617"/>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40853</xdr:rowOff>
    </xdr:from>
    <xdr:to>
      <xdr:col>10</xdr:col>
      <xdr:colOff>114300</xdr:colOff>
      <xdr:row>78</xdr:row>
      <xdr:rowOff>45517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13953"/>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159263</xdr:rowOff>
    </xdr:from>
    <xdr:to>
      <xdr:col>24</xdr:col>
      <xdr:colOff>114300</xdr:colOff>
      <xdr:row>78</xdr:row>
      <xdr:rowOff>89413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74190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163103</xdr:rowOff>
    </xdr:from>
    <xdr:to>
      <xdr:col>20</xdr:col>
      <xdr:colOff>38100</xdr:colOff>
      <xdr:row>78</xdr:row>
      <xdr:rowOff>93253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6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84380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5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169230</xdr:rowOff>
    </xdr:from>
    <xdr:to>
      <xdr:col>15</xdr:col>
      <xdr:colOff>101600</xdr:colOff>
      <xdr:row>78</xdr:row>
      <xdr:rowOff>99380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90507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166167</xdr:rowOff>
    </xdr:from>
    <xdr:to>
      <xdr:col>10</xdr:col>
      <xdr:colOff>165100</xdr:colOff>
      <xdr:row>78</xdr:row>
      <xdr:rowOff>96317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87444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161503</xdr:rowOff>
    </xdr:from>
    <xdr:to>
      <xdr:col>6</xdr:col>
      <xdr:colOff>38100</xdr:colOff>
      <xdr:row>78</xdr:row>
      <xdr:rowOff>91653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82780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5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59218</xdr:rowOff>
    </xdr:from>
    <xdr:to>
      <xdr:col>24</xdr:col>
      <xdr:colOff>63500</xdr:colOff>
      <xdr:row>94</xdr:row>
      <xdr:rowOff>89545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175518"/>
          <a:ext cx="8382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61634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59218</xdr:rowOff>
    </xdr:from>
    <xdr:to>
      <xdr:col>19</xdr:col>
      <xdr:colOff>177800</xdr:colOff>
      <xdr:row>95</xdr:row>
      <xdr:rowOff>90582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175518"/>
          <a:ext cx="889000" cy="20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95857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3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90582</xdr:rowOff>
    </xdr:from>
    <xdr:to>
      <xdr:col>15</xdr:col>
      <xdr:colOff>50800</xdr:colOff>
      <xdr:row>95</xdr:row>
      <xdr:rowOff>109899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378332"/>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150248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60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109899</xdr:rowOff>
    </xdr:from>
    <xdr:to>
      <xdr:col>10</xdr:col>
      <xdr:colOff>114300</xdr:colOff>
      <xdr:row>95</xdr:row>
      <xdr:rowOff>159962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397649"/>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166098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62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35362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6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38745</xdr:rowOff>
    </xdr:from>
    <xdr:to>
      <xdr:col>24</xdr:col>
      <xdr:colOff>114300</xdr:colOff>
      <xdr:row>94</xdr:row>
      <xdr:rowOff>140345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15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61622</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0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8418</xdr:rowOff>
    </xdr:from>
    <xdr:to>
      <xdr:col>20</xdr:col>
      <xdr:colOff>38100</xdr:colOff>
      <xdr:row>94</xdr:row>
      <xdr:rowOff>110018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12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126545</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89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39782</xdr:rowOff>
    </xdr:from>
    <xdr:to>
      <xdr:col>15</xdr:col>
      <xdr:colOff>101600</xdr:colOff>
      <xdr:row>95</xdr:row>
      <xdr:rowOff>141382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3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157909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1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59099</xdr:rowOff>
    </xdr:from>
    <xdr:to>
      <xdr:col>10</xdr:col>
      <xdr:colOff>165100</xdr:colOff>
      <xdr:row>95</xdr:row>
      <xdr:rowOff>160699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3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5776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12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109162</xdr:rowOff>
    </xdr:from>
    <xdr:to>
      <xdr:col>6</xdr:col>
      <xdr:colOff>38100</xdr:colOff>
      <xdr:row>96</xdr:row>
      <xdr:rowOff>39312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39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55839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617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146057</xdr:rowOff>
    </xdr:from>
    <xdr:to>
      <xdr:col>55</xdr:col>
      <xdr:colOff>0</xdr:colOff>
      <xdr:row>37</xdr:row>
      <xdr:rowOff>14765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18257"/>
          <a:ext cx="8382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122043</xdr:rowOff>
    </xdr:from>
    <xdr:to>
      <xdr:col>50</xdr:col>
      <xdr:colOff>114300</xdr:colOff>
      <xdr:row>37</xdr:row>
      <xdr:rowOff>14765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265543"/>
          <a:ext cx="889000" cy="109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122043</xdr:rowOff>
    </xdr:from>
    <xdr:to>
      <xdr:col>45</xdr:col>
      <xdr:colOff>177800</xdr:colOff>
      <xdr:row>37</xdr:row>
      <xdr:rowOff>92587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265543"/>
          <a:ext cx="889000" cy="117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92587</xdr:rowOff>
    </xdr:from>
    <xdr:to>
      <xdr:col>41</xdr:col>
      <xdr:colOff>50800</xdr:colOff>
      <xdr:row>38</xdr:row>
      <xdr:rowOff>89288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36237"/>
          <a:ext cx="889000" cy="16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95257</xdr:rowOff>
    </xdr:from>
    <xdr:to>
      <xdr:col>55</xdr:col>
      <xdr:colOff>50800</xdr:colOff>
      <xdr:row>37</xdr:row>
      <xdr:rowOff>25407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6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73684</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135415</xdr:rowOff>
    </xdr:from>
    <xdr:to>
      <xdr:col>50</xdr:col>
      <xdr:colOff>165100</xdr:colOff>
      <xdr:row>37</xdr:row>
      <xdr:rowOff>65565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56692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71243</xdr:rowOff>
    </xdr:from>
    <xdr:to>
      <xdr:col>46</xdr:col>
      <xdr:colOff>38100</xdr:colOff>
      <xdr:row>31</xdr:row>
      <xdr:rowOff>1393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1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163970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30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41787</xdr:rowOff>
    </xdr:from>
    <xdr:to>
      <xdr:col>41</xdr:col>
      <xdr:colOff>101600</xdr:colOff>
      <xdr:row>37</xdr:row>
      <xdr:rowOff>143387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8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134514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7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38488</xdr:rowOff>
    </xdr:from>
    <xdr:to>
      <xdr:col>36</xdr:col>
      <xdr:colOff>165100</xdr:colOff>
      <xdr:row>38</xdr:row>
      <xdr:rowOff>140088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5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131215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67348</xdr:rowOff>
    </xdr:from>
    <xdr:to>
      <xdr:col>55</xdr:col>
      <xdr:colOff>0</xdr:colOff>
      <xdr:row>58</xdr:row>
      <xdr:rowOff>126847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10011448"/>
          <a:ext cx="838200" cy="5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10185</xdr:rowOff>
    </xdr:from>
    <xdr:to>
      <xdr:col>50</xdr:col>
      <xdr:colOff>114300</xdr:colOff>
      <xdr:row>58</xdr:row>
      <xdr:rowOff>126847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954285"/>
          <a:ext cx="889000" cy="1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148717</xdr:rowOff>
    </xdr:from>
    <xdr:to>
      <xdr:col>45</xdr:col>
      <xdr:colOff>177800</xdr:colOff>
      <xdr:row>58</xdr:row>
      <xdr:rowOff>10185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749917"/>
          <a:ext cx="889000" cy="20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148717</xdr:rowOff>
    </xdr:from>
    <xdr:to>
      <xdr:col>41</xdr:col>
      <xdr:colOff>50800</xdr:colOff>
      <xdr:row>58</xdr:row>
      <xdr:rowOff>53569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749917"/>
          <a:ext cx="889000" cy="2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16548</xdr:rowOff>
    </xdr:from>
    <xdr:to>
      <xdr:col>55</xdr:col>
      <xdr:colOff>50800</xdr:colOff>
      <xdr:row>58</xdr:row>
      <xdr:rowOff>118148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102925</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76047</xdr:rowOff>
    </xdr:from>
    <xdr:to>
      <xdr:col>50</xdr:col>
      <xdr:colOff>165100</xdr:colOff>
      <xdr:row>59</xdr:row>
      <xdr:rowOff>6197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100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168774</xdr:rowOff>
    </xdr:from>
    <xdr:ext cx="469744"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04428" y="1011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130835</xdr:rowOff>
    </xdr:from>
    <xdr:to>
      <xdr:col>46</xdr:col>
      <xdr:colOff>38100</xdr:colOff>
      <xdr:row>58</xdr:row>
      <xdr:rowOff>60985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52112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9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97917</xdr:rowOff>
    </xdr:from>
    <xdr:to>
      <xdr:col>41</xdr:col>
      <xdr:colOff>101600</xdr:colOff>
      <xdr:row>57</xdr:row>
      <xdr:rowOff>28067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19194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79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2769</xdr:rowOff>
    </xdr:from>
    <xdr:to>
      <xdr:col>36</xdr:col>
      <xdr:colOff>165100</xdr:colOff>
      <xdr:row>58</xdr:row>
      <xdr:rowOff>104369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95496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71120</xdr:rowOff>
    </xdr:from>
    <xdr:to>
      <xdr:col>55</xdr:col>
      <xdr:colOff>0</xdr:colOff>
      <xdr:row>78</xdr:row>
      <xdr:rowOff>85224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44220"/>
          <a:ext cx="8382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149347</xdr:rowOff>
    </xdr:from>
    <xdr:to>
      <xdr:col>50</xdr:col>
      <xdr:colOff>114300</xdr:colOff>
      <xdr:row>78</xdr:row>
      <xdr:rowOff>85224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350997"/>
          <a:ext cx="889000" cy="10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81544</xdr:rowOff>
    </xdr:from>
    <xdr:to>
      <xdr:col>45</xdr:col>
      <xdr:colOff>177800</xdr:colOff>
      <xdr:row>77</xdr:row>
      <xdr:rowOff>149347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111744"/>
          <a:ext cx="889000" cy="23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81544</xdr:rowOff>
    </xdr:from>
    <xdr:to>
      <xdr:col>41</xdr:col>
      <xdr:colOff>50800</xdr:colOff>
      <xdr:row>78</xdr:row>
      <xdr:rowOff>66205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111744"/>
          <a:ext cx="889000" cy="32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80883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20320</xdr:rowOff>
    </xdr:from>
    <xdr:to>
      <xdr:col>55</xdr:col>
      <xdr:colOff>50800</xdr:colOff>
      <xdr:row>78</xdr:row>
      <xdr:rowOff>121920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106697</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34424</xdr:rowOff>
    </xdr:from>
    <xdr:to>
      <xdr:col>50</xdr:col>
      <xdr:colOff>165100</xdr:colOff>
      <xdr:row>78</xdr:row>
      <xdr:rowOff>136024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127151</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0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98547</xdr:rowOff>
    </xdr:from>
    <xdr:to>
      <xdr:col>46</xdr:col>
      <xdr:colOff>38100</xdr:colOff>
      <xdr:row>78</xdr:row>
      <xdr:rowOff>28697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0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19824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39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30744</xdr:rowOff>
    </xdr:from>
    <xdr:to>
      <xdr:col>41</xdr:col>
      <xdr:colOff>101600</xdr:colOff>
      <xdr:row>76</xdr:row>
      <xdr:rowOff>132344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06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148871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8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15405</xdr:rowOff>
    </xdr:from>
    <xdr:to>
      <xdr:col>36</xdr:col>
      <xdr:colOff>165100</xdr:colOff>
      <xdr:row>78</xdr:row>
      <xdr:rowOff>117005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108132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48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130716</xdr:rowOff>
    </xdr:from>
    <xdr:to>
      <xdr:col>55</xdr:col>
      <xdr:colOff>0</xdr:colOff>
      <xdr:row>98</xdr:row>
      <xdr:rowOff>68560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61366"/>
          <a:ext cx="838200" cy="10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51186</xdr:rowOff>
    </xdr:from>
    <xdr:to>
      <xdr:col>50</xdr:col>
      <xdr:colOff>114300</xdr:colOff>
      <xdr:row>98</xdr:row>
      <xdr:rowOff>68560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5328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152205</xdr:rowOff>
    </xdr:from>
    <xdr:to>
      <xdr:col>45</xdr:col>
      <xdr:colOff>177800</xdr:colOff>
      <xdr:row>98</xdr:row>
      <xdr:rowOff>51186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782855"/>
          <a:ext cx="889000" cy="7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140181</xdr:rowOff>
    </xdr:from>
    <xdr:to>
      <xdr:col>41</xdr:col>
      <xdr:colOff>50800</xdr:colOff>
      <xdr:row>97</xdr:row>
      <xdr:rowOff>152205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770831"/>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79916</xdr:rowOff>
    </xdr:from>
    <xdr:to>
      <xdr:col>55</xdr:col>
      <xdr:colOff>50800</xdr:colOff>
      <xdr:row>98</xdr:row>
      <xdr:rowOff>10066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166293</xdr:rowOff>
    </xdr:from>
    <xdr:ext cx="469744"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2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17760</xdr:rowOff>
    </xdr:from>
    <xdr:to>
      <xdr:col>50</xdr:col>
      <xdr:colOff>165100</xdr:colOff>
      <xdr:row>98</xdr:row>
      <xdr:rowOff>119360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110487</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04428" y="169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386</xdr:rowOff>
    </xdr:from>
    <xdr:to>
      <xdr:col>46</xdr:col>
      <xdr:colOff>38100</xdr:colOff>
      <xdr:row>98</xdr:row>
      <xdr:rowOff>101986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0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93113</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428" y="1689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101405</xdr:rowOff>
    </xdr:from>
    <xdr:to>
      <xdr:col>41</xdr:col>
      <xdr:colOff>101600</xdr:colOff>
      <xdr:row>98</xdr:row>
      <xdr:rowOff>31555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22682</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682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89381</xdr:rowOff>
    </xdr:from>
    <xdr:to>
      <xdr:col>36</xdr:col>
      <xdr:colOff>165100</xdr:colOff>
      <xdr:row>98</xdr:row>
      <xdr:rowOff>19531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2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10658</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681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43561</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0111"/>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84455</xdr:rowOff>
    </xdr:from>
    <xdr:to>
      <xdr:col>76</xdr:col>
      <xdr:colOff>114300</xdr:colOff>
      <xdr:row>39</xdr:row>
      <xdr:rowOff>43561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599555"/>
          <a:ext cx="889000" cy="1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84455</xdr:rowOff>
    </xdr:from>
    <xdr:to>
      <xdr:col>71</xdr:col>
      <xdr:colOff>177800</xdr:colOff>
      <xdr:row>38</xdr:row>
      <xdr:rowOff>118491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599555"/>
          <a:ext cx="8890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164211</xdr:rowOff>
    </xdr:from>
    <xdr:to>
      <xdr:col>76</xdr:col>
      <xdr:colOff>165100</xdr:colOff>
      <xdr:row>39</xdr:row>
      <xdr:rowOff>94361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85488</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33655</xdr:rowOff>
    </xdr:from>
    <xdr:to>
      <xdr:col>72</xdr:col>
      <xdr:colOff>38100</xdr:colOff>
      <xdr:row>38</xdr:row>
      <xdr:rowOff>135255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126382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64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67691</xdr:rowOff>
    </xdr:from>
    <xdr:to>
      <xdr:col>67</xdr:col>
      <xdr:colOff>101600</xdr:colOff>
      <xdr:row>38</xdr:row>
      <xdr:rowOff>169291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160418</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67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64167</xdr:rowOff>
    </xdr:from>
    <xdr:to>
      <xdr:col>85</xdr:col>
      <xdr:colOff>127000</xdr:colOff>
      <xdr:row>75</xdr:row>
      <xdr:rowOff>92437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922917"/>
          <a:ext cx="8382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64167</xdr:rowOff>
    </xdr:from>
    <xdr:to>
      <xdr:col>81</xdr:col>
      <xdr:colOff>50800</xdr:colOff>
      <xdr:row>75</xdr:row>
      <xdr:rowOff>81559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922917"/>
          <a:ext cx="889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123525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78283</xdr:rowOff>
    </xdr:from>
    <xdr:to>
      <xdr:col>76</xdr:col>
      <xdr:colOff>114300</xdr:colOff>
      <xdr:row>75</xdr:row>
      <xdr:rowOff>81559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937033"/>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159968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60623</xdr:rowOff>
    </xdr:from>
    <xdr:to>
      <xdr:col>71</xdr:col>
      <xdr:colOff>177800</xdr:colOff>
      <xdr:row>75</xdr:row>
      <xdr:rowOff>78283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919373"/>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167034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148251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41637</xdr:rowOff>
    </xdr:from>
    <xdr:to>
      <xdr:col>85</xdr:col>
      <xdr:colOff>177800</xdr:colOff>
      <xdr:row>75</xdr:row>
      <xdr:rowOff>143237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9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20064</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7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13367</xdr:rowOff>
    </xdr:from>
    <xdr:to>
      <xdr:col>81</xdr:col>
      <xdr:colOff>101600</xdr:colOff>
      <xdr:row>75</xdr:row>
      <xdr:rowOff>114967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87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131494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64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30759</xdr:rowOff>
    </xdr:from>
    <xdr:to>
      <xdr:col>76</xdr:col>
      <xdr:colOff>165100</xdr:colOff>
      <xdr:row>75</xdr:row>
      <xdr:rowOff>132359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88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148886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66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27483</xdr:rowOff>
    </xdr:from>
    <xdr:to>
      <xdr:col>72</xdr:col>
      <xdr:colOff>38100</xdr:colOff>
      <xdr:row>75</xdr:row>
      <xdr:rowOff>129083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88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145610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6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9823</xdr:rowOff>
    </xdr:from>
    <xdr:to>
      <xdr:col>67</xdr:col>
      <xdr:colOff>101600</xdr:colOff>
      <xdr:row>75</xdr:row>
      <xdr:rowOff>111423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8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127950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42284</xdr:rowOff>
    </xdr:from>
    <xdr:to>
      <xdr:col>85</xdr:col>
      <xdr:colOff>127000</xdr:colOff>
      <xdr:row>98</xdr:row>
      <xdr:rowOff>65503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44384"/>
          <a:ext cx="8382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42284</xdr:rowOff>
    </xdr:from>
    <xdr:to>
      <xdr:col>81</xdr:col>
      <xdr:colOff>50800</xdr:colOff>
      <xdr:row>99</xdr:row>
      <xdr:rowOff>54259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44384"/>
          <a:ext cx="889000" cy="18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54259</xdr:rowOff>
    </xdr:from>
    <xdr:to>
      <xdr:col>76</xdr:col>
      <xdr:colOff>114300</xdr:colOff>
      <xdr:row>99</xdr:row>
      <xdr:rowOff>81832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7027809"/>
          <a:ext cx="889000" cy="2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79339</xdr:rowOff>
    </xdr:from>
    <xdr:to>
      <xdr:col>71</xdr:col>
      <xdr:colOff>177800</xdr:colOff>
      <xdr:row>99</xdr:row>
      <xdr:rowOff>81832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7052889"/>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14703</xdr:rowOff>
    </xdr:from>
    <xdr:to>
      <xdr:col>85</xdr:col>
      <xdr:colOff>177800</xdr:colOff>
      <xdr:row>98</xdr:row>
      <xdr:rowOff>116303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1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164580</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9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162934</xdr:rowOff>
    </xdr:from>
    <xdr:to>
      <xdr:col>81</xdr:col>
      <xdr:colOff>101600</xdr:colOff>
      <xdr:row>98</xdr:row>
      <xdr:rowOff>93084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9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84211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88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3459</xdr:rowOff>
    </xdr:from>
    <xdr:to>
      <xdr:col>76</xdr:col>
      <xdr:colOff>165100</xdr:colOff>
      <xdr:row>99</xdr:row>
      <xdr:rowOff>105059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7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96186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6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31032</xdr:rowOff>
    </xdr:from>
    <xdr:to>
      <xdr:col>72</xdr:col>
      <xdr:colOff>38100</xdr:colOff>
      <xdr:row>99</xdr:row>
      <xdr:rowOff>132632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700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123759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9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28539</xdr:rowOff>
    </xdr:from>
    <xdr:to>
      <xdr:col>67</xdr:col>
      <xdr:colOff>101600</xdr:colOff>
      <xdr:row>99</xdr:row>
      <xdr:rowOff>130139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70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121266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9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73597</xdr:rowOff>
    </xdr:from>
    <xdr:to>
      <xdr:col>116</xdr:col>
      <xdr:colOff>63500</xdr:colOff>
      <xdr:row>37</xdr:row>
      <xdr:rowOff>67120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245797"/>
          <a:ext cx="838200" cy="1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500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67120</xdr:rowOff>
    </xdr:from>
    <xdr:to>
      <xdr:col>111</xdr:col>
      <xdr:colOff>177800</xdr:colOff>
      <xdr:row>38</xdr:row>
      <xdr:rowOff>33972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410770"/>
          <a:ext cx="889000" cy="13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75709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59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139128</xdr:rowOff>
    </xdr:from>
    <xdr:to>
      <xdr:col>107</xdr:col>
      <xdr:colOff>50800</xdr:colOff>
      <xdr:row>38</xdr:row>
      <xdr:rowOff>33972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48277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139128</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482778"/>
          <a:ext cx="889000" cy="24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105046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22797</xdr:rowOff>
    </xdr:from>
    <xdr:to>
      <xdr:col>116</xdr:col>
      <xdr:colOff>114300</xdr:colOff>
      <xdr:row>36</xdr:row>
      <xdr:rowOff>124397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45674</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04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16320</xdr:rowOff>
    </xdr:from>
    <xdr:to>
      <xdr:col>112</xdr:col>
      <xdr:colOff>38100</xdr:colOff>
      <xdr:row>37</xdr:row>
      <xdr:rowOff>117920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3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134447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154622</xdr:rowOff>
    </xdr:from>
    <xdr:to>
      <xdr:col>107</xdr:col>
      <xdr:colOff>101600</xdr:colOff>
      <xdr:row>38</xdr:row>
      <xdr:rowOff>84772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49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75899</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590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88328</xdr:rowOff>
    </xdr:from>
    <xdr:to>
      <xdr:col>102</xdr:col>
      <xdr:colOff>165100</xdr:colOff>
      <xdr:row>38</xdr:row>
      <xdr:rowOff>18478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4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35005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2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40374</xdr:rowOff>
    </xdr:from>
    <xdr:to>
      <xdr:col>116</xdr:col>
      <xdr:colOff>63500</xdr:colOff>
      <xdr:row>59</xdr:row>
      <xdr:rowOff>40411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55924"/>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40411</xdr:rowOff>
    </xdr:from>
    <xdr:to>
      <xdr:col>111</xdr:col>
      <xdr:colOff>177800</xdr:colOff>
      <xdr:row>59</xdr:row>
      <xdr:rowOff>40430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15596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40430</xdr:rowOff>
    </xdr:from>
    <xdr:to>
      <xdr:col>107</xdr:col>
      <xdr:colOff>50800</xdr:colOff>
      <xdr:row>59</xdr:row>
      <xdr:rowOff>40469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155980"/>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40469</xdr:rowOff>
    </xdr:from>
    <xdr:to>
      <xdr:col>102</xdr:col>
      <xdr:colOff>114300</xdr:colOff>
      <xdr:row>59</xdr:row>
      <xdr:rowOff>40487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156019"/>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161024</xdr:rowOff>
    </xdr:from>
    <xdr:to>
      <xdr:col>116</xdr:col>
      <xdr:colOff>114300</xdr:colOff>
      <xdr:row>59</xdr:row>
      <xdr:rowOff>91174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75951</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20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161061</xdr:rowOff>
    </xdr:from>
    <xdr:to>
      <xdr:col>112</xdr:col>
      <xdr:colOff>38100</xdr:colOff>
      <xdr:row>59</xdr:row>
      <xdr:rowOff>91211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82338</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97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161080</xdr:rowOff>
    </xdr:from>
    <xdr:to>
      <xdr:col>107</xdr:col>
      <xdr:colOff>101600</xdr:colOff>
      <xdr:row>59</xdr:row>
      <xdr:rowOff>91230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82357</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19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161119</xdr:rowOff>
    </xdr:from>
    <xdr:to>
      <xdr:col>102</xdr:col>
      <xdr:colOff>165100</xdr:colOff>
      <xdr:row>59</xdr:row>
      <xdr:rowOff>91269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82396</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97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161137</xdr:rowOff>
    </xdr:from>
    <xdr:to>
      <xdr:col>98</xdr:col>
      <xdr:colOff>38100</xdr:colOff>
      <xdr:row>59</xdr:row>
      <xdr:rowOff>91287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82414</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19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8674</xdr:rowOff>
    </xdr:from>
    <xdr:to>
      <xdr:col>116</xdr:col>
      <xdr:colOff>63500</xdr:colOff>
      <xdr:row>73</xdr:row>
      <xdr:rowOff>79540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52452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79540</xdr:rowOff>
    </xdr:from>
    <xdr:to>
      <xdr:col>111</xdr:col>
      <xdr:colOff>177800</xdr:colOff>
      <xdr:row>73</xdr:row>
      <xdr:rowOff>139129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595390"/>
          <a:ext cx="889000" cy="5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139129</xdr:rowOff>
    </xdr:from>
    <xdr:to>
      <xdr:col>107</xdr:col>
      <xdr:colOff>50800</xdr:colOff>
      <xdr:row>74</xdr:row>
      <xdr:rowOff>24333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654979"/>
          <a:ext cx="889000" cy="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162577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104953</xdr:rowOff>
    </xdr:from>
    <xdr:to>
      <xdr:col>102</xdr:col>
      <xdr:colOff>114300</xdr:colOff>
      <xdr:row>74</xdr:row>
      <xdr:rowOff>24333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106453"/>
          <a:ext cx="889000" cy="60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71252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129324</xdr:rowOff>
    </xdr:from>
    <xdr:to>
      <xdr:col>116</xdr:col>
      <xdr:colOff>114300</xdr:colOff>
      <xdr:row>73</xdr:row>
      <xdr:rowOff>59474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47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152201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32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28740</xdr:rowOff>
    </xdr:from>
    <xdr:to>
      <xdr:col>112</xdr:col>
      <xdr:colOff>38100</xdr:colOff>
      <xdr:row>73</xdr:row>
      <xdr:rowOff>130340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146867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31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88329</xdr:rowOff>
    </xdr:from>
    <xdr:to>
      <xdr:col>107</xdr:col>
      <xdr:colOff>101600</xdr:colOff>
      <xdr:row>74</xdr:row>
      <xdr:rowOff>18479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35006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37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144983</xdr:rowOff>
    </xdr:from>
    <xdr:to>
      <xdr:col>102</xdr:col>
      <xdr:colOff>165100</xdr:colOff>
      <xdr:row>74</xdr:row>
      <xdr:rowOff>75133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91660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43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54153</xdr:rowOff>
    </xdr:from>
    <xdr:to>
      <xdr:col>98</xdr:col>
      <xdr:colOff>38100</xdr:colOff>
      <xdr:row>70</xdr:row>
      <xdr:rowOff>155753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05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830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183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430,396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156,582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実施した子育て世帯への臨時特別給付金等の終了に伴い、全体としては減となっているものの、生活保護費における医療扶助の増加や障害者自立支援費の増など、新型コロナウイルス感染症の影響から脱却しつつあることから、今後は扶助費が増加することが見込まれる。さらに、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％増加しているなど類似団体内平均と比べて高い水準にある。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116,966
114,921
16.66
51,356,567
50,341,728
992,121
26,309,472
37,152,839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126093</xdr:rowOff>
    </xdr:from>
    <xdr:to>
      <xdr:col>24</xdr:col>
      <xdr:colOff>63500</xdr:colOff>
      <xdr:row>33</xdr:row>
      <xdr:rowOff>140244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83943"/>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68416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97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140244</xdr:rowOff>
    </xdr:from>
    <xdr:to>
      <xdr:col>19</xdr:col>
      <xdr:colOff>177800</xdr:colOff>
      <xdr:row>34</xdr:row>
      <xdr:rowOff>52614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98094"/>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154396</xdr:rowOff>
    </xdr:from>
    <xdr:to>
      <xdr:col>15</xdr:col>
      <xdr:colOff>50800</xdr:colOff>
      <xdr:row>34</xdr:row>
      <xdr:rowOff>52614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12246"/>
          <a:ext cx="88900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11793</xdr:rowOff>
    </xdr:from>
    <xdr:to>
      <xdr:col>10</xdr:col>
      <xdr:colOff>114300</xdr:colOff>
      <xdr:row>33</xdr:row>
      <xdr:rowOff>154396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669643"/>
          <a:ext cx="889000" cy="1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69504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75293</xdr:rowOff>
    </xdr:from>
    <xdr:to>
      <xdr:col>24</xdr:col>
      <xdr:colOff>114300</xdr:colOff>
      <xdr:row>34</xdr:row>
      <xdr:rowOff>5443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98170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89444</xdr:rowOff>
    </xdr:from>
    <xdr:to>
      <xdr:col>20</xdr:col>
      <xdr:colOff>38100</xdr:colOff>
      <xdr:row>34</xdr:row>
      <xdr:rowOff>19594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36121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1814</xdr:rowOff>
    </xdr:from>
    <xdr:to>
      <xdr:col>15</xdr:col>
      <xdr:colOff>101600</xdr:colOff>
      <xdr:row>34</xdr:row>
      <xdr:rowOff>103414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119941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0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103596</xdr:rowOff>
    </xdr:from>
    <xdr:to>
      <xdr:col>10</xdr:col>
      <xdr:colOff>165100</xdr:colOff>
      <xdr:row>34</xdr:row>
      <xdr:rowOff>33746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50273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3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132443</xdr:rowOff>
    </xdr:from>
    <xdr:to>
      <xdr:col>6</xdr:col>
      <xdr:colOff>38100</xdr:colOff>
      <xdr:row>33</xdr:row>
      <xdr:rowOff>62593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79120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9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98511</xdr:rowOff>
    </xdr:from>
    <xdr:to>
      <xdr:col>24</xdr:col>
      <xdr:colOff>63500</xdr:colOff>
      <xdr:row>57</xdr:row>
      <xdr:rowOff>104029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71161"/>
          <a:ext cx="838200" cy="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33456</xdr:rowOff>
    </xdr:from>
    <xdr:to>
      <xdr:col>19</xdr:col>
      <xdr:colOff>177800</xdr:colOff>
      <xdr:row>57</xdr:row>
      <xdr:rowOff>104029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63206"/>
          <a:ext cx="889000" cy="4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33456</xdr:rowOff>
    </xdr:from>
    <xdr:to>
      <xdr:col>15</xdr:col>
      <xdr:colOff>50800</xdr:colOff>
      <xdr:row>58</xdr:row>
      <xdr:rowOff>6495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63206"/>
          <a:ext cx="889000" cy="48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6495</xdr:rowOff>
    </xdr:from>
    <xdr:to>
      <xdr:col>10</xdr:col>
      <xdr:colOff>114300</xdr:colOff>
      <xdr:row>58</xdr:row>
      <xdr:rowOff>13476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50595"/>
          <a:ext cx="88900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47711</xdr:rowOff>
    </xdr:from>
    <xdr:to>
      <xdr:col>24</xdr:col>
      <xdr:colOff>114300</xdr:colOff>
      <xdr:row>57</xdr:row>
      <xdr:rowOff>149311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134088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53229</xdr:rowOff>
    </xdr:from>
    <xdr:to>
      <xdr:col>20</xdr:col>
      <xdr:colOff>38100</xdr:colOff>
      <xdr:row>57</xdr:row>
      <xdr:rowOff>154829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145956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154106</xdr:rowOff>
    </xdr:from>
    <xdr:to>
      <xdr:col>15</xdr:col>
      <xdr:colOff>101600</xdr:colOff>
      <xdr:row>55</xdr:row>
      <xdr:rowOff>84256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75383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0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127145</xdr:rowOff>
    </xdr:from>
    <xdr:to>
      <xdr:col>10</xdr:col>
      <xdr:colOff>165100</xdr:colOff>
      <xdr:row>58</xdr:row>
      <xdr:rowOff>57295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48422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9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134126</xdr:rowOff>
    </xdr:from>
    <xdr:to>
      <xdr:col>6</xdr:col>
      <xdr:colOff>38100</xdr:colOff>
      <xdr:row>58</xdr:row>
      <xdr:rowOff>64276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55403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9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61230</xdr:rowOff>
    </xdr:from>
    <xdr:to>
      <xdr:col>24</xdr:col>
      <xdr:colOff>63500</xdr:colOff>
      <xdr:row>73</xdr:row>
      <xdr:rowOff>71410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577080"/>
          <a:ext cx="838200" cy="1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98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61230</xdr:rowOff>
    </xdr:from>
    <xdr:to>
      <xdr:col>19</xdr:col>
      <xdr:colOff>177800</xdr:colOff>
      <xdr:row>74</xdr:row>
      <xdr:rowOff>96502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577080"/>
          <a:ext cx="889000" cy="20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96502</xdr:rowOff>
    </xdr:from>
    <xdr:to>
      <xdr:col>15</xdr:col>
      <xdr:colOff>50800</xdr:colOff>
      <xdr:row>74</xdr:row>
      <xdr:rowOff>139791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783802"/>
          <a:ext cx="889000" cy="4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81013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139791</xdr:rowOff>
    </xdr:from>
    <xdr:to>
      <xdr:col>10</xdr:col>
      <xdr:colOff>114300</xdr:colOff>
      <xdr:row>75</xdr:row>
      <xdr:rowOff>51544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27091"/>
          <a:ext cx="889000" cy="8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96762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149989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20610</xdr:rowOff>
    </xdr:from>
    <xdr:to>
      <xdr:col>24</xdr:col>
      <xdr:colOff>114300</xdr:colOff>
      <xdr:row>73</xdr:row>
      <xdr:rowOff>122210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43487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8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10430</xdr:rowOff>
    </xdr:from>
    <xdr:to>
      <xdr:col>20</xdr:col>
      <xdr:colOff>38100</xdr:colOff>
      <xdr:row>73</xdr:row>
      <xdr:rowOff>112030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2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128557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0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45702</xdr:rowOff>
    </xdr:from>
    <xdr:to>
      <xdr:col>15</xdr:col>
      <xdr:colOff>101600</xdr:colOff>
      <xdr:row>74</xdr:row>
      <xdr:rowOff>147302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3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163829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0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88991</xdr:rowOff>
    </xdr:from>
    <xdr:to>
      <xdr:col>10</xdr:col>
      <xdr:colOff>165100</xdr:colOff>
      <xdr:row>75</xdr:row>
      <xdr:rowOff>19141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7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35668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5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744</xdr:rowOff>
    </xdr:from>
    <xdr:to>
      <xdr:col>6</xdr:col>
      <xdr:colOff>38100</xdr:colOff>
      <xdr:row>75</xdr:row>
      <xdr:rowOff>102344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5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118871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3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1397</xdr:rowOff>
    </xdr:from>
    <xdr:to>
      <xdr:col>24</xdr:col>
      <xdr:colOff>63500</xdr:colOff>
      <xdr:row>97</xdr:row>
      <xdr:rowOff>3249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32047"/>
          <a:ext cx="8382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1397</xdr:rowOff>
    </xdr:from>
    <xdr:to>
      <xdr:col>19</xdr:col>
      <xdr:colOff>177800</xdr:colOff>
      <xdr:row>98</xdr:row>
      <xdr:rowOff>44031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32047"/>
          <a:ext cx="889000" cy="21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44031</xdr:rowOff>
    </xdr:from>
    <xdr:to>
      <xdr:col>15</xdr:col>
      <xdr:colOff>50800</xdr:colOff>
      <xdr:row>98</xdr:row>
      <xdr:rowOff>87396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46131"/>
          <a:ext cx="889000" cy="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87396</xdr:rowOff>
    </xdr:from>
    <xdr:to>
      <xdr:col>10</xdr:col>
      <xdr:colOff>114300</xdr:colOff>
      <xdr:row>98</xdr:row>
      <xdr:rowOff>102805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89496"/>
          <a:ext cx="889000" cy="1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123899</xdr:rowOff>
    </xdr:from>
    <xdr:to>
      <xdr:col>24</xdr:col>
      <xdr:colOff>114300</xdr:colOff>
      <xdr:row>97</xdr:row>
      <xdr:rowOff>54049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8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102326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6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122047</xdr:rowOff>
    </xdr:from>
    <xdr:to>
      <xdr:col>20</xdr:col>
      <xdr:colOff>38100</xdr:colOff>
      <xdr:row>97</xdr:row>
      <xdr:rowOff>52197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43324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7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164681</xdr:rowOff>
    </xdr:from>
    <xdr:to>
      <xdr:col>15</xdr:col>
      <xdr:colOff>101600</xdr:colOff>
      <xdr:row>98</xdr:row>
      <xdr:rowOff>94831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9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85958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8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36596</xdr:rowOff>
    </xdr:from>
    <xdr:to>
      <xdr:col>10</xdr:col>
      <xdr:colOff>165100</xdr:colOff>
      <xdr:row>98</xdr:row>
      <xdr:rowOff>138196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129323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52005</xdr:rowOff>
    </xdr:from>
    <xdr:to>
      <xdr:col>6</xdr:col>
      <xdr:colOff>38100</xdr:colOff>
      <xdr:row>98</xdr:row>
      <xdr:rowOff>153605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5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144732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96266</xdr:rowOff>
    </xdr:from>
    <xdr:to>
      <xdr:col>55</xdr:col>
      <xdr:colOff>0</xdr:colOff>
      <xdr:row>35</xdr:row>
      <xdr:rowOff>109982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0970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109982</xdr:rowOff>
    </xdr:from>
    <xdr:to>
      <xdr:col>50</xdr:col>
      <xdr:colOff>114300</xdr:colOff>
      <xdr:row>35</xdr:row>
      <xdr:rowOff>123698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110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137431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117602</xdr:rowOff>
    </xdr:from>
    <xdr:to>
      <xdr:col>45</xdr:col>
      <xdr:colOff>177800</xdr:colOff>
      <xdr:row>35</xdr:row>
      <xdr:rowOff>123698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11835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136669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117602</xdr:rowOff>
    </xdr:from>
    <xdr:to>
      <xdr:col>41</xdr:col>
      <xdr:colOff>50800</xdr:colOff>
      <xdr:row>35</xdr:row>
      <xdr:rowOff>124079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11835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121810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46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112666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45466</xdr:rowOff>
    </xdr:from>
    <xdr:to>
      <xdr:col>55</xdr:col>
      <xdr:colOff>50800</xdr:colOff>
      <xdr:row>35</xdr:row>
      <xdr:rowOff>147066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68343</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89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59182</xdr:rowOff>
    </xdr:from>
    <xdr:to>
      <xdr:col>50</xdr:col>
      <xdr:colOff>165100</xdr:colOff>
      <xdr:row>35</xdr:row>
      <xdr:rowOff>160782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5859</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83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72898</xdr:rowOff>
    </xdr:from>
    <xdr:to>
      <xdr:col>46</xdr:col>
      <xdr:colOff>38100</xdr:colOff>
      <xdr:row>36</xdr:row>
      <xdr:rowOff>3048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19575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66802</xdr:rowOff>
    </xdr:from>
    <xdr:to>
      <xdr:col>41</xdr:col>
      <xdr:colOff>101600</xdr:colOff>
      <xdr:row>35</xdr:row>
      <xdr:rowOff>168402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13479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84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73279</xdr:rowOff>
    </xdr:from>
    <xdr:to>
      <xdr:col>36</xdr:col>
      <xdr:colOff>165100</xdr:colOff>
      <xdr:row>36</xdr:row>
      <xdr:rowOff>3429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0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19956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84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102484</xdr:rowOff>
    </xdr:from>
    <xdr:to>
      <xdr:col>55</xdr:col>
      <xdr:colOff>0</xdr:colOff>
      <xdr:row>58</xdr:row>
      <xdr:rowOff>109159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046584"/>
          <a:ext cx="8382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109159</xdr:rowOff>
    </xdr:from>
    <xdr:to>
      <xdr:col>50</xdr:col>
      <xdr:colOff>114300</xdr:colOff>
      <xdr:row>58</xdr:row>
      <xdr:rowOff>109571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053259"/>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105044</xdr:rowOff>
    </xdr:from>
    <xdr:to>
      <xdr:col>45</xdr:col>
      <xdr:colOff>177800</xdr:colOff>
      <xdr:row>58</xdr:row>
      <xdr:rowOff>109571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049144"/>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105044</xdr:rowOff>
    </xdr:from>
    <xdr:to>
      <xdr:col>41</xdr:col>
      <xdr:colOff>50800</xdr:colOff>
      <xdr:row>58</xdr:row>
      <xdr:rowOff>108656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049144"/>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51684</xdr:rowOff>
    </xdr:from>
    <xdr:to>
      <xdr:col>55</xdr:col>
      <xdr:colOff>50800</xdr:colOff>
      <xdr:row>58</xdr:row>
      <xdr:rowOff>153284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138061</xdr:rowOff>
    </xdr:from>
    <xdr:ext cx="378565"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10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58359</xdr:rowOff>
    </xdr:from>
    <xdr:to>
      <xdr:col>50</xdr:col>
      <xdr:colOff>165100</xdr:colOff>
      <xdr:row>58</xdr:row>
      <xdr:rowOff>159959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0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151086</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50017" y="10095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58771</xdr:rowOff>
    </xdr:from>
    <xdr:to>
      <xdr:col>46</xdr:col>
      <xdr:colOff>38100</xdr:colOff>
      <xdr:row>58</xdr:row>
      <xdr:rowOff>160371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0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151498</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61017" y="10095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54244</xdr:rowOff>
    </xdr:from>
    <xdr:to>
      <xdr:col>41</xdr:col>
      <xdr:colOff>101600</xdr:colOff>
      <xdr:row>58</xdr:row>
      <xdr:rowOff>155844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9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146971</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2017" y="1009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57856</xdr:rowOff>
    </xdr:from>
    <xdr:to>
      <xdr:col>36</xdr:col>
      <xdr:colOff>165100</xdr:colOff>
      <xdr:row>58</xdr:row>
      <xdr:rowOff>159456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150583</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1009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145154</xdr:rowOff>
    </xdr:from>
    <xdr:to>
      <xdr:col>55</xdr:col>
      <xdr:colOff>0</xdr:colOff>
      <xdr:row>79</xdr:row>
      <xdr:rowOff>9528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18254"/>
          <a:ext cx="838200" cy="3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9528</xdr:rowOff>
    </xdr:from>
    <xdr:to>
      <xdr:col>50</xdr:col>
      <xdr:colOff>114300</xdr:colOff>
      <xdr:row>79</xdr:row>
      <xdr:rowOff>28062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554078"/>
          <a:ext cx="889000" cy="1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28062</xdr:rowOff>
    </xdr:from>
    <xdr:to>
      <xdr:col>45</xdr:col>
      <xdr:colOff>177800</xdr:colOff>
      <xdr:row>79</xdr:row>
      <xdr:rowOff>59396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72612"/>
          <a:ext cx="889000" cy="3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52718</xdr:rowOff>
    </xdr:from>
    <xdr:to>
      <xdr:col>41</xdr:col>
      <xdr:colOff>50800</xdr:colOff>
      <xdr:row>79</xdr:row>
      <xdr:rowOff>59396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597268"/>
          <a:ext cx="889000" cy="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94354</xdr:rowOff>
    </xdr:from>
    <xdr:to>
      <xdr:col>55</xdr:col>
      <xdr:colOff>50800</xdr:colOff>
      <xdr:row>79</xdr:row>
      <xdr:rowOff>24504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9281</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8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130178</xdr:rowOff>
    </xdr:from>
    <xdr:to>
      <xdr:col>50</xdr:col>
      <xdr:colOff>165100</xdr:colOff>
      <xdr:row>79</xdr:row>
      <xdr:rowOff>60328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51455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148712</xdr:rowOff>
    </xdr:from>
    <xdr:to>
      <xdr:col>46</xdr:col>
      <xdr:colOff>38100</xdr:colOff>
      <xdr:row>79</xdr:row>
      <xdr:rowOff>78862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69989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8596</xdr:rowOff>
    </xdr:from>
    <xdr:to>
      <xdr:col>41</xdr:col>
      <xdr:colOff>101600</xdr:colOff>
      <xdr:row>79</xdr:row>
      <xdr:rowOff>110196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5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101323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4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1918</xdr:rowOff>
    </xdr:from>
    <xdr:to>
      <xdr:col>36</xdr:col>
      <xdr:colOff>165100</xdr:colOff>
      <xdr:row>79</xdr:row>
      <xdr:rowOff>103518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4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94645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140240</xdr:rowOff>
    </xdr:from>
    <xdr:to>
      <xdr:col>55</xdr:col>
      <xdr:colOff>0</xdr:colOff>
      <xdr:row>99</xdr:row>
      <xdr:rowOff>36568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942340"/>
          <a:ext cx="838200" cy="6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152403</xdr:rowOff>
    </xdr:from>
    <xdr:to>
      <xdr:col>50</xdr:col>
      <xdr:colOff>114300</xdr:colOff>
      <xdr:row>99</xdr:row>
      <xdr:rowOff>36568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954503"/>
          <a:ext cx="889000" cy="5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73879</xdr:rowOff>
    </xdr:from>
    <xdr:to>
      <xdr:col>45</xdr:col>
      <xdr:colOff>177800</xdr:colOff>
      <xdr:row>98</xdr:row>
      <xdr:rowOff>152403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75979"/>
          <a:ext cx="8890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73879</xdr:rowOff>
    </xdr:from>
    <xdr:to>
      <xdr:col>41</xdr:col>
      <xdr:colOff>50800</xdr:colOff>
      <xdr:row>98</xdr:row>
      <xdr:rowOff>113672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75979"/>
          <a:ext cx="8890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89440</xdr:rowOff>
    </xdr:from>
    <xdr:to>
      <xdr:col>55</xdr:col>
      <xdr:colOff>50800</xdr:colOff>
      <xdr:row>99</xdr:row>
      <xdr:rowOff>19590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67867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157218</xdr:rowOff>
    </xdr:from>
    <xdr:to>
      <xdr:col>50</xdr:col>
      <xdr:colOff>165100</xdr:colOff>
      <xdr:row>99</xdr:row>
      <xdr:rowOff>87368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9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78495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705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101603</xdr:rowOff>
    </xdr:from>
    <xdr:to>
      <xdr:col>46</xdr:col>
      <xdr:colOff>38100</xdr:colOff>
      <xdr:row>99</xdr:row>
      <xdr:rowOff>31753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9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22880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9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23079</xdr:rowOff>
    </xdr:from>
    <xdr:to>
      <xdr:col>41</xdr:col>
      <xdr:colOff>101600</xdr:colOff>
      <xdr:row>98</xdr:row>
      <xdr:rowOff>124679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2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115806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62872</xdr:rowOff>
    </xdr:from>
    <xdr:to>
      <xdr:col>36</xdr:col>
      <xdr:colOff>165100</xdr:colOff>
      <xdr:row>98</xdr:row>
      <xdr:rowOff>164472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155599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5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3207</xdr:rowOff>
    </xdr:from>
    <xdr:to>
      <xdr:col>85</xdr:col>
      <xdr:colOff>127000</xdr:colOff>
      <xdr:row>37</xdr:row>
      <xdr:rowOff>60357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34685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100933</xdr:rowOff>
    </xdr:from>
    <xdr:to>
      <xdr:col>81</xdr:col>
      <xdr:colOff>50800</xdr:colOff>
      <xdr:row>37</xdr:row>
      <xdr:rowOff>60357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273133"/>
          <a:ext cx="889000" cy="1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100933</xdr:rowOff>
    </xdr:from>
    <xdr:to>
      <xdr:col>76</xdr:col>
      <xdr:colOff>114300</xdr:colOff>
      <xdr:row>37</xdr:row>
      <xdr:rowOff>154178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273133"/>
          <a:ext cx="889000" cy="22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921</xdr:rowOff>
    </xdr:from>
    <xdr:to>
      <xdr:col>71</xdr:col>
      <xdr:colOff>177800</xdr:colOff>
      <xdr:row>37</xdr:row>
      <xdr:rowOff>154178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344571"/>
          <a:ext cx="889000" cy="15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160259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123857</xdr:rowOff>
    </xdr:from>
    <xdr:to>
      <xdr:col>85</xdr:col>
      <xdr:colOff>177800</xdr:colOff>
      <xdr:row>37</xdr:row>
      <xdr:rowOff>54007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9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102284</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9557</xdr:rowOff>
    </xdr:from>
    <xdr:to>
      <xdr:col>81</xdr:col>
      <xdr:colOff>101600</xdr:colOff>
      <xdr:row>37</xdr:row>
      <xdr:rowOff>111157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5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102284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4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50133</xdr:rowOff>
    </xdr:from>
    <xdr:to>
      <xdr:col>76</xdr:col>
      <xdr:colOff>165100</xdr:colOff>
      <xdr:row>36</xdr:row>
      <xdr:rowOff>151733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2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142860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1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103378</xdr:rowOff>
    </xdr:from>
    <xdr:to>
      <xdr:col>72</xdr:col>
      <xdr:colOff>38100</xdr:colOff>
      <xdr:row>38</xdr:row>
      <xdr:rowOff>33528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4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24655</xdr:rowOff>
    </xdr:from>
    <xdr:ext cx="469744"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68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121571</xdr:rowOff>
    </xdr:from>
    <xdr:to>
      <xdr:col>67</xdr:col>
      <xdr:colOff>101600</xdr:colOff>
      <xdr:row>37</xdr:row>
      <xdr:rowOff>51721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42848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8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171430</xdr:rowOff>
    </xdr:from>
    <xdr:to>
      <xdr:col>85</xdr:col>
      <xdr:colOff>127000</xdr:colOff>
      <xdr:row>57</xdr:row>
      <xdr:rowOff>35436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72630"/>
          <a:ext cx="838200" cy="3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35092</xdr:rowOff>
    </xdr:from>
    <xdr:to>
      <xdr:col>81</xdr:col>
      <xdr:colOff>50800</xdr:colOff>
      <xdr:row>57</xdr:row>
      <xdr:rowOff>35436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36292"/>
          <a:ext cx="889000" cy="17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47048</xdr:rowOff>
    </xdr:from>
    <xdr:to>
      <xdr:col>76</xdr:col>
      <xdr:colOff>114300</xdr:colOff>
      <xdr:row>56</xdr:row>
      <xdr:rowOff>35092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476798"/>
          <a:ext cx="889000" cy="15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47048</xdr:rowOff>
    </xdr:from>
    <xdr:to>
      <xdr:col>71</xdr:col>
      <xdr:colOff>177800</xdr:colOff>
      <xdr:row>57</xdr:row>
      <xdr:rowOff>97272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476798"/>
          <a:ext cx="889000" cy="39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134101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120630</xdr:rowOff>
    </xdr:from>
    <xdr:to>
      <xdr:col>85</xdr:col>
      <xdr:colOff>177800</xdr:colOff>
      <xdr:row>57</xdr:row>
      <xdr:rowOff>50780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99057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156086</xdr:rowOff>
    </xdr:from>
    <xdr:to>
      <xdr:col>81</xdr:col>
      <xdr:colOff>101600</xdr:colOff>
      <xdr:row>57</xdr:row>
      <xdr:rowOff>86236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5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77363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5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155742</xdr:rowOff>
    </xdr:from>
    <xdr:to>
      <xdr:col>76</xdr:col>
      <xdr:colOff>165100</xdr:colOff>
      <xdr:row>56</xdr:row>
      <xdr:rowOff>85892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77019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6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167698</xdr:rowOff>
    </xdr:from>
    <xdr:to>
      <xdr:col>72</xdr:col>
      <xdr:colOff>38100</xdr:colOff>
      <xdr:row>55</xdr:row>
      <xdr:rowOff>97848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114375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20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46472</xdr:rowOff>
    </xdr:from>
    <xdr:to>
      <xdr:col>67</xdr:col>
      <xdr:colOff>101600</xdr:colOff>
      <xdr:row>57</xdr:row>
      <xdr:rowOff>148072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139199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1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43562</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8112"/>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84455</xdr:rowOff>
    </xdr:from>
    <xdr:to>
      <xdr:col>76</xdr:col>
      <xdr:colOff>114300</xdr:colOff>
      <xdr:row>79</xdr:row>
      <xdr:rowOff>43562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457555"/>
          <a:ext cx="889000" cy="1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84455</xdr:rowOff>
    </xdr:from>
    <xdr:to>
      <xdr:col>71</xdr:col>
      <xdr:colOff>177800</xdr:colOff>
      <xdr:row>78</xdr:row>
      <xdr:rowOff>118490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457555"/>
          <a:ext cx="889000" cy="3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164212</xdr:rowOff>
    </xdr:from>
    <xdr:to>
      <xdr:col>76</xdr:col>
      <xdr:colOff>165100</xdr:colOff>
      <xdr:row>79</xdr:row>
      <xdr:rowOff>94362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85489</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0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33655</xdr:rowOff>
    </xdr:from>
    <xdr:to>
      <xdr:col>72</xdr:col>
      <xdr:colOff>38100</xdr:colOff>
      <xdr:row>78</xdr:row>
      <xdr:rowOff>135255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126382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49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67690</xdr:rowOff>
    </xdr:from>
    <xdr:to>
      <xdr:col>67</xdr:col>
      <xdr:colOff>101600</xdr:colOff>
      <xdr:row>78</xdr:row>
      <xdr:rowOff>169290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160417</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33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64167</xdr:rowOff>
    </xdr:from>
    <xdr:to>
      <xdr:col>85</xdr:col>
      <xdr:colOff>127000</xdr:colOff>
      <xdr:row>95</xdr:row>
      <xdr:rowOff>92436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351917"/>
          <a:ext cx="8382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64167</xdr:rowOff>
    </xdr:from>
    <xdr:to>
      <xdr:col>81</xdr:col>
      <xdr:colOff>50800</xdr:colOff>
      <xdr:row>95</xdr:row>
      <xdr:rowOff>81559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51917"/>
          <a:ext cx="889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78282</xdr:rowOff>
    </xdr:from>
    <xdr:to>
      <xdr:col>76</xdr:col>
      <xdr:colOff>114300</xdr:colOff>
      <xdr:row>95</xdr:row>
      <xdr:rowOff>81559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366032"/>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159948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60452</xdr:rowOff>
    </xdr:from>
    <xdr:to>
      <xdr:col>71</xdr:col>
      <xdr:colOff>177800</xdr:colOff>
      <xdr:row>95</xdr:row>
      <xdr:rowOff>78282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348202"/>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167015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148023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41636</xdr:rowOff>
    </xdr:from>
    <xdr:to>
      <xdr:col>85</xdr:col>
      <xdr:colOff>177800</xdr:colOff>
      <xdr:row>95</xdr:row>
      <xdr:rowOff>143236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2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20063</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13367</xdr:rowOff>
    </xdr:from>
    <xdr:to>
      <xdr:col>81</xdr:col>
      <xdr:colOff>101600</xdr:colOff>
      <xdr:row>95</xdr:row>
      <xdr:rowOff>114967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131494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0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30759</xdr:rowOff>
    </xdr:from>
    <xdr:to>
      <xdr:col>76</xdr:col>
      <xdr:colOff>165100</xdr:colOff>
      <xdr:row>95</xdr:row>
      <xdr:rowOff>132359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1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148886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09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27482</xdr:rowOff>
    </xdr:from>
    <xdr:to>
      <xdr:col>72</xdr:col>
      <xdr:colOff>38100</xdr:colOff>
      <xdr:row>95</xdr:row>
      <xdr:rowOff>129082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1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145609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09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9652</xdr:rowOff>
    </xdr:from>
    <xdr:to>
      <xdr:col>67</xdr:col>
      <xdr:colOff>101600</xdr:colOff>
      <xdr:row>95</xdr:row>
      <xdr:rowOff>111252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2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127779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0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231,462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円となっている。類似団体平均値と比べて高いのは、高齢化の進展に加え、低所得者層が多いことから、生活保護費や障害者自立支援費などの社会保障関連給付費が高いことが主な要因である。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財政調整基金については、中期的な見通しのもとに，決算剰余金を中心に積み立てるとともに、取り崩しが最小限となるよう経費節減に努めている。令和４年度は企業誘致や土地区画整理事業の成果に加え、令和３年度のコロナ特例による固定資産税・都市計画税の軽減措置の終了等による市税収入の伸び（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億円）や地方交付税の伸び（前年度比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億円）等により、取り崩しを最小限としたため、実質収支の伸びに牽引されて残高が回復している。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実質収支については、令和元年度までほぼ横ばいで推移していたが、令和２年度以降は、地方交付税の嵩上げ交付や、市税、各種交付金等の増収やコロナ禍によるイベント関連経費の縮減、行財政改革の効果などにより改善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年度決算は、国民健康保険特別会計において、徴収率の向上や、インセンティブ交付金の獲得による歳入確保</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に加え、一般会計からの累積赤字解消のための法定外繰出し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により赤字額が減少した。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水道事業会計においては、下水道事業会計へ長期の貸付を行ったことにより、黒字額が減少し、下水道事業会計においては、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過年度に発行した起債の償還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や老朽化した管路の更新等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が負担とな</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、黒字額が減少した。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一般会計においては、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市税や各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種交付</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金が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た一方</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臨時財政対策債の減や退職手当及び投資事業の増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により、黒字額が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6" customWidth="1"/>
    <col min="12" max="12" width="2.21875" style="176" customWidth="1"/>
    <col min="13" max="17" width="2.33203125" style="176" customWidth="1"/>
    <col min="18" max="119" width="2.109375" style="176" customWidth="1"/>
    <col min="120" max="16384" width="0" style="176"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7"/>
      <c r="DK1" s="177"/>
      <c r="DL1" s="177"/>
      <c r="DM1" s="177"/>
      <c r="DN1" s="177"/>
      <c r="DO1" s="177"/>
    </row>
    <row r="2" spans="1:119" ht="24" thickBot="1" x14ac:dyDescent="0.25">
      <c r="B2" s="178" t="s">
        <v>83</v>
      </c>
      <c r="C2" s="178"/>
      <c r="D2" s="179"/>
    </row>
    <row r="3" spans="1:119" ht="18.75" customHeight="1" thickBot="1" x14ac:dyDescent="0.25">
      <c r="A3" s="177"/>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77"/>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51356567</v>
      </c>
      <c r="BO4" s="371"/>
      <c r="BP4" s="371"/>
      <c r="BQ4" s="371"/>
      <c r="BR4" s="371"/>
      <c r="BS4" s="371"/>
      <c r="BT4" s="371"/>
      <c r="BU4" s="372"/>
      <c r="BV4" s="370">
        <v>50925438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3.8</v>
      </c>
      <c r="CU4" s="377"/>
      <c r="CV4" s="377"/>
      <c r="CW4" s="377"/>
      <c r="CX4" s="377"/>
      <c r="CY4" s="377"/>
      <c r="CZ4" s="377"/>
      <c r="DA4" s="378"/>
      <c r="DB4" s="376">
        <v>3.9</v>
      </c>
      <c r="DC4" s="377"/>
      <c r="DD4" s="377"/>
      <c r="DE4" s="377"/>
      <c r="DF4" s="377"/>
      <c r="DG4" s="377"/>
      <c r="DH4" s="377"/>
      <c r="DI4" s="378"/>
    </row>
    <row r="5" spans="1:119" ht="18.75" customHeight="1" x14ac:dyDescent="0.2">
      <c r="A5" s="177"/>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50341728</v>
      </c>
      <c r="BO5" s="408"/>
      <c r="BP5" s="408"/>
      <c r="BQ5" s="408"/>
      <c r="BR5" s="408"/>
      <c r="BS5" s="408"/>
      <c r="BT5" s="408"/>
      <c r="BU5" s="409"/>
      <c r="BV5" s="407">
        <v>49877058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96.5</v>
      </c>
      <c r="CU5" s="405"/>
      <c r="CV5" s="405"/>
      <c r="CW5" s="405"/>
      <c r="CX5" s="405"/>
      <c r="CY5" s="405"/>
      <c r="CZ5" s="405"/>
      <c r="DA5" s="406"/>
      <c r="DB5" s="404">
        <v>94.3</v>
      </c>
      <c r="DC5" s="405"/>
      <c r="DD5" s="405"/>
      <c r="DE5" s="405"/>
      <c r="DF5" s="405"/>
      <c r="DG5" s="405"/>
      <c r="DH5" s="405"/>
      <c r="DI5" s="406"/>
    </row>
    <row r="6" spans="1:119" ht="18.75" customHeight="1" x14ac:dyDescent="0.2">
      <c r="A6" s="177"/>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1014839</v>
      </c>
      <c r="BO6" s="408"/>
      <c r="BP6" s="408"/>
      <c r="BQ6" s="408"/>
      <c r="BR6" s="408"/>
      <c r="BS6" s="408"/>
      <c r="BT6" s="408"/>
      <c r="BU6" s="409"/>
      <c r="BV6" s="407">
        <v>1048380</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98.2</v>
      </c>
      <c r="CU6" s="445"/>
      <c r="CV6" s="445"/>
      <c r="CW6" s="445"/>
      <c r="CX6" s="445"/>
      <c r="CY6" s="445"/>
      <c r="CZ6" s="445"/>
      <c r="DA6" s="446"/>
      <c r="DB6" s="444">
        <v>100.5</v>
      </c>
      <c r="DC6" s="445"/>
      <c r="DD6" s="445"/>
      <c r="DE6" s="445"/>
      <c r="DF6" s="445"/>
      <c r="DG6" s="445"/>
      <c r="DH6" s="445"/>
      <c r="DI6" s="446"/>
    </row>
    <row r="7" spans="1:119" ht="18.75" customHeight="1" x14ac:dyDescent="0.2">
      <c r="A7" s="177"/>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22718</v>
      </c>
      <c r="BO7" s="408"/>
      <c r="BP7" s="408"/>
      <c r="BQ7" s="408"/>
      <c r="BR7" s="408"/>
      <c r="BS7" s="408"/>
      <c r="BT7" s="408"/>
      <c r="BU7" s="409"/>
      <c r="BV7" s="407">
        <v>2411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26309472</v>
      </c>
      <c r="CU7" s="408"/>
      <c r="CV7" s="408"/>
      <c r="CW7" s="408"/>
      <c r="CX7" s="408"/>
      <c r="CY7" s="408"/>
      <c r="CZ7" s="408"/>
      <c r="DA7" s="409"/>
      <c r="DB7" s="407">
        <v>26540014</v>
      </c>
      <c r="DC7" s="408"/>
      <c r="DD7" s="408"/>
      <c r="DE7" s="408"/>
      <c r="DF7" s="408"/>
      <c r="DG7" s="408"/>
      <c r="DH7" s="408"/>
      <c r="DI7" s="409"/>
    </row>
    <row r="8" spans="1:119" ht="18.75" customHeight="1" thickBot="1" x14ac:dyDescent="0.25">
      <c r="A8" s="177"/>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992121</v>
      </c>
      <c r="BO8" s="408"/>
      <c r="BP8" s="408"/>
      <c r="BQ8" s="408"/>
      <c r="BR8" s="408"/>
      <c r="BS8" s="408"/>
      <c r="BT8" s="408"/>
      <c r="BU8" s="409"/>
      <c r="BV8" s="407">
        <v>1045969</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0.59</v>
      </c>
      <c r="CU8" s="448"/>
      <c r="CV8" s="448"/>
      <c r="CW8" s="448"/>
      <c r="CX8" s="448"/>
      <c r="CY8" s="448"/>
      <c r="CZ8" s="448"/>
      <c r="DA8" s="449"/>
      <c r="DB8" s="447">
        <v>0.59</v>
      </c>
      <c r="DC8" s="448"/>
      <c r="DD8" s="448"/>
      <c r="DE8" s="448"/>
      <c r="DF8" s="448"/>
      <c r="DG8" s="448"/>
      <c r="DH8" s="448"/>
      <c r="DI8" s="449"/>
    </row>
    <row r="9" spans="1:119" ht="18.75" customHeight="1" thickBot="1" x14ac:dyDescent="0.25">
      <c r="A9" s="177"/>
      <c r="B9" s="401" t="s">
        <v>114</v>
      </c>
      <c r="C9" s="402"/>
      <c r="D9" s="402"/>
      <c r="E9" s="402"/>
      <c r="F9" s="402"/>
      <c r="G9" s="402"/>
      <c r="H9" s="402"/>
      <c r="I9" s="402"/>
      <c r="J9" s="402"/>
      <c r="K9" s="450"/>
      <c r="L9" s="451" t="s">
        <v>115</v>
      </c>
      <c r="M9" s="452"/>
      <c r="N9" s="452"/>
      <c r="O9" s="452"/>
      <c r="P9" s="452"/>
      <c r="Q9" s="453"/>
      <c r="R9" s="454">
        <v>117641</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104</v>
      </c>
      <c r="AV9" s="440"/>
      <c r="AW9" s="440"/>
      <c r="AX9" s="440"/>
      <c r="AY9" s="441" t="s">
        <v>118</v>
      </c>
      <c r="AZ9" s="442"/>
      <c r="BA9" s="442"/>
      <c r="BB9" s="442"/>
      <c r="BC9" s="442"/>
      <c r="BD9" s="442"/>
      <c r="BE9" s="442"/>
      <c r="BF9" s="442"/>
      <c r="BG9" s="442"/>
      <c r="BH9" s="442"/>
      <c r="BI9" s="442"/>
      <c r="BJ9" s="442"/>
      <c r="BK9" s="442"/>
      <c r="BL9" s="442"/>
      <c r="BM9" s="443"/>
      <c r="BN9" s="407">
        <v>-53848</v>
      </c>
      <c r="BO9" s="408"/>
      <c r="BP9" s="408"/>
      <c r="BQ9" s="408"/>
      <c r="BR9" s="408"/>
      <c r="BS9" s="408"/>
      <c r="BT9" s="408"/>
      <c r="BU9" s="409"/>
      <c r="BV9" s="407">
        <v>383281</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12.2</v>
      </c>
      <c r="CU9" s="405"/>
      <c r="CV9" s="405"/>
      <c r="CW9" s="405"/>
      <c r="CX9" s="405"/>
      <c r="CY9" s="405"/>
      <c r="CZ9" s="405"/>
      <c r="DA9" s="406"/>
      <c r="DB9" s="404">
        <v>13.1</v>
      </c>
      <c r="DC9" s="405"/>
      <c r="DD9" s="405"/>
      <c r="DE9" s="405"/>
      <c r="DF9" s="405"/>
      <c r="DG9" s="405"/>
      <c r="DH9" s="405"/>
      <c r="DI9" s="406"/>
    </row>
    <row r="10" spans="1:119" ht="18.75" customHeight="1" thickBot="1" x14ac:dyDescent="0.25">
      <c r="A10" s="177"/>
      <c r="B10" s="401"/>
      <c r="C10" s="402"/>
      <c r="D10" s="402"/>
      <c r="E10" s="402"/>
      <c r="F10" s="402"/>
      <c r="G10" s="402"/>
      <c r="H10" s="402"/>
      <c r="I10" s="402"/>
      <c r="J10" s="402"/>
      <c r="K10" s="450"/>
      <c r="L10" s="457" t="s">
        <v>120</v>
      </c>
      <c r="M10" s="437"/>
      <c r="N10" s="437"/>
      <c r="O10" s="437"/>
      <c r="P10" s="437"/>
      <c r="Q10" s="438"/>
      <c r="R10" s="458">
        <v>120750</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1960457</v>
      </c>
      <c r="BO10" s="408"/>
      <c r="BP10" s="408"/>
      <c r="BQ10" s="408"/>
      <c r="BR10" s="408"/>
      <c r="BS10" s="408"/>
      <c r="BT10" s="408"/>
      <c r="BU10" s="409"/>
      <c r="BV10" s="407">
        <v>1829976</v>
      </c>
      <c r="BW10" s="408"/>
      <c r="BX10" s="408"/>
      <c r="BY10" s="408"/>
      <c r="BZ10" s="408"/>
      <c r="CA10" s="408"/>
      <c r="CB10" s="408"/>
      <c r="CC10" s="409"/>
      <c r="CD10" s="180" t="s">
        <v>124</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77"/>
      <c r="B12" s="467" t="s">
        <v>132</v>
      </c>
      <c r="C12" s="468"/>
      <c r="D12" s="468"/>
      <c r="E12" s="468"/>
      <c r="F12" s="468"/>
      <c r="G12" s="468"/>
      <c r="H12" s="468"/>
      <c r="I12" s="468"/>
      <c r="J12" s="468"/>
      <c r="K12" s="469"/>
      <c r="L12" s="476" t="s">
        <v>133</v>
      </c>
      <c r="M12" s="477"/>
      <c r="N12" s="477"/>
      <c r="O12" s="477"/>
      <c r="P12" s="477"/>
      <c r="Q12" s="478"/>
      <c r="R12" s="479">
        <v>116966</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6589</v>
      </c>
      <c r="BO12" s="408"/>
      <c r="BP12" s="408"/>
      <c r="BQ12" s="408"/>
      <c r="BR12" s="408"/>
      <c r="BS12" s="408"/>
      <c r="BT12" s="408"/>
      <c r="BU12" s="409"/>
      <c r="BV12" s="407">
        <v>6925</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2">
      <c r="A13" s="177"/>
      <c r="B13" s="470"/>
      <c r="C13" s="471"/>
      <c r="D13" s="471"/>
      <c r="E13" s="471"/>
      <c r="F13" s="471"/>
      <c r="G13" s="471"/>
      <c r="H13" s="471"/>
      <c r="I13" s="471"/>
      <c r="J13" s="471"/>
      <c r="K13" s="472"/>
      <c r="L13" s="186"/>
      <c r="M13" s="498" t="s">
        <v>140</v>
      </c>
      <c r="N13" s="499"/>
      <c r="O13" s="499"/>
      <c r="P13" s="499"/>
      <c r="Q13" s="500"/>
      <c r="R13" s="491">
        <v>114921</v>
      </c>
      <c r="S13" s="492"/>
      <c r="T13" s="492"/>
      <c r="U13" s="492"/>
      <c r="V13" s="493"/>
      <c r="W13" s="423" t="s">
        <v>141</v>
      </c>
      <c r="X13" s="424"/>
      <c r="Y13" s="424"/>
      <c r="Z13" s="424"/>
      <c r="AA13" s="424"/>
      <c r="AB13" s="414"/>
      <c r="AC13" s="458">
        <v>227</v>
      </c>
      <c r="AD13" s="459"/>
      <c r="AE13" s="459"/>
      <c r="AF13" s="459"/>
      <c r="AG13" s="501"/>
      <c r="AH13" s="458">
        <v>247</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1900020</v>
      </c>
      <c r="BO13" s="408"/>
      <c r="BP13" s="408"/>
      <c r="BQ13" s="408"/>
      <c r="BR13" s="408"/>
      <c r="BS13" s="408"/>
      <c r="BT13" s="408"/>
      <c r="BU13" s="409"/>
      <c r="BV13" s="407">
        <v>2206332</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3.1</v>
      </c>
      <c r="CU13" s="405"/>
      <c r="CV13" s="405"/>
      <c r="CW13" s="405"/>
      <c r="CX13" s="405"/>
      <c r="CY13" s="405"/>
      <c r="CZ13" s="405"/>
      <c r="DA13" s="406"/>
      <c r="DB13" s="404">
        <v>3.9</v>
      </c>
      <c r="DC13" s="405"/>
      <c r="DD13" s="405"/>
      <c r="DE13" s="405"/>
      <c r="DF13" s="405"/>
      <c r="DG13" s="405"/>
      <c r="DH13" s="405"/>
      <c r="DI13" s="406"/>
    </row>
    <row r="14" spans="1:119" ht="18.75" customHeight="1" thickBot="1" x14ac:dyDescent="0.25">
      <c r="A14" s="177"/>
      <c r="B14" s="470"/>
      <c r="C14" s="471"/>
      <c r="D14" s="471"/>
      <c r="E14" s="471"/>
      <c r="F14" s="471"/>
      <c r="G14" s="471"/>
      <c r="H14" s="471"/>
      <c r="I14" s="471"/>
      <c r="J14" s="471"/>
      <c r="K14" s="472"/>
      <c r="L14" s="488" t="s">
        <v>146</v>
      </c>
      <c r="M14" s="489"/>
      <c r="N14" s="489"/>
      <c r="O14" s="489"/>
      <c r="P14" s="489"/>
      <c r="Q14" s="490"/>
      <c r="R14" s="491">
        <v>117801</v>
      </c>
      <c r="S14" s="492"/>
      <c r="T14" s="492"/>
      <c r="U14" s="492"/>
      <c r="V14" s="493"/>
      <c r="W14" s="397"/>
      <c r="X14" s="398"/>
      <c r="Y14" s="398"/>
      <c r="Z14" s="398"/>
      <c r="AA14" s="398"/>
      <c r="AB14" s="387"/>
      <c r="AC14" s="494">
        <v>0.5</v>
      </c>
      <c r="AD14" s="495"/>
      <c r="AE14" s="495"/>
      <c r="AF14" s="495"/>
      <c r="AG14" s="496"/>
      <c r="AH14" s="494">
        <v>0.5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10.4</v>
      </c>
      <c r="CU14" s="506"/>
      <c r="CV14" s="506"/>
      <c r="CW14" s="506"/>
      <c r="CX14" s="506"/>
      <c r="CY14" s="506"/>
      <c r="CZ14" s="506"/>
      <c r="DA14" s="507"/>
      <c r="DB14" s="505">
        <v>24</v>
      </c>
      <c r="DC14" s="506"/>
      <c r="DD14" s="506"/>
      <c r="DE14" s="506"/>
      <c r="DF14" s="506"/>
      <c r="DG14" s="506"/>
      <c r="DH14" s="506"/>
      <c r="DI14" s="507"/>
    </row>
    <row r="15" spans="1:119" ht="18.75" customHeight="1" x14ac:dyDescent="0.2">
      <c r="A15" s="177"/>
      <c r="B15" s="470"/>
      <c r="C15" s="471"/>
      <c r="D15" s="471"/>
      <c r="E15" s="471"/>
      <c r="F15" s="471"/>
      <c r="G15" s="471"/>
      <c r="H15" s="471"/>
      <c r="I15" s="471"/>
      <c r="J15" s="471"/>
      <c r="K15" s="472"/>
      <c r="L15" s="186"/>
      <c r="M15" s="498" t="s">
        <v>148</v>
      </c>
      <c r="N15" s="499"/>
      <c r="O15" s="499"/>
      <c r="P15" s="499"/>
      <c r="Q15" s="500"/>
      <c r="R15" s="491">
        <v>115980</v>
      </c>
      <c r="S15" s="492"/>
      <c r="T15" s="492"/>
      <c r="U15" s="492"/>
      <c r="V15" s="493"/>
      <c r="W15" s="423" t="s">
        <v>149</v>
      </c>
      <c r="X15" s="424"/>
      <c r="Y15" s="424"/>
      <c r="Z15" s="424"/>
      <c r="AA15" s="424"/>
      <c r="AB15" s="414"/>
      <c r="AC15" s="458">
        <v>12562</v>
      </c>
      <c r="AD15" s="459"/>
      <c r="AE15" s="459"/>
      <c r="AF15" s="459"/>
      <c r="AG15" s="501"/>
      <c r="AH15" s="458">
        <v>13583</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12912943</v>
      </c>
      <c r="BO15" s="371"/>
      <c r="BP15" s="371"/>
      <c r="BQ15" s="371"/>
      <c r="BR15" s="371"/>
      <c r="BS15" s="371"/>
      <c r="BT15" s="371"/>
      <c r="BU15" s="372"/>
      <c r="BV15" s="370">
        <v>12291497</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27.2</v>
      </c>
      <c r="AD16" s="495"/>
      <c r="AE16" s="495"/>
      <c r="AF16" s="495"/>
      <c r="AG16" s="496"/>
      <c r="AH16" s="494">
        <v>28.6</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22450255</v>
      </c>
      <c r="BO16" s="408"/>
      <c r="BP16" s="408"/>
      <c r="BQ16" s="408"/>
      <c r="BR16" s="408"/>
      <c r="BS16" s="408"/>
      <c r="BT16" s="408"/>
      <c r="BU16" s="409"/>
      <c r="BV16" s="407">
        <v>21618599</v>
      </c>
      <c r="BW16" s="408"/>
      <c r="BX16" s="408"/>
      <c r="BY16" s="408"/>
      <c r="BZ16" s="408"/>
      <c r="CA16" s="408"/>
      <c r="CB16" s="408"/>
      <c r="CC16" s="409"/>
      <c r="CD16" s="190"/>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77"/>
      <c r="B17" s="473"/>
      <c r="C17" s="474"/>
      <c r="D17" s="474"/>
      <c r="E17" s="474"/>
      <c r="F17" s="474"/>
      <c r="G17" s="474"/>
      <c r="H17" s="474"/>
      <c r="I17" s="474"/>
      <c r="J17" s="474"/>
      <c r="K17" s="475"/>
      <c r="L17" s="191"/>
      <c r="M17" s="518" t="s">
        <v>155</v>
      </c>
      <c r="N17" s="519"/>
      <c r="O17" s="519"/>
      <c r="P17" s="519"/>
      <c r="Q17" s="520"/>
      <c r="R17" s="513" t="s">
        <v>156</v>
      </c>
      <c r="S17" s="514"/>
      <c r="T17" s="514"/>
      <c r="U17" s="514"/>
      <c r="V17" s="515"/>
      <c r="W17" s="423" t="s">
        <v>157</v>
      </c>
      <c r="X17" s="424"/>
      <c r="Y17" s="424"/>
      <c r="Z17" s="424"/>
      <c r="AA17" s="424"/>
      <c r="AB17" s="414"/>
      <c r="AC17" s="458">
        <v>33466</v>
      </c>
      <c r="AD17" s="459"/>
      <c r="AE17" s="459"/>
      <c r="AF17" s="459"/>
      <c r="AG17" s="501"/>
      <c r="AH17" s="458">
        <v>33720</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16291403</v>
      </c>
      <c r="BO17" s="408"/>
      <c r="BP17" s="408"/>
      <c r="BQ17" s="408"/>
      <c r="BR17" s="408"/>
      <c r="BS17" s="408"/>
      <c r="BT17" s="408"/>
      <c r="BU17" s="409"/>
      <c r="BV17" s="407">
        <v>15519061</v>
      </c>
      <c r="BW17" s="408"/>
      <c r="BX17" s="408"/>
      <c r="BY17" s="408"/>
      <c r="BZ17" s="408"/>
      <c r="CA17" s="408"/>
      <c r="CB17" s="408"/>
      <c r="CC17" s="409"/>
      <c r="CD17" s="190"/>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77"/>
      <c r="B18" s="529" t="s">
        <v>159</v>
      </c>
      <c r="C18" s="450"/>
      <c r="D18" s="450"/>
      <c r="E18" s="530"/>
      <c r="F18" s="530"/>
      <c r="G18" s="530"/>
      <c r="H18" s="530"/>
      <c r="I18" s="530"/>
      <c r="J18" s="530"/>
      <c r="K18" s="530"/>
      <c r="L18" s="531">
        <v>16.66</v>
      </c>
      <c r="M18" s="531"/>
      <c r="N18" s="531"/>
      <c r="O18" s="531"/>
      <c r="P18" s="531"/>
      <c r="Q18" s="531"/>
      <c r="R18" s="532"/>
      <c r="S18" s="532"/>
      <c r="T18" s="532"/>
      <c r="U18" s="532"/>
      <c r="V18" s="533"/>
      <c r="W18" s="425"/>
      <c r="X18" s="426"/>
      <c r="Y18" s="426"/>
      <c r="Z18" s="426"/>
      <c r="AA18" s="426"/>
      <c r="AB18" s="417"/>
      <c r="AC18" s="534">
        <v>72.400000000000006</v>
      </c>
      <c r="AD18" s="535"/>
      <c r="AE18" s="535"/>
      <c r="AF18" s="535"/>
      <c r="AG18" s="536"/>
      <c r="AH18" s="534">
        <v>70.900000000000006</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26408923</v>
      </c>
      <c r="BO18" s="408"/>
      <c r="BP18" s="408"/>
      <c r="BQ18" s="408"/>
      <c r="BR18" s="408"/>
      <c r="BS18" s="408"/>
      <c r="BT18" s="408"/>
      <c r="BU18" s="409"/>
      <c r="BV18" s="407">
        <v>26053727</v>
      </c>
      <c r="BW18" s="408"/>
      <c r="BX18" s="408"/>
      <c r="BY18" s="408"/>
      <c r="BZ18" s="408"/>
      <c r="CA18" s="408"/>
      <c r="CB18" s="408"/>
      <c r="CC18" s="409"/>
      <c r="CD18" s="190"/>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77"/>
      <c r="B19" s="529" t="s">
        <v>161</v>
      </c>
      <c r="C19" s="450"/>
      <c r="D19" s="450"/>
      <c r="E19" s="530"/>
      <c r="F19" s="530"/>
      <c r="G19" s="530"/>
      <c r="H19" s="530"/>
      <c r="I19" s="530"/>
      <c r="J19" s="530"/>
      <c r="K19" s="530"/>
      <c r="L19" s="538">
        <v>7061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32019262</v>
      </c>
      <c r="BO19" s="408"/>
      <c r="BP19" s="408"/>
      <c r="BQ19" s="408"/>
      <c r="BR19" s="408"/>
      <c r="BS19" s="408"/>
      <c r="BT19" s="408"/>
      <c r="BU19" s="409"/>
      <c r="BV19" s="407">
        <v>31346138</v>
      </c>
      <c r="BW19" s="408"/>
      <c r="BX19" s="408"/>
      <c r="BY19" s="408"/>
      <c r="BZ19" s="408"/>
      <c r="CA19" s="408"/>
      <c r="CB19" s="408"/>
      <c r="CC19" s="409"/>
      <c r="CD19" s="190"/>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77"/>
      <c r="B20" s="529" t="s">
        <v>163</v>
      </c>
      <c r="C20" s="450"/>
      <c r="D20" s="450"/>
      <c r="E20" s="530"/>
      <c r="F20" s="530"/>
      <c r="G20" s="530"/>
      <c r="H20" s="530"/>
      <c r="I20" s="530"/>
      <c r="J20" s="530"/>
      <c r="K20" s="530"/>
      <c r="L20" s="538">
        <v>51902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0"/>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77"/>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0"/>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77"/>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37152839</v>
      </c>
      <c r="BO22" s="371"/>
      <c r="BP22" s="371"/>
      <c r="BQ22" s="371"/>
      <c r="BR22" s="371"/>
      <c r="BS22" s="371"/>
      <c r="BT22" s="371"/>
      <c r="BU22" s="372"/>
      <c r="BV22" s="370">
        <v>39426868</v>
      </c>
      <c r="BW22" s="371"/>
      <c r="BX22" s="371"/>
      <c r="BY22" s="371"/>
      <c r="BZ22" s="371"/>
      <c r="CA22" s="371"/>
      <c r="CB22" s="371"/>
      <c r="CC22" s="372"/>
      <c r="CD22" s="190"/>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77"/>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26419664</v>
      </c>
      <c r="BO23" s="408"/>
      <c r="BP23" s="408"/>
      <c r="BQ23" s="408"/>
      <c r="BR23" s="408"/>
      <c r="BS23" s="408"/>
      <c r="BT23" s="408"/>
      <c r="BU23" s="409"/>
      <c r="BV23" s="407">
        <v>27324459</v>
      </c>
      <c r="BW23" s="408"/>
      <c r="BX23" s="408"/>
      <c r="BY23" s="408"/>
      <c r="BZ23" s="408"/>
      <c r="CA23" s="408"/>
      <c r="CB23" s="408"/>
      <c r="CC23" s="409"/>
      <c r="CD23" s="190"/>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77"/>
      <c r="B24" s="578"/>
      <c r="C24" s="554"/>
      <c r="D24" s="555"/>
      <c r="E24" s="457" t="s">
        <v>173</v>
      </c>
      <c r="F24" s="437"/>
      <c r="G24" s="437"/>
      <c r="H24" s="437"/>
      <c r="I24" s="437"/>
      <c r="J24" s="437"/>
      <c r="K24" s="438"/>
      <c r="L24" s="458">
        <v>1</v>
      </c>
      <c r="M24" s="459"/>
      <c r="N24" s="459"/>
      <c r="O24" s="459"/>
      <c r="P24" s="501"/>
      <c r="Q24" s="458">
        <v>10057</v>
      </c>
      <c r="R24" s="459"/>
      <c r="S24" s="459"/>
      <c r="T24" s="459"/>
      <c r="U24" s="459"/>
      <c r="V24" s="501"/>
      <c r="W24" s="553"/>
      <c r="X24" s="554"/>
      <c r="Y24" s="555"/>
      <c r="Z24" s="457" t="s">
        <v>174</v>
      </c>
      <c r="AA24" s="437"/>
      <c r="AB24" s="437"/>
      <c r="AC24" s="437"/>
      <c r="AD24" s="437"/>
      <c r="AE24" s="437"/>
      <c r="AF24" s="437"/>
      <c r="AG24" s="438"/>
      <c r="AH24" s="458">
        <v>685</v>
      </c>
      <c r="AI24" s="459"/>
      <c r="AJ24" s="459"/>
      <c r="AK24" s="459"/>
      <c r="AL24" s="501"/>
      <c r="AM24" s="458">
        <v>2144735</v>
      </c>
      <c r="AN24" s="459"/>
      <c r="AO24" s="459"/>
      <c r="AP24" s="459"/>
      <c r="AQ24" s="459"/>
      <c r="AR24" s="501"/>
      <c r="AS24" s="458">
        <v>3131</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18942756</v>
      </c>
      <c r="BO24" s="408"/>
      <c r="BP24" s="408"/>
      <c r="BQ24" s="408"/>
      <c r="BR24" s="408"/>
      <c r="BS24" s="408"/>
      <c r="BT24" s="408"/>
      <c r="BU24" s="409"/>
      <c r="BV24" s="407">
        <v>19948379</v>
      </c>
      <c r="BW24" s="408"/>
      <c r="BX24" s="408"/>
      <c r="BY24" s="408"/>
      <c r="BZ24" s="408"/>
      <c r="CA24" s="408"/>
      <c r="CB24" s="408"/>
      <c r="CC24" s="409"/>
      <c r="CD24" s="190"/>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77"/>
      <c r="B25" s="578"/>
      <c r="C25" s="554"/>
      <c r="D25" s="555"/>
      <c r="E25" s="457" t="s">
        <v>176</v>
      </c>
      <c r="F25" s="437"/>
      <c r="G25" s="437"/>
      <c r="H25" s="437"/>
      <c r="I25" s="437"/>
      <c r="J25" s="437"/>
      <c r="K25" s="438"/>
      <c r="L25" s="458">
        <v>2</v>
      </c>
      <c r="M25" s="459"/>
      <c r="N25" s="459"/>
      <c r="O25" s="459"/>
      <c r="P25" s="501"/>
      <c r="Q25" s="458">
        <v>8407</v>
      </c>
      <c r="R25" s="459"/>
      <c r="S25" s="459"/>
      <c r="T25" s="459"/>
      <c r="U25" s="459"/>
      <c r="V25" s="501"/>
      <c r="W25" s="553"/>
      <c r="X25" s="554"/>
      <c r="Y25" s="555"/>
      <c r="Z25" s="457" t="s">
        <v>177</v>
      </c>
      <c r="AA25" s="437"/>
      <c r="AB25" s="437"/>
      <c r="AC25" s="437"/>
      <c r="AD25" s="437"/>
      <c r="AE25" s="437"/>
      <c r="AF25" s="437"/>
      <c r="AG25" s="438"/>
      <c r="AH25" s="458">
        <v>115</v>
      </c>
      <c r="AI25" s="459"/>
      <c r="AJ25" s="459"/>
      <c r="AK25" s="459"/>
      <c r="AL25" s="501"/>
      <c r="AM25" s="458">
        <v>359030</v>
      </c>
      <c r="AN25" s="459"/>
      <c r="AO25" s="459"/>
      <c r="AP25" s="459"/>
      <c r="AQ25" s="459"/>
      <c r="AR25" s="501"/>
      <c r="AS25" s="458">
        <v>3122</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4966927</v>
      </c>
      <c r="BO25" s="371"/>
      <c r="BP25" s="371"/>
      <c r="BQ25" s="371"/>
      <c r="BR25" s="371"/>
      <c r="BS25" s="371"/>
      <c r="BT25" s="371"/>
      <c r="BU25" s="372"/>
      <c r="BV25" s="370">
        <v>3724643</v>
      </c>
      <c r="BW25" s="371"/>
      <c r="BX25" s="371"/>
      <c r="BY25" s="371"/>
      <c r="BZ25" s="371"/>
      <c r="CA25" s="371"/>
      <c r="CB25" s="371"/>
      <c r="CC25" s="372"/>
      <c r="CD25" s="190"/>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77"/>
      <c r="B26" s="578"/>
      <c r="C26" s="554"/>
      <c r="D26" s="555"/>
      <c r="E26" s="457" t="s">
        <v>179</v>
      </c>
      <c r="F26" s="437"/>
      <c r="G26" s="437"/>
      <c r="H26" s="437"/>
      <c r="I26" s="437"/>
      <c r="J26" s="437"/>
      <c r="K26" s="438"/>
      <c r="L26" s="458">
        <v>1</v>
      </c>
      <c r="M26" s="459"/>
      <c r="N26" s="459"/>
      <c r="O26" s="459"/>
      <c r="P26" s="501"/>
      <c r="Q26" s="458">
        <v>7824</v>
      </c>
      <c r="R26" s="459"/>
      <c r="S26" s="459"/>
      <c r="T26" s="459"/>
      <c r="U26" s="459"/>
      <c r="V26" s="501"/>
      <c r="W26" s="553"/>
      <c r="X26" s="554"/>
      <c r="Y26" s="555"/>
      <c r="Z26" s="457" t="s">
        <v>180</v>
      </c>
      <c r="AA26" s="559"/>
      <c r="AB26" s="559"/>
      <c r="AC26" s="559"/>
      <c r="AD26" s="559"/>
      <c r="AE26" s="559"/>
      <c r="AF26" s="559"/>
      <c r="AG26" s="560"/>
      <c r="AH26" s="458">
        <v>62</v>
      </c>
      <c r="AI26" s="459"/>
      <c r="AJ26" s="459"/>
      <c r="AK26" s="459"/>
      <c r="AL26" s="501"/>
      <c r="AM26" s="458">
        <v>214644</v>
      </c>
      <c r="AN26" s="459"/>
      <c r="AO26" s="459"/>
      <c r="AP26" s="459"/>
      <c r="AQ26" s="459"/>
      <c r="AR26" s="501"/>
      <c r="AS26" s="458">
        <v>3462</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130</v>
      </c>
      <c r="BW26" s="408"/>
      <c r="BX26" s="408"/>
      <c r="BY26" s="408"/>
      <c r="BZ26" s="408"/>
      <c r="CA26" s="408"/>
      <c r="CB26" s="408"/>
      <c r="CC26" s="409"/>
      <c r="CD26" s="190"/>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77"/>
      <c r="B27" s="578"/>
      <c r="C27" s="554"/>
      <c r="D27" s="555"/>
      <c r="E27" s="457" t="s">
        <v>182</v>
      </c>
      <c r="F27" s="437"/>
      <c r="G27" s="437"/>
      <c r="H27" s="437"/>
      <c r="I27" s="437"/>
      <c r="J27" s="437"/>
      <c r="K27" s="438"/>
      <c r="L27" s="458">
        <v>1</v>
      </c>
      <c r="M27" s="459"/>
      <c r="N27" s="459"/>
      <c r="O27" s="459"/>
      <c r="P27" s="501"/>
      <c r="Q27" s="458">
        <v>7600</v>
      </c>
      <c r="R27" s="459"/>
      <c r="S27" s="459"/>
      <c r="T27" s="459"/>
      <c r="U27" s="459"/>
      <c r="V27" s="501"/>
      <c r="W27" s="553"/>
      <c r="X27" s="554"/>
      <c r="Y27" s="555"/>
      <c r="Z27" s="457" t="s">
        <v>183</v>
      </c>
      <c r="AA27" s="437"/>
      <c r="AB27" s="437"/>
      <c r="AC27" s="437"/>
      <c r="AD27" s="437"/>
      <c r="AE27" s="437"/>
      <c r="AF27" s="437"/>
      <c r="AG27" s="438"/>
      <c r="AH27" s="458">
        <v>56</v>
      </c>
      <c r="AI27" s="459"/>
      <c r="AJ27" s="459"/>
      <c r="AK27" s="459"/>
      <c r="AL27" s="501"/>
      <c r="AM27" s="458">
        <v>171654</v>
      </c>
      <c r="AN27" s="459"/>
      <c r="AO27" s="459"/>
      <c r="AP27" s="459"/>
      <c r="AQ27" s="459"/>
      <c r="AR27" s="501"/>
      <c r="AS27" s="458">
        <v>3065</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130</v>
      </c>
      <c r="BO27" s="527"/>
      <c r="BP27" s="527"/>
      <c r="BQ27" s="527"/>
      <c r="BR27" s="527"/>
      <c r="BS27" s="527"/>
      <c r="BT27" s="527"/>
      <c r="BU27" s="528"/>
      <c r="BV27" s="526" t="s">
        <v>185</v>
      </c>
      <c r="BW27" s="527"/>
      <c r="BX27" s="527"/>
      <c r="BY27" s="527"/>
      <c r="BZ27" s="527"/>
      <c r="CA27" s="527"/>
      <c r="CB27" s="527"/>
      <c r="CC27" s="528"/>
      <c r="CD27" s="192"/>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77"/>
      <c r="B28" s="578"/>
      <c r="C28" s="554"/>
      <c r="D28" s="555"/>
      <c r="E28" s="457" t="s">
        <v>186</v>
      </c>
      <c r="F28" s="437"/>
      <c r="G28" s="437"/>
      <c r="H28" s="437"/>
      <c r="I28" s="437"/>
      <c r="J28" s="437"/>
      <c r="K28" s="438"/>
      <c r="L28" s="458">
        <v>1</v>
      </c>
      <c r="M28" s="459"/>
      <c r="N28" s="459"/>
      <c r="O28" s="459"/>
      <c r="P28" s="501"/>
      <c r="Q28" s="458">
        <v>6700</v>
      </c>
      <c r="R28" s="459"/>
      <c r="S28" s="459"/>
      <c r="T28" s="459"/>
      <c r="U28" s="459"/>
      <c r="V28" s="501"/>
      <c r="W28" s="553"/>
      <c r="X28" s="554"/>
      <c r="Y28" s="555"/>
      <c r="Z28" s="457" t="s">
        <v>187</v>
      </c>
      <c r="AA28" s="437"/>
      <c r="AB28" s="437"/>
      <c r="AC28" s="437"/>
      <c r="AD28" s="437"/>
      <c r="AE28" s="437"/>
      <c r="AF28" s="437"/>
      <c r="AG28" s="438"/>
      <c r="AH28" s="458" t="s">
        <v>130</v>
      </c>
      <c r="AI28" s="459"/>
      <c r="AJ28" s="459"/>
      <c r="AK28" s="459"/>
      <c r="AL28" s="501"/>
      <c r="AM28" s="458" t="s">
        <v>185</v>
      </c>
      <c r="AN28" s="459"/>
      <c r="AO28" s="459"/>
      <c r="AP28" s="459"/>
      <c r="AQ28" s="459"/>
      <c r="AR28" s="501"/>
      <c r="AS28" s="458" t="s">
        <v>185</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4443052</v>
      </c>
      <c r="BO28" s="371"/>
      <c r="BP28" s="371"/>
      <c r="BQ28" s="371"/>
      <c r="BR28" s="371"/>
      <c r="BS28" s="371"/>
      <c r="BT28" s="371"/>
      <c r="BU28" s="372"/>
      <c r="BV28" s="370">
        <v>2489184</v>
      </c>
      <c r="BW28" s="371"/>
      <c r="BX28" s="371"/>
      <c r="BY28" s="371"/>
      <c r="BZ28" s="371"/>
      <c r="CA28" s="371"/>
      <c r="CB28" s="371"/>
      <c r="CC28" s="372"/>
      <c r="CD28" s="190"/>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77"/>
      <c r="B29" s="578"/>
      <c r="C29" s="554"/>
      <c r="D29" s="555"/>
      <c r="E29" s="457" t="s">
        <v>189</v>
      </c>
      <c r="F29" s="437"/>
      <c r="G29" s="437"/>
      <c r="H29" s="437"/>
      <c r="I29" s="437"/>
      <c r="J29" s="437"/>
      <c r="K29" s="438"/>
      <c r="L29" s="458">
        <v>16</v>
      </c>
      <c r="M29" s="459"/>
      <c r="N29" s="459"/>
      <c r="O29" s="459"/>
      <c r="P29" s="501"/>
      <c r="Q29" s="458">
        <v>6200</v>
      </c>
      <c r="R29" s="459"/>
      <c r="S29" s="459"/>
      <c r="T29" s="459"/>
      <c r="U29" s="459"/>
      <c r="V29" s="501"/>
      <c r="W29" s="556"/>
      <c r="X29" s="557"/>
      <c r="Y29" s="558"/>
      <c r="Z29" s="457" t="s">
        <v>190</v>
      </c>
      <c r="AA29" s="437"/>
      <c r="AB29" s="437"/>
      <c r="AC29" s="437"/>
      <c r="AD29" s="437"/>
      <c r="AE29" s="437"/>
      <c r="AF29" s="437"/>
      <c r="AG29" s="438"/>
      <c r="AH29" s="458">
        <v>741</v>
      </c>
      <c r="AI29" s="459"/>
      <c r="AJ29" s="459"/>
      <c r="AK29" s="459"/>
      <c r="AL29" s="501"/>
      <c r="AM29" s="458">
        <v>2316389</v>
      </c>
      <c r="AN29" s="459"/>
      <c r="AO29" s="459"/>
      <c r="AP29" s="459"/>
      <c r="AQ29" s="459"/>
      <c r="AR29" s="501"/>
      <c r="AS29" s="458">
        <v>3126</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482904</v>
      </c>
      <c r="BO29" s="408"/>
      <c r="BP29" s="408"/>
      <c r="BQ29" s="408"/>
      <c r="BR29" s="408"/>
      <c r="BS29" s="408"/>
      <c r="BT29" s="408"/>
      <c r="BU29" s="409"/>
      <c r="BV29" s="407">
        <v>482900</v>
      </c>
      <c r="BW29" s="408"/>
      <c r="BX29" s="408"/>
      <c r="BY29" s="408"/>
      <c r="BZ29" s="408"/>
      <c r="CA29" s="408"/>
      <c r="CB29" s="408"/>
      <c r="CC29" s="409"/>
      <c r="CD29" s="192"/>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77"/>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99.7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1475365</v>
      </c>
      <c r="BO30" s="527"/>
      <c r="BP30" s="527"/>
      <c r="BQ30" s="527"/>
      <c r="BR30" s="527"/>
      <c r="BS30" s="527"/>
      <c r="BT30" s="527"/>
      <c r="BU30" s="528"/>
      <c r="BV30" s="526">
        <v>1280350</v>
      </c>
      <c r="BW30" s="527"/>
      <c r="BX30" s="527"/>
      <c r="BY30" s="527"/>
      <c r="BZ30" s="527"/>
      <c r="CA30" s="527"/>
      <c r="CB30" s="527"/>
      <c r="CC30" s="528"/>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0"/>
    </row>
    <row r="33" spans="1:113" ht="13.5" customHeight="1" x14ac:dyDescent="0.2">
      <c r="A33" s="177"/>
      <c r="B33" s="201"/>
      <c r="C33" s="431" t="s">
        <v>199</v>
      </c>
      <c r="D33" s="431"/>
      <c r="E33" s="396" t="s">
        <v>200</v>
      </c>
      <c r="F33" s="396"/>
      <c r="G33" s="396"/>
      <c r="H33" s="396"/>
      <c r="I33" s="396"/>
      <c r="J33" s="396"/>
      <c r="K33" s="396"/>
      <c r="L33" s="396"/>
      <c r="M33" s="396"/>
      <c r="N33" s="396"/>
      <c r="O33" s="396"/>
      <c r="P33" s="396"/>
      <c r="Q33" s="396"/>
      <c r="R33" s="396"/>
      <c r="S33" s="396"/>
      <c r="T33" s="202"/>
      <c r="U33" s="431" t="s">
        <v>199</v>
      </c>
      <c r="V33" s="431"/>
      <c r="W33" s="396" t="s">
        <v>201</v>
      </c>
      <c r="X33" s="396"/>
      <c r="Y33" s="396"/>
      <c r="Z33" s="396"/>
      <c r="AA33" s="396"/>
      <c r="AB33" s="396"/>
      <c r="AC33" s="396"/>
      <c r="AD33" s="396"/>
      <c r="AE33" s="396"/>
      <c r="AF33" s="396"/>
      <c r="AG33" s="396"/>
      <c r="AH33" s="396"/>
      <c r="AI33" s="396"/>
      <c r="AJ33" s="396"/>
      <c r="AK33" s="396"/>
      <c r="AL33" s="202"/>
      <c r="AM33" s="431" t="s">
        <v>202</v>
      </c>
      <c r="AN33" s="431"/>
      <c r="AO33" s="396" t="s">
        <v>200</v>
      </c>
      <c r="AP33" s="396"/>
      <c r="AQ33" s="396"/>
      <c r="AR33" s="396"/>
      <c r="AS33" s="396"/>
      <c r="AT33" s="396"/>
      <c r="AU33" s="396"/>
      <c r="AV33" s="396"/>
      <c r="AW33" s="396"/>
      <c r="AX33" s="396"/>
      <c r="AY33" s="396"/>
      <c r="AZ33" s="396"/>
      <c r="BA33" s="396"/>
      <c r="BB33" s="396"/>
      <c r="BC33" s="396"/>
      <c r="BD33" s="203"/>
      <c r="BE33" s="396" t="s">
        <v>203</v>
      </c>
      <c r="BF33" s="396"/>
      <c r="BG33" s="396" t="s">
        <v>204</v>
      </c>
      <c r="BH33" s="396"/>
      <c r="BI33" s="396"/>
      <c r="BJ33" s="396"/>
      <c r="BK33" s="396"/>
      <c r="BL33" s="396"/>
      <c r="BM33" s="396"/>
      <c r="BN33" s="396"/>
      <c r="BO33" s="396"/>
      <c r="BP33" s="396"/>
      <c r="BQ33" s="396"/>
      <c r="BR33" s="396"/>
      <c r="BS33" s="396"/>
      <c r="BT33" s="396"/>
      <c r="BU33" s="396"/>
      <c r="BV33" s="203"/>
      <c r="BW33" s="431" t="s">
        <v>203</v>
      </c>
      <c r="BX33" s="431"/>
      <c r="BY33" s="396" t="s">
        <v>205</v>
      </c>
      <c r="BZ33" s="396"/>
      <c r="CA33" s="396"/>
      <c r="CB33" s="396"/>
      <c r="CC33" s="396"/>
      <c r="CD33" s="396"/>
      <c r="CE33" s="396"/>
      <c r="CF33" s="396"/>
      <c r="CG33" s="396"/>
      <c r="CH33" s="396"/>
      <c r="CI33" s="396"/>
      <c r="CJ33" s="396"/>
      <c r="CK33" s="396"/>
      <c r="CL33" s="396"/>
      <c r="CM33" s="396"/>
      <c r="CN33" s="202"/>
      <c r="CO33" s="431" t="s">
        <v>199</v>
      </c>
      <c r="CP33" s="431"/>
      <c r="CQ33" s="396" t="s">
        <v>206</v>
      </c>
      <c r="CR33" s="396"/>
      <c r="CS33" s="396"/>
      <c r="CT33" s="396"/>
      <c r="CU33" s="396"/>
      <c r="CV33" s="396"/>
      <c r="CW33" s="396"/>
      <c r="CX33" s="396"/>
      <c r="CY33" s="396"/>
      <c r="CZ33" s="396"/>
      <c r="DA33" s="396"/>
      <c r="DB33" s="396"/>
      <c r="DC33" s="396"/>
      <c r="DD33" s="396"/>
      <c r="DE33" s="396"/>
      <c r="DF33" s="202"/>
      <c r="DG33" s="596" t="s">
        <v>207</v>
      </c>
      <c r="DH33" s="596"/>
      <c r="DI33" s="204"/>
    </row>
    <row r="34" spans="1:113" ht="32.25" customHeight="1" x14ac:dyDescent="0.2">
      <c r="A34" s="177"/>
      <c r="B34" s="201"/>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7"/>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77"/>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77"/>
      <c r="BE34" s="597" t="str">
        <f>IF(BG34="","",MAX(C34:D43,U34:V43,AM34:AN43)+1)</f>
        <v/>
      </c>
      <c r="BF34" s="597"/>
      <c r="BG34" s="598"/>
      <c r="BH34" s="598"/>
      <c r="BI34" s="598"/>
      <c r="BJ34" s="598"/>
      <c r="BK34" s="598"/>
      <c r="BL34" s="598"/>
      <c r="BM34" s="598"/>
      <c r="BN34" s="598"/>
      <c r="BO34" s="598"/>
      <c r="BP34" s="598"/>
      <c r="BQ34" s="598"/>
      <c r="BR34" s="598"/>
      <c r="BS34" s="598"/>
      <c r="BT34" s="598"/>
      <c r="BU34" s="598"/>
      <c r="BV34" s="177"/>
      <c r="BW34" s="597">
        <f>IF(BY34="","",MAX(C34:D43,U34:V43,AM34:AN43,BE34:BF43)+1)</f>
        <v>7</v>
      </c>
      <c r="BX34" s="597"/>
      <c r="BY34" s="598" t="str">
        <f>IF('各会計、関係団体の財政状況及び健全化判断比率'!B68="","",'各会計、関係団体の財政状況及び健全化判断比率'!B68)</f>
        <v>大和川右岸水防事務組合</v>
      </c>
      <c r="BZ34" s="598"/>
      <c r="CA34" s="598"/>
      <c r="CB34" s="598"/>
      <c r="CC34" s="598"/>
      <c r="CD34" s="598"/>
      <c r="CE34" s="598"/>
      <c r="CF34" s="598"/>
      <c r="CG34" s="598"/>
      <c r="CH34" s="598"/>
      <c r="CI34" s="598"/>
      <c r="CJ34" s="598"/>
      <c r="CK34" s="598"/>
      <c r="CL34" s="598"/>
      <c r="CM34" s="598"/>
      <c r="CN34" s="177"/>
      <c r="CO34" s="597">
        <f>IF(CQ34="","",MAX(C34:D43,U34:V43,AM34:AN43,BE34:BF43,BW34:BX43)+1)</f>
        <v>13</v>
      </c>
      <c r="CP34" s="597"/>
      <c r="CQ34" s="598" t="str">
        <f>IF('各会計、関係団体の財政状況及び健全化判断比率'!BS7="","",'各会計、関係団体の財政状況及び健全化判断比率'!BS7)</f>
        <v>松原都市開発</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4"/>
    </row>
    <row r="35" spans="1:113" ht="32.25" customHeight="1" x14ac:dyDescent="0.2">
      <c r="A35" s="177"/>
      <c r="B35" s="201"/>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77"/>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77"/>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77"/>
      <c r="BE35" s="597" t="str">
        <f t="shared" ref="BE35:BE43" si="1">IF(BG35="","",BE34+1)</f>
        <v/>
      </c>
      <c r="BF35" s="597"/>
      <c r="BG35" s="598"/>
      <c r="BH35" s="598"/>
      <c r="BI35" s="598"/>
      <c r="BJ35" s="598"/>
      <c r="BK35" s="598"/>
      <c r="BL35" s="598"/>
      <c r="BM35" s="598"/>
      <c r="BN35" s="598"/>
      <c r="BO35" s="598"/>
      <c r="BP35" s="598"/>
      <c r="BQ35" s="598"/>
      <c r="BR35" s="598"/>
      <c r="BS35" s="598"/>
      <c r="BT35" s="598"/>
      <c r="BU35" s="598"/>
      <c r="BV35" s="177"/>
      <c r="BW35" s="597">
        <f t="shared" ref="BW35:BW43" si="2">IF(BY35="","",BW34+1)</f>
        <v>8</v>
      </c>
      <c r="BX35" s="597"/>
      <c r="BY35" s="598" t="str">
        <f>IF('各会計、関係団体の財政状況及び健全化判断比率'!B69="","",'各会計、関係団体の財政状況及び健全化判断比率'!B69)</f>
        <v>大阪広域環境施設組合</v>
      </c>
      <c r="BZ35" s="598"/>
      <c r="CA35" s="598"/>
      <c r="CB35" s="598"/>
      <c r="CC35" s="598"/>
      <c r="CD35" s="598"/>
      <c r="CE35" s="598"/>
      <c r="CF35" s="598"/>
      <c r="CG35" s="598"/>
      <c r="CH35" s="598"/>
      <c r="CI35" s="598"/>
      <c r="CJ35" s="598"/>
      <c r="CK35" s="598"/>
      <c r="CL35" s="598"/>
      <c r="CM35" s="598"/>
      <c r="CN35" s="177"/>
      <c r="CO35" s="597">
        <f t="shared" ref="CO35:CO43" si="3">IF(CQ35="","",CO34+1)</f>
        <v>14</v>
      </c>
      <c r="CP35" s="597"/>
      <c r="CQ35" s="598" t="str">
        <f>IF('各会計、関係団体の財政状況及び健全化判断比率'!BS8="","",'各会計、関係団体の財政状況及び健全化判断比率'!BS8)</f>
        <v>松原市文化情報振興事業団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4"/>
    </row>
    <row r="36" spans="1:113" ht="32.25" customHeight="1" x14ac:dyDescent="0.2">
      <c r="A36" s="177"/>
      <c r="B36" s="201"/>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77"/>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77"/>
      <c r="AM36" s="597" t="str">
        <f t="shared" si="0"/>
        <v/>
      </c>
      <c r="AN36" s="597"/>
      <c r="AO36" s="598"/>
      <c r="AP36" s="598"/>
      <c r="AQ36" s="598"/>
      <c r="AR36" s="598"/>
      <c r="AS36" s="598"/>
      <c r="AT36" s="598"/>
      <c r="AU36" s="598"/>
      <c r="AV36" s="598"/>
      <c r="AW36" s="598"/>
      <c r="AX36" s="598"/>
      <c r="AY36" s="598"/>
      <c r="AZ36" s="598"/>
      <c r="BA36" s="598"/>
      <c r="BB36" s="598"/>
      <c r="BC36" s="598"/>
      <c r="BD36" s="177"/>
      <c r="BE36" s="597" t="str">
        <f t="shared" si="1"/>
        <v/>
      </c>
      <c r="BF36" s="597"/>
      <c r="BG36" s="598"/>
      <c r="BH36" s="598"/>
      <c r="BI36" s="598"/>
      <c r="BJ36" s="598"/>
      <c r="BK36" s="598"/>
      <c r="BL36" s="598"/>
      <c r="BM36" s="598"/>
      <c r="BN36" s="598"/>
      <c r="BO36" s="598"/>
      <c r="BP36" s="598"/>
      <c r="BQ36" s="598"/>
      <c r="BR36" s="598"/>
      <c r="BS36" s="598"/>
      <c r="BT36" s="598"/>
      <c r="BU36" s="598"/>
      <c r="BV36" s="177"/>
      <c r="BW36" s="597">
        <f t="shared" si="2"/>
        <v>9</v>
      </c>
      <c r="BX36" s="597"/>
      <c r="BY36" s="598" t="str">
        <f>IF('各会計、関係団体の財政状況及び健全化判断比率'!B70="","",'各会計、関係団体の財政状況及び健全化判断比率'!B70)</f>
        <v>大阪府後期高齢者医療広域連合（一般会計）</v>
      </c>
      <c r="BZ36" s="598"/>
      <c r="CA36" s="598"/>
      <c r="CB36" s="598"/>
      <c r="CC36" s="598"/>
      <c r="CD36" s="598"/>
      <c r="CE36" s="598"/>
      <c r="CF36" s="598"/>
      <c r="CG36" s="598"/>
      <c r="CH36" s="598"/>
      <c r="CI36" s="598"/>
      <c r="CJ36" s="598"/>
      <c r="CK36" s="598"/>
      <c r="CL36" s="598"/>
      <c r="CM36" s="598"/>
      <c r="CN36" s="177"/>
      <c r="CO36" s="597">
        <f t="shared" si="3"/>
        <v>15</v>
      </c>
      <c r="CP36" s="597"/>
      <c r="CQ36" s="598" t="str">
        <f>IF('各会計、関係団体の財政状況及び健全化判断比率'!BS9="","",'各会計、関係団体の財政状況及び健全化判断比率'!BS9)</f>
        <v>松原市土地開発公社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v>
      </c>
      <c r="DH36" s="599"/>
      <c r="DI36" s="204"/>
    </row>
    <row r="37" spans="1:113" ht="32.25" customHeight="1" x14ac:dyDescent="0.2">
      <c r="A37" s="177"/>
      <c r="B37" s="201"/>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7"/>
      <c r="U37" s="597" t="str">
        <f t="shared" si="4"/>
        <v/>
      </c>
      <c r="V37" s="597"/>
      <c r="W37" s="598"/>
      <c r="X37" s="598"/>
      <c r="Y37" s="598"/>
      <c r="Z37" s="598"/>
      <c r="AA37" s="598"/>
      <c r="AB37" s="598"/>
      <c r="AC37" s="598"/>
      <c r="AD37" s="598"/>
      <c r="AE37" s="598"/>
      <c r="AF37" s="598"/>
      <c r="AG37" s="598"/>
      <c r="AH37" s="598"/>
      <c r="AI37" s="598"/>
      <c r="AJ37" s="598"/>
      <c r="AK37" s="598"/>
      <c r="AL37" s="177"/>
      <c r="AM37" s="597" t="str">
        <f t="shared" si="0"/>
        <v/>
      </c>
      <c r="AN37" s="597"/>
      <c r="AO37" s="598"/>
      <c r="AP37" s="598"/>
      <c r="AQ37" s="598"/>
      <c r="AR37" s="598"/>
      <c r="AS37" s="598"/>
      <c r="AT37" s="598"/>
      <c r="AU37" s="598"/>
      <c r="AV37" s="598"/>
      <c r="AW37" s="598"/>
      <c r="AX37" s="598"/>
      <c r="AY37" s="598"/>
      <c r="AZ37" s="598"/>
      <c r="BA37" s="598"/>
      <c r="BB37" s="598"/>
      <c r="BC37" s="598"/>
      <c r="BD37" s="177"/>
      <c r="BE37" s="597" t="str">
        <f t="shared" si="1"/>
        <v/>
      </c>
      <c r="BF37" s="597"/>
      <c r="BG37" s="598"/>
      <c r="BH37" s="598"/>
      <c r="BI37" s="598"/>
      <c r="BJ37" s="598"/>
      <c r="BK37" s="598"/>
      <c r="BL37" s="598"/>
      <c r="BM37" s="598"/>
      <c r="BN37" s="598"/>
      <c r="BO37" s="598"/>
      <c r="BP37" s="598"/>
      <c r="BQ37" s="598"/>
      <c r="BR37" s="598"/>
      <c r="BS37" s="598"/>
      <c r="BT37" s="598"/>
      <c r="BU37" s="598"/>
      <c r="BV37" s="177"/>
      <c r="BW37" s="597">
        <f t="shared" si="2"/>
        <v>10</v>
      </c>
      <c r="BX37" s="597"/>
      <c r="BY37" s="598" t="str">
        <f>IF('各会計、関係団体の財政状況及び健全化判断比率'!B71="","",'各会計、関係団体の財政状況及び健全化判断比率'!B71)</f>
        <v>大阪府後期高齢者医療広域連合（後期高齢者医療特別会計）</v>
      </c>
      <c r="BZ37" s="598"/>
      <c r="CA37" s="598"/>
      <c r="CB37" s="598"/>
      <c r="CC37" s="598"/>
      <c r="CD37" s="598"/>
      <c r="CE37" s="598"/>
      <c r="CF37" s="598"/>
      <c r="CG37" s="598"/>
      <c r="CH37" s="598"/>
      <c r="CI37" s="598"/>
      <c r="CJ37" s="598"/>
      <c r="CK37" s="598"/>
      <c r="CL37" s="598"/>
      <c r="CM37" s="598"/>
      <c r="CN37" s="177"/>
      <c r="CO37" s="597">
        <f t="shared" si="3"/>
        <v>16</v>
      </c>
      <c r="CP37" s="597"/>
      <c r="CQ37" s="598" t="str">
        <f>IF('各会計、関係団体の財政状況及び健全化判断比率'!BS10="","",'各会計、関係団体の財政状況及び健全化判断比率'!BS10)</f>
        <v>松原学校給食</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4"/>
    </row>
    <row r="38" spans="1:113" ht="32.25" customHeight="1" x14ac:dyDescent="0.2">
      <c r="A38" s="177"/>
      <c r="B38" s="201"/>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7"/>
      <c r="U38" s="597" t="str">
        <f t="shared" si="4"/>
        <v/>
      </c>
      <c r="V38" s="597"/>
      <c r="W38" s="598"/>
      <c r="X38" s="598"/>
      <c r="Y38" s="598"/>
      <c r="Z38" s="598"/>
      <c r="AA38" s="598"/>
      <c r="AB38" s="598"/>
      <c r="AC38" s="598"/>
      <c r="AD38" s="598"/>
      <c r="AE38" s="598"/>
      <c r="AF38" s="598"/>
      <c r="AG38" s="598"/>
      <c r="AH38" s="598"/>
      <c r="AI38" s="598"/>
      <c r="AJ38" s="598"/>
      <c r="AK38" s="598"/>
      <c r="AL38" s="177"/>
      <c r="AM38" s="597" t="str">
        <f t="shared" si="0"/>
        <v/>
      </c>
      <c r="AN38" s="597"/>
      <c r="AO38" s="598"/>
      <c r="AP38" s="598"/>
      <c r="AQ38" s="598"/>
      <c r="AR38" s="598"/>
      <c r="AS38" s="598"/>
      <c r="AT38" s="598"/>
      <c r="AU38" s="598"/>
      <c r="AV38" s="598"/>
      <c r="AW38" s="598"/>
      <c r="AX38" s="598"/>
      <c r="AY38" s="598"/>
      <c r="AZ38" s="598"/>
      <c r="BA38" s="598"/>
      <c r="BB38" s="598"/>
      <c r="BC38" s="598"/>
      <c r="BD38" s="177"/>
      <c r="BE38" s="597" t="str">
        <f t="shared" si="1"/>
        <v/>
      </c>
      <c r="BF38" s="597"/>
      <c r="BG38" s="598"/>
      <c r="BH38" s="598"/>
      <c r="BI38" s="598"/>
      <c r="BJ38" s="598"/>
      <c r="BK38" s="598"/>
      <c r="BL38" s="598"/>
      <c r="BM38" s="598"/>
      <c r="BN38" s="598"/>
      <c r="BO38" s="598"/>
      <c r="BP38" s="598"/>
      <c r="BQ38" s="598"/>
      <c r="BR38" s="598"/>
      <c r="BS38" s="598"/>
      <c r="BT38" s="598"/>
      <c r="BU38" s="598"/>
      <c r="BV38" s="177"/>
      <c r="BW38" s="597">
        <f t="shared" si="2"/>
        <v>11</v>
      </c>
      <c r="BX38" s="597"/>
      <c r="BY38" s="598" t="str">
        <f>IF('各会計、関係団体の財政状況及び健全化判断比率'!B72="","",'各会計、関係団体の財政状況及び健全化判断比率'!B72)</f>
        <v>大阪広域水道企業団(水道事業会計)</v>
      </c>
      <c r="BZ38" s="598"/>
      <c r="CA38" s="598"/>
      <c r="CB38" s="598"/>
      <c r="CC38" s="598"/>
      <c r="CD38" s="598"/>
      <c r="CE38" s="598"/>
      <c r="CF38" s="598"/>
      <c r="CG38" s="598"/>
      <c r="CH38" s="598"/>
      <c r="CI38" s="598"/>
      <c r="CJ38" s="598"/>
      <c r="CK38" s="598"/>
      <c r="CL38" s="598"/>
      <c r="CM38" s="598"/>
      <c r="CN38" s="177"/>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4"/>
    </row>
    <row r="39" spans="1:113" ht="32.25" customHeight="1" x14ac:dyDescent="0.2">
      <c r="A39" s="177"/>
      <c r="B39" s="201"/>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7"/>
      <c r="U39" s="597" t="str">
        <f t="shared" si="4"/>
        <v/>
      </c>
      <c r="V39" s="597"/>
      <c r="W39" s="598"/>
      <c r="X39" s="598"/>
      <c r="Y39" s="598"/>
      <c r="Z39" s="598"/>
      <c r="AA39" s="598"/>
      <c r="AB39" s="598"/>
      <c r="AC39" s="598"/>
      <c r="AD39" s="598"/>
      <c r="AE39" s="598"/>
      <c r="AF39" s="598"/>
      <c r="AG39" s="598"/>
      <c r="AH39" s="598"/>
      <c r="AI39" s="598"/>
      <c r="AJ39" s="598"/>
      <c r="AK39" s="598"/>
      <c r="AL39" s="177"/>
      <c r="AM39" s="597" t="str">
        <f t="shared" si="0"/>
        <v/>
      </c>
      <c r="AN39" s="597"/>
      <c r="AO39" s="598"/>
      <c r="AP39" s="598"/>
      <c r="AQ39" s="598"/>
      <c r="AR39" s="598"/>
      <c r="AS39" s="598"/>
      <c r="AT39" s="598"/>
      <c r="AU39" s="598"/>
      <c r="AV39" s="598"/>
      <c r="AW39" s="598"/>
      <c r="AX39" s="598"/>
      <c r="AY39" s="598"/>
      <c r="AZ39" s="598"/>
      <c r="BA39" s="598"/>
      <c r="BB39" s="598"/>
      <c r="BC39" s="598"/>
      <c r="BD39" s="177"/>
      <c r="BE39" s="597" t="str">
        <f t="shared" si="1"/>
        <v/>
      </c>
      <c r="BF39" s="597"/>
      <c r="BG39" s="598"/>
      <c r="BH39" s="598"/>
      <c r="BI39" s="598"/>
      <c r="BJ39" s="598"/>
      <c r="BK39" s="598"/>
      <c r="BL39" s="598"/>
      <c r="BM39" s="598"/>
      <c r="BN39" s="598"/>
      <c r="BO39" s="598"/>
      <c r="BP39" s="598"/>
      <c r="BQ39" s="598"/>
      <c r="BR39" s="598"/>
      <c r="BS39" s="598"/>
      <c r="BT39" s="598"/>
      <c r="BU39" s="598"/>
      <c r="BV39" s="177"/>
      <c r="BW39" s="597">
        <f t="shared" si="2"/>
        <v>12</v>
      </c>
      <c r="BX39" s="597"/>
      <c r="BY39" s="598" t="str">
        <f>IF('各会計、関係団体の財政状況及び健全化判断比率'!B73="","",'各会計、関係団体の財政状況及び健全化判断比率'!B73)</f>
        <v>大阪広域水道企業団(工業用水道事業会計)</v>
      </c>
      <c r="BZ39" s="598"/>
      <c r="CA39" s="598"/>
      <c r="CB39" s="598"/>
      <c r="CC39" s="598"/>
      <c r="CD39" s="598"/>
      <c r="CE39" s="598"/>
      <c r="CF39" s="598"/>
      <c r="CG39" s="598"/>
      <c r="CH39" s="598"/>
      <c r="CI39" s="598"/>
      <c r="CJ39" s="598"/>
      <c r="CK39" s="598"/>
      <c r="CL39" s="598"/>
      <c r="CM39" s="598"/>
      <c r="CN39" s="177"/>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4"/>
    </row>
    <row r="40" spans="1:113" ht="32.25" customHeight="1" x14ac:dyDescent="0.2">
      <c r="A40" s="177"/>
      <c r="B40" s="201"/>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7"/>
      <c r="U40" s="597" t="str">
        <f t="shared" si="4"/>
        <v/>
      </c>
      <c r="V40" s="597"/>
      <c r="W40" s="598"/>
      <c r="X40" s="598"/>
      <c r="Y40" s="598"/>
      <c r="Z40" s="598"/>
      <c r="AA40" s="598"/>
      <c r="AB40" s="598"/>
      <c r="AC40" s="598"/>
      <c r="AD40" s="598"/>
      <c r="AE40" s="598"/>
      <c r="AF40" s="598"/>
      <c r="AG40" s="598"/>
      <c r="AH40" s="598"/>
      <c r="AI40" s="598"/>
      <c r="AJ40" s="598"/>
      <c r="AK40" s="598"/>
      <c r="AL40" s="177"/>
      <c r="AM40" s="597" t="str">
        <f t="shared" si="0"/>
        <v/>
      </c>
      <c r="AN40" s="597"/>
      <c r="AO40" s="598"/>
      <c r="AP40" s="598"/>
      <c r="AQ40" s="598"/>
      <c r="AR40" s="598"/>
      <c r="AS40" s="598"/>
      <c r="AT40" s="598"/>
      <c r="AU40" s="598"/>
      <c r="AV40" s="598"/>
      <c r="AW40" s="598"/>
      <c r="AX40" s="598"/>
      <c r="AY40" s="598"/>
      <c r="AZ40" s="598"/>
      <c r="BA40" s="598"/>
      <c r="BB40" s="598"/>
      <c r="BC40" s="598"/>
      <c r="BD40" s="177"/>
      <c r="BE40" s="597" t="str">
        <f t="shared" si="1"/>
        <v/>
      </c>
      <c r="BF40" s="597"/>
      <c r="BG40" s="598"/>
      <c r="BH40" s="598"/>
      <c r="BI40" s="598"/>
      <c r="BJ40" s="598"/>
      <c r="BK40" s="598"/>
      <c r="BL40" s="598"/>
      <c r="BM40" s="598"/>
      <c r="BN40" s="598"/>
      <c r="BO40" s="598"/>
      <c r="BP40" s="598"/>
      <c r="BQ40" s="598"/>
      <c r="BR40" s="598"/>
      <c r="BS40" s="598"/>
      <c r="BT40" s="598"/>
      <c r="BU40" s="598"/>
      <c r="BV40" s="177"/>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77"/>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4"/>
    </row>
    <row r="41" spans="1:113" ht="32.25" customHeight="1" x14ac:dyDescent="0.2">
      <c r="A41" s="177"/>
      <c r="B41" s="201"/>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7"/>
      <c r="U41" s="597" t="str">
        <f t="shared" si="4"/>
        <v/>
      </c>
      <c r="V41" s="597"/>
      <c r="W41" s="598"/>
      <c r="X41" s="598"/>
      <c r="Y41" s="598"/>
      <c r="Z41" s="598"/>
      <c r="AA41" s="598"/>
      <c r="AB41" s="598"/>
      <c r="AC41" s="598"/>
      <c r="AD41" s="598"/>
      <c r="AE41" s="598"/>
      <c r="AF41" s="598"/>
      <c r="AG41" s="598"/>
      <c r="AH41" s="598"/>
      <c r="AI41" s="598"/>
      <c r="AJ41" s="598"/>
      <c r="AK41" s="598"/>
      <c r="AL41" s="177"/>
      <c r="AM41" s="597" t="str">
        <f t="shared" si="0"/>
        <v/>
      </c>
      <c r="AN41" s="597"/>
      <c r="AO41" s="598"/>
      <c r="AP41" s="598"/>
      <c r="AQ41" s="598"/>
      <c r="AR41" s="598"/>
      <c r="AS41" s="598"/>
      <c r="AT41" s="598"/>
      <c r="AU41" s="598"/>
      <c r="AV41" s="598"/>
      <c r="AW41" s="598"/>
      <c r="AX41" s="598"/>
      <c r="AY41" s="598"/>
      <c r="AZ41" s="598"/>
      <c r="BA41" s="598"/>
      <c r="BB41" s="598"/>
      <c r="BC41" s="598"/>
      <c r="BD41" s="177"/>
      <c r="BE41" s="597" t="str">
        <f t="shared" si="1"/>
        <v/>
      </c>
      <c r="BF41" s="597"/>
      <c r="BG41" s="598"/>
      <c r="BH41" s="598"/>
      <c r="BI41" s="598"/>
      <c r="BJ41" s="598"/>
      <c r="BK41" s="598"/>
      <c r="BL41" s="598"/>
      <c r="BM41" s="598"/>
      <c r="BN41" s="598"/>
      <c r="BO41" s="598"/>
      <c r="BP41" s="598"/>
      <c r="BQ41" s="598"/>
      <c r="BR41" s="598"/>
      <c r="BS41" s="598"/>
      <c r="BT41" s="598"/>
      <c r="BU41" s="598"/>
      <c r="BV41" s="177"/>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77"/>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4"/>
    </row>
    <row r="42" spans="1:113" ht="32.25" customHeight="1" x14ac:dyDescent="0.2">
      <c r="B42" s="201"/>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7"/>
      <c r="U42" s="597" t="str">
        <f t="shared" si="4"/>
        <v/>
      </c>
      <c r="V42" s="597"/>
      <c r="W42" s="598"/>
      <c r="X42" s="598"/>
      <c r="Y42" s="598"/>
      <c r="Z42" s="598"/>
      <c r="AA42" s="598"/>
      <c r="AB42" s="598"/>
      <c r="AC42" s="598"/>
      <c r="AD42" s="598"/>
      <c r="AE42" s="598"/>
      <c r="AF42" s="598"/>
      <c r="AG42" s="598"/>
      <c r="AH42" s="598"/>
      <c r="AI42" s="598"/>
      <c r="AJ42" s="598"/>
      <c r="AK42" s="598"/>
      <c r="AL42" s="177"/>
      <c r="AM42" s="597" t="str">
        <f t="shared" si="0"/>
        <v/>
      </c>
      <c r="AN42" s="597"/>
      <c r="AO42" s="598"/>
      <c r="AP42" s="598"/>
      <c r="AQ42" s="598"/>
      <c r="AR42" s="598"/>
      <c r="AS42" s="598"/>
      <c r="AT42" s="598"/>
      <c r="AU42" s="598"/>
      <c r="AV42" s="598"/>
      <c r="AW42" s="598"/>
      <c r="AX42" s="598"/>
      <c r="AY42" s="598"/>
      <c r="AZ42" s="598"/>
      <c r="BA42" s="598"/>
      <c r="BB42" s="598"/>
      <c r="BC42" s="598"/>
      <c r="BD42" s="177"/>
      <c r="BE42" s="597" t="str">
        <f t="shared" si="1"/>
        <v/>
      </c>
      <c r="BF42" s="597"/>
      <c r="BG42" s="598"/>
      <c r="BH42" s="598"/>
      <c r="BI42" s="598"/>
      <c r="BJ42" s="598"/>
      <c r="BK42" s="598"/>
      <c r="BL42" s="598"/>
      <c r="BM42" s="598"/>
      <c r="BN42" s="598"/>
      <c r="BO42" s="598"/>
      <c r="BP42" s="598"/>
      <c r="BQ42" s="598"/>
      <c r="BR42" s="598"/>
      <c r="BS42" s="598"/>
      <c r="BT42" s="598"/>
      <c r="BU42" s="598"/>
      <c r="BV42" s="177"/>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77"/>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4"/>
    </row>
    <row r="43" spans="1:113" ht="32.25" customHeight="1" x14ac:dyDescent="0.2">
      <c r="B43" s="201"/>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7"/>
      <c r="U43" s="597" t="str">
        <f t="shared" si="4"/>
        <v/>
      </c>
      <c r="V43" s="597"/>
      <c r="W43" s="598"/>
      <c r="X43" s="598"/>
      <c r="Y43" s="598"/>
      <c r="Z43" s="598"/>
      <c r="AA43" s="598"/>
      <c r="AB43" s="598"/>
      <c r="AC43" s="598"/>
      <c r="AD43" s="598"/>
      <c r="AE43" s="598"/>
      <c r="AF43" s="598"/>
      <c r="AG43" s="598"/>
      <c r="AH43" s="598"/>
      <c r="AI43" s="598"/>
      <c r="AJ43" s="598"/>
      <c r="AK43" s="598"/>
      <c r="AL43" s="177"/>
      <c r="AM43" s="597" t="str">
        <f t="shared" si="0"/>
        <v/>
      </c>
      <c r="AN43" s="597"/>
      <c r="AO43" s="598"/>
      <c r="AP43" s="598"/>
      <c r="AQ43" s="598"/>
      <c r="AR43" s="598"/>
      <c r="AS43" s="598"/>
      <c r="AT43" s="598"/>
      <c r="AU43" s="598"/>
      <c r="AV43" s="598"/>
      <c r="AW43" s="598"/>
      <c r="AX43" s="598"/>
      <c r="AY43" s="598"/>
      <c r="AZ43" s="598"/>
      <c r="BA43" s="598"/>
      <c r="BB43" s="598"/>
      <c r="BC43" s="598"/>
      <c r="BD43" s="177"/>
      <c r="BE43" s="597" t="str">
        <f t="shared" si="1"/>
        <v/>
      </c>
      <c r="BF43" s="597"/>
      <c r="BG43" s="598"/>
      <c r="BH43" s="598"/>
      <c r="BI43" s="598"/>
      <c r="BJ43" s="598"/>
      <c r="BK43" s="598"/>
      <c r="BL43" s="598"/>
      <c r="BM43" s="598"/>
      <c r="BN43" s="598"/>
      <c r="BO43" s="598"/>
      <c r="BP43" s="598"/>
      <c r="BQ43" s="598"/>
      <c r="BR43" s="598"/>
      <c r="BS43" s="598"/>
      <c r="BT43" s="598"/>
      <c r="BU43" s="598"/>
      <c r="BV43" s="177"/>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77"/>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176"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NU+jlhUs7NwlRlJqke52CjC9K0uUX9ovNDr8mwyZze7/fsciZFj76L+LSKHvpHivfjfdRWXoPSx5y93Nm9Fmgw==" saltValue="VkZa9gwrCBXP+L24ch1BZ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9"/>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51" t="s">
        <v>555</v>
      </c>
      <c r="D34" s="1151"/>
      <c r="E34" s="1152"/>
      <c r="F34" s="32" t="s">
        <v>556</v>
      </c>
      <c r="G34" s="33" t="s">
        <v>557</v>
      </c>
      <c r="H34" s="33" t="s">
        <v>558</v>
      </c>
      <c r="I34" s="33" t="s">
        <v>559</v>
      </c>
      <c r="J34" s="34" t="s">
        <v>560</v>
      </c>
      <c r="K34" s="22"/>
      <c r="L34" s="22"/>
      <c r="M34" s="22"/>
      <c r="N34" s="22"/>
      <c r="O34" s="22"/>
      <c r="P34" s="22"/>
    </row>
    <row r="35" spans="1:16" ht="39" customHeight="1" x14ac:dyDescent="0.2">
      <c r="A35" s="22"/>
      <c r="B35" s="35"/>
      <c r="C35" s="1145" t="s">
        <v>561</v>
      </c>
      <c r="D35" s="1146"/>
      <c r="E35" s="1147"/>
      <c r="F35" s="36">
        <v>18.25</v>
      </c>
      <c r="G35" s="37">
        <v>14.97</v>
      </c>
      <c r="H35" s="37">
        <v>12.69</v>
      </c>
      <c r="I35" s="37">
        <v>11.33</v>
      </c>
      <c r="J35" s="38">
        <v>9.86</v>
      </c>
      <c r="K35" s="22"/>
      <c r="L35" s="22"/>
      <c r="M35" s="22"/>
      <c r="N35" s="22"/>
      <c r="O35" s="22"/>
      <c r="P35" s="22"/>
    </row>
    <row r="36" spans="1:16" ht="39" customHeight="1" x14ac:dyDescent="0.2">
      <c r="A36" s="22"/>
      <c r="B36" s="35"/>
      <c r="C36" s="1145" t="s">
        <v>562</v>
      </c>
      <c r="D36" s="1146"/>
      <c r="E36" s="1147"/>
      <c r="F36" s="36">
        <v>0.39</v>
      </c>
      <c r="G36" s="37">
        <v>0.45</v>
      </c>
      <c r="H36" s="37">
        <v>2.61</v>
      </c>
      <c r="I36" s="37">
        <v>3.94</v>
      </c>
      <c r="J36" s="38">
        <v>3.77</v>
      </c>
      <c r="K36" s="22"/>
      <c r="L36" s="22"/>
      <c r="M36" s="22"/>
      <c r="N36" s="22"/>
      <c r="O36" s="22"/>
      <c r="P36" s="22"/>
    </row>
    <row r="37" spans="1:16" ht="39" customHeight="1" x14ac:dyDescent="0.2">
      <c r="A37" s="22"/>
      <c r="B37" s="35"/>
      <c r="C37" s="1145" t="s">
        <v>563</v>
      </c>
      <c r="D37" s="1146"/>
      <c r="E37" s="1147"/>
      <c r="F37" s="36" t="s">
        <v>508</v>
      </c>
      <c r="G37" s="37">
        <v>3.13</v>
      </c>
      <c r="H37" s="37">
        <v>2.79</v>
      </c>
      <c r="I37" s="37">
        <v>1.45</v>
      </c>
      <c r="J37" s="38">
        <v>0.84</v>
      </c>
      <c r="K37" s="22"/>
      <c r="L37" s="22"/>
      <c r="M37" s="22"/>
      <c r="N37" s="22"/>
      <c r="O37" s="22"/>
      <c r="P37" s="22"/>
    </row>
    <row r="38" spans="1:16" ht="39" customHeight="1" x14ac:dyDescent="0.2">
      <c r="A38" s="22"/>
      <c r="B38" s="35"/>
      <c r="C38" s="1145" t="s">
        <v>564</v>
      </c>
      <c r="D38" s="1146"/>
      <c r="E38" s="1147"/>
      <c r="F38" s="36">
        <v>0.14000000000000001</v>
      </c>
      <c r="G38" s="37">
        <v>0.09</v>
      </c>
      <c r="H38" s="37">
        <v>0.11</v>
      </c>
      <c r="I38" s="37">
        <v>0.12</v>
      </c>
      <c r="J38" s="38">
        <v>0.24</v>
      </c>
      <c r="K38" s="22"/>
      <c r="L38" s="22"/>
      <c r="M38" s="22"/>
      <c r="N38" s="22"/>
      <c r="O38" s="22"/>
      <c r="P38" s="22"/>
    </row>
    <row r="39" spans="1:16" ht="39" customHeight="1" x14ac:dyDescent="0.2">
      <c r="A39" s="22"/>
      <c r="B39" s="35"/>
      <c r="C39" s="1145" t="s">
        <v>565</v>
      </c>
      <c r="D39" s="1146"/>
      <c r="E39" s="1147"/>
      <c r="F39" s="36">
        <v>0.38</v>
      </c>
      <c r="G39" s="37">
        <v>0.02</v>
      </c>
      <c r="H39" s="37">
        <v>0.33</v>
      </c>
      <c r="I39" s="37">
        <v>0.39</v>
      </c>
      <c r="J39" s="38">
        <v>0.22</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566</v>
      </c>
      <c r="D42" s="1146"/>
      <c r="E42" s="1147"/>
      <c r="F42" s="36" t="s">
        <v>508</v>
      </c>
      <c r="G42" s="37" t="s">
        <v>508</v>
      </c>
      <c r="H42" s="37" t="s">
        <v>508</v>
      </c>
      <c r="I42" s="37" t="s">
        <v>508</v>
      </c>
      <c r="J42" s="38" t="s">
        <v>508</v>
      </c>
      <c r="K42" s="22"/>
      <c r="L42" s="22"/>
      <c r="M42" s="22"/>
      <c r="N42" s="22"/>
      <c r="O42" s="22"/>
      <c r="P42" s="22"/>
    </row>
    <row r="43" spans="1:16" ht="39" customHeight="1" thickBot="1" x14ac:dyDescent="0.25">
      <c r="A43" s="22"/>
      <c r="B43" s="40"/>
      <c r="C43" s="1148" t="s">
        <v>567</v>
      </c>
      <c r="D43" s="1149"/>
      <c r="E43" s="1150"/>
      <c r="F43" s="41">
        <v>0</v>
      </c>
      <c r="G43" s="42" t="s">
        <v>508</v>
      </c>
      <c r="H43" s="42" t="s">
        <v>508</v>
      </c>
      <c r="I43" s="42" t="s">
        <v>508</v>
      </c>
      <c r="J43" s="43" t="s">
        <v>508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row r="49" s="23" customFormat="1" ht="13.5" hidden="1" customHeight="1" x14ac:dyDescent="0.2"/>
  </sheetData>
  <sheetProtection algorithmName="SHA-512" hashValue="Y9HsWXCU94qhZ8GhQ4KyEkhhzGbMP7Pvc0RO+7FUgFJQTb+noPPLsABdWqk2jrQdCpXGPa80AtgPvlI/Rn3cTQ==" saltValue="pOm2+gia03uxvNiucdQf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76"/>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4229</v>
      </c>
      <c r="L45" s="60">
        <v>4089</v>
      </c>
      <c r="M45" s="60">
        <v>4041</v>
      </c>
      <c r="N45" s="60">
        <v>4119</v>
      </c>
      <c r="O45" s="61">
        <v>3913</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508</v>
      </c>
      <c r="L46" s="64" t="s">
        <v>508</v>
      </c>
      <c r="M46" s="64" t="s">
        <v>508</v>
      </c>
      <c r="N46" s="64" t="s">
        <v>508</v>
      </c>
      <c r="O46" s="65" t="s">
        <v>508</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508</v>
      </c>
      <c r="L47" s="64" t="s">
        <v>508</v>
      </c>
      <c r="M47" s="64" t="s">
        <v>508</v>
      </c>
      <c r="N47" s="64" t="s">
        <v>508</v>
      </c>
      <c r="O47" s="65" t="s">
        <v>508</v>
      </c>
      <c r="P47" s="48"/>
      <c r="Q47" s="48"/>
      <c r="R47" s="48"/>
      <c r="S47" s="48"/>
      <c r="T47" s="48"/>
      <c r="U47" s="48"/>
    </row>
    <row r="48" spans="1:21" ht="30.75" customHeight="1" x14ac:dyDescent="0.2">
      <c r="A48" s="48"/>
      <c r="B48" s="1155"/>
      <c r="C48" s="1156"/>
      <c r="D48" s="62"/>
      <c r="E48" s="1161" t="s">
        <v>15</v>
      </c>
      <c r="F48" s="1161"/>
      <c r="G48" s="1161"/>
      <c r="H48" s="1161"/>
      <c r="I48" s="1161"/>
      <c r="J48" s="1162"/>
      <c r="K48" s="63">
        <v>1953</v>
      </c>
      <c r="L48" s="64">
        <v>1024</v>
      </c>
      <c r="M48" s="64">
        <v>986</v>
      </c>
      <c r="N48" s="64">
        <v>898</v>
      </c>
      <c r="O48" s="65">
        <v>823</v>
      </c>
      <c r="P48" s="48"/>
      <c r="Q48" s="48"/>
      <c r="R48" s="48"/>
      <c r="S48" s="48"/>
      <c r="T48" s="48"/>
      <c r="U48" s="48"/>
    </row>
    <row r="49" spans="1:21" ht="30.75" customHeight="1" x14ac:dyDescent="0.2">
      <c r="A49" s="48"/>
      <c r="B49" s="1155"/>
      <c r="C49" s="1156"/>
      <c r="D49" s="62"/>
      <c r="E49" s="1161" t="s">
        <v>16</v>
      </c>
      <c r="F49" s="1161"/>
      <c r="G49" s="1161"/>
      <c r="H49" s="1161"/>
      <c r="I49" s="1161"/>
      <c r="J49" s="1162"/>
      <c r="K49" s="63">
        <v>51</v>
      </c>
      <c r="L49" s="64">
        <v>49</v>
      </c>
      <c r="M49" s="64">
        <v>35</v>
      </c>
      <c r="N49" s="64">
        <v>29</v>
      </c>
      <c r="O49" s="65">
        <v>18</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508</v>
      </c>
      <c r="L50" s="64" t="s">
        <v>508</v>
      </c>
      <c r="M50" s="64" t="s">
        <v>508</v>
      </c>
      <c r="N50" s="64" t="s">
        <v>508</v>
      </c>
      <c r="O50" s="65" t="s">
        <v>508</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1</v>
      </c>
      <c r="M51" s="64">
        <v>1</v>
      </c>
      <c r="N51" s="64">
        <v>0</v>
      </c>
      <c r="O51" s="65" t="s">
        <v>508</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4520</v>
      </c>
      <c r="L52" s="64">
        <v>4141</v>
      </c>
      <c r="M52" s="64">
        <v>4191</v>
      </c>
      <c r="N52" s="64">
        <v>4317</v>
      </c>
      <c r="O52" s="65">
        <v>4210</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1713</v>
      </c>
      <c r="L53" s="69">
        <v>1022</v>
      </c>
      <c r="M53" s="69">
        <v>872</v>
      </c>
      <c r="N53" s="69">
        <v>729</v>
      </c>
      <c r="O53" s="70">
        <v>544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5">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row r="65" s="49" customFormat="1" ht="12.6" hidden="1" customHeight="1" x14ac:dyDescent="0.2"/>
    <row r="66" s="49" customFormat="1" ht="12.6" hidden="1" customHeight="1" x14ac:dyDescent="0.2"/>
    <row r="67" s="49" customFormat="1" ht="12.6" hidden="1" customHeight="1" x14ac:dyDescent="0.2"/>
    <row r="68" s="49" customFormat="1" ht="12.6" hidden="1" customHeight="1" x14ac:dyDescent="0.2"/>
    <row r="69" s="49" customFormat="1" ht="12.6" hidden="1" customHeight="1" x14ac:dyDescent="0.2"/>
    <row r="70" s="49" customFormat="1" ht="12.6" hidden="1" customHeight="1" x14ac:dyDescent="0.2"/>
    <row r="71" s="49" customFormat="1" ht="12.6" hidden="1" customHeight="1" x14ac:dyDescent="0.2"/>
    <row r="72" s="49" customFormat="1" ht="12.6" hidden="1" customHeight="1" x14ac:dyDescent="0.2"/>
    <row r="73" s="49" customFormat="1" ht="12.6" hidden="1" customHeight="1" x14ac:dyDescent="0.2"/>
    <row r="74" s="49" customFormat="1" ht="12.6" hidden="1" customHeight="1" x14ac:dyDescent="0.2"/>
    <row r="75" s="49" customFormat="1" ht="12.6" hidden="1" customHeight="1" x14ac:dyDescent="0.2"/>
    <row r="76" s="49" customFormat="1" ht="12.6" hidden="1" customHeight="1" x14ac:dyDescent="0.2"/>
  </sheetData>
  <sheetProtection algorithmName="SHA-512" hashValue="bK6WI7gH7zLDfOAA45ovS+07A+CYNRLQ//66yhf+vJ9pfqKNhMacmzE5bqSwQYefwgHzQcIE5ZOMXsxqtBSRyQ==" saltValue="cnZFga+GFr5V428lbwyqS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s="96" customFormat="1" ht="15" customHeight="1" x14ac:dyDescent="0.2"/>
    <row r="12" s="96" customFormat="1" ht="15" customHeight="1" x14ac:dyDescent="0.2"/>
    <row r="13" s="96" customFormat="1" ht="15" customHeight="1" x14ac:dyDescent="0.2"/>
    <row r="14" s="96" customFormat="1" ht="15" customHeight="1" x14ac:dyDescent="0.2"/>
    <row r="15" s="96" customFormat="1" ht="15" customHeight="1" x14ac:dyDescent="0.2"/>
    <row r="16" s="96" customFormat="1" ht="15" customHeight="1" x14ac:dyDescent="0.2"/>
    <row r="17" s="96" customFormat="1" ht="15" customHeight="1" x14ac:dyDescent="0.2"/>
    <row r="18" s="96" customFormat="1" ht="15" customHeight="1" x14ac:dyDescent="0.2"/>
    <row r="19" s="96" customFormat="1" ht="15" customHeight="1" x14ac:dyDescent="0.2"/>
    <row r="20" s="96" customFormat="1" ht="15" customHeight="1" x14ac:dyDescent="0.2"/>
    <row r="21" s="96" customFormat="1" ht="15" customHeight="1" x14ac:dyDescent="0.2"/>
    <row r="22" s="96" customFormat="1" ht="15" customHeight="1" x14ac:dyDescent="0.2"/>
    <row r="23" s="96" customFormat="1" ht="15" customHeight="1" x14ac:dyDescent="0.2"/>
    <row r="24" s="96" customFormat="1" ht="15" customHeight="1" x14ac:dyDescent="0.2"/>
    <row r="25" s="96" customFormat="1" ht="15" customHeight="1" x14ac:dyDescent="0.2"/>
    <row r="26" s="96" customFormat="1" ht="15" customHeight="1" x14ac:dyDescent="0.2"/>
    <row r="27" s="96" customFormat="1" ht="15" customHeight="1" x14ac:dyDescent="0.2"/>
    <row r="28" s="96" customFormat="1" ht="15" customHeight="1" x14ac:dyDescent="0.2"/>
    <row r="29" s="96" customFormat="1" ht="15" customHeight="1" x14ac:dyDescent="0.2"/>
    <row r="30" s="96" customFormat="1" ht="15" customHeight="1" x14ac:dyDescent="0.2"/>
    <row r="31" s="96" customFormat="1" ht="15" customHeight="1" x14ac:dyDescent="0.2"/>
    <row r="32" s="96"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549</v>
      </c>
      <c r="J40" s="103" t="s">
        <v>550</v>
      </c>
      <c r="K40" s="103" t="s">
        <v>551</v>
      </c>
      <c r="L40" s="103" t="s">
        <v>552</v>
      </c>
      <c r="M40" s="104" t="s">
        <v>553</v>
      </c>
    </row>
    <row r="41" spans="2:13" ht="27.75" customHeight="1" x14ac:dyDescent="0.2">
      <c r="B41" s="1184" t="s">
        <v>32</v>
      </c>
      <c r="C41" s="1185"/>
      <c r="D41" s="105"/>
      <c r="E41" s="1190" t="s">
        <v>33</v>
      </c>
      <c r="F41" s="1190"/>
      <c r="G41" s="1190"/>
      <c r="H41" s="1191"/>
      <c r="I41" s="351">
        <v>40860</v>
      </c>
      <c r="J41" s="352">
        <v>41778</v>
      </c>
      <c r="K41" s="352">
        <v>41033</v>
      </c>
      <c r="L41" s="352">
        <v>39427</v>
      </c>
      <c r="M41" s="353">
        <v>37153</v>
      </c>
    </row>
    <row r="42" spans="2:13" ht="27.75" customHeight="1" x14ac:dyDescent="0.2">
      <c r="B42" s="1186"/>
      <c r="C42" s="1187"/>
      <c r="D42" s="106"/>
      <c r="E42" s="1192" t="s">
        <v>34</v>
      </c>
      <c r="F42" s="1192"/>
      <c r="G42" s="1192"/>
      <c r="H42" s="1193"/>
      <c r="I42" s="354">
        <v>419</v>
      </c>
      <c r="J42" s="355">
        <v>445</v>
      </c>
      <c r="K42" s="355">
        <v>665</v>
      </c>
      <c r="L42" s="355">
        <v>811</v>
      </c>
      <c r="M42" s="356">
        <v>948</v>
      </c>
    </row>
    <row r="43" spans="2:13" ht="27.75" customHeight="1" x14ac:dyDescent="0.2">
      <c r="B43" s="1186"/>
      <c r="C43" s="1187"/>
      <c r="D43" s="106"/>
      <c r="E43" s="1192" t="s">
        <v>35</v>
      </c>
      <c r="F43" s="1192"/>
      <c r="G43" s="1192"/>
      <c r="H43" s="1193"/>
      <c r="I43" s="354">
        <v>26128</v>
      </c>
      <c r="J43" s="355">
        <v>20880</v>
      </c>
      <c r="K43" s="355">
        <v>17888</v>
      </c>
      <c r="L43" s="355">
        <v>16205</v>
      </c>
      <c r="M43" s="356">
        <v>15021</v>
      </c>
    </row>
    <row r="44" spans="2:13" ht="27.75" customHeight="1" x14ac:dyDescent="0.2">
      <c r="B44" s="1186"/>
      <c r="C44" s="1187"/>
      <c r="D44" s="106"/>
      <c r="E44" s="1192" t="s">
        <v>36</v>
      </c>
      <c r="F44" s="1192"/>
      <c r="G44" s="1192"/>
      <c r="H44" s="1193"/>
      <c r="I44" s="354">
        <v>472</v>
      </c>
      <c r="J44" s="355">
        <v>438</v>
      </c>
      <c r="K44" s="355">
        <v>466</v>
      </c>
      <c r="L44" s="355">
        <v>430</v>
      </c>
      <c r="M44" s="356">
        <v>414</v>
      </c>
    </row>
    <row r="45" spans="2:13" ht="27.75" customHeight="1" x14ac:dyDescent="0.2">
      <c r="B45" s="1186"/>
      <c r="C45" s="1187"/>
      <c r="D45" s="106"/>
      <c r="E45" s="1192" t="s">
        <v>37</v>
      </c>
      <c r="F45" s="1192"/>
      <c r="G45" s="1192"/>
      <c r="H45" s="1193"/>
      <c r="I45" s="354">
        <v>4852</v>
      </c>
      <c r="J45" s="355">
        <v>4703</v>
      </c>
      <c r="K45" s="355">
        <v>4826</v>
      </c>
      <c r="L45" s="355">
        <v>4875</v>
      </c>
      <c r="M45" s="356">
        <v>4673</v>
      </c>
    </row>
    <row r="46" spans="2:13" ht="27.75" customHeight="1" x14ac:dyDescent="0.2">
      <c r="B46" s="1186"/>
      <c r="C46" s="1187"/>
      <c r="D46" s="107"/>
      <c r="E46" s="1192" t="s">
        <v>38</v>
      </c>
      <c r="F46" s="1192"/>
      <c r="G46" s="1192"/>
      <c r="H46" s="1193"/>
      <c r="I46" s="354">
        <v>725</v>
      </c>
      <c r="J46" s="355">
        <v>730</v>
      </c>
      <c r="K46" s="355">
        <v>742</v>
      </c>
      <c r="L46" s="355">
        <v>818</v>
      </c>
      <c r="M46" s="356">
        <v>910</v>
      </c>
    </row>
    <row r="47" spans="2:13" ht="27.75" customHeight="1" x14ac:dyDescent="0.2">
      <c r="B47" s="1186"/>
      <c r="C47" s="1187"/>
      <c r="D47" s="108"/>
      <c r="E47" s="1194" t="s">
        <v>39</v>
      </c>
      <c r="F47" s="1195"/>
      <c r="G47" s="1195"/>
      <c r="H47" s="1196"/>
      <c r="I47" s="354" t="s">
        <v>508</v>
      </c>
      <c r="J47" s="355" t="s">
        <v>508</v>
      </c>
      <c r="K47" s="355" t="s">
        <v>508</v>
      </c>
      <c r="L47" s="355" t="s">
        <v>508</v>
      </c>
      <c r="M47" s="356" t="s">
        <v>508</v>
      </c>
    </row>
    <row r="48" spans="2:13" ht="27.75" customHeight="1" x14ac:dyDescent="0.2">
      <c r="B48" s="1186"/>
      <c r="C48" s="1187"/>
      <c r="D48" s="106"/>
      <c r="E48" s="1192" t="s">
        <v>40</v>
      </c>
      <c r="F48" s="1192"/>
      <c r="G48" s="1192"/>
      <c r="H48" s="1193"/>
      <c r="I48" s="354" t="s">
        <v>508</v>
      </c>
      <c r="J48" s="355" t="s">
        <v>508</v>
      </c>
      <c r="K48" s="355" t="s">
        <v>508</v>
      </c>
      <c r="L48" s="355" t="s">
        <v>508</v>
      </c>
      <c r="M48" s="356" t="s">
        <v>508</v>
      </c>
    </row>
    <row r="49" spans="2:13" ht="27.75" customHeight="1" x14ac:dyDescent="0.2">
      <c r="B49" s="1188"/>
      <c r="C49" s="1189"/>
      <c r="D49" s="106"/>
      <c r="E49" s="1192" t="s">
        <v>41</v>
      </c>
      <c r="F49" s="1192"/>
      <c r="G49" s="1192"/>
      <c r="H49" s="1193"/>
      <c r="I49" s="354" t="s">
        <v>508</v>
      </c>
      <c r="J49" s="355" t="s">
        <v>508</v>
      </c>
      <c r="K49" s="355" t="s">
        <v>508</v>
      </c>
      <c r="L49" s="355" t="s">
        <v>508</v>
      </c>
      <c r="M49" s="356" t="s">
        <v>508</v>
      </c>
    </row>
    <row r="50" spans="2:13" ht="27.75" customHeight="1" x14ac:dyDescent="0.2">
      <c r="B50" s="1197" t="s">
        <v>42</v>
      </c>
      <c r="C50" s="1198"/>
      <c r="D50" s="109"/>
      <c r="E50" s="1192" t="s">
        <v>43</v>
      </c>
      <c r="F50" s="1192"/>
      <c r="G50" s="1192"/>
      <c r="H50" s="1193"/>
      <c r="I50" s="354">
        <v>1854</v>
      </c>
      <c r="J50" s="355">
        <v>1428</v>
      </c>
      <c r="K50" s="355">
        <v>1884</v>
      </c>
      <c r="L50" s="355">
        <v>4315</v>
      </c>
      <c r="M50" s="356">
        <v>6465</v>
      </c>
    </row>
    <row r="51" spans="2:13" ht="27.75" customHeight="1" x14ac:dyDescent="0.2">
      <c r="B51" s="1186"/>
      <c r="C51" s="1187"/>
      <c r="D51" s="106"/>
      <c r="E51" s="1192" t="s">
        <v>44</v>
      </c>
      <c r="F51" s="1192"/>
      <c r="G51" s="1192"/>
      <c r="H51" s="1193"/>
      <c r="I51" s="354">
        <v>14427</v>
      </c>
      <c r="J51" s="355">
        <v>12165</v>
      </c>
      <c r="K51" s="355">
        <v>10991</v>
      </c>
      <c r="L51" s="355">
        <v>10665</v>
      </c>
      <c r="M51" s="356">
        <v>10348</v>
      </c>
    </row>
    <row r="52" spans="2:13" ht="27.75" customHeight="1" x14ac:dyDescent="0.2">
      <c r="B52" s="1188"/>
      <c r="C52" s="1189"/>
      <c r="D52" s="106"/>
      <c r="E52" s="1192" t="s">
        <v>45</v>
      </c>
      <c r="F52" s="1192"/>
      <c r="G52" s="1192"/>
      <c r="H52" s="1193"/>
      <c r="I52" s="354">
        <v>45012</v>
      </c>
      <c r="J52" s="355">
        <v>43863</v>
      </c>
      <c r="K52" s="355">
        <v>43058</v>
      </c>
      <c r="L52" s="355">
        <v>42029</v>
      </c>
      <c r="M52" s="356">
        <v>39924</v>
      </c>
    </row>
    <row r="53" spans="2:13" ht="27.75" customHeight="1" thickBot="1" x14ac:dyDescent="0.25">
      <c r="B53" s="1199" t="s">
        <v>46</v>
      </c>
      <c r="C53" s="1200"/>
      <c r="D53" s="110"/>
      <c r="E53" s="1201" t="s">
        <v>47</v>
      </c>
      <c r="F53" s="1201"/>
      <c r="G53" s="1201"/>
      <c r="H53" s="1202"/>
      <c r="I53" s="357">
        <v>12161</v>
      </c>
      <c r="J53" s="358">
        <v>11518</v>
      </c>
      <c r="K53" s="358">
        <v>9685</v>
      </c>
      <c r="L53" s="358">
        <v>5558</v>
      </c>
      <c r="M53" s="359">
        <v>2381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YJRXE/HoNBY+ZQqX0JkGOimQM4T36pEvLCV35+HQjwjeJho7nZk8GTMRyyEFi2Q2/zmnFCMtscJfUuJ37ju8oA==" saltValue="MWg7mMHvm+qyYGGPcuOF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82"/>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551</v>
      </c>
      <c r="G54" s="119" t="s">
        <v>552</v>
      </c>
      <c r="H54" s="120" t="s">
        <v>553</v>
      </c>
    </row>
    <row r="55" spans="2:8" ht="52.5" customHeight="1" x14ac:dyDescent="0.2">
      <c r="B55" s="121"/>
      <c r="C55" s="1211" t="s">
        <v>50</v>
      </c>
      <c r="D55" s="1211"/>
      <c r="E55" s="1212"/>
      <c r="F55" s="122">
        <v>666</v>
      </c>
      <c r="G55" s="122">
        <v>2489</v>
      </c>
      <c r="H55" s="123">
        <v>4443</v>
      </c>
    </row>
    <row r="56" spans="2:8" ht="52.5" customHeight="1" x14ac:dyDescent="0.2">
      <c r="B56" s="124"/>
      <c r="C56" s="1213" t="s">
        <v>51</v>
      </c>
      <c r="D56" s="1213"/>
      <c r="E56" s="1214"/>
      <c r="F56" s="125">
        <v>21</v>
      </c>
      <c r="G56" s="125">
        <v>483</v>
      </c>
      <c r="H56" s="126">
        <v>483</v>
      </c>
    </row>
    <row r="57" spans="2:8" ht="53.25" customHeight="1" x14ac:dyDescent="0.2">
      <c r="B57" s="124"/>
      <c r="C57" s="1215" t="s">
        <v>52</v>
      </c>
      <c r="D57" s="1215"/>
      <c r="E57" s="1216"/>
      <c r="F57" s="127">
        <v>1136</v>
      </c>
      <c r="G57" s="127">
        <v>1280</v>
      </c>
      <c r="H57" s="128">
        <v>1475</v>
      </c>
    </row>
    <row r="58" spans="2:8" ht="45.75" customHeight="1" x14ac:dyDescent="0.2">
      <c r="B58" s="129"/>
      <c r="C58" s="1203" t="s">
        <v>586</v>
      </c>
      <c r="D58" s="1204"/>
      <c r="E58" s="1205"/>
      <c r="F58" s="360">
        <v>225</v>
      </c>
      <c r="G58" s="360">
        <v>285</v>
      </c>
      <c r="H58" s="361">
        <v>335</v>
      </c>
    </row>
    <row r="59" spans="2:8" ht="45.75" customHeight="1" x14ac:dyDescent="0.2">
      <c r="B59" s="129"/>
      <c r="C59" s="1203" t="s">
        <v>587</v>
      </c>
      <c r="D59" s="1204"/>
      <c r="E59" s="1205"/>
      <c r="F59" s="360">
        <v>150</v>
      </c>
      <c r="G59" s="360">
        <v>153</v>
      </c>
      <c r="H59" s="361">
        <v>188</v>
      </c>
    </row>
    <row r="60" spans="2:8" ht="45.75" customHeight="1" x14ac:dyDescent="0.2">
      <c r="B60" s="129"/>
      <c r="C60" s="1203" t="s">
        <v>588</v>
      </c>
      <c r="D60" s="1204"/>
      <c r="E60" s="1205"/>
      <c r="F60" s="360">
        <v>50</v>
      </c>
      <c r="G60" s="360">
        <v>104</v>
      </c>
      <c r="H60" s="361">
        <v>186</v>
      </c>
    </row>
    <row r="61" spans="2:8" ht="45.75" customHeight="1" x14ac:dyDescent="0.2">
      <c r="B61" s="129"/>
      <c r="C61" s="1203" t="s">
        <v>589</v>
      </c>
      <c r="D61" s="1204"/>
      <c r="E61" s="1205"/>
      <c r="F61" s="360">
        <v>166</v>
      </c>
      <c r="G61" s="360">
        <v>167</v>
      </c>
      <c r="H61" s="361">
        <v>169</v>
      </c>
    </row>
    <row r="62" spans="2:8" ht="45.75" customHeight="1" thickBot="1" x14ac:dyDescent="0.25">
      <c r="B62" s="130"/>
      <c r="C62" s="1206" t="s">
        <v>590</v>
      </c>
      <c r="D62" s="1207"/>
      <c r="E62" s="1208"/>
      <c r="F62" s="362">
        <v>104</v>
      </c>
      <c r="G62" s="362">
        <v>127</v>
      </c>
      <c r="H62" s="363">
        <v>150</v>
      </c>
    </row>
    <row r="63" spans="2:8" ht="52.5" customHeight="1" thickBot="1" x14ac:dyDescent="0.25">
      <c r="B63" s="131"/>
      <c r="C63" s="1209" t="s">
        <v>53</v>
      </c>
      <c r="D63" s="1209"/>
      <c r="E63" s="1210"/>
      <c r="F63" s="132">
        <v>1824</v>
      </c>
      <c r="G63" s="132">
        <v>4252</v>
      </c>
      <c r="H63" s="133">
        <v>6401</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row r="71" s="1" customFormat="1" ht="13.5" hidden="1" customHeight="1" x14ac:dyDescent="0.2"/>
    <row r="72" s="1" customFormat="1" ht="13.5" hidden="1" customHeight="1" x14ac:dyDescent="0.2"/>
    <row r="73" s="1" customFormat="1" ht="13.5" hidden="1" customHeight="1" x14ac:dyDescent="0.2"/>
    <row r="74" s="1" customFormat="1" ht="13.5" hidden="1" customHeight="1" x14ac:dyDescent="0.2"/>
    <row r="75" s="1" customFormat="1" ht="13.5" hidden="1" customHeight="1" x14ac:dyDescent="0.2"/>
    <row r="76" s="1" customFormat="1" ht="13.5" hidden="1" customHeight="1" x14ac:dyDescent="0.2"/>
    <row r="77" s="1" customFormat="1" ht="13.5" hidden="1" customHeight="1" x14ac:dyDescent="0.2"/>
    <row r="78" s="1" customFormat="1" ht="13.5" hidden="1" customHeight="1" x14ac:dyDescent="0.2"/>
    <row r="79" s="1" customFormat="1" ht="13.5" hidden="1" customHeight="1" x14ac:dyDescent="0.2"/>
    <row r="80" s="1" customFormat="1" ht="13.5" hidden="1" customHeight="1" x14ac:dyDescent="0.2"/>
    <row r="81" s="1" customFormat="1" ht="13.5" hidden="1" customHeight="1" x14ac:dyDescent="0.2"/>
    <row r="82" s="1" customFormat="1" ht="13.5" hidden="1" customHeight="1" x14ac:dyDescent="0.2"/>
  </sheetData>
  <sheetProtection algorithmName="SHA-512" hashValue="LFla5wYBoPpCttR3GrcX39e+tponDbuXLWT6ysgb31flKQRc1FoKG/5KQ1hJvdp0JXrFNTQM24/n4mHjwSmrXg==" saltValue="+09eafO+Kso9tkkPToEH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0" customWidth="1"/>
    <col min="2" max="8" width="13.33203125" style="140" customWidth="1"/>
    <col min="9" max="16384" width="11.109375" style="140"/>
  </cols>
  <sheetData>
    <row r="1" spans="1:8" x14ac:dyDescent="0.2">
      <c r="A1" s="134"/>
      <c r="B1" s="135"/>
      <c r="C1" s="136"/>
      <c r="D1" s="137"/>
      <c r="E1" s="138"/>
      <c r="F1" s="138"/>
      <c r="G1" s="138"/>
      <c r="H1" s="139"/>
    </row>
    <row r="2" spans="1:8" x14ac:dyDescent="0.2">
      <c r="A2" s="141"/>
      <c r="B2" s="142"/>
      <c r="C2" s="143"/>
      <c r="D2" s="144" t="s">
        <v>54</v>
      </c>
      <c r="E2" s="145"/>
      <c r="F2" s="146" t="s">
        <v>546</v>
      </c>
      <c r="G2" s="147"/>
      <c r="H2" s="148"/>
    </row>
    <row r="3" spans="1:8" x14ac:dyDescent="0.2">
      <c r="A3" s="144" t="s">
        <v>539</v>
      </c>
      <c r="B3" s="149"/>
      <c r="C3" s="150"/>
      <c r="D3" s="151">
        <v>12782</v>
      </c>
      <c r="E3" s="152"/>
      <c r="F3" s="153">
        <v>43226</v>
      </c>
      <c r="G3" s="154"/>
      <c r="H3" s="155"/>
    </row>
    <row r="4" spans="1:8" x14ac:dyDescent="0.2">
      <c r="A4" s="156"/>
      <c r="B4" s="157"/>
      <c r="C4" s="158"/>
      <c r="D4" s="159">
        <v>9240</v>
      </c>
      <c r="E4" s="160"/>
      <c r="F4" s="161">
        <v>22622</v>
      </c>
      <c r="G4" s="162"/>
      <c r="H4" s="163"/>
    </row>
    <row r="5" spans="1:8" x14ac:dyDescent="0.2">
      <c r="A5" s="144" t="s">
        <v>541</v>
      </c>
      <c r="B5" s="149"/>
      <c r="C5" s="150"/>
      <c r="D5" s="151">
        <v>32290</v>
      </c>
      <c r="E5" s="152"/>
      <c r="F5" s="153">
        <v>42836</v>
      </c>
      <c r="G5" s="154"/>
      <c r="H5" s="155"/>
    </row>
    <row r="6" spans="1:8" x14ac:dyDescent="0.2">
      <c r="A6" s="156"/>
      <c r="B6" s="157"/>
      <c r="C6" s="158"/>
      <c r="D6" s="159">
        <v>21706</v>
      </c>
      <c r="E6" s="160"/>
      <c r="F6" s="161">
        <v>22936</v>
      </c>
      <c r="G6" s="162"/>
      <c r="H6" s="163"/>
    </row>
    <row r="7" spans="1:8" x14ac:dyDescent="0.2">
      <c r="A7" s="144" t="s">
        <v>542</v>
      </c>
      <c r="B7" s="149"/>
      <c r="C7" s="150"/>
      <c r="D7" s="151">
        <v>16198</v>
      </c>
      <c r="E7" s="152"/>
      <c r="F7" s="153">
        <v>44161</v>
      </c>
      <c r="G7" s="154"/>
      <c r="H7" s="155"/>
    </row>
    <row r="8" spans="1:8" x14ac:dyDescent="0.2">
      <c r="A8" s="156"/>
      <c r="B8" s="157"/>
      <c r="C8" s="158"/>
      <c r="D8" s="159">
        <v>10417</v>
      </c>
      <c r="E8" s="160"/>
      <c r="F8" s="161">
        <v>23644</v>
      </c>
      <c r="G8" s="162"/>
      <c r="H8" s="163"/>
    </row>
    <row r="9" spans="1:8" x14ac:dyDescent="0.2">
      <c r="A9" s="144" t="s">
        <v>543</v>
      </c>
      <c r="B9" s="149"/>
      <c r="C9" s="150"/>
      <c r="D9" s="151">
        <v>7012</v>
      </c>
      <c r="E9" s="152"/>
      <c r="F9" s="153">
        <v>43955</v>
      </c>
      <c r="G9" s="154"/>
      <c r="H9" s="155"/>
    </row>
    <row r="10" spans="1:8" x14ac:dyDescent="0.2">
      <c r="A10" s="156"/>
      <c r="B10" s="157"/>
      <c r="C10" s="158"/>
      <c r="D10" s="159">
        <v>5208</v>
      </c>
      <c r="E10" s="160"/>
      <c r="F10" s="161">
        <v>21318</v>
      </c>
      <c r="G10" s="162"/>
      <c r="H10" s="163"/>
    </row>
    <row r="11" spans="1:8" x14ac:dyDescent="0.2">
      <c r="A11" s="144" t="s">
        <v>544</v>
      </c>
      <c r="B11" s="149"/>
      <c r="C11" s="150"/>
      <c r="D11" s="151">
        <v>11697</v>
      </c>
      <c r="E11" s="152"/>
      <c r="F11" s="153">
        <v>41921</v>
      </c>
      <c r="G11" s="154"/>
      <c r="H11" s="155"/>
    </row>
    <row r="12" spans="1:8" x14ac:dyDescent="0.2">
      <c r="A12" s="156"/>
      <c r="B12" s="157"/>
      <c r="C12" s="164"/>
      <c r="D12" s="159">
        <v>5758</v>
      </c>
      <c r="E12" s="160"/>
      <c r="F12" s="161">
        <v>21655</v>
      </c>
      <c r="G12" s="162"/>
      <c r="H12" s="163"/>
    </row>
    <row r="13" spans="1:8" x14ac:dyDescent="0.2">
      <c r="A13" s="144"/>
      <c r="B13" s="149"/>
      <c r="C13" s="165"/>
      <c r="D13" s="166">
        <v>15996</v>
      </c>
      <c r="E13" s="167"/>
      <c r="F13" s="168">
        <v>43220</v>
      </c>
      <c r="G13" s="169"/>
      <c r="H13" s="155"/>
    </row>
    <row r="14" spans="1:8" x14ac:dyDescent="0.2">
      <c r="A14" s="156"/>
      <c r="B14" s="157"/>
      <c r="C14" s="158"/>
      <c r="D14" s="159">
        <v>10466</v>
      </c>
      <c r="E14" s="160"/>
      <c r="F14" s="161">
        <v>22435</v>
      </c>
      <c r="G14" s="162"/>
      <c r="H14" s="163"/>
    </row>
    <row r="17" spans="1:11" x14ac:dyDescent="0.2">
      <c r="A17" s="140" t="s">
        <v>55</v>
      </c>
    </row>
    <row r="18" spans="1:11" x14ac:dyDescent="0.2">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2">
      <c r="A19" s="170" t="s">
        <v>56</v>
      </c>
      <c r="B19" s="170">
        <f>ROUND(VALUE(SUBSTITUTE(実質収支比率等に係る経年分析!F$48,"▲","-")),2)</f>
        <v>0.39</v>
      </c>
      <c r="C19" s="170">
        <f>ROUND(VALUE(SUBSTITUTE(実質収支比率等に係る経年分析!G$48,"▲","-")),2)</f>
        <v>0.46</v>
      </c>
      <c r="D19" s="170">
        <f>ROUND(VALUE(SUBSTITUTE(実質収支比率等に係る経年分析!H$48,"▲","-")),2)</f>
        <v>2.62</v>
      </c>
      <c r="E19" s="170">
        <f>ROUND(VALUE(SUBSTITUTE(実質収支比率等に係る経年分析!I$48,"▲","-")),2)</f>
        <v>3.94</v>
      </c>
      <c r="F19" s="170">
        <f>ROUND(VALUE(SUBSTITUTE(実質収支比率等に係る経年分析!J$48,"▲","-")),2)</f>
        <v>3.77</v>
      </c>
    </row>
    <row r="20" spans="1:11" x14ac:dyDescent="0.2">
      <c r="A20" s="170" t="s">
        <v>57</v>
      </c>
      <c r="B20" s="170">
        <f>ROUND(VALUE(SUBSTITUTE(実質収支比率等に係る経年分析!F$47,"▲","-")),2)</f>
        <v>1.87</v>
      </c>
      <c r="C20" s="170">
        <f>ROUND(VALUE(SUBSTITUTE(実質収支比率等に係る経年分析!G$47,"▲","-")),2)</f>
        <v>1.83</v>
      </c>
      <c r="D20" s="170">
        <f>ROUND(VALUE(SUBSTITUTE(実質収支比率等に係る経年分析!H$47,"▲","-")),2)</f>
        <v>2.63</v>
      </c>
      <c r="E20" s="170">
        <f>ROUND(VALUE(SUBSTITUTE(実質収支比率等に係る経年分析!I$47,"▲","-")),2)</f>
        <v>9.3800000000000008</v>
      </c>
      <c r="F20" s="170">
        <f>ROUND(VALUE(SUBSTITUTE(実質収支比率等に係る経年分析!J$47,"▲","-")),2)</f>
        <v>16.89</v>
      </c>
    </row>
    <row r="21" spans="1:11" x14ac:dyDescent="0.2">
      <c r="A21" s="170" t="s">
        <v>58</v>
      </c>
      <c r="B21" s="170">
        <f>IF(ISNUMBER(VALUE(SUBSTITUTE(実質収支比率等に係る経年分析!F$49,"▲","-"))),ROUND(VALUE(SUBSTITUTE(実質収支比率等に係る経年分析!F$49,"▲","-")),2),NA())</f>
        <v>-1.06</v>
      </c>
      <c r="C21" s="170">
        <f>IF(ISNUMBER(VALUE(SUBSTITUTE(実質収支比率等に係る経年分析!G$49,"▲","-"))),ROUND(VALUE(SUBSTITUTE(実質収支比率等に係る経年分析!G$49,"▲","-")),2),NA())</f>
        <v>0.04</v>
      </c>
      <c r="D21" s="170">
        <f>IF(ISNUMBER(VALUE(SUBSTITUTE(実質収支比率等に係る経年分析!H$49,"▲","-"))),ROUND(VALUE(SUBSTITUTE(実質収支比率等に係る経年分析!H$49,"▲","-")),2),NA())</f>
        <v>3.02</v>
      </c>
      <c r="E21" s="170">
        <f>IF(ISNUMBER(VALUE(SUBSTITUTE(実質収支比率等に係る経年分析!I$49,"▲","-"))),ROUND(VALUE(SUBSTITUTE(実質収支比率等に係る経年分析!I$49,"▲","-")),2),NA())</f>
        <v>8.31</v>
      </c>
      <c r="F21" s="170">
        <f>IF(ISNUMBER(VALUE(SUBSTITUTE(実質収支比率等に係る経年分析!J$49,"▲","-"))),ROUND(VALUE(SUBSTITUTE(実質収支比率等に係る経年分析!J$49,"▲","-")),2),NA())</f>
        <v>7.22</v>
      </c>
    </row>
    <row r="24" spans="1:11" x14ac:dyDescent="0.2">
      <c r="A24" s="140" t="s">
        <v>59</v>
      </c>
    </row>
    <row r="25" spans="1:11" x14ac:dyDescent="0.2">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2">
      <c r="A26" s="171"/>
      <c r="B26" s="171" t="s">
        <v>60</v>
      </c>
      <c r="C26" s="171" t="s">
        <v>61</v>
      </c>
      <c r="D26" s="171" t="s">
        <v>60</v>
      </c>
      <c r="E26" s="171" t="s">
        <v>61</v>
      </c>
      <c r="F26" s="171" t="s">
        <v>60</v>
      </c>
      <c r="G26" s="171" t="s">
        <v>61</v>
      </c>
      <c r="H26" s="171" t="s">
        <v>60</v>
      </c>
      <c r="I26" s="171" t="s">
        <v>61</v>
      </c>
      <c r="J26" s="171" t="s">
        <v>60</v>
      </c>
      <c r="K26" s="171" t="s">
        <v>61</v>
      </c>
    </row>
    <row r="27" spans="1:11" x14ac:dyDescent="0.2">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2">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2">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2">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x14ac:dyDescent="0.2">
      <c r="A31" s="171" t="str">
        <f>IF(連結実質赤字比率に係る赤字・黒字の構成分析!C$39="",NA(),連結実質赤字比率に係る赤字・黒字の構成分析!C$39)</f>
        <v>介護保険特別会計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0.38</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0.02</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0.33</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0.39</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0.22</v>
      </c>
    </row>
    <row r="32" spans="1:11" x14ac:dyDescent="0.2">
      <c r="A32" s="171" t="str">
        <f>IF(連結実質赤字比率に係る赤字・黒字の構成分析!C$38="",NA(),連結実質赤字比率に係る赤字・黒字の構成分析!C$38)</f>
        <v>後期高齢者医療特別会計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0.14000000000000001</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0.09</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0.11</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0.12</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0.24</v>
      </c>
    </row>
    <row r="33" spans="1:16" x14ac:dyDescent="0.2">
      <c r="A33" s="171" t="str">
        <f>IF(連結実質赤字比率に係る赤字・黒字の構成分析!C$37="",NA(),連結実質赤字比率に係る赤字・黒字の構成分析!C$37)</f>
        <v>下水道事業会計</v>
      </c>
      <c r="B33" s="171" t="e">
        <f>IF(ROUND(VALUE(SUBSTITUTE(連結実質赤字比率に係る赤字・黒字の構成分析!F$37,"▲", "-")), 2) &lt; 0, ABS(ROUND(VALUE(SUBSTITUTE(連結実質赤字比率に係る赤字・黒字の構成分析!F$37,"▲", "-")), 2)), NA())</f>
        <v>#VALUE!</v>
      </c>
      <c r="C33" s="171" t="e">
        <f>IF(ROUND(VALUE(SUBSTITUTE(連結実質赤字比率に係る赤字・黒字の構成分析!F$37,"▲", "-")), 2) &gt;= 0, ABS(ROUND(VALUE(SUBSTITUTE(連結実質赤字比率に係る赤字・黒字の構成分析!F$37,"▲", "-")), 2)), NA())</f>
        <v>#VALUE!</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3.13</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2.79</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1.45</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0.84</v>
      </c>
    </row>
    <row r="34" spans="1:16" x14ac:dyDescent="0.2">
      <c r="A34" s="171" t="str">
        <f>IF(連結実質赤字比率に係る赤字・黒字の構成分析!C$36="",NA(),連結実質赤字比率に係る赤字・黒字の構成分析!C$36)</f>
        <v>一般会計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0.39</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0.45</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2.61</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3.94</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3.77</v>
      </c>
    </row>
    <row r="35" spans="1:16" x14ac:dyDescent="0.2">
      <c r="A35" s="171" t="str">
        <f>IF(連結実質赤字比率に係る赤字・黒字の構成分析!C$35="",NA(),連結実質赤字比率に係る赤字・黒字の構成分析!C$35)</f>
        <v>水道事業会計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18.25</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14.97</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12.69</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11.33</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9.86</v>
      </c>
    </row>
    <row r="36" spans="1:16" x14ac:dyDescent="0.2">
      <c r="A36" s="171" t="str">
        <f>IF(連結実質赤字比率に係る赤字・黒字の構成分析!C$34="",NA(),連結実質赤字比率に係る赤字・黒字の構成分析!C$34)</f>
        <v>国民健康保険特別会計</v>
      </c>
      <c r="B36" s="171">
        <f>IF(ROUND(VALUE(SUBSTITUTE(連結実質赤字比率に係る赤字・黒字の構成分析!F$34,"▲", "-")), 2) &lt; 0, ABS(ROUND(VALUE(SUBSTITUTE(連結実質赤字比率に係る赤字・黒字の構成分析!F$34,"▲", "-")), 2)), NA())</f>
        <v>8.98</v>
      </c>
      <c r="C36" s="171" t="e">
        <f>IF(ROUND(VALUE(SUBSTITUTE(連結実質赤字比率に係る赤字・黒字の構成分析!F$34,"▲", "-")), 2) &gt;= 0, ABS(ROUND(VALUE(SUBSTITUTE(連結実質赤字比率に係る赤字・黒字の構成分析!F$34,"▲", "-")), 2)), NA())</f>
        <v>#N/A</v>
      </c>
      <c r="D36" s="171">
        <f>IF(ROUND(VALUE(SUBSTITUTE(連結実質赤字比率に係る赤字・黒字の構成分析!G$34,"▲", "-")), 2) &lt; 0, ABS(ROUND(VALUE(SUBSTITUTE(連結実質赤字比率に係る赤字・黒字の構成分析!G$34,"▲", "-")), 2)), NA())</f>
        <v>7.97</v>
      </c>
      <c r="E36" s="171" t="e">
        <f>IF(ROUND(VALUE(SUBSTITUTE(連結実質赤字比率に係る赤字・黒字の構成分析!G$34,"▲", "-")), 2) &gt;= 0, ABS(ROUND(VALUE(SUBSTITUTE(連結実質赤字比率に係る赤字・黒字の構成分析!G$34,"▲", "-")), 2)), NA())</f>
        <v>#N/A</v>
      </c>
      <c r="F36" s="171">
        <f>IF(ROUND(VALUE(SUBSTITUTE(連結実質赤字比率に係る赤字・黒字の構成分析!H$34,"▲", "-")), 2) &lt; 0, ABS(ROUND(VALUE(SUBSTITUTE(連結実質赤字比率に係る赤字・黒字の構成分析!H$34,"▲", "-")), 2)), NA())</f>
        <v>6.36</v>
      </c>
      <c r="G36" s="171" t="e">
        <f>IF(ROUND(VALUE(SUBSTITUTE(連結実質赤字比率に係る赤字・黒字の構成分析!H$34,"▲", "-")), 2) &gt;= 0, ABS(ROUND(VALUE(SUBSTITUTE(連結実質赤字比率に係る赤字・黒字の構成分析!H$34,"▲", "-")), 2)), NA())</f>
        <v>#N/A</v>
      </c>
      <c r="H36" s="171">
        <f>IF(ROUND(VALUE(SUBSTITUTE(連結実質赤字比率に係る赤字・黒字の構成分析!I$34,"▲", "-")), 2) &lt; 0, ABS(ROUND(VALUE(SUBSTITUTE(連結実質赤字比率に係る赤字・黒字の構成分析!I$34,"▲", "-")), 2)), NA())</f>
        <v>5.0999999999999996</v>
      </c>
      <c r="I36" s="171" t="e">
        <f>IF(ROUND(VALUE(SUBSTITUTE(連結実質赤字比率に係る赤字・黒字の構成分析!I$34,"▲", "-")), 2) &gt;= 0, ABS(ROUND(VALUE(SUBSTITUTE(連結実質赤字比率に係る赤字・黒字の構成分析!I$34,"▲", "-")), 2)), NA())</f>
        <v>#N/A</v>
      </c>
      <c r="J36" s="171">
        <f>IF(ROUND(VALUE(SUBSTITUTE(連結実質赤字比率に係る赤字・黒字の構成分析!J$34,"▲", "-")), 2) &lt; 0, ABS(ROUND(VALUE(SUBSTITUTE(連結実質赤字比率に係る赤字・黒字の構成分析!J$34,"▲", "-")), 2)), NA())</f>
        <v>3.89</v>
      </c>
      <c r="K36" s="171" t="e">
        <f>IF(ROUND(VALUE(SUBSTITUTE(連結実質赤字比率に係る赤字・黒字の構成分析!J$34,"▲", "-")), 2) &gt;= 0, ABS(ROUND(VALUE(SUBSTITUTE(連結実質赤字比率に係る赤字・黒字の構成分析!J$34,"▲", "-")), 2)), NA())</f>
        <v>#N/A</v>
      </c>
    </row>
    <row r="39" spans="1:16" x14ac:dyDescent="0.2">
      <c r="A39" s="140" t="s">
        <v>62</v>
      </c>
    </row>
    <row r="40" spans="1:16" x14ac:dyDescent="0.2">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2">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2">
      <c r="A42" s="172" t="s">
        <v>65</v>
      </c>
      <c r="B42" s="172"/>
      <c r="C42" s="172"/>
      <c r="D42" s="172">
        <f>'実質公債費比率（分子）の構造'!K$52</f>
        <v>4520</v>
      </c>
      <c r="E42" s="172"/>
      <c r="F42" s="172"/>
      <c r="G42" s="172">
        <f>'実質公債費比率（分子）の構造'!L$52</f>
        <v>4141</v>
      </c>
      <c r="H42" s="172"/>
      <c r="I42" s="172"/>
      <c r="J42" s="172">
        <f>'実質公債費比率（分子）の構造'!M$52</f>
        <v>4191</v>
      </c>
      <c r="K42" s="172"/>
      <c r="L42" s="172"/>
      <c r="M42" s="172">
        <f>'実質公債費比率（分子）の構造'!N$52</f>
        <v>4317</v>
      </c>
      <c r="N42" s="172"/>
      <c r="O42" s="172"/>
      <c r="P42" s="172">
        <f>'実質公債費比率（分子）の構造'!O$52</f>
        <v>4210</v>
      </c>
    </row>
    <row r="43" spans="1:16" x14ac:dyDescent="0.2">
      <c r="A43" s="172" t="s">
        <v>66</v>
      </c>
      <c r="B43" s="172">
        <f>'実質公債費比率（分子）の構造'!K$51</f>
        <v>0</v>
      </c>
      <c r="C43" s="172"/>
      <c r="D43" s="172"/>
      <c r="E43" s="172">
        <f>'実質公債費比率（分子）の構造'!L$51</f>
        <v>1</v>
      </c>
      <c r="F43" s="172"/>
      <c r="G43" s="172"/>
      <c r="H43" s="172">
        <f>'実質公債費比率（分子）の構造'!M$51</f>
        <v>1</v>
      </c>
      <c r="I43" s="172"/>
      <c r="J43" s="172"/>
      <c r="K43" s="172">
        <f>'実質公債費比率（分子）の構造'!N$51</f>
        <v>0</v>
      </c>
      <c r="L43" s="172"/>
      <c r="M43" s="172"/>
      <c r="N43" s="172" t="str">
        <f>'実質公債費比率（分子）の構造'!O$51</f>
        <v>-</v>
      </c>
      <c r="O43" s="172"/>
      <c r="P43" s="172"/>
    </row>
    <row r="44" spans="1:16" x14ac:dyDescent="0.2">
      <c r="A44" s="172" t="s">
        <v>67</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2">
      <c r="A45" s="172" t="s">
        <v>68</v>
      </c>
      <c r="B45" s="172">
        <f>'実質公債費比率（分子）の構造'!K$49</f>
        <v>51</v>
      </c>
      <c r="C45" s="172"/>
      <c r="D45" s="172"/>
      <c r="E45" s="172">
        <f>'実質公債費比率（分子）の構造'!L$49</f>
        <v>49</v>
      </c>
      <c r="F45" s="172"/>
      <c r="G45" s="172"/>
      <c r="H45" s="172">
        <f>'実質公債費比率（分子）の構造'!M$49</f>
        <v>35</v>
      </c>
      <c r="I45" s="172"/>
      <c r="J45" s="172"/>
      <c r="K45" s="172">
        <f>'実質公債費比率（分子）の構造'!N$49</f>
        <v>29</v>
      </c>
      <c r="L45" s="172"/>
      <c r="M45" s="172"/>
      <c r="N45" s="172">
        <f>'実質公債費比率（分子）の構造'!O$49</f>
        <v>18</v>
      </c>
      <c r="O45" s="172"/>
      <c r="P45" s="172"/>
    </row>
    <row r="46" spans="1:16" x14ac:dyDescent="0.2">
      <c r="A46" s="172" t="s">
        <v>69</v>
      </c>
      <c r="B46" s="172">
        <f>'実質公債費比率（分子）の構造'!K$48</f>
        <v>1953</v>
      </c>
      <c r="C46" s="172"/>
      <c r="D46" s="172"/>
      <c r="E46" s="172">
        <f>'実質公債費比率（分子）の構造'!L$48</f>
        <v>1024</v>
      </c>
      <c r="F46" s="172"/>
      <c r="G46" s="172"/>
      <c r="H46" s="172">
        <f>'実質公債費比率（分子）の構造'!M$48</f>
        <v>986</v>
      </c>
      <c r="I46" s="172"/>
      <c r="J46" s="172"/>
      <c r="K46" s="172">
        <f>'実質公債費比率（分子）の構造'!N$48</f>
        <v>898</v>
      </c>
      <c r="L46" s="172"/>
      <c r="M46" s="172"/>
      <c r="N46" s="172">
        <f>'実質公債費比率（分子）の構造'!O$48</f>
        <v>823</v>
      </c>
      <c r="O46" s="172"/>
      <c r="P46" s="172"/>
    </row>
    <row r="47" spans="1:16" x14ac:dyDescent="0.2">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2">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2">
      <c r="A49" s="172" t="s">
        <v>72</v>
      </c>
      <c r="B49" s="172">
        <f>'実質公債費比率（分子）の構造'!K$45</f>
        <v>4229</v>
      </c>
      <c r="C49" s="172"/>
      <c r="D49" s="172"/>
      <c r="E49" s="172">
        <f>'実質公債費比率（分子）の構造'!L$45</f>
        <v>4089</v>
      </c>
      <c r="F49" s="172"/>
      <c r="G49" s="172"/>
      <c r="H49" s="172">
        <f>'実質公債費比率（分子）の構造'!M$45</f>
        <v>4041</v>
      </c>
      <c r="I49" s="172"/>
      <c r="J49" s="172"/>
      <c r="K49" s="172">
        <f>'実質公債費比率（分子）の構造'!N$45</f>
        <v>4119</v>
      </c>
      <c r="L49" s="172"/>
      <c r="M49" s="172"/>
      <c r="N49" s="172">
        <f>'実質公債費比率（分子）の構造'!O$45</f>
        <v>3913</v>
      </c>
      <c r="O49" s="172"/>
      <c r="P49" s="172"/>
    </row>
    <row r="50" spans="1:16" x14ac:dyDescent="0.2">
      <c r="A50" s="172" t="s">
        <v>73</v>
      </c>
      <c r="B50" s="172" t="e">
        <f>NA()</f>
        <v>#N/A</v>
      </c>
      <c r="C50" s="172">
        <f>IF(ISNUMBER('実質公債費比率（分子）の構造'!K$53),'実質公債費比率（分子）の構造'!K$53,NA())</f>
        <v>1713</v>
      </c>
      <c r="D50" s="172" t="e">
        <f>NA()</f>
        <v>#N/A</v>
      </c>
      <c r="E50" s="172" t="e">
        <f>NA()</f>
        <v>#N/A</v>
      </c>
      <c r="F50" s="172">
        <f>IF(ISNUMBER('実質公債費比率（分子）の構造'!L$53),'実質公債費比率（分子）の構造'!L$53,NA())</f>
        <v>1022</v>
      </c>
      <c r="G50" s="172" t="e">
        <f>NA()</f>
        <v>#N/A</v>
      </c>
      <c r="H50" s="172" t="e">
        <f>NA()</f>
        <v>#N/A</v>
      </c>
      <c r="I50" s="172">
        <f>IF(ISNUMBER('実質公債費比率（分子）の構造'!M$53),'実質公債費比率（分子）の構造'!M$53,NA())</f>
        <v>872</v>
      </c>
      <c r="J50" s="172" t="e">
        <f>NA()</f>
        <v>#N/A</v>
      </c>
      <c r="K50" s="172" t="e">
        <f>NA()</f>
        <v>#N/A</v>
      </c>
      <c r="L50" s="172">
        <f>IF(ISNUMBER('実質公債費比率（分子）の構造'!N$53),'実質公債費比率（分子）の構造'!N$53,NA())</f>
        <v>729</v>
      </c>
      <c r="M50" s="172" t="e">
        <f>NA()</f>
        <v>#N/A</v>
      </c>
      <c r="N50" s="172" t="e">
        <f>NA()</f>
        <v>#N/A</v>
      </c>
      <c r="O50" s="172">
        <f>IF(ISNUMBER('実質公債費比率（分子）の構造'!O$53),'実質公債費比率（分子）の構造'!O$53,NA())</f>
        <v>544</v>
      </c>
      <c r="P50" s="172" t="e">
        <f>NA()</f>
        <v>#N/A</v>
      </c>
    </row>
    <row r="53" spans="1:16" x14ac:dyDescent="0.2">
      <c r="A53" s="140" t="s">
        <v>74</v>
      </c>
    </row>
    <row r="54" spans="1:16" x14ac:dyDescent="0.2">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2">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2">
      <c r="A56" s="171" t="s">
        <v>45</v>
      </c>
      <c r="B56" s="171"/>
      <c r="C56" s="171"/>
      <c r="D56" s="171">
        <f>'将来負担比率（分子）の構造'!I$52</f>
        <v>45012</v>
      </c>
      <c r="E56" s="171"/>
      <c r="F56" s="171"/>
      <c r="G56" s="171">
        <f>'将来負担比率（分子）の構造'!J$52</f>
        <v>43863</v>
      </c>
      <c r="H56" s="171"/>
      <c r="I56" s="171"/>
      <c r="J56" s="171">
        <f>'将来負担比率（分子）の構造'!K$52</f>
        <v>43058</v>
      </c>
      <c r="K56" s="171"/>
      <c r="L56" s="171"/>
      <c r="M56" s="171">
        <f>'将来負担比率（分子）の構造'!L$52</f>
        <v>42029</v>
      </c>
      <c r="N56" s="171"/>
      <c r="O56" s="171"/>
      <c r="P56" s="171">
        <f>'将来負担比率（分子）の構造'!M$52</f>
        <v>39924</v>
      </c>
    </row>
    <row r="57" spans="1:16" x14ac:dyDescent="0.2">
      <c r="A57" s="171" t="s">
        <v>44</v>
      </c>
      <c r="B57" s="171"/>
      <c r="C57" s="171"/>
      <c r="D57" s="171">
        <f>'将来負担比率（分子）の構造'!I$51</f>
        <v>14427</v>
      </c>
      <c r="E57" s="171"/>
      <c r="F57" s="171"/>
      <c r="G57" s="171">
        <f>'将来負担比率（分子）の構造'!J$51</f>
        <v>12165</v>
      </c>
      <c r="H57" s="171"/>
      <c r="I57" s="171"/>
      <c r="J57" s="171">
        <f>'将来負担比率（分子）の構造'!K$51</f>
        <v>10991</v>
      </c>
      <c r="K57" s="171"/>
      <c r="L57" s="171"/>
      <c r="M57" s="171">
        <f>'将来負担比率（分子）の構造'!L$51</f>
        <v>10665</v>
      </c>
      <c r="N57" s="171"/>
      <c r="O57" s="171"/>
      <c r="P57" s="171">
        <f>'将来負担比率（分子）の構造'!M$51</f>
        <v>10348</v>
      </c>
    </row>
    <row r="58" spans="1:16" x14ac:dyDescent="0.2">
      <c r="A58" s="171" t="s">
        <v>43</v>
      </c>
      <c r="B58" s="171"/>
      <c r="C58" s="171"/>
      <c r="D58" s="171">
        <f>'将来負担比率（分子）の構造'!I$50</f>
        <v>1854</v>
      </c>
      <c r="E58" s="171"/>
      <c r="F58" s="171"/>
      <c r="G58" s="171">
        <f>'将来負担比率（分子）の構造'!J$50</f>
        <v>1428</v>
      </c>
      <c r="H58" s="171"/>
      <c r="I58" s="171"/>
      <c r="J58" s="171">
        <f>'将来負担比率（分子）の構造'!K$50</f>
        <v>1884</v>
      </c>
      <c r="K58" s="171"/>
      <c r="L58" s="171"/>
      <c r="M58" s="171">
        <f>'将来負担比率（分子）の構造'!L$50</f>
        <v>4315</v>
      </c>
      <c r="N58" s="171"/>
      <c r="O58" s="171"/>
      <c r="P58" s="171">
        <f>'将来負担比率（分子）の構造'!M$50</f>
        <v>6465</v>
      </c>
    </row>
    <row r="59" spans="1:16" x14ac:dyDescent="0.2">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2">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2">
      <c r="A61" s="171" t="s">
        <v>38</v>
      </c>
      <c r="B61" s="171">
        <f>'将来負担比率（分子）の構造'!I$46</f>
        <v>725</v>
      </c>
      <c r="C61" s="171"/>
      <c r="D61" s="171"/>
      <c r="E61" s="171">
        <f>'将来負担比率（分子）の構造'!J$46</f>
        <v>730</v>
      </c>
      <c r="F61" s="171"/>
      <c r="G61" s="171"/>
      <c r="H61" s="171">
        <f>'将来負担比率（分子）の構造'!K$46</f>
        <v>742</v>
      </c>
      <c r="I61" s="171"/>
      <c r="J61" s="171"/>
      <c r="K61" s="171">
        <f>'将来負担比率（分子）の構造'!L$46</f>
        <v>818</v>
      </c>
      <c r="L61" s="171"/>
      <c r="M61" s="171"/>
      <c r="N61" s="171">
        <f>'将来負担比率（分子）の構造'!M$46</f>
        <v>910</v>
      </c>
      <c r="O61" s="171"/>
      <c r="P61" s="171"/>
    </row>
    <row r="62" spans="1:16" x14ac:dyDescent="0.2">
      <c r="A62" s="171" t="s">
        <v>37</v>
      </c>
      <c r="B62" s="171">
        <f>'将来負担比率（分子）の構造'!I$45</f>
        <v>4852</v>
      </c>
      <c r="C62" s="171"/>
      <c r="D62" s="171"/>
      <c r="E62" s="171">
        <f>'将来負担比率（分子）の構造'!J$45</f>
        <v>4703</v>
      </c>
      <c r="F62" s="171"/>
      <c r="G62" s="171"/>
      <c r="H62" s="171">
        <f>'将来負担比率（分子）の構造'!K$45</f>
        <v>4826</v>
      </c>
      <c r="I62" s="171"/>
      <c r="J62" s="171"/>
      <c r="K62" s="171">
        <f>'将来負担比率（分子）の構造'!L$45</f>
        <v>4875</v>
      </c>
      <c r="L62" s="171"/>
      <c r="M62" s="171"/>
      <c r="N62" s="171">
        <f>'将来負担比率（分子）の構造'!M$45</f>
        <v>4673</v>
      </c>
      <c r="O62" s="171"/>
      <c r="P62" s="171"/>
    </row>
    <row r="63" spans="1:16" x14ac:dyDescent="0.2">
      <c r="A63" s="171" t="s">
        <v>36</v>
      </c>
      <c r="B63" s="171">
        <f>'将来負担比率（分子）の構造'!I$44</f>
        <v>472</v>
      </c>
      <c r="C63" s="171"/>
      <c r="D63" s="171"/>
      <c r="E63" s="171">
        <f>'将来負担比率（分子）の構造'!J$44</f>
        <v>438</v>
      </c>
      <c r="F63" s="171"/>
      <c r="G63" s="171"/>
      <c r="H63" s="171">
        <f>'将来負担比率（分子）の構造'!K$44</f>
        <v>466</v>
      </c>
      <c r="I63" s="171"/>
      <c r="J63" s="171"/>
      <c r="K63" s="171">
        <f>'将来負担比率（分子）の構造'!L$44</f>
        <v>430</v>
      </c>
      <c r="L63" s="171"/>
      <c r="M63" s="171"/>
      <c r="N63" s="171">
        <f>'将来負担比率（分子）の構造'!M$44</f>
        <v>414</v>
      </c>
      <c r="O63" s="171"/>
      <c r="P63" s="171"/>
    </row>
    <row r="64" spans="1:16" x14ac:dyDescent="0.2">
      <c r="A64" s="171" t="s">
        <v>35</v>
      </c>
      <c r="B64" s="171">
        <f>'将来負担比率（分子）の構造'!I$43</f>
        <v>26128</v>
      </c>
      <c r="C64" s="171"/>
      <c r="D64" s="171"/>
      <c r="E64" s="171">
        <f>'将来負担比率（分子）の構造'!J$43</f>
        <v>20880</v>
      </c>
      <c r="F64" s="171"/>
      <c r="G64" s="171"/>
      <c r="H64" s="171">
        <f>'将来負担比率（分子）の構造'!K$43</f>
        <v>17888</v>
      </c>
      <c r="I64" s="171"/>
      <c r="J64" s="171"/>
      <c r="K64" s="171">
        <f>'将来負担比率（分子）の構造'!L$43</f>
        <v>16205</v>
      </c>
      <c r="L64" s="171"/>
      <c r="M64" s="171"/>
      <c r="N64" s="171">
        <f>'将来負担比率（分子）の構造'!M$43</f>
        <v>15021</v>
      </c>
      <c r="O64" s="171"/>
      <c r="P64" s="171"/>
    </row>
    <row r="65" spans="1:16" x14ac:dyDescent="0.2">
      <c r="A65" s="171" t="s">
        <v>34</v>
      </c>
      <c r="B65" s="171">
        <f>'将来負担比率（分子）の構造'!I$42</f>
        <v>419</v>
      </c>
      <c r="C65" s="171"/>
      <c r="D65" s="171"/>
      <c r="E65" s="171">
        <f>'将来負担比率（分子）の構造'!J$42</f>
        <v>445</v>
      </c>
      <c r="F65" s="171"/>
      <c r="G65" s="171"/>
      <c r="H65" s="171">
        <f>'将来負担比率（分子）の構造'!K$42</f>
        <v>665</v>
      </c>
      <c r="I65" s="171"/>
      <c r="J65" s="171"/>
      <c r="K65" s="171">
        <f>'将来負担比率（分子）の構造'!L$42</f>
        <v>811</v>
      </c>
      <c r="L65" s="171"/>
      <c r="M65" s="171"/>
      <c r="N65" s="171">
        <f>'将来負担比率（分子）の構造'!M$42</f>
        <v>948</v>
      </c>
      <c r="O65" s="171"/>
      <c r="P65" s="171"/>
    </row>
    <row r="66" spans="1:16" x14ac:dyDescent="0.2">
      <c r="A66" s="171" t="s">
        <v>33</v>
      </c>
      <c r="B66" s="171">
        <f>'将来負担比率（分子）の構造'!I$41</f>
        <v>40860</v>
      </c>
      <c r="C66" s="171"/>
      <c r="D66" s="171"/>
      <c r="E66" s="171">
        <f>'将来負担比率（分子）の構造'!J$41</f>
        <v>41778</v>
      </c>
      <c r="F66" s="171"/>
      <c r="G66" s="171"/>
      <c r="H66" s="171">
        <f>'将来負担比率（分子）の構造'!K$41</f>
        <v>41033</v>
      </c>
      <c r="I66" s="171"/>
      <c r="J66" s="171"/>
      <c r="K66" s="171">
        <f>'将来負担比率（分子）の構造'!L$41</f>
        <v>39427</v>
      </c>
      <c r="L66" s="171"/>
      <c r="M66" s="171"/>
      <c r="N66" s="171">
        <f>'将来負担比率（分子）の構造'!M$41</f>
        <v>37153</v>
      </c>
      <c r="O66" s="171"/>
      <c r="P66" s="171"/>
    </row>
    <row r="67" spans="1:16" x14ac:dyDescent="0.2">
      <c r="A67" s="171" t="s">
        <v>77</v>
      </c>
      <c r="B67" s="171" t="e">
        <f>NA()</f>
        <v>#N/A</v>
      </c>
      <c r="C67" s="171">
        <f>IF(ISNUMBER('将来負担比率（分子）の構造'!I$53), IF('将来負担比率（分子）の構造'!I$53 &lt; 0, 0, '将来負担比率（分子）の構造'!I$53), NA())</f>
        <v>12161</v>
      </c>
      <c r="D67" s="171" t="e">
        <f>NA()</f>
        <v>#N/A</v>
      </c>
      <c r="E67" s="171" t="e">
        <f>NA()</f>
        <v>#N/A</v>
      </c>
      <c r="F67" s="171">
        <f>IF(ISNUMBER('将来負担比率（分子）の構造'!J$53), IF('将来負担比率（分子）の構造'!J$53 &lt; 0, 0, '将来負担比率（分子）の構造'!J$53), NA())</f>
        <v>11518</v>
      </c>
      <c r="G67" s="171" t="e">
        <f>NA()</f>
        <v>#N/A</v>
      </c>
      <c r="H67" s="171" t="e">
        <f>NA()</f>
        <v>#N/A</v>
      </c>
      <c r="I67" s="171">
        <f>IF(ISNUMBER('将来負担比率（分子）の構造'!K$53), IF('将来負担比率（分子）の構造'!K$53 &lt; 0, 0, '将来負担比率（分子）の構造'!K$53), NA())</f>
        <v>9685</v>
      </c>
      <c r="J67" s="171" t="e">
        <f>NA()</f>
        <v>#N/A</v>
      </c>
      <c r="K67" s="171" t="e">
        <f>NA()</f>
        <v>#N/A</v>
      </c>
      <c r="L67" s="171">
        <f>IF(ISNUMBER('将来負担比率（分子）の構造'!L$53), IF('将来負担比率（分子）の構造'!L$53 &lt; 0, 0, '将来負担比率（分子）の構造'!L$53), NA())</f>
        <v>5558</v>
      </c>
      <c r="M67" s="171" t="e">
        <f>NA()</f>
        <v>#N/A</v>
      </c>
      <c r="N67" s="171" t="e">
        <f>NA()</f>
        <v>#N/A</v>
      </c>
      <c r="O67" s="171">
        <f>IF(ISNUMBER('将来負担比率（分子）の構造'!M$53), IF('将来負担比率（分子）の構造'!M$53 &lt; 0, 0, '将来負担比率（分子）の構造'!M$53), NA())</f>
        <v>2381</v>
      </c>
      <c r="P67" s="171" t="e">
        <f>NA()</f>
        <v>#N/A</v>
      </c>
    </row>
    <row r="70" spans="1:16" x14ac:dyDescent="0.2">
      <c r="A70" s="173" t="s">
        <v>78</v>
      </c>
      <c r="B70" s="173"/>
      <c r="C70" s="173"/>
      <c r="D70" s="173"/>
      <c r="E70" s="173"/>
      <c r="F70" s="173"/>
    </row>
    <row r="71" spans="1:16" x14ac:dyDescent="0.2">
      <c r="A71" s="174"/>
      <c r="B71" s="174" t="str">
        <f>基金残高に係る経年分析!F54</f>
        <v>R02</v>
      </c>
      <c r="C71" s="174" t="str">
        <f>基金残高に係る経年分析!G54</f>
        <v>R03</v>
      </c>
      <c r="D71" s="174" t="str">
        <f>基金残高に係る経年分析!H54</f>
        <v>R04</v>
      </c>
    </row>
    <row r="72" spans="1:16" x14ac:dyDescent="0.2">
      <c r="A72" s="174" t="s">
        <v>79</v>
      </c>
      <c r="B72" s="175">
        <f>基金残高に係る経年分析!F55</f>
        <v>666</v>
      </c>
      <c r="C72" s="175">
        <f>基金残高に係る経年分析!G55</f>
        <v>2489</v>
      </c>
      <c r="D72" s="175">
        <f>基金残高に係る経年分析!H55</f>
        <v>4443</v>
      </c>
    </row>
    <row r="73" spans="1:16" x14ac:dyDescent="0.2">
      <c r="A73" s="174" t="s">
        <v>80</v>
      </c>
      <c r="B73" s="175">
        <f>基金残高に係る経年分析!F56</f>
        <v>21</v>
      </c>
      <c r="C73" s="175">
        <f>基金残高に係る経年分析!G56</f>
        <v>483</v>
      </c>
      <c r="D73" s="175">
        <f>基金残高に係る経年分析!H56</f>
        <v>483</v>
      </c>
    </row>
    <row r="74" spans="1:16" x14ac:dyDescent="0.2">
      <c r="A74" s="174" t="s">
        <v>81</v>
      </c>
      <c r="B74" s="175">
        <f>基金残高に係る経年分析!F57</f>
        <v>1136</v>
      </c>
      <c r="C74" s="175">
        <f>基金残高に係る経年分析!G57</f>
        <v>1280</v>
      </c>
      <c r="D74" s="175">
        <f>基金残高に係る経年分析!H57</f>
        <v>1475</v>
      </c>
    </row>
  </sheetData>
  <sheetProtection algorithmName="SHA-512" hashValue="PfIJj8dFNsXcVU+s4WBOe9EIH7djXqvxhYAcMOw78rqu6SwQ19MjuZ1uyyHLKvVaEecg1W7nS8s/hZ+g6oW2RA==" saltValue="wHxHsA7FyQPk5eqTejdA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2" customWidth="1"/>
    <col min="134" max="143" width="1.6640625" style="210" customWidth="1"/>
    <col min="144" max="16384" width="0" style="210" hidden="1"/>
  </cols>
  <sheetData>
    <row r="1" spans="2:143"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2" t="s">
        <v>217</v>
      </c>
      <c r="DI1" s="603"/>
      <c r="DJ1" s="603"/>
      <c r="DK1" s="603"/>
      <c r="DL1" s="603"/>
      <c r="DM1" s="603"/>
      <c r="DN1" s="604"/>
      <c r="DO1" s="210"/>
      <c r="DP1" s="602" t="s">
        <v>218</v>
      </c>
      <c r="DQ1" s="603"/>
      <c r="DR1" s="603"/>
      <c r="DS1" s="603"/>
      <c r="DT1" s="603"/>
      <c r="DU1" s="603"/>
      <c r="DV1" s="603"/>
      <c r="DW1" s="603"/>
      <c r="DX1" s="603"/>
      <c r="DY1" s="603"/>
      <c r="DZ1" s="603"/>
      <c r="EA1" s="603"/>
      <c r="EB1" s="603"/>
      <c r="EC1" s="604"/>
      <c r="ED1" s="209"/>
      <c r="EE1" s="209"/>
      <c r="EF1" s="209"/>
      <c r="EG1" s="209"/>
      <c r="EH1" s="209"/>
      <c r="EI1" s="209"/>
      <c r="EJ1" s="209"/>
      <c r="EK1" s="209"/>
      <c r="EL1" s="209"/>
      <c r="EM1" s="209"/>
    </row>
    <row r="2" spans="2:143" ht="22.5" customHeight="1" x14ac:dyDescent="0.2">
      <c r="B2" s="211" t="s">
        <v>219</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14836750</v>
      </c>
      <c r="S5" s="613"/>
      <c r="T5" s="613"/>
      <c r="U5" s="613"/>
      <c r="V5" s="613"/>
      <c r="W5" s="613"/>
      <c r="X5" s="613"/>
      <c r="Y5" s="614"/>
      <c r="Z5" s="615">
        <v>28.9</v>
      </c>
      <c r="AA5" s="615"/>
      <c r="AB5" s="615"/>
      <c r="AC5" s="615"/>
      <c r="AD5" s="616">
        <v>13578832</v>
      </c>
      <c r="AE5" s="616"/>
      <c r="AF5" s="616"/>
      <c r="AG5" s="616"/>
      <c r="AH5" s="616"/>
      <c r="AI5" s="616"/>
      <c r="AJ5" s="616"/>
      <c r="AK5" s="616"/>
      <c r="AL5" s="617">
        <v>50.5</v>
      </c>
      <c r="AM5" s="618"/>
      <c r="AN5" s="618"/>
      <c r="AO5" s="619"/>
      <c r="AP5" s="609" t="s">
        <v>231</v>
      </c>
      <c r="AQ5" s="610"/>
      <c r="AR5" s="610"/>
      <c r="AS5" s="610"/>
      <c r="AT5" s="610"/>
      <c r="AU5" s="610"/>
      <c r="AV5" s="610"/>
      <c r="AW5" s="610"/>
      <c r="AX5" s="610"/>
      <c r="AY5" s="610"/>
      <c r="AZ5" s="610"/>
      <c r="BA5" s="610"/>
      <c r="BB5" s="610"/>
      <c r="BC5" s="610"/>
      <c r="BD5" s="610"/>
      <c r="BE5" s="610"/>
      <c r="BF5" s="611"/>
      <c r="BG5" s="623">
        <v>13577960</v>
      </c>
      <c r="BH5" s="624"/>
      <c r="BI5" s="624"/>
      <c r="BJ5" s="624"/>
      <c r="BK5" s="624"/>
      <c r="BL5" s="624"/>
      <c r="BM5" s="624"/>
      <c r="BN5" s="625"/>
      <c r="BO5" s="626">
        <v>91.5</v>
      </c>
      <c r="BP5" s="626"/>
      <c r="BQ5" s="626"/>
      <c r="BR5" s="626"/>
      <c r="BS5" s="627">
        <v>145192</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185790</v>
      </c>
      <c r="S6" s="624"/>
      <c r="T6" s="624"/>
      <c r="U6" s="624"/>
      <c r="V6" s="624"/>
      <c r="W6" s="624"/>
      <c r="X6" s="624"/>
      <c r="Y6" s="625"/>
      <c r="Z6" s="626">
        <v>0.4</v>
      </c>
      <c r="AA6" s="626"/>
      <c r="AB6" s="626"/>
      <c r="AC6" s="626"/>
      <c r="AD6" s="627">
        <v>185790</v>
      </c>
      <c r="AE6" s="627"/>
      <c r="AF6" s="627"/>
      <c r="AG6" s="627"/>
      <c r="AH6" s="627"/>
      <c r="AI6" s="627"/>
      <c r="AJ6" s="627"/>
      <c r="AK6" s="627"/>
      <c r="AL6" s="628">
        <v>0.7</v>
      </c>
      <c r="AM6" s="629"/>
      <c r="AN6" s="629"/>
      <c r="AO6" s="630"/>
      <c r="AP6" s="620" t="s">
        <v>236</v>
      </c>
      <c r="AQ6" s="621"/>
      <c r="AR6" s="621"/>
      <c r="AS6" s="621"/>
      <c r="AT6" s="621"/>
      <c r="AU6" s="621"/>
      <c r="AV6" s="621"/>
      <c r="AW6" s="621"/>
      <c r="AX6" s="621"/>
      <c r="AY6" s="621"/>
      <c r="AZ6" s="621"/>
      <c r="BA6" s="621"/>
      <c r="BB6" s="621"/>
      <c r="BC6" s="621"/>
      <c r="BD6" s="621"/>
      <c r="BE6" s="621"/>
      <c r="BF6" s="622"/>
      <c r="BG6" s="623">
        <v>13577960</v>
      </c>
      <c r="BH6" s="624"/>
      <c r="BI6" s="624"/>
      <c r="BJ6" s="624"/>
      <c r="BK6" s="624"/>
      <c r="BL6" s="624"/>
      <c r="BM6" s="624"/>
      <c r="BN6" s="625"/>
      <c r="BO6" s="626">
        <v>91.5</v>
      </c>
      <c r="BP6" s="626"/>
      <c r="BQ6" s="626"/>
      <c r="BR6" s="626"/>
      <c r="BS6" s="627">
        <v>145192</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318137</v>
      </c>
      <c r="CS6" s="624"/>
      <c r="CT6" s="624"/>
      <c r="CU6" s="624"/>
      <c r="CV6" s="624"/>
      <c r="CW6" s="624"/>
      <c r="CX6" s="624"/>
      <c r="CY6" s="625"/>
      <c r="CZ6" s="617">
        <v>0.6</v>
      </c>
      <c r="DA6" s="618"/>
      <c r="DB6" s="618"/>
      <c r="DC6" s="634"/>
      <c r="DD6" s="632" t="s">
        <v>238</v>
      </c>
      <c r="DE6" s="624"/>
      <c r="DF6" s="624"/>
      <c r="DG6" s="624"/>
      <c r="DH6" s="624"/>
      <c r="DI6" s="624"/>
      <c r="DJ6" s="624"/>
      <c r="DK6" s="624"/>
      <c r="DL6" s="624"/>
      <c r="DM6" s="624"/>
      <c r="DN6" s="624"/>
      <c r="DO6" s="624"/>
      <c r="DP6" s="625"/>
      <c r="DQ6" s="632">
        <v>318130</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13651</v>
      </c>
      <c r="S7" s="624"/>
      <c r="T7" s="624"/>
      <c r="U7" s="624"/>
      <c r="V7" s="624"/>
      <c r="W7" s="624"/>
      <c r="X7" s="624"/>
      <c r="Y7" s="625"/>
      <c r="Z7" s="626">
        <v>0</v>
      </c>
      <c r="AA7" s="626"/>
      <c r="AB7" s="626"/>
      <c r="AC7" s="626"/>
      <c r="AD7" s="627">
        <v>13651</v>
      </c>
      <c r="AE7" s="627"/>
      <c r="AF7" s="627"/>
      <c r="AG7" s="627"/>
      <c r="AH7" s="627"/>
      <c r="AI7" s="627"/>
      <c r="AJ7" s="627"/>
      <c r="AK7" s="627"/>
      <c r="AL7" s="628">
        <v>0.1</v>
      </c>
      <c r="AM7" s="629"/>
      <c r="AN7" s="629"/>
      <c r="AO7" s="630"/>
      <c r="AP7" s="620" t="s">
        <v>240</v>
      </c>
      <c r="AQ7" s="621"/>
      <c r="AR7" s="621"/>
      <c r="AS7" s="621"/>
      <c r="AT7" s="621"/>
      <c r="AU7" s="621"/>
      <c r="AV7" s="621"/>
      <c r="AW7" s="621"/>
      <c r="AX7" s="621"/>
      <c r="AY7" s="621"/>
      <c r="AZ7" s="621"/>
      <c r="BA7" s="621"/>
      <c r="BB7" s="621"/>
      <c r="BC7" s="621"/>
      <c r="BD7" s="621"/>
      <c r="BE7" s="621"/>
      <c r="BF7" s="622"/>
      <c r="BG7" s="623">
        <v>6485980</v>
      </c>
      <c r="BH7" s="624"/>
      <c r="BI7" s="624"/>
      <c r="BJ7" s="624"/>
      <c r="BK7" s="624"/>
      <c r="BL7" s="624"/>
      <c r="BM7" s="624"/>
      <c r="BN7" s="625"/>
      <c r="BO7" s="626">
        <v>43.7</v>
      </c>
      <c r="BP7" s="626"/>
      <c r="BQ7" s="626"/>
      <c r="BR7" s="626"/>
      <c r="BS7" s="627">
        <v>145192</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5439914</v>
      </c>
      <c r="CS7" s="624"/>
      <c r="CT7" s="624"/>
      <c r="CU7" s="624"/>
      <c r="CV7" s="624"/>
      <c r="CW7" s="624"/>
      <c r="CX7" s="624"/>
      <c r="CY7" s="625"/>
      <c r="CZ7" s="626">
        <v>10.8</v>
      </c>
      <c r="DA7" s="626"/>
      <c r="DB7" s="626"/>
      <c r="DC7" s="626"/>
      <c r="DD7" s="632">
        <v>14685</v>
      </c>
      <c r="DE7" s="624"/>
      <c r="DF7" s="624"/>
      <c r="DG7" s="624"/>
      <c r="DH7" s="624"/>
      <c r="DI7" s="624"/>
      <c r="DJ7" s="624"/>
      <c r="DK7" s="624"/>
      <c r="DL7" s="624"/>
      <c r="DM7" s="624"/>
      <c r="DN7" s="624"/>
      <c r="DO7" s="624"/>
      <c r="DP7" s="625"/>
      <c r="DQ7" s="632">
        <v>4958085</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113933</v>
      </c>
      <c r="S8" s="624"/>
      <c r="T8" s="624"/>
      <c r="U8" s="624"/>
      <c r="V8" s="624"/>
      <c r="W8" s="624"/>
      <c r="X8" s="624"/>
      <c r="Y8" s="625"/>
      <c r="Z8" s="626">
        <v>0.2</v>
      </c>
      <c r="AA8" s="626"/>
      <c r="AB8" s="626"/>
      <c r="AC8" s="626"/>
      <c r="AD8" s="627">
        <v>113933</v>
      </c>
      <c r="AE8" s="627"/>
      <c r="AF8" s="627"/>
      <c r="AG8" s="627"/>
      <c r="AH8" s="627"/>
      <c r="AI8" s="627"/>
      <c r="AJ8" s="627"/>
      <c r="AK8" s="627"/>
      <c r="AL8" s="628">
        <v>0.4</v>
      </c>
      <c r="AM8" s="629"/>
      <c r="AN8" s="629"/>
      <c r="AO8" s="630"/>
      <c r="AP8" s="620" t="s">
        <v>243</v>
      </c>
      <c r="AQ8" s="621"/>
      <c r="AR8" s="621"/>
      <c r="AS8" s="621"/>
      <c r="AT8" s="621"/>
      <c r="AU8" s="621"/>
      <c r="AV8" s="621"/>
      <c r="AW8" s="621"/>
      <c r="AX8" s="621"/>
      <c r="AY8" s="621"/>
      <c r="AZ8" s="621"/>
      <c r="BA8" s="621"/>
      <c r="BB8" s="621"/>
      <c r="BC8" s="621"/>
      <c r="BD8" s="621"/>
      <c r="BE8" s="621"/>
      <c r="BF8" s="622"/>
      <c r="BG8" s="623">
        <v>186892</v>
      </c>
      <c r="BH8" s="624"/>
      <c r="BI8" s="624"/>
      <c r="BJ8" s="624"/>
      <c r="BK8" s="624"/>
      <c r="BL8" s="624"/>
      <c r="BM8" s="624"/>
      <c r="BN8" s="625"/>
      <c r="BO8" s="626">
        <v>1.3</v>
      </c>
      <c r="BP8" s="626"/>
      <c r="BQ8" s="626"/>
      <c r="BR8" s="626"/>
      <c r="BS8" s="627" t="s">
        <v>238</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27073203</v>
      </c>
      <c r="CS8" s="624"/>
      <c r="CT8" s="624"/>
      <c r="CU8" s="624"/>
      <c r="CV8" s="624"/>
      <c r="CW8" s="624"/>
      <c r="CX8" s="624"/>
      <c r="CY8" s="625"/>
      <c r="CZ8" s="626">
        <v>53.8</v>
      </c>
      <c r="DA8" s="626"/>
      <c r="DB8" s="626"/>
      <c r="DC8" s="626"/>
      <c r="DD8" s="632">
        <v>17991</v>
      </c>
      <c r="DE8" s="624"/>
      <c r="DF8" s="624"/>
      <c r="DG8" s="624"/>
      <c r="DH8" s="624"/>
      <c r="DI8" s="624"/>
      <c r="DJ8" s="624"/>
      <c r="DK8" s="624"/>
      <c r="DL8" s="624"/>
      <c r="DM8" s="624"/>
      <c r="DN8" s="624"/>
      <c r="DO8" s="624"/>
      <c r="DP8" s="625"/>
      <c r="DQ8" s="632">
        <v>11435728</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81490</v>
      </c>
      <c r="S9" s="624"/>
      <c r="T9" s="624"/>
      <c r="U9" s="624"/>
      <c r="V9" s="624"/>
      <c r="W9" s="624"/>
      <c r="X9" s="624"/>
      <c r="Y9" s="625"/>
      <c r="Z9" s="626">
        <v>0.2</v>
      </c>
      <c r="AA9" s="626"/>
      <c r="AB9" s="626"/>
      <c r="AC9" s="626"/>
      <c r="AD9" s="627">
        <v>81490</v>
      </c>
      <c r="AE9" s="627"/>
      <c r="AF9" s="627"/>
      <c r="AG9" s="627"/>
      <c r="AH9" s="627"/>
      <c r="AI9" s="627"/>
      <c r="AJ9" s="627"/>
      <c r="AK9" s="627"/>
      <c r="AL9" s="628">
        <v>0.3</v>
      </c>
      <c r="AM9" s="629"/>
      <c r="AN9" s="629"/>
      <c r="AO9" s="630"/>
      <c r="AP9" s="620" t="s">
        <v>246</v>
      </c>
      <c r="AQ9" s="621"/>
      <c r="AR9" s="621"/>
      <c r="AS9" s="621"/>
      <c r="AT9" s="621"/>
      <c r="AU9" s="621"/>
      <c r="AV9" s="621"/>
      <c r="AW9" s="621"/>
      <c r="AX9" s="621"/>
      <c r="AY9" s="621"/>
      <c r="AZ9" s="621"/>
      <c r="BA9" s="621"/>
      <c r="BB9" s="621"/>
      <c r="BC9" s="621"/>
      <c r="BD9" s="621"/>
      <c r="BE9" s="621"/>
      <c r="BF9" s="622"/>
      <c r="BG9" s="623">
        <v>5508457</v>
      </c>
      <c r="BH9" s="624"/>
      <c r="BI9" s="624"/>
      <c r="BJ9" s="624"/>
      <c r="BK9" s="624"/>
      <c r="BL9" s="624"/>
      <c r="BM9" s="624"/>
      <c r="BN9" s="625"/>
      <c r="BO9" s="626">
        <v>37.1</v>
      </c>
      <c r="BP9" s="626"/>
      <c r="BQ9" s="626"/>
      <c r="BR9" s="626"/>
      <c r="BS9" s="627" t="s">
        <v>238</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3914781</v>
      </c>
      <c r="CS9" s="624"/>
      <c r="CT9" s="624"/>
      <c r="CU9" s="624"/>
      <c r="CV9" s="624"/>
      <c r="CW9" s="624"/>
      <c r="CX9" s="624"/>
      <c r="CY9" s="625"/>
      <c r="CZ9" s="626">
        <v>7.8</v>
      </c>
      <c r="DA9" s="626"/>
      <c r="DB9" s="626"/>
      <c r="DC9" s="626"/>
      <c r="DD9" s="632">
        <v>2964</v>
      </c>
      <c r="DE9" s="624"/>
      <c r="DF9" s="624"/>
      <c r="DG9" s="624"/>
      <c r="DH9" s="624"/>
      <c r="DI9" s="624"/>
      <c r="DJ9" s="624"/>
      <c r="DK9" s="624"/>
      <c r="DL9" s="624"/>
      <c r="DM9" s="624"/>
      <c r="DN9" s="624"/>
      <c r="DO9" s="624"/>
      <c r="DP9" s="625"/>
      <c r="DQ9" s="632">
        <v>2616596</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238</v>
      </c>
      <c r="S10" s="624"/>
      <c r="T10" s="624"/>
      <c r="U10" s="624"/>
      <c r="V10" s="624"/>
      <c r="W10" s="624"/>
      <c r="X10" s="624"/>
      <c r="Y10" s="625"/>
      <c r="Z10" s="626" t="s">
        <v>185</v>
      </c>
      <c r="AA10" s="626"/>
      <c r="AB10" s="626"/>
      <c r="AC10" s="626"/>
      <c r="AD10" s="627" t="s">
        <v>238</v>
      </c>
      <c r="AE10" s="627"/>
      <c r="AF10" s="627"/>
      <c r="AG10" s="627"/>
      <c r="AH10" s="627"/>
      <c r="AI10" s="627"/>
      <c r="AJ10" s="627"/>
      <c r="AK10" s="627"/>
      <c r="AL10" s="628" t="s">
        <v>238</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275887</v>
      </c>
      <c r="BH10" s="624"/>
      <c r="BI10" s="624"/>
      <c r="BJ10" s="624"/>
      <c r="BK10" s="624"/>
      <c r="BL10" s="624"/>
      <c r="BM10" s="624"/>
      <c r="BN10" s="625"/>
      <c r="BO10" s="626">
        <v>1.9</v>
      </c>
      <c r="BP10" s="626"/>
      <c r="BQ10" s="626"/>
      <c r="BR10" s="626"/>
      <c r="BS10" s="627" t="s">
        <v>238</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194589</v>
      </c>
      <c r="CS10" s="624"/>
      <c r="CT10" s="624"/>
      <c r="CU10" s="624"/>
      <c r="CV10" s="624"/>
      <c r="CW10" s="624"/>
      <c r="CX10" s="624"/>
      <c r="CY10" s="625"/>
      <c r="CZ10" s="626">
        <v>0.4</v>
      </c>
      <c r="DA10" s="626"/>
      <c r="DB10" s="626"/>
      <c r="DC10" s="626"/>
      <c r="DD10" s="632" t="s">
        <v>238</v>
      </c>
      <c r="DE10" s="624"/>
      <c r="DF10" s="624"/>
      <c r="DG10" s="624"/>
      <c r="DH10" s="624"/>
      <c r="DI10" s="624"/>
      <c r="DJ10" s="624"/>
      <c r="DK10" s="624"/>
      <c r="DL10" s="624"/>
      <c r="DM10" s="624"/>
      <c r="DN10" s="624"/>
      <c r="DO10" s="624"/>
      <c r="DP10" s="625"/>
      <c r="DQ10" s="632">
        <v>152073</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2689555</v>
      </c>
      <c r="S11" s="624"/>
      <c r="T11" s="624"/>
      <c r="U11" s="624"/>
      <c r="V11" s="624"/>
      <c r="W11" s="624"/>
      <c r="X11" s="624"/>
      <c r="Y11" s="625"/>
      <c r="Z11" s="628">
        <v>5.2</v>
      </c>
      <c r="AA11" s="629"/>
      <c r="AB11" s="629"/>
      <c r="AC11" s="635"/>
      <c r="AD11" s="632">
        <v>2689555</v>
      </c>
      <c r="AE11" s="624"/>
      <c r="AF11" s="624"/>
      <c r="AG11" s="624"/>
      <c r="AH11" s="624"/>
      <c r="AI11" s="624"/>
      <c r="AJ11" s="624"/>
      <c r="AK11" s="625"/>
      <c r="AL11" s="628">
        <v>10</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514744</v>
      </c>
      <c r="BH11" s="624"/>
      <c r="BI11" s="624"/>
      <c r="BJ11" s="624"/>
      <c r="BK11" s="624"/>
      <c r="BL11" s="624"/>
      <c r="BM11" s="624"/>
      <c r="BN11" s="625"/>
      <c r="BO11" s="626">
        <v>3.5</v>
      </c>
      <c r="BP11" s="626"/>
      <c r="BQ11" s="626"/>
      <c r="BR11" s="626"/>
      <c r="BS11" s="627">
        <v>145192</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95217</v>
      </c>
      <c r="CS11" s="624"/>
      <c r="CT11" s="624"/>
      <c r="CU11" s="624"/>
      <c r="CV11" s="624"/>
      <c r="CW11" s="624"/>
      <c r="CX11" s="624"/>
      <c r="CY11" s="625"/>
      <c r="CZ11" s="626">
        <v>0.2</v>
      </c>
      <c r="DA11" s="626"/>
      <c r="DB11" s="626"/>
      <c r="DC11" s="626"/>
      <c r="DD11" s="632">
        <v>12579</v>
      </c>
      <c r="DE11" s="624"/>
      <c r="DF11" s="624"/>
      <c r="DG11" s="624"/>
      <c r="DH11" s="624"/>
      <c r="DI11" s="624"/>
      <c r="DJ11" s="624"/>
      <c r="DK11" s="624"/>
      <c r="DL11" s="624"/>
      <c r="DM11" s="624"/>
      <c r="DN11" s="624"/>
      <c r="DO11" s="624"/>
      <c r="DP11" s="625"/>
      <c r="DQ11" s="632">
        <v>77224</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t="s">
        <v>238</v>
      </c>
      <c r="S12" s="624"/>
      <c r="T12" s="624"/>
      <c r="U12" s="624"/>
      <c r="V12" s="624"/>
      <c r="W12" s="624"/>
      <c r="X12" s="624"/>
      <c r="Y12" s="625"/>
      <c r="Z12" s="626" t="s">
        <v>238</v>
      </c>
      <c r="AA12" s="626"/>
      <c r="AB12" s="626"/>
      <c r="AC12" s="626"/>
      <c r="AD12" s="627" t="s">
        <v>238</v>
      </c>
      <c r="AE12" s="627"/>
      <c r="AF12" s="627"/>
      <c r="AG12" s="627"/>
      <c r="AH12" s="627"/>
      <c r="AI12" s="627"/>
      <c r="AJ12" s="627"/>
      <c r="AK12" s="627"/>
      <c r="AL12" s="628" t="s">
        <v>238</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5907602</v>
      </c>
      <c r="BH12" s="624"/>
      <c r="BI12" s="624"/>
      <c r="BJ12" s="624"/>
      <c r="BK12" s="624"/>
      <c r="BL12" s="624"/>
      <c r="BM12" s="624"/>
      <c r="BN12" s="625"/>
      <c r="BO12" s="626">
        <v>39.799999999999997</v>
      </c>
      <c r="BP12" s="626"/>
      <c r="BQ12" s="626"/>
      <c r="BR12" s="626"/>
      <c r="BS12" s="627" t="s">
        <v>238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896678</v>
      </c>
      <c r="CS12" s="624"/>
      <c r="CT12" s="624"/>
      <c r="CU12" s="624"/>
      <c r="CV12" s="624"/>
      <c r="CW12" s="624"/>
      <c r="CX12" s="624"/>
      <c r="CY12" s="625"/>
      <c r="CZ12" s="626">
        <v>1.8</v>
      </c>
      <c r="DA12" s="626"/>
      <c r="DB12" s="626"/>
      <c r="DC12" s="626"/>
      <c r="DD12" s="632" t="s">
        <v>257</v>
      </c>
      <c r="DE12" s="624"/>
      <c r="DF12" s="624"/>
      <c r="DG12" s="624"/>
      <c r="DH12" s="624"/>
      <c r="DI12" s="624"/>
      <c r="DJ12" s="624"/>
      <c r="DK12" s="624"/>
      <c r="DL12" s="624"/>
      <c r="DM12" s="624"/>
      <c r="DN12" s="624"/>
      <c r="DO12" s="624"/>
      <c r="DP12" s="625"/>
      <c r="DQ12" s="632">
        <v>847183</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257</v>
      </c>
      <c r="S13" s="624"/>
      <c r="T13" s="624"/>
      <c r="U13" s="624"/>
      <c r="V13" s="624"/>
      <c r="W13" s="624"/>
      <c r="X13" s="624"/>
      <c r="Y13" s="625"/>
      <c r="Z13" s="626" t="s">
        <v>185</v>
      </c>
      <c r="AA13" s="626"/>
      <c r="AB13" s="626"/>
      <c r="AC13" s="626"/>
      <c r="AD13" s="627" t="s">
        <v>238</v>
      </c>
      <c r="AE13" s="627"/>
      <c r="AF13" s="627"/>
      <c r="AG13" s="627"/>
      <c r="AH13" s="627"/>
      <c r="AI13" s="627"/>
      <c r="AJ13" s="627"/>
      <c r="AK13" s="627"/>
      <c r="AL13" s="628" t="s">
        <v>238</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5858584</v>
      </c>
      <c r="BH13" s="624"/>
      <c r="BI13" s="624"/>
      <c r="BJ13" s="624"/>
      <c r="BK13" s="624"/>
      <c r="BL13" s="624"/>
      <c r="BM13" s="624"/>
      <c r="BN13" s="625"/>
      <c r="BO13" s="626">
        <v>39.5</v>
      </c>
      <c r="BP13" s="626"/>
      <c r="BQ13" s="626"/>
      <c r="BR13" s="626"/>
      <c r="BS13" s="627" t="s">
        <v>238</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3271168</v>
      </c>
      <c r="CS13" s="624"/>
      <c r="CT13" s="624"/>
      <c r="CU13" s="624"/>
      <c r="CV13" s="624"/>
      <c r="CW13" s="624"/>
      <c r="CX13" s="624"/>
      <c r="CY13" s="625"/>
      <c r="CZ13" s="626">
        <v>6.5</v>
      </c>
      <c r="DA13" s="626"/>
      <c r="DB13" s="626"/>
      <c r="DC13" s="626"/>
      <c r="DD13" s="632">
        <v>603544</v>
      </c>
      <c r="DE13" s="624"/>
      <c r="DF13" s="624"/>
      <c r="DG13" s="624"/>
      <c r="DH13" s="624"/>
      <c r="DI13" s="624"/>
      <c r="DJ13" s="624"/>
      <c r="DK13" s="624"/>
      <c r="DL13" s="624"/>
      <c r="DM13" s="624"/>
      <c r="DN13" s="624"/>
      <c r="DO13" s="624"/>
      <c r="DP13" s="625"/>
      <c r="DQ13" s="632">
        <v>2568156</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1349</v>
      </c>
      <c r="S14" s="624"/>
      <c r="T14" s="624"/>
      <c r="U14" s="624"/>
      <c r="V14" s="624"/>
      <c r="W14" s="624"/>
      <c r="X14" s="624"/>
      <c r="Y14" s="625"/>
      <c r="Z14" s="626">
        <v>0</v>
      </c>
      <c r="AA14" s="626"/>
      <c r="AB14" s="626"/>
      <c r="AC14" s="626"/>
      <c r="AD14" s="627">
        <v>1349</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208248</v>
      </c>
      <c r="BH14" s="624"/>
      <c r="BI14" s="624"/>
      <c r="BJ14" s="624"/>
      <c r="BK14" s="624"/>
      <c r="BL14" s="624"/>
      <c r="BM14" s="624"/>
      <c r="BN14" s="625"/>
      <c r="BO14" s="626">
        <v>1.4</v>
      </c>
      <c r="BP14" s="626"/>
      <c r="BQ14" s="626"/>
      <c r="BR14" s="626"/>
      <c r="BS14" s="627" t="s">
        <v>238</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1290447</v>
      </c>
      <c r="CS14" s="624"/>
      <c r="CT14" s="624"/>
      <c r="CU14" s="624"/>
      <c r="CV14" s="624"/>
      <c r="CW14" s="624"/>
      <c r="CX14" s="624"/>
      <c r="CY14" s="625"/>
      <c r="CZ14" s="626">
        <v>2.6</v>
      </c>
      <c r="DA14" s="626"/>
      <c r="DB14" s="626"/>
      <c r="DC14" s="626"/>
      <c r="DD14" s="632">
        <v>117491</v>
      </c>
      <c r="DE14" s="624"/>
      <c r="DF14" s="624"/>
      <c r="DG14" s="624"/>
      <c r="DH14" s="624"/>
      <c r="DI14" s="624"/>
      <c r="DJ14" s="624"/>
      <c r="DK14" s="624"/>
      <c r="DL14" s="624"/>
      <c r="DM14" s="624"/>
      <c r="DN14" s="624"/>
      <c r="DO14" s="624"/>
      <c r="DP14" s="625"/>
      <c r="DQ14" s="632">
        <v>1162591</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238</v>
      </c>
      <c r="AA15" s="626"/>
      <c r="AB15" s="626"/>
      <c r="AC15" s="626"/>
      <c r="AD15" s="627" t="s">
        <v>238</v>
      </c>
      <c r="AE15" s="627"/>
      <c r="AF15" s="627"/>
      <c r="AG15" s="627"/>
      <c r="AH15" s="627"/>
      <c r="AI15" s="627"/>
      <c r="AJ15" s="627"/>
      <c r="AK15" s="627"/>
      <c r="AL15" s="628" t="s">
        <v>257</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976130</v>
      </c>
      <c r="BH15" s="624"/>
      <c r="BI15" s="624"/>
      <c r="BJ15" s="624"/>
      <c r="BK15" s="624"/>
      <c r="BL15" s="624"/>
      <c r="BM15" s="624"/>
      <c r="BN15" s="625"/>
      <c r="BO15" s="626">
        <v>6.6</v>
      </c>
      <c r="BP15" s="626"/>
      <c r="BQ15" s="626"/>
      <c r="BR15" s="626"/>
      <c r="BS15" s="627" t="s">
        <v>238</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3931437</v>
      </c>
      <c r="CS15" s="624"/>
      <c r="CT15" s="624"/>
      <c r="CU15" s="624"/>
      <c r="CV15" s="624"/>
      <c r="CW15" s="624"/>
      <c r="CX15" s="624"/>
      <c r="CY15" s="625"/>
      <c r="CZ15" s="626">
        <v>7.8</v>
      </c>
      <c r="DA15" s="626"/>
      <c r="DB15" s="626"/>
      <c r="DC15" s="626"/>
      <c r="DD15" s="632">
        <v>598890</v>
      </c>
      <c r="DE15" s="624"/>
      <c r="DF15" s="624"/>
      <c r="DG15" s="624"/>
      <c r="DH15" s="624"/>
      <c r="DI15" s="624"/>
      <c r="DJ15" s="624"/>
      <c r="DK15" s="624"/>
      <c r="DL15" s="624"/>
      <c r="DM15" s="624"/>
      <c r="DN15" s="624"/>
      <c r="DO15" s="624"/>
      <c r="DP15" s="625"/>
      <c r="DQ15" s="632">
        <v>2952500</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40365</v>
      </c>
      <c r="S16" s="624"/>
      <c r="T16" s="624"/>
      <c r="U16" s="624"/>
      <c r="V16" s="624"/>
      <c r="W16" s="624"/>
      <c r="X16" s="624"/>
      <c r="Y16" s="625"/>
      <c r="Z16" s="626">
        <v>0.1</v>
      </c>
      <c r="AA16" s="626"/>
      <c r="AB16" s="626"/>
      <c r="AC16" s="626"/>
      <c r="AD16" s="627">
        <v>40365</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257</v>
      </c>
      <c r="BP16" s="626"/>
      <c r="BQ16" s="626"/>
      <c r="BR16" s="626"/>
      <c r="BS16" s="627" t="s">
        <v>238</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257</v>
      </c>
      <c r="CS16" s="624"/>
      <c r="CT16" s="624"/>
      <c r="CU16" s="624"/>
      <c r="CV16" s="624"/>
      <c r="CW16" s="624"/>
      <c r="CX16" s="624"/>
      <c r="CY16" s="625"/>
      <c r="CZ16" s="626" t="s">
        <v>238</v>
      </c>
      <c r="DA16" s="626"/>
      <c r="DB16" s="626"/>
      <c r="DC16" s="626"/>
      <c r="DD16" s="632" t="s">
        <v>238</v>
      </c>
      <c r="DE16" s="624"/>
      <c r="DF16" s="624"/>
      <c r="DG16" s="624"/>
      <c r="DH16" s="624"/>
      <c r="DI16" s="624"/>
      <c r="DJ16" s="624"/>
      <c r="DK16" s="624"/>
      <c r="DL16" s="624"/>
      <c r="DM16" s="624"/>
      <c r="DN16" s="624"/>
      <c r="DO16" s="624"/>
      <c r="DP16" s="625"/>
      <c r="DQ16" s="632" t="s">
        <v>238</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228872</v>
      </c>
      <c r="S17" s="624"/>
      <c r="T17" s="624"/>
      <c r="U17" s="624"/>
      <c r="V17" s="624"/>
      <c r="W17" s="624"/>
      <c r="X17" s="624"/>
      <c r="Y17" s="625"/>
      <c r="Z17" s="626">
        <v>0.4</v>
      </c>
      <c r="AA17" s="626"/>
      <c r="AB17" s="626"/>
      <c r="AC17" s="626"/>
      <c r="AD17" s="627">
        <v>228872</v>
      </c>
      <c r="AE17" s="627"/>
      <c r="AF17" s="627"/>
      <c r="AG17" s="627"/>
      <c r="AH17" s="627"/>
      <c r="AI17" s="627"/>
      <c r="AJ17" s="627"/>
      <c r="AK17" s="627"/>
      <c r="AL17" s="628">
        <v>0.9</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238</v>
      </c>
      <c r="BP17" s="626"/>
      <c r="BQ17" s="626"/>
      <c r="BR17" s="626"/>
      <c r="BS17" s="627" t="s">
        <v>257</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3916157</v>
      </c>
      <c r="CS17" s="624"/>
      <c r="CT17" s="624"/>
      <c r="CU17" s="624"/>
      <c r="CV17" s="624"/>
      <c r="CW17" s="624"/>
      <c r="CX17" s="624"/>
      <c r="CY17" s="625"/>
      <c r="CZ17" s="626">
        <v>7.8</v>
      </c>
      <c r="DA17" s="626"/>
      <c r="DB17" s="626"/>
      <c r="DC17" s="626"/>
      <c r="DD17" s="632" t="s">
        <v>238</v>
      </c>
      <c r="DE17" s="624"/>
      <c r="DF17" s="624"/>
      <c r="DG17" s="624"/>
      <c r="DH17" s="624"/>
      <c r="DI17" s="624"/>
      <c r="DJ17" s="624"/>
      <c r="DK17" s="624"/>
      <c r="DL17" s="624"/>
      <c r="DM17" s="624"/>
      <c r="DN17" s="624"/>
      <c r="DO17" s="624"/>
      <c r="DP17" s="625"/>
      <c r="DQ17" s="632">
        <v>3916157</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114995</v>
      </c>
      <c r="S18" s="624"/>
      <c r="T18" s="624"/>
      <c r="U18" s="624"/>
      <c r="V18" s="624"/>
      <c r="W18" s="624"/>
      <c r="X18" s="624"/>
      <c r="Y18" s="625"/>
      <c r="Z18" s="626">
        <v>0.2</v>
      </c>
      <c r="AA18" s="626"/>
      <c r="AB18" s="626"/>
      <c r="AC18" s="626"/>
      <c r="AD18" s="627">
        <v>114995</v>
      </c>
      <c r="AE18" s="627"/>
      <c r="AF18" s="627"/>
      <c r="AG18" s="627"/>
      <c r="AH18" s="627"/>
      <c r="AI18" s="627"/>
      <c r="AJ18" s="627"/>
      <c r="AK18" s="627"/>
      <c r="AL18" s="628">
        <v>0.4</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257</v>
      </c>
      <c r="BP18" s="626"/>
      <c r="BQ18" s="626"/>
      <c r="BR18" s="626"/>
      <c r="BS18" s="627" t="s">
        <v>238</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185</v>
      </c>
      <c r="CS18" s="624"/>
      <c r="CT18" s="624"/>
      <c r="CU18" s="624"/>
      <c r="CV18" s="624"/>
      <c r="CW18" s="624"/>
      <c r="CX18" s="624"/>
      <c r="CY18" s="625"/>
      <c r="CZ18" s="626" t="s">
        <v>238</v>
      </c>
      <c r="DA18" s="626"/>
      <c r="DB18" s="626"/>
      <c r="DC18" s="626"/>
      <c r="DD18" s="632" t="s">
        <v>257</v>
      </c>
      <c r="DE18" s="624"/>
      <c r="DF18" s="624"/>
      <c r="DG18" s="624"/>
      <c r="DH18" s="624"/>
      <c r="DI18" s="624"/>
      <c r="DJ18" s="624"/>
      <c r="DK18" s="624"/>
      <c r="DL18" s="624"/>
      <c r="DM18" s="624"/>
      <c r="DN18" s="624"/>
      <c r="DO18" s="624"/>
      <c r="DP18" s="625"/>
      <c r="DQ18" s="632" t="s">
        <v>185</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111974</v>
      </c>
      <c r="S19" s="624"/>
      <c r="T19" s="624"/>
      <c r="U19" s="624"/>
      <c r="V19" s="624"/>
      <c r="W19" s="624"/>
      <c r="X19" s="624"/>
      <c r="Y19" s="625"/>
      <c r="Z19" s="626">
        <v>0.2</v>
      </c>
      <c r="AA19" s="626"/>
      <c r="AB19" s="626"/>
      <c r="AC19" s="626"/>
      <c r="AD19" s="627">
        <v>111974</v>
      </c>
      <c r="AE19" s="627"/>
      <c r="AF19" s="627"/>
      <c r="AG19" s="627"/>
      <c r="AH19" s="627"/>
      <c r="AI19" s="627"/>
      <c r="AJ19" s="627"/>
      <c r="AK19" s="627"/>
      <c r="AL19" s="628">
        <v>0.4</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1258790</v>
      </c>
      <c r="BH19" s="624"/>
      <c r="BI19" s="624"/>
      <c r="BJ19" s="624"/>
      <c r="BK19" s="624"/>
      <c r="BL19" s="624"/>
      <c r="BM19" s="624"/>
      <c r="BN19" s="625"/>
      <c r="BO19" s="626">
        <v>8.5</v>
      </c>
      <c r="BP19" s="626"/>
      <c r="BQ19" s="626"/>
      <c r="BR19" s="626"/>
      <c r="BS19" s="627" t="s">
        <v>257</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238</v>
      </c>
      <c r="DA19" s="626"/>
      <c r="DB19" s="626"/>
      <c r="DC19" s="626"/>
      <c r="DD19" s="632" t="s">
        <v>238</v>
      </c>
      <c r="DE19" s="624"/>
      <c r="DF19" s="624"/>
      <c r="DG19" s="624"/>
      <c r="DH19" s="624"/>
      <c r="DI19" s="624"/>
      <c r="DJ19" s="624"/>
      <c r="DK19" s="624"/>
      <c r="DL19" s="624"/>
      <c r="DM19" s="624"/>
      <c r="DN19" s="624"/>
      <c r="DO19" s="624"/>
      <c r="DP19" s="625"/>
      <c r="DQ19" s="632" t="s">
        <v>257</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3021</v>
      </c>
      <c r="S20" s="624"/>
      <c r="T20" s="624"/>
      <c r="U20" s="624"/>
      <c r="V20" s="624"/>
      <c r="W20" s="624"/>
      <c r="X20" s="624"/>
      <c r="Y20" s="625"/>
      <c r="Z20" s="626">
        <v>0</v>
      </c>
      <c r="AA20" s="626"/>
      <c r="AB20" s="626"/>
      <c r="AC20" s="626"/>
      <c r="AD20" s="627">
        <v>3021</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1258790</v>
      </c>
      <c r="BH20" s="624"/>
      <c r="BI20" s="624"/>
      <c r="BJ20" s="624"/>
      <c r="BK20" s="624"/>
      <c r="BL20" s="624"/>
      <c r="BM20" s="624"/>
      <c r="BN20" s="625"/>
      <c r="BO20" s="626">
        <v>8.5</v>
      </c>
      <c r="BP20" s="626"/>
      <c r="BQ20" s="626"/>
      <c r="BR20" s="626"/>
      <c r="BS20" s="627" t="s">
        <v>238</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50341728</v>
      </c>
      <c r="CS20" s="624"/>
      <c r="CT20" s="624"/>
      <c r="CU20" s="624"/>
      <c r="CV20" s="624"/>
      <c r="CW20" s="624"/>
      <c r="CX20" s="624"/>
      <c r="CY20" s="625"/>
      <c r="CZ20" s="626">
        <v>100</v>
      </c>
      <c r="DA20" s="626"/>
      <c r="DB20" s="626"/>
      <c r="DC20" s="626"/>
      <c r="DD20" s="632">
        <v>1368144</v>
      </c>
      <c r="DE20" s="624"/>
      <c r="DF20" s="624"/>
      <c r="DG20" s="624"/>
      <c r="DH20" s="624"/>
      <c r="DI20" s="624"/>
      <c r="DJ20" s="624"/>
      <c r="DK20" s="624"/>
      <c r="DL20" s="624"/>
      <c r="DM20" s="624"/>
      <c r="DN20" s="624"/>
      <c r="DO20" s="624"/>
      <c r="DP20" s="625"/>
      <c r="DQ20" s="632">
        <v>31004423</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9878178</v>
      </c>
      <c r="S21" s="624"/>
      <c r="T21" s="624"/>
      <c r="U21" s="624"/>
      <c r="V21" s="624"/>
      <c r="W21" s="624"/>
      <c r="X21" s="624"/>
      <c r="Y21" s="625"/>
      <c r="Z21" s="626">
        <v>19.2</v>
      </c>
      <c r="AA21" s="626"/>
      <c r="AB21" s="626"/>
      <c r="AC21" s="626"/>
      <c r="AD21" s="627">
        <v>9537312</v>
      </c>
      <c r="AE21" s="627"/>
      <c r="AF21" s="627"/>
      <c r="AG21" s="627"/>
      <c r="AH21" s="627"/>
      <c r="AI21" s="627"/>
      <c r="AJ21" s="627"/>
      <c r="AK21" s="627"/>
      <c r="AL21" s="628">
        <v>35.5</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872</v>
      </c>
      <c r="BH21" s="624"/>
      <c r="BI21" s="624"/>
      <c r="BJ21" s="624"/>
      <c r="BK21" s="624"/>
      <c r="BL21" s="624"/>
      <c r="BM21" s="624"/>
      <c r="BN21" s="625"/>
      <c r="BO21" s="626">
        <v>0</v>
      </c>
      <c r="BP21" s="626"/>
      <c r="BQ21" s="626"/>
      <c r="BR21" s="626"/>
      <c r="BS21" s="627" t="s">
        <v>185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9537312</v>
      </c>
      <c r="S22" s="624"/>
      <c r="T22" s="624"/>
      <c r="U22" s="624"/>
      <c r="V22" s="624"/>
      <c r="W22" s="624"/>
      <c r="X22" s="624"/>
      <c r="Y22" s="625"/>
      <c r="Z22" s="626">
        <v>18.600000000000001</v>
      </c>
      <c r="AA22" s="626"/>
      <c r="AB22" s="626"/>
      <c r="AC22" s="626"/>
      <c r="AD22" s="627">
        <v>9537312</v>
      </c>
      <c r="AE22" s="627"/>
      <c r="AF22" s="627"/>
      <c r="AG22" s="627"/>
      <c r="AH22" s="627"/>
      <c r="AI22" s="627"/>
      <c r="AJ22" s="627"/>
      <c r="AK22" s="627"/>
      <c r="AL22" s="628">
        <v>35.5</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238</v>
      </c>
      <c r="BH22" s="624"/>
      <c r="BI22" s="624"/>
      <c r="BJ22" s="624"/>
      <c r="BK22" s="624"/>
      <c r="BL22" s="624"/>
      <c r="BM22" s="624"/>
      <c r="BN22" s="625"/>
      <c r="BO22" s="626" t="s">
        <v>238</v>
      </c>
      <c r="BP22" s="626"/>
      <c r="BQ22" s="626"/>
      <c r="BR22" s="626"/>
      <c r="BS22" s="627" t="s">
        <v>238</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340866</v>
      </c>
      <c r="S23" s="624"/>
      <c r="T23" s="624"/>
      <c r="U23" s="624"/>
      <c r="V23" s="624"/>
      <c r="W23" s="624"/>
      <c r="X23" s="624"/>
      <c r="Y23" s="625"/>
      <c r="Z23" s="626">
        <v>0.7</v>
      </c>
      <c r="AA23" s="626"/>
      <c r="AB23" s="626"/>
      <c r="AC23" s="626"/>
      <c r="AD23" s="627" t="s">
        <v>185</v>
      </c>
      <c r="AE23" s="627"/>
      <c r="AF23" s="627"/>
      <c r="AG23" s="627"/>
      <c r="AH23" s="627"/>
      <c r="AI23" s="627"/>
      <c r="AJ23" s="627"/>
      <c r="AK23" s="627"/>
      <c r="AL23" s="628" t="s">
        <v>238</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1257918</v>
      </c>
      <c r="BH23" s="624"/>
      <c r="BI23" s="624"/>
      <c r="BJ23" s="624"/>
      <c r="BK23" s="624"/>
      <c r="BL23" s="624"/>
      <c r="BM23" s="624"/>
      <c r="BN23" s="625"/>
      <c r="BO23" s="626">
        <v>8.5</v>
      </c>
      <c r="BP23" s="626"/>
      <c r="BQ23" s="626"/>
      <c r="BR23" s="626"/>
      <c r="BS23" s="627" t="s">
        <v>238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238</v>
      </c>
      <c r="S24" s="624"/>
      <c r="T24" s="624"/>
      <c r="U24" s="624"/>
      <c r="V24" s="624"/>
      <c r="W24" s="624"/>
      <c r="X24" s="624"/>
      <c r="Y24" s="625"/>
      <c r="Z24" s="626" t="s">
        <v>238</v>
      </c>
      <c r="AA24" s="626"/>
      <c r="AB24" s="626"/>
      <c r="AC24" s="626"/>
      <c r="AD24" s="627" t="s">
        <v>238</v>
      </c>
      <c r="AE24" s="627"/>
      <c r="AF24" s="627"/>
      <c r="AG24" s="627"/>
      <c r="AH24" s="627"/>
      <c r="AI24" s="627"/>
      <c r="AJ24" s="627"/>
      <c r="AK24" s="627"/>
      <c r="AL24" s="628" t="s">
        <v>257</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257</v>
      </c>
      <c r="BH24" s="624"/>
      <c r="BI24" s="624"/>
      <c r="BJ24" s="624"/>
      <c r="BK24" s="624"/>
      <c r="BL24" s="624"/>
      <c r="BM24" s="624"/>
      <c r="BN24" s="625"/>
      <c r="BO24" s="626" t="s">
        <v>257</v>
      </c>
      <c r="BP24" s="626"/>
      <c r="BQ24" s="626"/>
      <c r="BR24" s="626"/>
      <c r="BS24" s="627" t="s">
        <v>238</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29535060</v>
      </c>
      <c r="CS24" s="613"/>
      <c r="CT24" s="613"/>
      <c r="CU24" s="613"/>
      <c r="CV24" s="613"/>
      <c r="CW24" s="613"/>
      <c r="CX24" s="613"/>
      <c r="CY24" s="614"/>
      <c r="CZ24" s="617">
        <v>58.7</v>
      </c>
      <c r="DA24" s="618"/>
      <c r="DB24" s="618"/>
      <c r="DC24" s="634"/>
      <c r="DD24" s="658">
        <v>15152486</v>
      </c>
      <c r="DE24" s="613"/>
      <c r="DF24" s="613"/>
      <c r="DG24" s="613"/>
      <c r="DH24" s="613"/>
      <c r="DI24" s="613"/>
      <c r="DJ24" s="613"/>
      <c r="DK24" s="614"/>
      <c r="DL24" s="658">
        <v>15129610</v>
      </c>
      <c r="DM24" s="613"/>
      <c r="DN24" s="613"/>
      <c r="DO24" s="613"/>
      <c r="DP24" s="613"/>
      <c r="DQ24" s="613"/>
      <c r="DR24" s="613"/>
      <c r="DS24" s="613"/>
      <c r="DT24" s="613"/>
      <c r="DU24" s="613"/>
      <c r="DV24" s="614"/>
      <c r="DW24" s="617">
        <v>55.3</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28184928</v>
      </c>
      <c r="S25" s="624"/>
      <c r="T25" s="624"/>
      <c r="U25" s="624"/>
      <c r="V25" s="624"/>
      <c r="W25" s="624"/>
      <c r="X25" s="624"/>
      <c r="Y25" s="625"/>
      <c r="Z25" s="626">
        <v>54.9</v>
      </c>
      <c r="AA25" s="626"/>
      <c r="AB25" s="626"/>
      <c r="AC25" s="626"/>
      <c r="AD25" s="627">
        <v>26586144</v>
      </c>
      <c r="AE25" s="627"/>
      <c r="AF25" s="627"/>
      <c r="AG25" s="627"/>
      <c r="AH25" s="627"/>
      <c r="AI25" s="627"/>
      <c r="AJ25" s="627"/>
      <c r="AK25" s="627"/>
      <c r="AL25" s="628">
        <v>98.9</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257</v>
      </c>
      <c r="BP25" s="626"/>
      <c r="BQ25" s="626"/>
      <c r="BR25" s="626"/>
      <c r="BS25" s="627" t="s">
        <v>238</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7304201</v>
      </c>
      <c r="CS25" s="655"/>
      <c r="CT25" s="655"/>
      <c r="CU25" s="655"/>
      <c r="CV25" s="655"/>
      <c r="CW25" s="655"/>
      <c r="CX25" s="655"/>
      <c r="CY25" s="656"/>
      <c r="CZ25" s="628">
        <v>14.5</v>
      </c>
      <c r="DA25" s="653"/>
      <c r="DB25" s="653"/>
      <c r="DC25" s="657"/>
      <c r="DD25" s="632">
        <v>6793080</v>
      </c>
      <c r="DE25" s="655"/>
      <c r="DF25" s="655"/>
      <c r="DG25" s="655"/>
      <c r="DH25" s="655"/>
      <c r="DI25" s="655"/>
      <c r="DJ25" s="655"/>
      <c r="DK25" s="656"/>
      <c r="DL25" s="632">
        <v>6781488</v>
      </c>
      <c r="DM25" s="655"/>
      <c r="DN25" s="655"/>
      <c r="DO25" s="655"/>
      <c r="DP25" s="655"/>
      <c r="DQ25" s="655"/>
      <c r="DR25" s="655"/>
      <c r="DS25" s="655"/>
      <c r="DT25" s="655"/>
      <c r="DU25" s="655"/>
      <c r="DV25" s="656"/>
      <c r="DW25" s="628">
        <v>24.8</v>
      </c>
      <c r="DX25" s="653"/>
      <c r="DY25" s="653"/>
      <c r="DZ25" s="653"/>
      <c r="EA25" s="653"/>
      <c r="EB25" s="653"/>
      <c r="EC25" s="654"/>
    </row>
    <row r="26" spans="2:133" ht="11.25" customHeight="1" x14ac:dyDescent="0.2">
      <c r="B26" s="620" t="s">
        <v>300</v>
      </c>
      <c r="C26" s="621"/>
      <c r="D26" s="621"/>
      <c r="E26" s="621"/>
      <c r="F26" s="621"/>
      <c r="G26" s="621"/>
      <c r="H26" s="621"/>
      <c r="I26" s="621"/>
      <c r="J26" s="621"/>
      <c r="K26" s="621"/>
      <c r="L26" s="621"/>
      <c r="M26" s="621"/>
      <c r="N26" s="621"/>
      <c r="O26" s="621"/>
      <c r="P26" s="621"/>
      <c r="Q26" s="622"/>
      <c r="R26" s="623">
        <v>15724</v>
      </c>
      <c r="S26" s="624"/>
      <c r="T26" s="624"/>
      <c r="U26" s="624"/>
      <c r="V26" s="624"/>
      <c r="W26" s="624"/>
      <c r="X26" s="624"/>
      <c r="Y26" s="625"/>
      <c r="Z26" s="626">
        <v>0</v>
      </c>
      <c r="AA26" s="626"/>
      <c r="AB26" s="626"/>
      <c r="AC26" s="626"/>
      <c r="AD26" s="627">
        <v>15724</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238</v>
      </c>
      <c r="BH26" s="624"/>
      <c r="BI26" s="624"/>
      <c r="BJ26" s="624"/>
      <c r="BK26" s="624"/>
      <c r="BL26" s="624"/>
      <c r="BM26" s="624"/>
      <c r="BN26" s="625"/>
      <c r="BO26" s="626" t="s">
        <v>238</v>
      </c>
      <c r="BP26" s="626"/>
      <c r="BQ26" s="626"/>
      <c r="BR26" s="626"/>
      <c r="BS26" s="627" t="s">
        <v>238</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4831032</v>
      </c>
      <c r="CS26" s="624"/>
      <c r="CT26" s="624"/>
      <c r="CU26" s="624"/>
      <c r="CV26" s="624"/>
      <c r="CW26" s="624"/>
      <c r="CX26" s="624"/>
      <c r="CY26" s="625"/>
      <c r="CZ26" s="628">
        <v>9.6</v>
      </c>
      <c r="DA26" s="653"/>
      <c r="DB26" s="653"/>
      <c r="DC26" s="657"/>
      <c r="DD26" s="632">
        <v>4520090</v>
      </c>
      <c r="DE26" s="624"/>
      <c r="DF26" s="624"/>
      <c r="DG26" s="624"/>
      <c r="DH26" s="624"/>
      <c r="DI26" s="624"/>
      <c r="DJ26" s="624"/>
      <c r="DK26" s="625"/>
      <c r="DL26" s="632" t="s">
        <v>238</v>
      </c>
      <c r="DM26" s="624"/>
      <c r="DN26" s="624"/>
      <c r="DO26" s="624"/>
      <c r="DP26" s="624"/>
      <c r="DQ26" s="624"/>
      <c r="DR26" s="624"/>
      <c r="DS26" s="624"/>
      <c r="DT26" s="624"/>
      <c r="DU26" s="624"/>
      <c r="DV26" s="625"/>
      <c r="DW26" s="628" t="s">
        <v>238</v>
      </c>
      <c r="DX26" s="653"/>
      <c r="DY26" s="653"/>
      <c r="DZ26" s="653"/>
      <c r="EA26" s="653"/>
      <c r="EB26" s="653"/>
      <c r="EC26" s="654"/>
    </row>
    <row r="27" spans="2:133" ht="11.25" customHeight="1" x14ac:dyDescent="0.2">
      <c r="B27" s="620" t="s">
        <v>303</v>
      </c>
      <c r="C27" s="621"/>
      <c r="D27" s="621"/>
      <c r="E27" s="621"/>
      <c r="F27" s="621"/>
      <c r="G27" s="621"/>
      <c r="H27" s="621"/>
      <c r="I27" s="621"/>
      <c r="J27" s="621"/>
      <c r="K27" s="621"/>
      <c r="L27" s="621"/>
      <c r="M27" s="621"/>
      <c r="N27" s="621"/>
      <c r="O27" s="621"/>
      <c r="P27" s="621"/>
      <c r="Q27" s="622"/>
      <c r="R27" s="623">
        <v>170269</v>
      </c>
      <c r="S27" s="624"/>
      <c r="T27" s="624"/>
      <c r="U27" s="624"/>
      <c r="V27" s="624"/>
      <c r="W27" s="624"/>
      <c r="X27" s="624"/>
      <c r="Y27" s="625"/>
      <c r="Z27" s="626">
        <v>0.3</v>
      </c>
      <c r="AA27" s="626"/>
      <c r="AB27" s="626"/>
      <c r="AC27" s="626"/>
      <c r="AD27" s="627" t="s">
        <v>257</v>
      </c>
      <c r="AE27" s="627"/>
      <c r="AF27" s="627"/>
      <c r="AG27" s="627"/>
      <c r="AH27" s="627"/>
      <c r="AI27" s="627"/>
      <c r="AJ27" s="627"/>
      <c r="AK27" s="627"/>
      <c r="AL27" s="628" t="s">
        <v>238</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14836750</v>
      </c>
      <c r="BH27" s="624"/>
      <c r="BI27" s="624"/>
      <c r="BJ27" s="624"/>
      <c r="BK27" s="624"/>
      <c r="BL27" s="624"/>
      <c r="BM27" s="624"/>
      <c r="BN27" s="625"/>
      <c r="BO27" s="626">
        <v>100</v>
      </c>
      <c r="BP27" s="626"/>
      <c r="BQ27" s="626"/>
      <c r="BR27" s="626"/>
      <c r="BS27" s="627">
        <v>145192</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18314732</v>
      </c>
      <c r="CS27" s="655"/>
      <c r="CT27" s="655"/>
      <c r="CU27" s="655"/>
      <c r="CV27" s="655"/>
      <c r="CW27" s="655"/>
      <c r="CX27" s="655"/>
      <c r="CY27" s="656"/>
      <c r="CZ27" s="628">
        <v>36.4</v>
      </c>
      <c r="DA27" s="653"/>
      <c r="DB27" s="653"/>
      <c r="DC27" s="657"/>
      <c r="DD27" s="632">
        <v>4443279</v>
      </c>
      <c r="DE27" s="655"/>
      <c r="DF27" s="655"/>
      <c r="DG27" s="655"/>
      <c r="DH27" s="655"/>
      <c r="DI27" s="655"/>
      <c r="DJ27" s="655"/>
      <c r="DK27" s="656"/>
      <c r="DL27" s="632">
        <v>4435573</v>
      </c>
      <c r="DM27" s="655"/>
      <c r="DN27" s="655"/>
      <c r="DO27" s="655"/>
      <c r="DP27" s="655"/>
      <c r="DQ27" s="655"/>
      <c r="DR27" s="655"/>
      <c r="DS27" s="655"/>
      <c r="DT27" s="655"/>
      <c r="DU27" s="655"/>
      <c r="DV27" s="656"/>
      <c r="DW27" s="628">
        <v>16.2</v>
      </c>
      <c r="DX27" s="653"/>
      <c r="DY27" s="653"/>
      <c r="DZ27" s="653"/>
      <c r="EA27" s="653"/>
      <c r="EB27" s="653"/>
      <c r="EC27" s="654"/>
    </row>
    <row r="28" spans="2:133" ht="11.25" customHeight="1" x14ac:dyDescent="0.2">
      <c r="B28" s="620" t="s">
        <v>306</v>
      </c>
      <c r="C28" s="621"/>
      <c r="D28" s="621"/>
      <c r="E28" s="621"/>
      <c r="F28" s="621"/>
      <c r="G28" s="621"/>
      <c r="H28" s="621"/>
      <c r="I28" s="621"/>
      <c r="J28" s="621"/>
      <c r="K28" s="621"/>
      <c r="L28" s="621"/>
      <c r="M28" s="621"/>
      <c r="N28" s="621"/>
      <c r="O28" s="621"/>
      <c r="P28" s="621"/>
      <c r="Q28" s="622"/>
      <c r="R28" s="623">
        <v>332935</v>
      </c>
      <c r="S28" s="624"/>
      <c r="T28" s="624"/>
      <c r="U28" s="624"/>
      <c r="V28" s="624"/>
      <c r="W28" s="624"/>
      <c r="X28" s="624"/>
      <c r="Y28" s="625"/>
      <c r="Z28" s="626">
        <v>0.6</v>
      </c>
      <c r="AA28" s="626"/>
      <c r="AB28" s="626"/>
      <c r="AC28" s="626"/>
      <c r="AD28" s="627">
        <v>108348</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3916127</v>
      </c>
      <c r="CS28" s="624"/>
      <c r="CT28" s="624"/>
      <c r="CU28" s="624"/>
      <c r="CV28" s="624"/>
      <c r="CW28" s="624"/>
      <c r="CX28" s="624"/>
      <c r="CY28" s="625"/>
      <c r="CZ28" s="628">
        <v>7.8</v>
      </c>
      <c r="DA28" s="653"/>
      <c r="DB28" s="653"/>
      <c r="DC28" s="657"/>
      <c r="DD28" s="632">
        <v>3916127</v>
      </c>
      <c r="DE28" s="624"/>
      <c r="DF28" s="624"/>
      <c r="DG28" s="624"/>
      <c r="DH28" s="624"/>
      <c r="DI28" s="624"/>
      <c r="DJ28" s="624"/>
      <c r="DK28" s="625"/>
      <c r="DL28" s="632">
        <v>3912549</v>
      </c>
      <c r="DM28" s="624"/>
      <c r="DN28" s="624"/>
      <c r="DO28" s="624"/>
      <c r="DP28" s="624"/>
      <c r="DQ28" s="624"/>
      <c r="DR28" s="624"/>
      <c r="DS28" s="624"/>
      <c r="DT28" s="624"/>
      <c r="DU28" s="624"/>
      <c r="DV28" s="625"/>
      <c r="DW28" s="628">
        <v>14.3</v>
      </c>
      <c r="DX28" s="653"/>
      <c r="DY28" s="653"/>
      <c r="DZ28" s="653"/>
      <c r="EA28" s="653"/>
      <c r="EB28" s="653"/>
      <c r="EC28" s="654"/>
    </row>
    <row r="29" spans="2:133" ht="11.25" customHeight="1" x14ac:dyDescent="0.2">
      <c r="B29" s="620" t="s">
        <v>308</v>
      </c>
      <c r="C29" s="621"/>
      <c r="D29" s="621"/>
      <c r="E29" s="621"/>
      <c r="F29" s="621"/>
      <c r="G29" s="621"/>
      <c r="H29" s="621"/>
      <c r="I29" s="621"/>
      <c r="J29" s="621"/>
      <c r="K29" s="621"/>
      <c r="L29" s="621"/>
      <c r="M29" s="621"/>
      <c r="N29" s="621"/>
      <c r="O29" s="621"/>
      <c r="P29" s="621"/>
      <c r="Q29" s="622"/>
      <c r="R29" s="623">
        <v>220657</v>
      </c>
      <c r="S29" s="624"/>
      <c r="T29" s="624"/>
      <c r="U29" s="624"/>
      <c r="V29" s="624"/>
      <c r="W29" s="624"/>
      <c r="X29" s="624"/>
      <c r="Y29" s="625"/>
      <c r="Z29" s="626">
        <v>0.4</v>
      </c>
      <c r="AA29" s="626"/>
      <c r="AB29" s="626"/>
      <c r="AC29" s="626"/>
      <c r="AD29" s="627" t="s">
        <v>257</v>
      </c>
      <c r="AE29" s="627"/>
      <c r="AF29" s="627"/>
      <c r="AG29" s="627"/>
      <c r="AH29" s="627"/>
      <c r="AI29" s="627"/>
      <c r="AJ29" s="627"/>
      <c r="AK29" s="627"/>
      <c r="AL29" s="628" t="s">
        <v>238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3916127</v>
      </c>
      <c r="CS29" s="655"/>
      <c r="CT29" s="655"/>
      <c r="CU29" s="655"/>
      <c r="CV29" s="655"/>
      <c r="CW29" s="655"/>
      <c r="CX29" s="655"/>
      <c r="CY29" s="656"/>
      <c r="CZ29" s="628">
        <v>7.8</v>
      </c>
      <c r="DA29" s="653"/>
      <c r="DB29" s="653"/>
      <c r="DC29" s="657"/>
      <c r="DD29" s="632">
        <v>3916127</v>
      </c>
      <c r="DE29" s="655"/>
      <c r="DF29" s="655"/>
      <c r="DG29" s="655"/>
      <c r="DH29" s="655"/>
      <c r="DI29" s="655"/>
      <c r="DJ29" s="655"/>
      <c r="DK29" s="656"/>
      <c r="DL29" s="632">
        <v>3912549</v>
      </c>
      <c r="DM29" s="655"/>
      <c r="DN29" s="655"/>
      <c r="DO29" s="655"/>
      <c r="DP29" s="655"/>
      <c r="DQ29" s="655"/>
      <c r="DR29" s="655"/>
      <c r="DS29" s="655"/>
      <c r="DT29" s="655"/>
      <c r="DU29" s="655"/>
      <c r="DV29" s="656"/>
      <c r="DW29" s="628">
        <v>14.3</v>
      </c>
      <c r="DX29" s="653"/>
      <c r="DY29" s="653"/>
      <c r="DZ29" s="653"/>
      <c r="EA29" s="653"/>
      <c r="EB29" s="653"/>
      <c r="EC29" s="654"/>
    </row>
    <row r="30" spans="2:133" ht="11.25" customHeight="1" x14ac:dyDescent="0.2">
      <c r="B30" s="620" t="s">
        <v>311</v>
      </c>
      <c r="C30" s="621"/>
      <c r="D30" s="621"/>
      <c r="E30" s="621"/>
      <c r="F30" s="621"/>
      <c r="G30" s="621"/>
      <c r="H30" s="621"/>
      <c r="I30" s="621"/>
      <c r="J30" s="621"/>
      <c r="K30" s="621"/>
      <c r="L30" s="621"/>
      <c r="M30" s="621"/>
      <c r="N30" s="621"/>
      <c r="O30" s="621"/>
      <c r="P30" s="621"/>
      <c r="Q30" s="622"/>
      <c r="R30" s="623">
        <v>14915485</v>
      </c>
      <c r="S30" s="624"/>
      <c r="T30" s="624"/>
      <c r="U30" s="624"/>
      <c r="V30" s="624"/>
      <c r="W30" s="624"/>
      <c r="X30" s="624"/>
      <c r="Y30" s="625"/>
      <c r="Z30" s="626">
        <v>29</v>
      </c>
      <c r="AA30" s="626"/>
      <c r="AB30" s="626"/>
      <c r="AC30" s="626"/>
      <c r="AD30" s="627" t="s">
        <v>238</v>
      </c>
      <c r="AE30" s="627"/>
      <c r="AF30" s="627"/>
      <c r="AG30" s="627"/>
      <c r="AH30" s="627"/>
      <c r="AI30" s="627"/>
      <c r="AJ30" s="627"/>
      <c r="AK30" s="627"/>
      <c r="AL30" s="628" t="s">
        <v>238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3718929</v>
      </c>
      <c r="CS30" s="624"/>
      <c r="CT30" s="624"/>
      <c r="CU30" s="624"/>
      <c r="CV30" s="624"/>
      <c r="CW30" s="624"/>
      <c r="CX30" s="624"/>
      <c r="CY30" s="625"/>
      <c r="CZ30" s="628">
        <v>7.4</v>
      </c>
      <c r="DA30" s="653"/>
      <c r="DB30" s="653"/>
      <c r="DC30" s="657"/>
      <c r="DD30" s="632">
        <v>3718929</v>
      </c>
      <c r="DE30" s="624"/>
      <c r="DF30" s="624"/>
      <c r="DG30" s="624"/>
      <c r="DH30" s="624"/>
      <c r="DI30" s="624"/>
      <c r="DJ30" s="624"/>
      <c r="DK30" s="625"/>
      <c r="DL30" s="632">
        <v>3715351</v>
      </c>
      <c r="DM30" s="624"/>
      <c r="DN30" s="624"/>
      <c r="DO30" s="624"/>
      <c r="DP30" s="624"/>
      <c r="DQ30" s="624"/>
      <c r="DR30" s="624"/>
      <c r="DS30" s="624"/>
      <c r="DT30" s="624"/>
      <c r="DU30" s="624"/>
      <c r="DV30" s="625"/>
      <c r="DW30" s="628">
        <v>13.6</v>
      </c>
      <c r="DX30" s="653"/>
      <c r="DY30" s="653"/>
      <c r="DZ30" s="653"/>
      <c r="EA30" s="653"/>
      <c r="EB30" s="653"/>
      <c r="EC30" s="654"/>
    </row>
    <row r="31" spans="2:133" ht="11.25" customHeight="1" x14ac:dyDescent="0.2">
      <c r="B31" s="636" t="s">
        <v>315</v>
      </c>
      <c r="C31" s="637"/>
      <c r="D31" s="637"/>
      <c r="E31" s="637"/>
      <c r="F31" s="637"/>
      <c r="G31" s="637"/>
      <c r="H31" s="637"/>
      <c r="I31" s="637"/>
      <c r="J31" s="637"/>
      <c r="K31" s="637"/>
      <c r="L31" s="637"/>
      <c r="M31" s="637"/>
      <c r="N31" s="637"/>
      <c r="O31" s="637"/>
      <c r="P31" s="637"/>
      <c r="Q31" s="638"/>
      <c r="R31" s="623" t="s">
        <v>238</v>
      </c>
      <c r="S31" s="624"/>
      <c r="T31" s="624"/>
      <c r="U31" s="624"/>
      <c r="V31" s="624"/>
      <c r="W31" s="624"/>
      <c r="X31" s="624"/>
      <c r="Y31" s="625"/>
      <c r="Z31" s="626" t="s">
        <v>238</v>
      </c>
      <c r="AA31" s="626"/>
      <c r="AB31" s="626"/>
      <c r="AC31" s="626"/>
      <c r="AD31" s="627" t="s">
        <v>238</v>
      </c>
      <c r="AE31" s="627"/>
      <c r="AF31" s="627"/>
      <c r="AG31" s="627"/>
      <c r="AH31" s="627"/>
      <c r="AI31" s="627"/>
      <c r="AJ31" s="627"/>
      <c r="AK31" s="627"/>
      <c r="AL31" s="628" t="s">
        <v>238</v>
      </c>
      <c r="AM31" s="629"/>
      <c r="AN31" s="629"/>
      <c r="AO31" s="630"/>
      <c r="AP31" s="669" t="s">
        <v>316</v>
      </c>
      <c r="AQ31" s="670"/>
      <c r="AR31" s="670"/>
      <c r="AS31" s="670"/>
      <c r="AT31" s="675" t="s">
        <v>317</v>
      </c>
      <c r="AU31" s="214"/>
      <c r="AV31" s="214"/>
      <c r="AW31" s="214"/>
      <c r="AX31" s="609" t="s">
        <v>190</v>
      </c>
      <c r="AY31" s="610"/>
      <c r="AZ31" s="610"/>
      <c r="BA31" s="610"/>
      <c r="BB31" s="610"/>
      <c r="BC31" s="610"/>
      <c r="BD31" s="610"/>
      <c r="BE31" s="610"/>
      <c r="BF31" s="611"/>
      <c r="BG31" s="679">
        <v>99.4</v>
      </c>
      <c r="BH31" s="667"/>
      <c r="BI31" s="667"/>
      <c r="BJ31" s="667"/>
      <c r="BK31" s="667"/>
      <c r="BL31" s="667"/>
      <c r="BM31" s="618">
        <v>98.6</v>
      </c>
      <c r="BN31" s="667"/>
      <c r="BO31" s="667"/>
      <c r="BP31" s="667"/>
      <c r="BQ31" s="668"/>
      <c r="BR31" s="679">
        <v>99.4</v>
      </c>
      <c r="BS31" s="667"/>
      <c r="BT31" s="667"/>
      <c r="BU31" s="667"/>
      <c r="BV31" s="667"/>
      <c r="BW31" s="667"/>
      <c r="BX31" s="618">
        <v>98.4</v>
      </c>
      <c r="BY31" s="667"/>
      <c r="BZ31" s="667"/>
      <c r="CA31" s="667"/>
      <c r="CB31" s="668"/>
      <c r="CD31" s="661"/>
      <c r="CE31" s="662"/>
      <c r="CF31" s="620" t="s">
        <v>318</v>
      </c>
      <c r="CG31" s="621"/>
      <c r="CH31" s="621"/>
      <c r="CI31" s="621"/>
      <c r="CJ31" s="621"/>
      <c r="CK31" s="621"/>
      <c r="CL31" s="621"/>
      <c r="CM31" s="621"/>
      <c r="CN31" s="621"/>
      <c r="CO31" s="621"/>
      <c r="CP31" s="621"/>
      <c r="CQ31" s="622"/>
      <c r="CR31" s="623">
        <v>197198</v>
      </c>
      <c r="CS31" s="655"/>
      <c r="CT31" s="655"/>
      <c r="CU31" s="655"/>
      <c r="CV31" s="655"/>
      <c r="CW31" s="655"/>
      <c r="CX31" s="655"/>
      <c r="CY31" s="656"/>
      <c r="CZ31" s="628">
        <v>0.4</v>
      </c>
      <c r="DA31" s="653"/>
      <c r="DB31" s="653"/>
      <c r="DC31" s="657"/>
      <c r="DD31" s="632">
        <v>197198</v>
      </c>
      <c r="DE31" s="655"/>
      <c r="DF31" s="655"/>
      <c r="DG31" s="655"/>
      <c r="DH31" s="655"/>
      <c r="DI31" s="655"/>
      <c r="DJ31" s="655"/>
      <c r="DK31" s="656"/>
      <c r="DL31" s="632">
        <v>197198</v>
      </c>
      <c r="DM31" s="655"/>
      <c r="DN31" s="655"/>
      <c r="DO31" s="655"/>
      <c r="DP31" s="655"/>
      <c r="DQ31" s="655"/>
      <c r="DR31" s="655"/>
      <c r="DS31" s="655"/>
      <c r="DT31" s="655"/>
      <c r="DU31" s="655"/>
      <c r="DV31" s="656"/>
      <c r="DW31" s="628">
        <v>0.7</v>
      </c>
      <c r="DX31" s="653"/>
      <c r="DY31" s="653"/>
      <c r="DZ31" s="653"/>
      <c r="EA31" s="653"/>
      <c r="EB31" s="653"/>
      <c r="EC31" s="654"/>
    </row>
    <row r="32" spans="2:133" ht="11.25" customHeight="1" x14ac:dyDescent="0.2">
      <c r="B32" s="620" t="s">
        <v>319</v>
      </c>
      <c r="C32" s="621"/>
      <c r="D32" s="621"/>
      <c r="E32" s="621"/>
      <c r="F32" s="621"/>
      <c r="G32" s="621"/>
      <c r="H32" s="621"/>
      <c r="I32" s="621"/>
      <c r="J32" s="621"/>
      <c r="K32" s="621"/>
      <c r="L32" s="621"/>
      <c r="M32" s="621"/>
      <c r="N32" s="621"/>
      <c r="O32" s="621"/>
      <c r="P32" s="621"/>
      <c r="Q32" s="622"/>
      <c r="R32" s="623">
        <v>3898141</v>
      </c>
      <c r="S32" s="624"/>
      <c r="T32" s="624"/>
      <c r="U32" s="624"/>
      <c r="V32" s="624"/>
      <c r="W32" s="624"/>
      <c r="X32" s="624"/>
      <c r="Y32" s="625"/>
      <c r="Z32" s="626">
        <v>7.6</v>
      </c>
      <c r="AA32" s="626"/>
      <c r="AB32" s="626"/>
      <c r="AC32" s="626"/>
      <c r="AD32" s="627" t="s">
        <v>238</v>
      </c>
      <c r="AE32" s="627"/>
      <c r="AF32" s="627"/>
      <c r="AG32" s="627"/>
      <c r="AH32" s="627"/>
      <c r="AI32" s="627"/>
      <c r="AJ32" s="627"/>
      <c r="AK32" s="627"/>
      <c r="AL32" s="628" t="s">
        <v>257</v>
      </c>
      <c r="AM32" s="629"/>
      <c r="AN32" s="629"/>
      <c r="AO32" s="630"/>
      <c r="AP32" s="671"/>
      <c r="AQ32" s="672"/>
      <c r="AR32" s="672"/>
      <c r="AS32" s="672"/>
      <c r="AT32" s="676"/>
      <c r="AU32" s="210" t="s">
        <v>320</v>
      </c>
      <c r="AX32" s="620" t="s">
        <v>321</v>
      </c>
      <c r="AY32" s="621"/>
      <c r="AZ32" s="621"/>
      <c r="BA32" s="621"/>
      <c r="BB32" s="621"/>
      <c r="BC32" s="621"/>
      <c r="BD32" s="621"/>
      <c r="BE32" s="621"/>
      <c r="BF32" s="622"/>
      <c r="BG32" s="680">
        <v>99.1</v>
      </c>
      <c r="BH32" s="655"/>
      <c r="BI32" s="655"/>
      <c r="BJ32" s="655"/>
      <c r="BK32" s="655"/>
      <c r="BL32" s="655"/>
      <c r="BM32" s="629">
        <v>97.9</v>
      </c>
      <c r="BN32" s="655"/>
      <c r="BO32" s="655"/>
      <c r="BP32" s="655"/>
      <c r="BQ32" s="678"/>
      <c r="BR32" s="680">
        <v>99.2</v>
      </c>
      <c r="BS32" s="655"/>
      <c r="BT32" s="655"/>
      <c r="BU32" s="655"/>
      <c r="BV32" s="655"/>
      <c r="BW32" s="655"/>
      <c r="BX32" s="629">
        <v>97.9</v>
      </c>
      <c r="BY32" s="655"/>
      <c r="BZ32" s="655"/>
      <c r="CA32" s="655"/>
      <c r="CB32" s="678"/>
      <c r="CD32" s="663"/>
      <c r="CE32" s="664"/>
      <c r="CF32" s="620" t="s">
        <v>322</v>
      </c>
      <c r="CG32" s="621"/>
      <c r="CH32" s="621"/>
      <c r="CI32" s="621"/>
      <c r="CJ32" s="621"/>
      <c r="CK32" s="621"/>
      <c r="CL32" s="621"/>
      <c r="CM32" s="621"/>
      <c r="CN32" s="621"/>
      <c r="CO32" s="621"/>
      <c r="CP32" s="621"/>
      <c r="CQ32" s="622"/>
      <c r="CR32" s="623" t="s">
        <v>238</v>
      </c>
      <c r="CS32" s="624"/>
      <c r="CT32" s="624"/>
      <c r="CU32" s="624"/>
      <c r="CV32" s="624"/>
      <c r="CW32" s="624"/>
      <c r="CX32" s="624"/>
      <c r="CY32" s="625"/>
      <c r="CZ32" s="628" t="s">
        <v>238</v>
      </c>
      <c r="DA32" s="653"/>
      <c r="DB32" s="653"/>
      <c r="DC32" s="657"/>
      <c r="DD32" s="632" t="s">
        <v>238</v>
      </c>
      <c r="DE32" s="624"/>
      <c r="DF32" s="624"/>
      <c r="DG32" s="624"/>
      <c r="DH32" s="624"/>
      <c r="DI32" s="624"/>
      <c r="DJ32" s="624"/>
      <c r="DK32" s="625"/>
      <c r="DL32" s="632" t="s">
        <v>238</v>
      </c>
      <c r="DM32" s="624"/>
      <c r="DN32" s="624"/>
      <c r="DO32" s="624"/>
      <c r="DP32" s="624"/>
      <c r="DQ32" s="624"/>
      <c r="DR32" s="624"/>
      <c r="DS32" s="624"/>
      <c r="DT32" s="624"/>
      <c r="DU32" s="624"/>
      <c r="DV32" s="625"/>
      <c r="DW32" s="628" t="s">
        <v>238</v>
      </c>
      <c r="DX32" s="653"/>
      <c r="DY32" s="653"/>
      <c r="DZ32" s="653"/>
      <c r="EA32" s="653"/>
      <c r="EB32" s="653"/>
      <c r="EC32" s="654"/>
    </row>
    <row r="33" spans="2:133" ht="11.25" customHeight="1" x14ac:dyDescent="0.2">
      <c r="B33" s="620" t="s">
        <v>323</v>
      </c>
      <c r="C33" s="621"/>
      <c r="D33" s="621"/>
      <c r="E33" s="621"/>
      <c r="F33" s="621"/>
      <c r="G33" s="621"/>
      <c r="H33" s="621"/>
      <c r="I33" s="621"/>
      <c r="J33" s="621"/>
      <c r="K33" s="621"/>
      <c r="L33" s="621"/>
      <c r="M33" s="621"/>
      <c r="N33" s="621"/>
      <c r="O33" s="621"/>
      <c r="P33" s="621"/>
      <c r="Q33" s="622"/>
      <c r="R33" s="623">
        <v>558971</v>
      </c>
      <c r="S33" s="624"/>
      <c r="T33" s="624"/>
      <c r="U33" s="624"/>
      <c r="V33" s="624"/>
      <c r="W33" s="624"/>
      <c r="X33" s="624"/>
      <c r="Y33" s="625"/>
      <c r="Z33" s="626">
        <v>1.1000000000000001</v>
      </c>
      <c r="AA33" s="626"/>
      <c r="AB33" s="626"/>
      <c r="AC33" s="626"/>
      <c r="AD33" s="627">
        <v>181665</v>
      </c>
      <c r="AE33" s="627"/>
      <c r="AF33" s="627"/>
      <c r="AG33" s="627"/>
      <c r="AH33" s="627"/>
      <c r="AI33" s="627"/>
      <c r="AJ33" s="627"/>
      <c r="AK33" s="627"/>
      <c r="AL33" s="628">
        <v>0.7</v>
      </c>
      <c r="AM33" s="629"/>
      <c r="AN33" s="629"/>
      <c r="AO33" s="630"/>
      <c r="AP33" s="673"/>
      <c r="AQ33" s="674"/>
      <c r="AR33" s="674"/>
      <c r="AS33" s="674"/>
      <c r="AT33" s="677"/>
      <c r="AU33" s="215"/>
      <c r="AV33" s="215"/>
      <c r="AW33" s="215"/>
      <c r="AX33" s="644" t="s">
        <v>324</v>
      </c>
      <c r="AY33" s="645"/>
      <c r="AZ33" s="645"/>
      <c r="BA33" s="645"/>
      <c r="BB33" s="645"/>
      <c r="BC33" s="645"/>
      <c r="BD33" s="645"/>
      <c r="BE33" s="645"/>
      <c r="BF33" s="646"/>
      <c r="BG33" s="681">
        <v>99.6</v>
      </c>
      <c r="BH33" s="682"/>
      <c r="BI33" s="682"/>
      <c r="BJ33" s="682"/>
      <c r="BK33" s="682"/>
      <c r="BL33" s="682"/>
      <c r="BM33" s="683">
        <v>99.1</v>
      </c>
      <c r="BN33" s="682"/>
      <c r="BO33" s="682"/>
      <c r="BP33" s="682"/>
      <c r="BQ33" s="684"/>
      <c r="BR33" s="681">
        <v>99.6</v>
      </c>
      <c r="BS33" s="682"/>
      <c r="BT33" s="682"/>
      <c r="BU33" s="682"/>
      <c r="BV33" s="682"/>
      <c r="BW33" s="682"/>
      <c r="BX33" s="683">
        <v>98.9</v>
      </c>
      <c r="BY33" s="682"/>
      <c r="BZ33" s="682"/>
      <c r="CA33" s="682"/>
      <c r="CB33" s="684"/>
      <c r="CD33" s="620" t="s">
        <v>325</v>
      </c>
      <c r="CE33" s="621"/>
      <c r="CF33" s="621"/>
      <c r="CG33" s="621"/>
      <c r="CH33" s="621"/>
      <c r="CI33" s="621"/>
      <c r="CJ33" s="621"/>
      <c r="CK33" s="621"/>
      <c r="CL33" s="621"/>
      <c r="CM33" s="621"/>
      <c r="CN33" s="621"/>
      <c r="CO33" s="621"/>
      <c r="CP33" s="621"/>
      <c r="CQ33" s="622"/>
      <c r="CR33" s="623">
        <v>19438524</v>
      </c>
      <c r="CS33" s="655"/>
      <c r="CT33" s="655"/>
      <c r="CU33" s="655"/>
      <c r="CV33" s="655"/>
      <c r="CW33" s="655"/>
      <c r="CX33" s="655"/>
      <c r="CY33" s="656"/>
      <c r="CZ33" s="628">
        <v>38.6</v>
      </c>
      <c r="DA33" s="653"/>
      <c r="DB33" s="653"/>
      <c r="DC33" s="657"/>
      <c r="DD33" s="632">
        <v>15787755</v>
      </c>
      <c r="DE33" s="655"/>
      <c r="DF33" s="655"/>
      <c r="DG33" s="655"/>
      <c r="DH33" s="655"/>
      <c r="DI33" s="655"/>
      <c r="DJ33" s="655"/>
      <c r="DK33" s="656"/>
      <c r="DL33" s="632">
        <v>11279313</v>
      </c>
      <c r="DM33" s="655"/>
      <c r="DN33" s="655"/>
      <c r="DO33" s="655"/>
      <c r="DP33" s="655"/>
      <c r="DQ33" s="655"/>
      <c r="DR33" s="655"/>
      <c r="DS33" s="655"/>
      <c r="DT33" s="655"/>
      <c r="DU33" s="655"/>
      <c r="DV33" s="656"/>
      <c r="DW33" s="628">
        <v>41.2</v>
      </c>
      <c r="DX33" s="653"/>
      <c r="DY33" s="653"/>
      <c r="DZ33" s="653"/>
      <c r="EA33" s="653"/>
      <c r="EB33" s="653"/>
      <c r="EC33" s="654"/>
    </row>
    <row r="34" spans="2:133" ht="11.25" customHeight="1" x14ac:dyDescent="0.2">
      <c r="B34" s="620" t="s">
        <v>326</v>
      </c>
      <c r="C34" s="621"/>
      <c r="D34" s="621"/>
      <c r="E34" s="621"/>
      <c r="F34" s="621"/>
      <c r="G34" s="621"/>
      <c r="H34" s="621"/>
      <c r="I34" s="621"/>
      <c r="J34" s="621"/>
      <c r="K34" s="621"/>
      <c r="L34" s="621"/>
      <c r="M34" s="621"/>
      <c r="N34" s="621"/>
      <c r="O34" s="621"/>
      <c r="P34" s="621"/>
      <c r="Q34" s="622"/>
      <c r="R34" s="623">
        <v>141869</v>
      </c>
      <c r="S34" s="624"/>
      <c r="T34" s="624"/>
      <c r="U34" s="624"/>
      <c r="V34" s="624"/>
      <c r="W34" s="624"/>
      <c r="X34" s="624"/>
      <c r="Y34" s="625"/>
      <c r="Z34" s="626">
        <v>0.3</v>
      </c>
      <c r="AA34" s="626"/>
      <c r="AB34" s="626"/>
      <c r="AC34" s="626"/>
      <c r="AD34" s="627" t="s">
        <v>257</v>
      </c>
      <c r="AE34" s="627"/>
      <c r="AF34" s="627"/>
      <c r="AG34" s="627"/>
      <c r="AH34" s="627"/>
      <c r="AI34" s="627"/>
      <c r="AJ34" s="627"/>
      <c r="AK34" s="627"/>
      <c r="AL34" s="628" t="s">
        <v>257</v>
      </c>
      <c r="AM34" s="629"/>
      <c r="AN34" s="629"/>
      <c r="AO34" s="630"/>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327</v>
      </c>
      <c r="CE34" s="621"/>
      <c r="CF34" s="621"/>
      <c r="CG34" s="621"/>
      <c r="CH34" s="621"/>
      <c r="CI34" s="621"/>
      <c r="CJ34" s="621"/>
      <c r="CK34" s="621"/>
      <c r="CL34" s="621"/>
      <c r="CM34" s="621"/>
      <c r="CN34" s="621"/>
      <c r="CO34" s="621"/>
      <c r="CP34" s="621"/>
      <c r="CQ34" s="622"/>
      <c r="CR34" s="623">
        <v>6029325</v>
      </c>
      <c r="CS34" s="624"/>
      <c r="CT34" s="624"/>
      <c r="CU34" s="624"/>
      <c r="CV34" s="624"/>
      <c r="CW34" s="624"/>
      <c r="CX34" s="624"/>
      <c r="CY34" s="625"/>
      <c r="CZ34" s="628">
        <v>12</v>
      </c>
      <c r="DA34" s="653"/>
      <c r="DB34" s="653"/>
      <c r="DC34" s="657"/>
      <c r="DD34" s="632">
        <v>4415120</v>
      </c>
      <c r="DE34" s="624"/>
      <c r="DF34" s="624"/>
      <c r="DG34" s="624"/>
      <c r="DH34" s="624"/>
      <c r="DI34" s="624"/>
      <c r="DJ34" s="624"/>
      <c r="DK34" s="625"/>
      <c r="DL34" s="632">
        <v>3959822</v>
      </c>
      <c r="DM34" s="624"/>
      <c r="DN34" s="624"/>
      <c r="DO34" s="624"/>
      <c r="DP34" s="624"/>
      <c r="DQ34" s="624"/>
      <c r="DR34" s="624"/>
      <c r="DS34" s="624"/>
      <c r="DT34" s="624"/>
      <c r="DU34" s="624"/>
      <c r="DV34" s="625"/>
      <c r="DW34" s="628">
        <v>14.5</v>
      </c>
      <c r="DX34" s="653"/>
      <c r="DY34" s="653"/>
      <c r="DZ34" s="653"/>
      <c r="EA34" s="653"/>
      <c r="EB34" s="653"/>
      <c r="EC34" s="654"/>
    </row>
    <row r="35" spans="2:133" ht="11.25" customHeight="1" x14ac:dyDescent="0.2">
      <c r="B35" s="620" t="s">
        <v>328</v>
      </c>
      <c r="C35" s="621"/>
      <c r="D35" s="621"/>
      <c r="E35" s="621"/>
      <c r="F35" s="621"/>
      <c r="G35" s="621"/>
      <c r="H35" s="621"/>
      <c r="I35" s="621"/>
      <c r="J35" s="621"/>
      <c r="K35" s="621"/>
      <c r="L35" s="621"/>
      <c r="M35" s="621"/>
      <c r="N35" s="621"/>
      <c r="O35" s="621"/>
      <c r="P35" s="621"/>
      <c r="Q35" s="622"/>
      <c r="R35" s="623">
        <v>89853</v>
      </c>
      <c r="S35" s="624"/>
      <c r="T35" s="624"/>
      <c r="U35" s="624"/>
      <c r="V35" s="624"/>
      <c r="W35" s="624"/>
      <c r="X35" s="624"/>
      <c r="Y35" s="625"/>
      <c r="Z35" s="626">
        <v>0.2</v>
      </c>
      <c r="AA35" s="626"/>
      <c r="AB35" s="626"/>
      <c r="AC35" s="626"/>
      <c r="AD35" s="627" t="s">
        <v>238</v>
      </c>
      <c r="AE35" s="627"/>
      <c r="AF35" s="627"/>
      <c r="AG35" s="627"/>
      <c r="AH35" s="627"/>
      <c r="AI35" s="627"/>
      <c r="AJ35" s="627"/>
      <c r="AK35" s="627"/>
      <c r="AL35" s="628" t="s">
        <v>238</v>
      </c>
      <c r="AM35" s="629"/>
      <c r="AN35" s="629"/>
      <c r="AO35" s="630"/>
      <c r="AP35" s="218"/>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258595</v>
      </c>
      <c r="CS35" s="655"/>
      <c r="CT35" s="655"/>
      <c r="CU35" s="655"/>
      <c r="CV35" s="655"/>
      <c r="CW35" s="655"/>
      <c r="CX35" s="655"/>
      <c r="CY35" s="656"/>
      <c r="CZ35" s="628">
        <v>0.5</v>
      </c>
      <c r="DA35" s="653"/>
      <c r="DB35" s="653"/>
      <c r="DC35" s="657"/>
      <c r="DD35" s="632">
        <v>238501</v>
      </c>
      <c r="DE35" s="655"/>
      <c r="DF35" s="655"/>
      <c r="DG35" s="655"/>
      <c r="DH35" s="655"/>
      <c r="DI35" s="655"/>
      <c r="DJ35" s="655"/>
      <c r="DK35" s="656"/>
      <c r="DL35" s="632">
        <v>238501</v>
      </c>
      <c r="DM35" s="655"/>
      <c r="DN35" s="655"/>
      <c r="DO35" s="655"/>
      <c r="DP35" s="655"/>
      <c r="DQ35" s="655"/>
      <c r="DR35" s="655"/>
      <c r="DS35" s="655"/>
      <c r="DT35" s="655"/>
      <c r="DU35" s="655"/>
      <c r="DV35" s="656"/>
      <c r="DW35" s="628">
        <v>0.9</v>
      </c>
      <c r="DX35" s="653"/>
      <c r="DY35" s="653"/>
      <c r="DZ35" s="653"/>
      <c r="EA35" s="653"/>
      <c r="EB35" s="653"/>
      <c r="EC35" s="654"/>
    </row>
    <row r="36" spans="2:133" ht="11.25" customHeight="1" x14ac:dyDescent="0.2">
      <c r="B36" s="620" t="s">
        <v>332</v>
      </c>
      <c r="C36" s="621"/>
      <c r="D36" s="621"/>
      <c r="E36" s="621"/>
      <c r="F36" s="621"/>
      <c r="G36" s="621"/>
      <c r="H36" s="621"/>
      <c r="I36" s="621"/>
      <c r="J36" s="621"/>
      <c r="K36" s="621"/>
      <c r="L36" s="621"/>
      <c r="M36" s="621"/>
      <c r="N36" s="621"/>
      <c r="O36" s="621"/>
      <c r="P36" s="621"/>
      <c r="Q36" s="622"/>
      <c r="R36" s="623">
        <v>1048380</v>
      </c>
      <c r="S36" s="624"/>
      <c r="T36" s="624"/>
      <c r="U36" s="624"/>
      <c r="V36" s="624"/>
      <c r="W36" s="624"/>
      <c r="X36" s="624"/>
      <c r="Y36" s="625"/>
      <c r="Z36" s="626">
        <v>2</v>
      </c>
      <c r="AA36" s="626"/>
      <c r="AB36" s="626"/>
      <c r="AC36" s="626"/>
      <c r="AD36" s="627" t="s">
        <v>238</v>
      </c>
      <c r="AE36" s="627"/>
      <c r="AF36" s="627"/>
      <c r="AG36" s="627"/>
      <c r="AH36" s="627"/>
      <c r="AI36" s="627"/>
      <c r="AJ36" s="627"/>
      <c r="AK36" s="627"/>
      <c r="AL36" s="628" t="s">
        <v>238</v>
      </c>
      <c r="AM36" s="629"/>
      <c r="AN36" s="629"/>
      <c r="AO36" s="630"/>
      <c r="AP36" s="218"/>
      <c r="AQ36" s="689" t="s">
        <v>333</v>
      </c>
      <c r="AR36" s="690"/>
      <c r="AS36" s="690"/>
      <c r="AT36" s="690"/>
      <c r="AU36" s="690"/>
      <c r="AV36" s="690"/>
      <c r="AW36" s="690"/>
      <c r="AX36" s="690"/>
      <c r="AY36" s="691"/>
      <c r="AZ36" s="612">
        <v>7364210</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-1024505</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5019679</v>
      </c>
      <c r="CS36" s="624"/>
      <c r="CT36" s="624"/>
      <c r="CU36" s="624"/>
      <c r="CV36" s="624"/>
      <c r="CW36" s="624"/>
      <c r="CX36" s="624"/>
      <c r="CY36" s="625"/>
      <c r="CZ36" s="628">
        <v>10</v>
      </c>
      <c r="DA36" s="653"/>
      <c r="DB36" s="653"/>
      <c r="DC36" s="657"/>
      <c r="DD36" s="632">
        <v>4451513</v>
      </c>
      <c r="DE36" s="624"/>
      <c r="DF36" s="624"/>
      <c r="DG36" s="624"/>
      <c r="DH36" s="624"/>
      <c r="DI36" s="624"/>
      <c r="DJ36" s="624"/>
      <c r="DK36" s="625"/>
      <c r="DL36" s="632">
        <v>3227288</v>
      </c>
      <c r="DM36" s="624"/>
      <c r="DN36" s="624"/>
      <c r="DO36" s="624"/>
      <c r="DP36" s="624"/>
      <c r="DQ36" s="624"/>
      <c r="DR36" s="624"/>
      <c r="DS36" s="624"/>
      <c r="DT36" s="624"/>
      <c r="DU36" s="624"/>
      <c r="DV36" s="625"/>
      <c r="DW36" s="628">
        <v>11.8</v>
      </c>
      <c r="DX36" s="653"/>
      <c r="DY36" s="653"/>
      <c r="DZ36" s="653"/>
      <c r="EA36" s="653"/>
      <c r="EB36" s="653"/>
      <c r="EC36" s="654"/>
    </row>
    <row r="37" spans="2:133" ht="11.25" customHeight="1" x14ac:dyDescent="0.2">
      <c r="B37" s="620" t="s">
        <v>336</v>
      </c>
      <c r="C37" s="621"/>
      <c r="D37" s="621"/>
      <c r="E37" s="621"/>
      <c r="F37" s="621"/>
      <c r="G37" s="621"/>
      <c r="H37" s="621"/>
      <c r="I37" s="621"/>
      <c r="J37" s="621"/>
      <c r="K37" s="621"/>
      <c r="L37" s="621"/>
      <c r="M37" s="621"/>
      <c r="N37" s="621"/>
      <c r="O37" s="621"/>
      <c r="P37" s="621"/>
      <c r="Q37" s="622"/>
      <c r="R37" s="623">
        <v>334455</v>
      </c>
      <c r="S37" s="624"/>
      <c r="T37" s="624"/>
      <c r="U37" s="624"/>
      <c r="V37" s="624"/>
      <c r="W37" s="624"/>
      <c r="X37" s="624"/>
      <c r="Y37" s="625"/>
      <c r="Z37" s="626">
        <v>0.7</v>
      </c>
      <c r="AA37" s="626"/>
      <c r="AB37" s="626"/>
      <c r="AC37" s="626"/>
      <c r="AD37" s="627">
        <v>3153</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1750000</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-1385287</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428175</v>
      </c>
      <c r="CS37" s="655"/>
      <c r="CT37" s="655"/>
      <c r="CU37" s="655"/>
      <c r="CV37" s="655"/>
      <c r="CW37" s="655"/>
      <c r="CX37" s="655"/>
      <c r="CY37" s="656"/>
      <c r="CZ37" s="628">
        <v>0.9</v>
      </c>
      <c r="DA37" s="653"/>
      <c r="DB37" s="653"/>
      <c r="DC37" s="657"/>
      <c r="DD37" s="632">
        <v>260378</v>
      </c>
      <c r="DE37" s="655"/>
      <c r="DF37" s="655"/>
      <c r="DG37" s="655"/>
      <c r="DH37" s="655"/>
      <c r="DI37" s="655"/>
      <c r="DJ37" s="655"/>
      <c r="DK37" s="656"/>
      <c r="DL37" s="632">
        <v>260378</v>
      </c>
      <c r="DM37" s="655"/>
      <c r="DN37" s="655"/>
      <c r="DO37" s="655"/>
      <c r="DP37" s="655"/>
      <c r="DQ37" s="655"/>
      <c r="DR37" s="655"/>
      <c r="DS37" s="655"/>
      <c r="DT37" s="655"/>
      <c r="DU37" s="655"/>
      <c r="DV37" s="656"/>
      <c r="DW37" s="628">
        <v>1</v>
      </c>
      <c r="DX37" s="653"/>
      <c r="DY37" s="653"/>
      <c r="DZ37" s="653"/>
      <c r="EA37" s="653"/>
      <c r="EB37" s="653"/>
      <c r="EC37" s="654"/>
    </row>
    <row r="38" spans="2:133" ht="11.25" customHeight="1" x14ac:dyDescent="0.2">
      <c r="B38" s="620" t="s">
        <v>340</v>
      </c>
      <c r="C38" s="621"/>
      <c r="D38" s="621"/>
      <c r="E38" s="621"/>
      <c r="F38" s="621"/>
      <c r="G38" s="621"/>
      <c r="H38" s="621"/>
      <c r="I38" s="621"/>
      <c r="J38" s="621"/>
      <c r="K38" s="621"/>
      <c r="L38" s="621"/>
      <c r="M38" s="621"/>
      <c r="N38" s="621"/>
      <c r="O38" s="621"/>
      <c r="P38" s="621"/>
      <c r="Q38" s="622"/>
      <c r="R38" s="623">
        <v>1444900</v>
      </c>
      <c r="S38" s="624"/>
      <c r="T38" s="624"/>
      <c r="U38" s="624"/>
      <c r="V38" s="624"/>
      <c r="W38" s="624"/>
      <c r="X38" s="624"/>
      <c r="Y38" s="625"/>
      <c r="Z38" s="626">
        <v>2.8</v>
      </c>
      <c r="AA38" s="626"/>
      <c r="AB38" s="626"/>
      <c r="AC38" s="626"/>
      <c r="AD38" s="627" t="s">
        <v>238</v>
      </c>
      <c r="AE38" s="627"/>
      <c r="AF38" s="627"/>
      <c r="AG38" s="627"/>
      <c r="AH38" s="627"/>
      <c r="AI38" s="627"/>
      <c r="AJ38" s="627"/>
      <c r="AK38" s="627"/>
      <c r="AL38" s="628" t="s">
        <v>257</v>
      </c>
      <c r="AM38" s="629"/>
      <c r="AN38" s="629"/>
      <c r="AO38" s="630"/>
      <c r="AQ38" s="686" t="s">
        <v>341</v>
      </c>
      <c r="AR38" s="687"/>
      <c r="AS38" s="687"/>
      <c r="AT38" s="687"/>
      <c r="AU38" s="687"/>
      <c r="AV38" s="687"/>
      <c r="AW38" s="687"/>
      <c r="AX38" s="687"/>
      <c r="AY38" s="688"/>
      <c r="AZ38" s="623">
        <v>7028</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16322</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5607182</v>
      </c>
      <c r="CS38" s="624"/>
      <c r="CT38" s="624"/>
      <c r="CU38" s="624"/>
      <c r="CV38" s="624"/>
      <c r="CW38" s="624"/>
      <c r="CX38" s="624"/>
      <c r="CY38" s="625"/>
      <c r="CZ38" s="628">
        <v>11.1</v>
      </c>
      <c r="DA38" s="653"/>
      <c r="DB38" s="653"/>
      <c r="DC38" s="657"/>
      <c r="DD38" s="632">
        <v>4314312</v>
      </c>
      <c r="DE38" s="624"/>
      <c r="DF38" s="624"/>
      <c r="DG38" s="624"/>
      <c r="DH38" s="624"/>
      <c r="DI38" s="624"/>
      <c r="DJ38" s="624"/>
      <c r="DK38" s="625"/>
      <c r="DL38" s="632">
        <v>3853702</v>
      </c>
      <c r="DM38" s="624"/>
      <c r="DN38" s="624"/>
      <c r="DO38" s="624"/>
      <c r="DP38" s="624"/>
      <c r="DQ38" s="624"/>
      <c r="DR38" s="624"/>
      <c r="DS38" s="624"/>
      <c r="DT38" s="624"/>
      <c r="DU38" s="624"/>
      <c r="DV38" s="625"/>
      <c r="DW38" s="628">
        <v>14.1</v>
      </c>
      <c r="DX38" s="653"/>
      <c r="DY38" s="653"/>
      <c r="DZ38" s="653"/>
      <c r="EA38" s="653"/>
      <c r="EB38" s="653"/>
      <c r="EC38" s="654"/>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238</v>
      </c>
      <c r="AA39" s="626"/>
      <c r="AB39" s="626"/>
      <c r="AC39" s="626"/>
      <c r="AD39" s="627" t="s">
        <v>238</v>
      </c>
      <c r="AE39" s="627"/>
      <c r="AF39" s="627"/>
      <c r="AG39" s="627"/>
      <c r="AH39" s="627"/>
      <c r="AI39" s="627"/>
      <c r="AJ39" s="627"/>
      <c r="AK39" s="627"/>
      <c r="AL39" s="628" t="s">
        <v>238</v>
      </c>
      <c r="AM39" s="629"/>
      <c r="AN39" s="629"/>
      <c r="AO39" s="630"/>
      <c r="AQ39" s="686" t="s">
        <v>345</v>
      </c>
      <c r="AR39" s="687"/>
      <c r="AS39" s="687"/>
      <c r="AT39" s="687"/>
      <c r="AU39" s="687"/>
      <c r="AV39" s="687"/>
      <c r="AW39" s="687"/>
      <c r="AX39" s="687"/>
      <c r="AY39" s="688"/>
      <c r="AZ39" s="623" t="s">
        <v>238</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24450</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2200846</v>
      </c>
      <c r="CS39" s="655"/>
      <c r="CT39" s="655"/>
      <c r="CU39" s="655"/>
      <c r="CV39" s="655"/>
      <c r="CW39" s="655"/>
      <c r="CX39" s="655"/>
      <c r="CY39" s="656"/>
      <c r="CZ39" s="628">
        <v>4.4000000000000004</v>
      </c>
      <c r="DA39" s="653"/>
      <c r="DB39" s="653"/>
      <c r="DC39" s="657"/>
      <c r="DD39" s="632">
        <v>2070412</v>
      </c>
      <c r="DE39" s="655"/>
      <c r="DF39" s="655"/>
      <c r="DG39" s="655"/>
      <c r="DH39" s="655"/>
      <c r="DI39" s="655"/>
      <c r="DJ39" s="655"/>
      <c r="DK39" s="656"/>
      <c r="DL39" s="632" t="s">
        <v>238</v>
      </c>
      <c r="DM39" s="655"/>
      <c r="DN39" s="655"/>
      <c r="DO39" s="655"/>
      <c r="DP39" s="655"/>
      <c r="DQ39" s="655"/>
      <c r="DR39" s="655"/>
      <c r="DS39" s="655"/>
      <c r="DT39" s="655"/>
      <c r="DU39" s="655"/>
      <c r="DV39" s="656"/>
      <c r="DW39" s="628" t="s">
        <v>238</v>
      </c>
      <c r="DX39" s="653"/>
      <c r="DY39" s="653"/>
      <c r="DZ39" s="653"/>
      <c r="EA39" s="653"/>
      <c r="EB39" s="653"/>
      <c r="EC39" s="654"/>
    </row>
    <row r="40" spans="2:133" ht="11.25" customHeight="1" x14ac:dyDescent="0.2">
      <c r="B40" s="620" t="s">
        <v>348</v>
      </c>
      <c r="C40" s="621"/>
      <c r="D40" s="621"/>
      <c r="E40" s="621"/>
      <c r="F40" s="621"/>
      <c r="G40" s="621"/>
      <c r="H40" s="621"/>
      <c r="I40" s="621"/>
      <c r="J40" s="621"/>
      <c r="K40" s="621"/>
      <c r="L40" s="621"/>
      <c r="M40" s="621"/>
      <c r="N40" s="621"/>
      <c r="O40" s="621"/>
      <c r="P40" s="621"/>
      <c r="Q40" s="622"/>
      <c r="R40" s="623">
        <v>480600</v>
      </c>
      <c r="S40" s="624"/>
      <c r="T40" s="624"/>
      <c r="U40" s="624"/>
      <c r="V40" s="624"/>
      <c r="W40" s="624"/>
      <c r="X40" s="624"/>
      <c r="Y40" s="625"/>
      <c r="Z40" s="626">
        <v>0.9</v>
      </c>
      <c r="AA40" s="626"/>
      <c r="AB40" s="626"/>
      <c r="AC40" s="626"/>
      <c r="AD40" s="627" t="s">
        <v>185</v>
      </c>
      <c r="AE40" s="627"/>
      <c r="AF40" s="627"/>
      <c r="AG40" s="627"/>
      <c r="AH40" s="627"/>
      <c r="AI40" s="627"/>
      <c r="AJ40" s="627"/>
      <c r="AK40" s="627"/>
      <c r="AL40" s="628" t="s">
        <v>185</v>
      </c>
      <c r="AM40" s="629"/>
      <c r="AN40" s="629"/>
      <c r="AO40" s="630"/>
      <c r="AQ40" s="686" t="s">
        <v>349</v>
      </c>
      <c r="AR40" s="687"/>
      <c r="AS40" s="687"/>
      <c r="AT40" s="687"/>
      <c r="AU40" s="687"/>
      <c r="AV40" s="687"/>
      <c r="AW40" s="687"/>
      <c r="AX40" s="687"/>
      <c r="AY40" s="688"/>
      <c r="AZ40" s="623" t="s">
        <v>257</v>
      </c>
      <c r="BA40" s="624"/>
      <c r="BB40" s="624"/>
      <c r="BC40" s="624"/>
      <c r="BD40" s="655"/>
      <c r="BE40" s="655"/>
      <c r="BF40" s="678"/>
      <c r="BG40" s="671" t="s">
        <v>350</v>
      </c>
      <c r="BH40" s="672"/>
      <c r="BI40" s="672"/>
      <c r="BJ40" s="672"/>
      <c r="BK40" s="672"/>
      <c r="BL40" s="219"/>
      <c r="BM40" s="621" t="s">
        <v>351</v>
      </c>
      <c r="BN40" s="621"/>
      <c r="BO40" s="621"/>
      <c r="BP40" s="621"/>
      <c r="BQ40" s="621"/>
      <c r="BR40" s="621"/>
      <c r="BS40" s="621"/>
      <c r="BT40" s="621"/>
      <c r="BU40" s="622"/>
      <c r="BV40" s="623">
        <v>104</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322897</v>
      </c>
      <c r="CS40" s="624"/>
      <c r="CT40" s="624"/>
      <c r="CU40" s="624"/>
      <c r="CV40" s="624"/>
      <c r="CW40" s="624"/>
      <c r="CX40" s="624"/>
      <c r="CY40" s="625"/>
      <c r="CZ40" s="628">
        <v>0.6</v>
      </c>
      <c r="DA40" s="653"/>
      <c r="DB40" s="653"/>
      <c r="DC40" s="657"/>
      <c r="DD40" s="632">
        <v>297897</v>
      </c>
      <c r="DE40" s="624"/>
      <c r="DF40" s="624"/>
      <c r="DG40" s="624"/>
      <c r="DH40" s="624"/>
      <c r="DI40" s="624"/>
      <c r="DJ40" s="624"/>
      <c r="DK40" s="625"/>
      <c r="DL40" s="632" t="s">
        <v>238</v>
      </c>
      <c r="DM40" s="624"/>
      <c r="DN40" s="624"/>
      <c r="DO40" s="624"/>
      <c r="DP40" s="624"/>
      <c r="DQ40" s="624"/>
      <c r="DR40" s="624"/>
      <c r="DS40" s="624"/>
      <c r="DT40" s="624"/>
      <c r="DU40" s="624"/>
      <c r="DV40" s="625"/>
      <c r="DW40" s="628" t="s">
        <v>238</v>
      </c>
      <c r="DX40" s="653"/>
      <c r="DY40" s="653"/>
      <c r="DZ40" s="653"/>
      <c r="EA40" s="653"/>
      <c r="EB40" s="653"/>
      <c r="EC40" s="654"/>
    </row>
    <row r="41" spans="2:133" ht="11.25" customHeight="1" x14ac:dyDescent="0.2">
      <c r="B41" s="644" t="s">
        <v>353</v>
      </c>
      <c r="C41" s="645"/>
      <c r="D41" s="645"/>
      <c r="E41" s="645"/>
      <c r="F41" s="645"/>
      <c r="G41" s="645"/>
      <c r="H41" s="645"/>
      <c r="I41" s="645"/>
      <c r="J41" s="645"/>
      <c r="K41" s="645"/>
      <c r="L41" s="645"/>
      <c r="M41" s="645"/>
      <c r="N41" s="645"/>
      <c r="O41" s="645"/>
      <c r="P41" s="645"/>
      <c r="Q41" s="646"/>
      <c r="R41" s="695">
        <v>51356567</v>
      </c>
      <c r="S41" s="696"/>
      <c r="T41" s="696"/>
      <c r="U41" s="696"/>
      <c r="V41" s="696"/>
      <c r="W41" s="696"/>
      <c r="X41" s="696"/>
      <c r="Y41" s="700"/>
      <c r="Z41" s="701">
        <v>100</v>
      </c>
      <c r="AA41" s="701"/>
      <c r="AB41" s="701"/>
      <c r="AC41" s="701"/>
      <c r="AD41" s="702">
        <v>26895034</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1628276</v>
      </c>
      <c r="BA41" s="624"/>
      <c r="BB41" s="624"/>
      <c r="BC41" s="624"/>
      <c r="BD41" s="655"/>
      <c r="BE41" s="655"/>
      <c r="BF41" s="678"/>
      <c r="BG41" s="671"/>
      <c r="BH41" s="672"/>
      <c r="BI41" s="672"/>
      <c r="BJ41" s="672"/>
      <c r="BK41" s="672"/>
      <c r="BL41" s="219"/>
      <c r="BM41" s="621" t="s">
        <v>355</v>
      </c>
      <c r="BN41" s="621"/>
      <c r="BO41" s="621"/>
      <c r="BP41" s="621"/>
      <c r="BQ41" s="621"/>
      <c r="BR41" s="621"/>
      <c r="BS41" s="621"/>
      <c r="BT41" s="621"/>
      <c r="BU41" s="622"/>
      <c r="BV41" s="623" t="s">
        <v>238</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185</v>
      </c>
      <c r="CS41" s="655"/>
      <c r="CT41" s="655"/>
      <c r="CU41" s="655"/>
      <c r="CV41" s="655"/>
      <c r="CW41" s="655"/>
      <c r="CX41" s="655"/>
      <c r="CY41" s="656"/>
      <c r="CZ41" s="628" t="s">
        <v>257</v>
      </c>
      <c r="DA41" s="653"/>
      <c r="DB41" s="653"/>
      <c r="DC41" s="657"/>
      <c r="DD41" s="632" t="s">
        <v>257</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3978906</v>
      </c>
      <c r="BA42" s="696"/>
      <c r="BB42" s="696"/>
      <c r="BC42" s="696"/>
      <c r="BD42" s="682"/>
      <c r="BE42" s="682"/>
      <c r="BF42" s="684"/>
      <c r="BG42" s="673"/>
      <c r="BH42" s="674"/>
      <c r="BI42" s="674"/>
      <c r="BJ42" s="674"/>
      <c r="BK42" s="674"/>
      <c r="BL42" s="220"/>
      <c r="BM42" s="645" t="s">
        <v>358</v>
      </c>
      <c r="BN42" s="645"/>
      <c r="BO42" s="645"/>
      <c r="BP42" s="645"/>
      <c r="BQ42" s="645"/>
      <c r="BR42" s="645"/>
      <c r="BS42" s="645"/>
      <c r="BT42" s="645"/>
      <c r="BU42" s="646"/>
      <c r="BV42" s="695">
        <v>376</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1368144</v>
      </c>
      <c r="CS42" s="655"/>
      <c r="CT42" s="655"/>
      <c r="CU42" s="655"/>
      <c r="CV42" s="655"/>
      <c r="CW42" s="655"/>
      <c r="CX42" s="655"/>
      <c r="CY42" s="656"/>
      <c r="CZ42" s="628">
        <v>2.7</v>
      </c>
      <c r="DA42" s="653"/>
      <c r="DB42" s="653"/>
      <c r="DC42" s="657"/>
      <c r="DD42" s="632">
        <v>64182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0" t="s">
        <v>360</v>
      </c>
      <c r="CD43" s="620" t="s">
        <v>361</v>
      </c>
      <c r="CE43" s="621"/>
      <c r="CF43" s="621"/>
      <c r="CG43" s="621"/>
      <c r="CH43" s="621"/>
      <c r="CI43" s="621"/>
      <c r="CJ43" s="621"/>
      <c r="CK43" s="621"/>
      <c r="CL43" s="621"/>
      <c r="CM43" s="621"/>
      <c r="CN43" s="621"/>
      <c r="CO43" s="621"/>
      <c r="CP43" s="621"/>
      <c r="CQ43" s="622"/>
      <c r="CR43" s="623">
        <v>16687</v>
      </c>
      <c r="CS43" s="655"/>
      <c r="CT43" s="655"/>
      <c r="CU43" s="655"/>
      <c r="CV43" s="655"/>
      <c r="CW43" s="655"/>
      <c r="CX43" s="655"/>
      <c r="CY43" s="656"/>
      <c r="CZ43" s="628">
        <v>0</v>
      </c>
      <c r="DA43" s="653"/>
      <c r="DB43" s="653"/>
      <c r="DC43" s="657"/>
      <c r="DD43" s="632">
        <v>16687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1368144</v>
      </c>
      <c r="CS44" s="624"/>
      <c r="CT44" s="624"/>
      <c r="CU44" s="624"/>
      <c r="CV44" s="624"/>
      <c r="CW44" s="624"/>
      <c r="CX44" s="624"/>
      <c r="CY44" s="625"/>
      <c r="CZ44" s="628">
        <v>2.7</v>
      </c>
      <c r="DA44" s="629"/>
      <c r="DB44" s="629"/>
      <c r="DC44" s="635"/>
      <c r="DD44" s="632">
        <v>64182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694608</v>
      </c>
      <c r="CS45" s="655"/>
      <c r="CT45" s="655"/>
      <c r="CU45" s="655"/>
      <c r="CV45" s="655"/>
      <c r="CW45" s="655"/>
      <c r="CX45" s="655"/>
      <c r="CY45" s="656"/>
      <c r="CZ45" s="628">
        <v>1.4</v>
      </c>
      <c r="DA45" s="653"/>
      <c r="DB45" s="653"/>
      <c r="DC45" s="657"/>
      <c r="DD45" s="632">
        <v>1142</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1"/>
      <c r="CD46" s="661"/>
      <c r="CE46" s="662"/>
      <c r="CF46" s="620" t="s">
        <v>366</v>
      </c>
      <c r="CG46" s="621"/>
      <c r="CH46" s="621"/>
      <c r="CI46" s="621"/>
      <c r="CJ46" s="621"/>
      <c r="CK46" s="621"/>
      <c r="CL46" s="621"/>
      <c r="CM46" s="621"/>
      <c r="CN46" s="621"/>
      <c r="CO46" s="621"/>
      <c r="CP46" s="621"/>
      <c r="CQ46" s="622"/>
      <c r="CR46" s="623">
        <v>673536</v>
      </c>
      <c r="CS46" s="624"/>
      <c r="CT46" s="624"/>
      <c r="CU46" s="624"/>
      <c r="CV46" s="624"/>
      <c r="CW46" s="624"/>
      <c r="CX46" s="624"/>
      <c r="CY46" s="625"/>
      <c r="CZ46" s="628">
        <v>1.3</v>
      </c>
      <c r="DA46" s="629"/>
      <c r="DB46" s="629"/>
      <c r="DC46" s="635"/>
      <c r="DD46" s="632">
        <v>63040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1"/>
      <c r="CD47" s="661"/>
      <c r="CE47" s="662"/>
      <c r="CF47" s="620" t="s">
        <v>367</v>
      </c>
      <c r="CG47" s="621"/>
      <c r="CH47" s="621"/>
      <c r="CI47" s="621"/>
      <c r="CJ47" s="621"/>
      <c r="CK47" s="621"/>
      <c r="CL47" s="621"/>
      <c r="CM47" s="621"/>
      <c r="CN47" s="621"/>
      <c r="CO47" s="621"/>
      <c r="CP47" s="621"/>
      <c r="CQ47" s="622"/>
      <c r="CR47" s="623" t="s">
        <v>185</v>
      </c>
      <c r="CS47" s="655"/>
      <c r="CT47" s="655"/>
      <c r="CU47" s="655"/>
      <c r="CV47" s="655"/>
      <c r="CW47" s="655"/>
      <c r="CX47" s="655"/>
      <c r="CY47" s="656"/>
      <c r="CZ47" s="628" t="s">
        <v>185</v>
      </c>
      <c r="DA47" s="653"/>
      <c r="DB47" s="653"/>
      <c r="DC47" s="657"/>
      <c r="DD47" s="632" t="s">
        <v>185</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1"/>
      <c r="CD48" s="663"/>
      <c r="CE48" s="664"/>
      <c r="CF48" s="620" t="s">
        <v>368</v>
      </c>
      <c r="CG48" s="621"/>
      <c r="CH48" s="621"/>
      <c r="CI48" s="621"/>
      <c r="CJ48" s="621"/>
      <c r="CK48" s="621"/>
      <c r="CL48" s="621"/>
      <c r="CM48" s="621"/>
      <c r="CN48" s="621"/>
      <c r="CO48" s="621"/>
      <c r="CP48" s="621"/>
      <c r="CQ48" s="622"/>
      <c r="CR48" s="623" t="s">
        <v>185</v>
      </c>
      <c r="CS48" s="624"/>
      <c r="CT48" s="624"/>
      <c r="CU48" s="624"/>
      <c r="CV48" s="624"/>
      <c r="CW48" s="624"/>
      <c r="CX48" s="624"/>
      <c r="CY48" s="625"/>
      <c r="CZ48" s="628" t="s">
        <v>185</v>
      </c>
      <c r="DA48" s="629"/>
      <c r="DB48" s="629"/>
      <c r="DC48" s="635"/>
      <c r="DD48" s="632" t="s">
        <v>238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1"/>
      <c r="CD49" s="644" t="s">
        <v>369</v>
      </c>
      <c r="CE49" s="645"/>
      <c r="CF49" s="645"/>
      <c r="CG49" s="645"/>
      <c r="CH49" s="645"/>
      <c r="CI49" s="645"/>
      <c r="CJ49" s="645"/>
      <c r="CK49" s="645"/>
      <c r="CL49" s="645"/>
      <c r="CM49" s="645"/>
      <c r="CN49" s="645"/>
      <c r="CO49" s="645"/>
      <c r="CP49" s="645"/>
      <c r="CQ49" s="646"/>
      <c r="CR49" s="695">
        <v>50341728</v>
      </c>
      <c r="CS49" s="682"/>
      <c r="CT49" s="682"/>
      <c r="CU49" s="682"/>
      <c r="CV49" s="682"/>
      <c r="CW49" s="682"/>
      <c r="CX49" s="682"/>
      <c r="CY49" s="711"/>
      <c r="CZ49" s="703">
        <v>100</v>
      </c>
      <c r="DA49" s="712"/>
      <c r="DB49" s="712"/>
      <c r="DC49" s="713"/>
      <c r="DD49" s="714">
        <v>31004423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3gr3utJTFCkgRo6xYmNLy7AuWTQSBqTPkRRd52Z7fmSRyO3LcSoAxfwk8Yj0lu0GkL9NBTsvM1YATn8qtUVJ1g==" saltValue="1wCjzvjG/I3nCC6sbHox3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22" t="s">
        <v>371</v>
      </c>
      <c r="DK2" s="723"/>
      <c r="DL2" s="723"/>
      <c r="DM2" s="723"/>
      <c r="DN2" s="723"/>
      <c r="DO2" s="724"/>
      <c r="DP2" s="224"/>
      <c r="DQ2" s="722" t="s">
        <v>372</v>
      </c>
      <c r="DR2" s="723"/>
      <c r="DS2" s="723"/>
      <c r="DT2" s="723"/>
      <c r="DU2" s="723"/>
      <c r="DV2" s="723"/>
      <c r="DW2" s="723"/>
      <c r="DX2" s="723"/>
      <c r="DY2" s="723"/>
      <c r="DZ2" s="724"/>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28"/>
      <c r="BA4" s="228"/>
      <c r="BB4" s="228"/>
      <c r="BC4" s="228"/>
      <c r="BD4" s="228"/>
      <c r="BE4" s="229"/>
      <c r="BF4" s="229"/>
      <c r="BG4" s="229"/>
      <c r="BH4" s="229"/>
      <c r="BI4" s="229"/>
      <c r="BJ4" s="229"/>
      <c r="BK4" s="229"/>
      <c r="BL4" s="229"/>
      <c r="BM4" s="229"/>
      <c r="BN4" s="229"/>
      <c r="BO4" s="229"/>
      <c r="BP4" s="229"/>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28"/>
      <c r="BA5" s="228"/>
      <c r="BB5" s="228"/>
      <c r="BC5" s="228"/>
      <c r="BD5" s="228"/>
      <c r="BE5" s="229"/>
      <c r="BF5" s="229"/>
      <c r="BG5" s="229"/>
      <c r="BH5" s="229"/>
      <c r="BI5" s="229"/>
      <c r="BJ5" s="229"/>
      <c r="BK5" s="229"/>
      <c r="BL5" s="229"/>
      <c r="BM5" s="229"/>
      <c r="BN5" s="229"/>
      <c r="BO5" s="229"/>
      <c r="BP5" s="229"/>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0"/>
    </row>
    <row r="6" spans="1:131" s="231"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28"/>
      <c r="BA6" s="228"/>
      <c r="BB6" s="228"/>
      <c r="BC6" s="228"/>
      <c r="BD6" s="228"/>
      <c r="BE6" s="229"/>
      <c r="BF6" s="229"/>
      <c r="BG6" s="229"/>
      <c r="BH6" s="229"/>
      <c r="BI6" s="229"/>
      <c r="BJ6" s="229"/>
      <c r="BK6" s="229"/>
      <c r="BL6" s="229"/>
      <c r="BM6" s="229"/>
      <c r="BN6" s="229"/>
      <c r="BO6" s="229"/>
      <c r="BP6" s="229"/>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0"/>
    </row>
    <row r="7" spans="1:131" s="231" customFormat="1" ht="26.25" customHeight="1" thickTop="1" x14ac:dyDescent="0.2">
      <c r="A7" s="232">
        <v>1</v>
      </c>
      <c r="B7" s="749" t="s">
        <v>392</v>
      </c>
      <c r="C7" s="750"/>
      <c r="D7" s="750"/>
      <c r="E7" s="750"/>
      <c r="F7" s="750"/>
      <c r="G7" s="750"/>
      <c r="H7" s="750"/>
      <c r="I7" s="750"/>
      <c r="J7" s="750"/>
      <c r="K7" s="750"/>
      <c r="L7" s="750"/>
      <c r="M7" s="750"/>
      <c r="N7" s="750"/>
      <c r="O7" s="750"/>
      <c r="P7" s="751"/>
      <c r="Q7" s="752">
        <v>51357</v>
      </c>
      <c r="R7" s="753"/>
      <c r="S7" s="753"/>
      <c r="T7" s="753"/>
      <c r="U7" s="753"/>
      <c r="V7" s="753">
        <v>50342</v>
      </c>
      <c r="W7" s="753"/>
      <c r="X7" s="753"/>
      <c r="Y7" s="753"/>
      <c r="Z7" s="753"/>
      <c r="AA7" s="753">
        <v>1015</v>
      </c>
      <c r="AB7" s="753"/>
      <c r="AC7" s="753"/>
      <c r="AD7" s="753"/>
      <c r="AE7" s="754"/>
      <c r="AF7" s="755">
        <v>992</v>
      </c>
      <c r="AG7" s="756"/>
      <c r="AH7" s="756"/>
      <c r="AI7" s="756"/>
      <c r="AJ7" s="757"/>
      <c r="AK7" s="758">
        <v>90</v>
      </c>
      <c r="AL7" s="759"/>
      <c r="AM7" s="759"/>
      <c r="AN7" s="759"/>
      <c r="AO7" s="759"/>
      <c r="AP7" s="759">
        <v>37153</v>
      </c>
      <c r="AQ7" s="759"/>
      <c r="AR7" s="759"/>
      <c r="AS7" s="759"/>
      <c r="AT7" s="759"/>
      <c r="AU7" s="760"/>
      <c r="AV7" s="760"/>
      <c r="AW7" s="760"/>
      <c r="AX7" s="760"/>
      <c r="AY7" s="761"/>
      <c r="AZ7" s="228"/>
      <c r="BA7" s="228"/>
      <c r="BB7" s="228"/>
      <c r="BC7" s="228"/>
      <c r="BD7" s="228"/>
      <c r="BE7" s="229"/>
      <c r="BF7" s="229"/>
      <c r="BG7" s="229"/>
      <c r="BH7" s="229"/>
      <c r="BI7" s="229"/>
      <c r="BJ7" s="229"/>
      <c r="BK7" s="229"/>
      <c r="BL7" s="229"/>
      <c r="BM7" s="229"/>
      <c r="BN7" s="229"/>
      <c r="BO7" s="229"/>
      <c r="BP7" s="229"/>
      <c r="BQ7" s="232">
        <v>1</v>
      </c>
      <c r="BR7" s="233"/>
      <c r="BS7" s="746" t="s">
        <v>574</v>
      </c>
      <c r="BT7" s="747"/>
      <c r="BU7" s="747"/>
      <c r="BV7" s="747"/>
      <c r="BW7" s="747"/>
      <c r="BX7" s="747"/>
      <c r="BY7" s="747"/>
      <c r="BZ7" s="747"/>
      <c r="CA7" s="747"/>
      <c r="CB7" s="747"/>
      <c r="CC7" s="747"/>
      <c r="CD7" s="747"/>
      <c r="CE7" s="747"/>
      <c r="CF7" s="747"/>
      <c r="CG7" s="762"/>
      <c r="CH7" s="743">
        <v>16</v>
      </c>
      <c r="CI7" s="744"/>
      <c r="CJ7" s="744"/>
      <c r="CK7" s="744"/>
      <c r="CL7" s="745"/>
      <c r="CM7" s="743">
        <v>872</v>
      </c>
      <c r="CN7" s="744"/>
      <c r="CO7" s="744"/>
      <c r="CP7" s="744"/>
      <c r="CQ7" s="745"/>
      <c r="CR7" s="743">
        <v>15</v>
      </c>
      <c r="CS7" s="744"/>
      <c r="CT7" s="744"/>
      <c r="CU7" s="744"/>
      <c r="CV7" s="745"/>
      <c r="CW7" s="743" t="s">
        <v>575</v>
      </c>
      <c r="CX7" s="744"/>
      <c r="CY7" s="744"/>
      <c r="CZ7" s="744"/>
      <c r="DA7" s="745"/>
      <c r="DB7" s="743" t="s">
        <v>575</v>
      </c>
      <c r="DC7" s="744"/>
      <c r="DD7" s="744"/>
      <c r="DE7" s="744"/>
      <c r="DF7" s="745"/>
      <c r="DG7" s="743" t="s">
        <v>575</v>
      </c>
      <c r="DH7" s="744"/>
      <c r="DI7" s="744"/>
      <c r="DJ7" s="744"/>
      <c r="DK7" s="745"/>
      <c r="DL7" s="743" t="s">
        <v>575</v>
      </c>
      <c r="DM7" s="744"/>
      <c r="DN7" s="744"/>
      <c r="DO7" s="744"/>
      <c r="DP7" s="745"/>
      <c r="DQ7" s="743" t="s">
        <v>575</v>
      </c>
      <c r="DR7" s="744"/>
      <c r="DS7" s="744"/>
      <c r="DT7" s="744"/>
      <c r="DU7" s="745"/>
      <c r="DV7" s="746"/>
      <c r="DW7" s="747"/>
      <c r="DX7" s="747"/>
      <c r="DY7" s="747"/>
      <c r="DZ7" s="748"/>
      <c r="EA7" s="230"/>
    </row>
    <row r="8" spans="1:131" s="231" customFormat="1" ht="26.25" customHeight="1" x14ac:dyDescent="0.2">
      <c r="A8" s="234">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28"/>
      <c r="BA8" s="228"/>
      <c r="BB8" s="228"/>
      <c r="BC8" s="228"/>
      <c r="BD8" s="228"/>
      <c r="BE8" s="229"/>
      <c r="BF8" s="229"/>
      <c r="BG8" s="229"/>
      <c r="BH8" s="229"/>
      <c r="BI8" s="229"/>
      <c r="BJ8" s="229"/>
      <c r="BK8" s="229"/>
      <c r="BL8" s="229"/>
      <c r="BM8" s="229"/>
      <c r="BN8" s="229"/>
      <c r="BO8" s="229"/>
      <c r="BP8" s="229"/>
      <c r="BQ8" s="234">
        <v>2</v>
      </c>
      <c r="BR8" s="235"/>
      <c r="BS8" s="773" t="s">
        <v>576</v>
      </c>
      <c r="BT8" s="774"/>
      <c r="BU8" s="774"/>
      <c r="BV8" s="774"/>
      <c r="BW8" s="774"/>
      <c r="BX8" s="774"/>
      <c r="BY8" s="774"/>
      <c r="BZ8" s="774"/>
      <c r="CA8" s="774"/>
      <c r="CB8" s="774"/>
      <c r="CC8" s="774"/>
      <c r="CD8" s="774"/>
      <c r="CE8" s="774"/>
      <c r="CF8" s="774"/>
      <c r="CG8" s="775"/>
      <c r="CH8" s="776">
        <v>-1</v>
      </c>
      <c r="CI8" s="777"/>
      <c r="CJ8" s="777"/>
      <c r="CK8" s="777"/>
      <c r="CL8" s="778"/>
      <c r="CM8" s="776">
        <v>111</v>
      </c>
      <c r="CN8" s="777"/>
      <c r="CO8" s="777"/>
      <c r="CP8" s="777"/>
      <c r="CQ8" s="778"/>
      <c r="CR8" s="776">
        <v>100</v>
      </c>
      <c r="CS8" s="777"/>
      <c r="CT8" s="777"/>
      <c r="CU8" s="777"/>
      <c r="CV8" s="778"/>
      <c r="CW8" s="776" t="s">
        <v>575</v>
      </c>
      <c r="CX8" s="777"/>
      <c r="CY8" s="777"/>
      <c r="CZ8" s="777"/>
      <c r="DA8" s="778"/>
      <c r="DB8" s="776" t="s">
        <v>575</v>
      </c>
      <c r="DC8" s="777"/>
      <c r="DD8" s="777"/>
      <c r="DE8" s="777"/>
      <c r="DF8" s="778"/>
      <c r="DG8" s="776" t="s">
        <v>575</v>
      </c>
      <c r="DH8" s="777"/>
      <c r="DI8" s="777"/>
      <c r="DJ8" s="777"/>
      <c r="DK8" s="778"/>
      <c r="DL8" s="776" t="s">
        <v>575</v>
      </c>
      <c r="DM8" s="777"/>
      <c r="DN8" s="777"/>
      <c r="DO8" s="777"/>
      <c r="DP8" s="778"/>
      <c r="DQ8" s="776" t="s">
        <v>575</v>
      </c>
      <c r="DR8" s="777"/>
      <c r="DS8" s="777"/>
      <c r="DT8" s="777"/>
      <c r="DU8" s="778"/>
      <c r="DV8" s="773"/>
      <c r="DW8" s="774"/>
      <c r="DX8" s="774"/>
      <c r="DY8" s="774"/>
      <c r="DZ8" s="779"/>
      <c r="EA8" s="230"/>
    </row>
    <row r="9" spans="1:131" s="231" customFormat="1" ht="26.25" customHeight="1" x14ac:dyDescent="0.2">
      <c r="A9" s="234">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28"/>
      <c r="BA9" s="228"/>
      <c r="BB9" s="228"/>
      <c r="BC9" s="228"/>
      <c r="BD9" s="228"/>
      <c r="BE9" s="229"/>
      <c r="BF9" s="229"/>
      <c r="BG9" s="229"/>
      <c r="BH9" s="229"/>
      <c r="BI9" s="229"/>
      <c r="BJ9" s="229"/>
      <c r="BK9" s="229"/>
      <c r="BL9" s="229"/>
      <c r="BM9" s="229"/>
      <c r="BN9" s="229"/>
      <c r="BO9" s="229"/>
      <c r="BP9" s="229"/>
      <c r="BQ9" s="234">
        <v>3</v>
      </c>
      <c r="BR9" s="235" t="s">
        <v>577</v>
      </c>
      <c r="BS9" s="773" t="s">
        <v>578</v>
      </c>
      <c r="BT9" s="774"/>
      <c r="BU9" s="774"/>
      <c r="BV9" s="774"/>
      <c r="BW9" s="774"/>
      <c r="BX9" s="774"/>
      <c r="BY9" s="774"/>
      <c r="BZ9" s="774"/>
      <c r="CA9" s="774"/>
      <c r="CB9" s="774"/>
      <c r="CC9" s="774"/>
      <c r="CD9" s="774"/>
      <c r="CE9" s="774"/>
      <c r="CF9" s="774"/>
      <c r="CG9" s="775"/>
      <c r="CH9" s="776">
        <v>5</v>
      </c>
      <c r="CI9" s="777"/>
      <c r="CJ9" s="777"/>
      <c r="CK9" s="777"/>
      <c r="CL9" s="778"/>
      <c r="CM9" s="776">
        <v>85</v>
      </c>
      <c r="CN9" s="777"/>
      <c r="CO9" s="777"/>
      <c r="CP9" s="777"/>
      <c r="CQ9" s="778"/>
      <c r="CR9" s="776">
        <v>5</v>
      </c>
      <c r="CS9" s="777"/>
      <c r="CT9" s="777"/>
      <c r="CU9" s="777"/>
      <c r="CV9" s="778"/>
      <c r="CW9" s="776" t="s">
        <v>575</v>
      </c>
      <c r="CX9" s="777"/>
      <c r="CY9" s="777"/>
      <c r="CZ9" s="777"/>
      <c r="DA9" s="778"/>
      <c r="DB9" s="776" t="s">
        <v>575</v>
      </c>
      <c r="DC9" s="777"/>
      <c r="DD9" s="777"/>
      <c r="DE9" s="777"/>
      <c r="DF9" s="778"/>
      <c r="DG9" s="776">
        <v>1887</v>
      </c>
      <c r="DH9" s="777"/>
      <c r="DI9" s="777"/>
      <c r="DJ9" s="777"/>
      <c r="DK9" s="778"/>
      <c r="DL9" s="776" t="s">
        <v>575</v>
      </c>
      <c r="DM9" s="777"/>
      <c r="DN9" s="777"/>
      <c r="DO9" s="777"/>
      <c r="DP9" s="778"/>
      <c r="DQ9" s="776">
        <v>910</v>
      </c>
      <c r="DR9" s="777"/>
      <c r="DS9" s="777"/>
      <c r="DT9" s="777"/>
      <c r="DU9" s="778"/>
      <c r="DV9" s="773"/>
      <c r="DW9" s="774"/>
      <c r="DX9" s="774"/>
      <c r="DY9" s="774"/>
      <c r="DZ9" s="779"/>
      <c r="EA9" s="230"/>
    </row>
    <row r="10" spans="1:131" s="231" customFormat="1" ht="26.25" customHeight="1" x14ac:dyDescent="0.2">
      <c r="A10" s="234">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28"/>
      <c r="BA10" s="228"/>
      <c r="BB10" s="228"/>
      <c r="BC10" s="228"/>
      <c r="BD10" s="228"/>
      <c r="BE10" s="229"/>
      <c r="BF10" s="229"/>
      <c r="BG10" s="229"/>
      <c r="BH10" s="229"/>
      <c r="BI10" s="229"/>
      <c r="BJ10" s="229"/>
      <c r="BK10" s="229"/>
      <c r="BL10" s="229"/>
      <c r="BM10" s="229"/>
      <c r="BN10" s="229"/>
      <c r="BO10" s="229"/>
      <c r="BP10" s="229"/>
      <c r="BQ10" s="234">
        <v>4</v>
      </c>
      <c r="BR10" s="235"/>
      <c r="BS10" s="773" t="s">
        <v>579</v>
      </c>
      <c r="BT10" s="774"/>
      <c r="BU10" s="774"/>
      <c r="BV10" s="774"/>
      <c r="BW10" s="774"/>
      <c r="BX10" s="774"/>
      <c r="BY10" s="774"/>
      <c r="BZ10" s="774"/>
      <c r="CA10" s="774"/>
      <c r="CB10" s="774"/>
      <c r="CC10" s="774"/>
      <c r="CD10" s="774"/>
      <c r="CE10" s="774"/>
      <c r="CF10" s="774"/>
      <c r="CG10" s="775"/>
      <c r="CH10" s="776">
        <v>1</v>
      </c>
      <c r="CI10" s="777"/>
      <c r="CJ10" s="777"/>
      <c r="CK10" s="777"/>
      <c r="CL10" s="778"/>
      <c r="CM10" s="776">
        <v>20</v>
      </c>
      <c r="CN10" s="777"/>
      <c r="CO10" s="777"/>
      <c r="CP10" s="777"/>
      <c r="CQ10" s="778"/>
      <c r="CR10" s="776">
        <v>2</v>
      </c>
      <c r="CS10" s="777"/>
      <c r="CT10" s="777"/>
      <c r="CU10" s="777"/>
      <c r="CV10" s="778"/>
      <c r="CW10" s="776">
        <v>492</v>
      </c>
      <c r="CX10" s="777"/>
      <c r="CY10" s="777"/>
      <c r="CZ10" s="777"/>
      <c r="DA10" s="778"/>
      <c r="DB10" s="776" t="s">
        <v>575</v>
      </c>
      <c r="DC10" s="777"/>
      <c r="DD10" s="777"/>
      <c r="DE10" s="777"/>
      <c r="DF10" s="778"/>
      <c r="DG10" s="776" t="s">
        <v>575</v>
      </c>
      <c r="DH10" s="777"/>
      <c r="DI10" s="777"/>
      <c r="DJ10" s="777"/>
      <c r="DK10" s="778"/>
      <c r="DL10" s="776" t="s">
        <v>575</v>
      </c>
      <c r="DM10" s="777"/>
      <c r="DN10" s="777"/>
      <c r="DO10" s="777"/>
      <c r="DP10" s="778"/>
      <c r="DQ10" s="776" t="s">
        <v>575</v>
      </c>
      <c r="DR10" s="777"/>
      <c r="DS10" s="777"/>
      <c r="DT10" s="777"/>
      <c r="DU10" s="778"/>
      <c r="DV10" s="773"/>
      <c r="DW10" s="774"/>
      <c r="DX10" s="774"/>
      <c r="DY10" s="774"/>
      <c r="DZ10" s="779"/>
      <c r="EA10" s="230"/>
    </row>
    <row r="11" spans="1:131" s="231" customFormat="1" ht="26.25" customHeight="1" x14ac:dyDescent="0.2">
      <c r="A11" s="234">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28"/>
      <c r="BA11" s="228"/>
      <c r="BB11" s="228"/>
      <c r="BC11" s="228"/>
      <c r="BD11" s="228"/>
      <c r="BE11" s="229"/>
      <c r="BF11" s="229"/>
      <c r="BG11" s="229"/>
      <c r="BH11" s="229"/>
      <c r="BI11" s="229"/>
      <c r="BJ11" s="229"/>
      <c r="BK11" s="229"/>
      <c r="BL11" s="229"/>
      <c r="BM11" s="229"/>
      <c r="BN11" s="229"/>
      <c r="BO11" s="229"/>
      <c r="BP11" s="229"/>
      <c r="BQ11" s="234">
        <v>5</v>
      </c>
      <c r="BR11" s="235"/>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0"/>
    </row>
    <row r="12" spans="1:131" s="231" customFormat="1" ht="26.25" customHeight="1" x14ac:dyDescent="0.2">
      <c r="A12" s="234">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28"/>
      <c r="BA12" s="228"/>
      <c r="BB12" s="228"/>
      <c r="BC12" s="228"/>
      <c r="BD12" s="228"/>
      <c r="BE12" s="229"/>
      <c r="BF12" s="229"/>
      <c r="BG12" s="229"/>
      <c r="BH12" s="229"/>
      <c r="BI12" s="229"/>
      <c r="BJ12" s="229"/>
      <c r="BK12" s="229"/>
      <c r="BL12" s="229"/>
      <c r="BM12" s="229"/>
      <c r="BN12" s="229"/>
      <c r="BO12" s="229"/>
      <c r="BP12" s="229"/>
      <c r="BQ12" s="234">
        <v>6</v>
      </c>
      <c r="BR12" s="235"/>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0"/>
    </row>
    <row r="13" spans="1:131" s="231" customFormat="1" ht="26.25" customHeight="1" x14ac:dyDescent="0.2">
      <c r="A13" s="234">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28"/>
      <c r="BA13" s="228"/>
      <c r="BB13" s="228"/>
      <c r="BC13" s="228"/>
      <c r="BD13" s="228"/>
      <c r="BE13" s="229"/>
      <c r="BF13" s="229"/>
      <c r="BG13" s="229"/>
      <c r="BH13" s="229"/>
      <c r="BI13" s="229"/>
      <c r="BJ13" s="229"/>
      <c r="BK13" s="229"/>
      <c r="BL13" s="229"/>
      <c r="BM13" s="229"/>
      <c r="BN13" s="229"/>
      <c r="BO13" s="229"/>
      <c r="BP13" s="229"/>
      <c r="BQ13" s="234">
        <v>7</v>
      </c>
      <c r="BR13" s="235"/>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0"/>
    </row>
    <row r="14" spans="1:131" s="231" customFormat="1" ht="26.25" customHeight="1" x14ac:dyDescent="0.2">
      <c r="A14" s="234">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28"/>
      <c r="BA14" s="228"/>
      <c r="BB14" s="228"/>
      <c r="BC14" s="228"/>
      <c r="BD14" s="228"/>
      <c r="BE14" s="229"/>
      <c r="BF14" s="229"/>
      <c r="BG14" s="229"/>
      <c r="BH14" s="229"/>
      <c r="BI14" s="229"/>
      <c r="BJ14" s="229"/>
      <c r="BK14" s="229"/>
      <c r="BL14" s="229"/>
      <c r="BM14" s="229"/>
      <c r="BN14" s="229"/>
      <c r="BO14" s="229"/>
      <c r="BP14" s="229"/>
      <c r="BQ14" s="234">
        <v>8</v>
      </c>
      <c r="BR14" s="235"/>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0"/>
    </row>
    <row r="15" spans="1:131" s="231" customFormat="1" ht="26.25" customHeight="1" x14ac:dyDescent="0.2">
      <c r="A15" s="234">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28"/>
      <c r="BA15" s="228"/>
      <c r="BB15" s="228"/>
      <c r="BC15" s="228"/>
      <c r="BD15" s="228"/>
      <c r="BE15" s="229"/>
      <c r="BF15" s="229"/>
      <c r="BG15" s="229"/>
      <c r="BH15" s="229"/>
      <c r="BI15" s="229"/>
      <c r="BJ15" s="229"/>
      <c r="BK15" s="229"/>
      <c r="BL15" s="229"/>
      <c r="BM15" s="229"/>
      <c r="BN15" s="229"/>
      <c r="BO15" s="229"/>
      <c r="BP15" s="229"/>
      <c r="BQ15" s="234">
        <v>9</v>
      </c>
      <c r="BR15" s="235"/>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0"/>
    </row>
    <row r="16" spans="1:131" s="231" customFormat="1" ht="26.25" customHeight="1" x14ac:dyDescent="0.2">
      <c r="A16" s="234">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28"/>
      <c r="BA16" s="228"/>
      <c r="BB16" s="228"/>
      <c r="BC16" s="228"/>
      <c r="BD16" s="228"/>
      <c r="BE16" s="229"/>
      <c r="BF16" s="229"/>
      <c r="BG16" s="229"/>
      <c r="BH16" s="229"/>
      <c r="BI16" s="229"/>
      <c r="BJ16" s="229"/>
      <c r="BK16" s="229"/>
      <c r="BL16" s="229"/>
      <c r="BM16" s="229"/>
      <c r="BN16" s="229"/>
      <c r="BO16" s="229"/>
      <c r="BP16" s="229"/>
      <c r="BQ16" s="234">
        <v>10</v>
      </c>
      <c r="BR16" s="235"/>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0"/>
    </row>
    <row r="17" spans="1:131" s="231" customFormat="1" ht="26.25" customHeight="1" x14ac:dyDescent="0.2">
      <c r="A17" s="234">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28"/>
      <c r="BA17" s="228"/>
      <c r="BB17" s="228"/>
      <c r="BC17" s="228"/>
      <c r="BD17" s="228"/>
      <c r="BE17" s="229"/>
      <c r="BF17" s="229"/>
      <c r="BG17" s="229"/>
      <c r="BH17" s="229"/>
      <c r="BI17" s="229"/>
      <c r="BJ17" s="229"/>
      <c r="BK17" s="229"/>
      <c r="BL17" s="229"/>
      <c r="BM17" s="229"/>
      <c r="BN17" s="229"/>
      <c r="BO17" s="229"/>
      <c r="BP17" s="229"/>
      <c r="BQ17" s="234">
        <v>11</v>
      </c>
      <c r="BR17" s="235"/>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0"/>
    </row>
    <row r="18" spans="1:131" s="231" customFormat="1" ht="26.25" customHeight="1" x14ac:dyDescent="0.2">
      <c r="A18" s="234">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28"/>
      <c r="BA18" s="228"/>
      <c r="BB18" s="228"/>
      <c r="BC18" s="228"/>
      <c r="BD18" s="228"/>
      <c r="BE18" s="229"/>
      <c r="BF18" s="229"/>
      <c r="BG18" s="229"/>
      <c r="BH18" s="229"/>
      <c r="BI18" s="229"/>
      <c r="BJ18" s="229"/>
      <c r="BK18" s="229"/>
      <c r="BL18" s="229"/>
      <c r="BM18" s="229"/>
      <c r="BN18" s="229"/>
      <c r="BO18" s="229"/>
      <c r="BP18" s="229"/>
      <c r="BQ18" s="234">
        <v>12</v>
      </c>
      <c r="BR18" s="235"/>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0"/>
    </row>
    <row r="19" spans="1:131" s="231" customFormat="1" ht="26.25" customHeight="1" x14ac:dyDescent="0.2">
      <c r="A19" s="234">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28"/>
      <c r="BA19" s="228"/>
      <c r="BB19" s="228"/>
      <c r="BC19" s="228"/>
      <c r="BD19" s="228"/>
      <c r="BE19" s="229"/>
      <c r="BF19" s="229"/>
      <c r="BG19" s="229"/>
      <c r="BH19" s="229"/>
      <c r="BI19" s="229"/>
      <c r="BJ19" s="229"/>
      <c r="BK19" s="229"/>
      <c r="BL19" s="229"/>
      <c r="BM19" s="229"/>
      <c r="BN19" s="229"/>
      <c r="BO19" s="229"/>
      <c r="BP19" s="229"/>
      <c r="BQ19" s="234">
        <v>13</v>
      </c>
      <c r="BR19" s="235"/>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0"/>
    </row>
    <row r="20" spans="1:131" s="231" customFormat="1" ht="26.25" customHeight="1" x14ac:dyDescent="0.2">
      <c r="A20" s="234">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28"/>
      <c r="BA20" s="228"/>
      <c r="BB20" s="228"/>
      <c r="BC20" s="228"/>
      <c r="BD20" s="228"/>
      <c r="BE20" s="229"/>
      <c r="BF20" s="229"/>
      <c r="BG20" s="229"/>
      <c r="BH20" s="229"/>
      <c r="BI20" s="229"/>
      <c r="BJ20" s="229"/>
      <c r="BK20" s="229"/>
      <c r="BL20" s="229"/>
      <c r="BM20" s="229"/>
      <c r="BN20" s="229"/>
      <c r="BO20" s="229"/>
      <c r="BP20" s="229"/>
      <c r="BQ20" s="234">
        <v>14</v>
      </c>
      <c r="BR20" s="235"/>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0"/>
    </row>
    <row r="21" spans="1:131" s="231" customFormat="1" ht="26.25" customHeight="1" thickBot="1" x14ac:dyDescent="0.25">
      <c r="A21" s="234">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28"/>
      <c r="BA21" s="228"/>
      <c r="BB21" s="228"/>
      <c r="BC21" s="228"/>
      <c r="BD21" s="228"/>
      <c r="BE21" s="229"/>
      <c r="BF21" s="229"/>
      <c r="BG21" s="229"/>
      <c r="BH21" s="229"/>
      <c r="BI21" s="229"/>
      <c r="BJ21" s="229"/>
      <c r="BK21" s="229"/>
      <c r="BL21" s="229"/>
      <c r="BM21" s="229"/>
      <c r="BN21" s="229"/>
      <c r="BO21" s="229"/>
      <c r="BP21" s="229"/>
      <c r="BQ21" s="234">
        <v>15</v>
      </c>
      <c r="BR21" s="235"/>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0"/>
    </row>
    <row r="22" spans="1:131" s="231" customFormat="1" ht="26.25" customHeight="1" x14ac:dyDescent="0.2">
      <c r="A22" s="234">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29"/>
      <c r="BF22" s="229"/>
      <c r="BG22" s="229"/>
      <c r="BH22" s="229"/>
      <c r="BI22" s="229"/>
      <c r="BJ22" s="229"/>
      <c r="BK22" s="229"/>
      <c r="BL22" s="229"/>
      <c r="BM22" s="229"/>
      <c r="BN22" s="229"/>
      <c r="BO22" s="229"/>
      <c r="BP22" s="229"/>
      <c r="BQ22" s="234">
        <v>16</v>
      </c>
      <c r="BR22" s="235"/>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0"/>
    </row>
    <row r="23" spans="1:131" s="231" customFormat="1" ht="26.25" customHeight="1" thickBot="1" x14ac:dyDescent="0.25">
      <c r="A23" s="236" t="s">
        <v>394</v>
      </c>
      <c r="B23" s="789" t="s">
        <v>395</v>
      </c>
      <c r="C23" s="790"/>
      <c r="D23" s="790"/>
      <c r="E23" s="790"/>
      <c r="F23" s="790"/>
      <c r="G23" s="790"/>
      <c r="H23" s="790"/>
      <c r="I23" s="790"/>
      <c r="J23" s="790"/>
      <c r="K23" s="790"/>
      <c r="L23" s="790"/>
      <c r="M23" s="790"/>
      <c r="N23" s="790"/>
      <c r="O23" s="790"/>
      <c r="P23" s="791"/>
      <c r="Q23" s="792">
        <v>51357</v>
      </c>
      <c r="R23" s="793"/>
      <c r="S23" s="793"/>
      <c r="T23" s="793"/>
      <c r="U23" s="793"/>
      <c r="V23" s="793">
        <v>50342</v>
      </c>
      <c r="W23" s="793"/>
      <c r="X23" s="793"/>
      <c r="Y23" s="793"/>
      <c r="Z23" s="793"/>
      <c r="AA23" s="793">
        <v>1015</v>
      </c>
      <c r="AB23" s="793"/>
      <c r="AC23" s="793"/>
      <c r="AD23" s="793"/>
      <c r="AE23" s="794"/>
      <c r="AF23" s="795">
        <v>992</v>
      </c>
      <c r="AG23" s="793"/>
      <c r="AH23" s="793"/>
      <c r="AI23" s="793"/>
      <c r="AJ23" s="796"/>
      <c r="AK23" s="797"/>
      <c r="AL23" s="798"/>
      <c r="AM23" s="798"/>
      <c r="AN23" s="798"/>
      <c r="AO23" s="798"/>
      <c r="AP23" s="793">
        <v>37153</v>
      </c>
      <c r="AQ23" s="793"/>
      <c r="AR23" s="793"/>
      <c r="AS23" s="793"/>
      <c r="AT23" s="793"/>
      <c r="AU23" s="809"/>
      <c r="AV23" s="809"/>
      <c r="AW23" s="809"/>
      <c r="AX23" s="809"/>
      <c r="AY23" s="810"/>
      <c r="AZ23" s="811" t="s">
        <v>257</v>
      </c>
      <c r="BA23" s="812"/>
      <c r="BB23" s="812"/>
      <c r="BC23" s="812"/>
      <c r="BD23" s="813"/>
      <c r="BE23" s="229"/>
      <c r="BF23" s="229"/>
      <c r="BG23" s="229"/>
      <c r="BH23" s="229"/>
      <c r="BI23" s="229"/>
      <c r="BJ23" s="229"/>
      <c r="BK23" s="229"/>
      <c r="BL23" s="229"/>
      <c r="BM23" s="229"/>
      <c r="BN23" s="229"/>
      <c r="BO23" s="229"/>
      <c r="BP23" s="229"/>
      <c r="BQ23" s="234">
        <v>17</v>
      </c>
      <c r="BR23" s="235"/>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0"/>
    </row>
    <row r="24" spans="1:131" s="231"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28"/>
      <c r="BA24" s="228"/>
      <c r="BB24" s="228"/>
      <c r="BC24" s="228"/>
      <c r="BD24" s="228"/>
      <c r="BE24" s="229"/>
      <c r="BF24" s="229"/>
      <c r="BG24" s="229"/>
      <c r="BH24" s="229"/>
      <c r="BI24" s="229"/>
      <c r="BJ24" s="229"/>
      <c r="BK24" s="229"/>
      <c r="BL24" s="229"/>
      <c r="BM24" s="229"/>
      <c r="BN24" s="229"/>
      <c r="BO24" s="229"/>
      <c r="BP24" s="229"/>
      <c r="BQ24" s="234">
        <v>18</v>
      </c>
      <c r="BR24" s="235"/>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0"/>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28"/>
      <c r="BK25" s="228"/>
      <c r="BL25" s="228"/>
      <c r="BM25" s="228"/>
      <c r="BN25" s="228"/>
      <c r="BO25" s="237"/>
      <c r="BP25" s="237"/>
      <c r="BQ25" s="234">
        <v>19</v>
      </c>
      <c r="BR25" s="235"/>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26"/>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382</v>
      </c>
      <c r="BF26" s="734"/>
      <c r="BG26" s="734"/>
      <c r="BH26" s="734"/>
      <c r="BI26" s="740"/>
      <c r="BJ26" s="228"/>
      <c r="BK26" s="228"/>
      <c r="BL26" s="228"/>
      <c r="BM26" s="228"/>
      <c r="BN26" s="228"/>
      <c r="BO26" s="237"/>
      <c r="BP26" s="237"/>
      <c r="BQ26" s="234">
        <v>20</v>
      </c>
      <c r="BR26" s="235"/>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26"/>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28"/>
      <c r="BK27" s="228"/>
      <c r="BL27" s="228"/>
      <c r="BM27" s="228"/>
      <c r="BN27" s="228"/>
      <c r="BO27" s="237"/>
      <c r="BP27" s="237"/>
      <c r="BQ27" s="234">
        <v>21</v>
      </c>
      <c r="BR27" s="235"/>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26"/>
    </row>
    <row r="28" spans="1:131" ht="26.25" customHeight="1" thickTop="1" x14ac:dyDescent="0.2">
      <c r="A28" s="238">
        <v>1</v>
      </c>
      <c r="B28" s="749" t="s">
        <v>406</v>
      </c>
      <c r="C28" s="750"/>
      <c r="D28" s="750"/>
      <c r="E28" s="750"/>
      <c r="F28" s="750"/>
      <c r="G28" s="750"/>
      <c r="H28" s="750"/>
      <c r="I28" s="750"/>
      <c r="J28" s="750"/>
      <c r="K28" s="750"/>
      <c r="L28" s="750"/>
      <c r="M28" s="750"/>
      <c r="N28" s="750"/>
      <c r="O28" s="750"/>
      <c r="P28" s="751"/>
      <c r="Q28" s="822">
        <v>13700</v>
      </c>
      <c r="R28" s="823"/>
      <c r="S28" s="823"/>
      <c r="T28" s="823"/>
      <c r="U28" s="823"/>
      <c r="V28" s="823">
        <v>14725</v>
      </c>
      <c r="W28" s="823"/>
      <c r="X28" s="823"/>
      <c r="Y28" s="823"/>
      <c r="Z28" s="823"/>
      <c r="AA28" s="823">
        <v>-1025</v>
      </c>
      <c r="AB28" s="823"/>
      <c r="AC28" s="823"/>
      <c r="AD28" s="823"/>
      <c r="AE28" s="824"/>
      <c r="AF28" s="825">
        <v>-1025</v>
      </c>
      <c r="AG28" s="823"/>
      <c r="AH28" s="823"/>
      <c r="AI28" s="823"/>
      <c r="AJ28" s="826"/>
      <c r="AK28" s="827">
        <v>1628</v>
      </c>
      <c r="AL28" s="828"/>
      <c r="AM28" s="828"/>
      <c r="AN28" s="828"/>
      <c r="AO28" s="828"/>
      <c r="AP28" s="828" t="s">
        <v>575</v>
      </c>
      <c r="AQ28" s="828"/>
      <c r="AR28" s="828"/>
      <c r="AS28" s="828"/>
      <c r="AT28" s="828"/>
      <c r="AU28" s="828" t="s">
        <v>575</v>
      </c>
      <c r="AV28" s="828"/>
      <c r="AW28" s="828"/>
      <c r="AX28" s="828"/>
      <c r="AY28" s="828"/>
      <c r="AZ28" s="829" t="s">
        <v>575</v>
      </c>
      <c r="BA28" s="829"/>
      <c r="BB28" s="829"/>
      <c r="BC28" s="829"/>
      <c r="BD28" s="829"/>
      <c r="BE28" s="820"/>
      <c r="BF28" s="820"/>
      <c r="BG28" s="820"/>
      <c r="BH28" s="820"/>
      <c r="BI28" s="821"/>
      <c r="BJ28" s="228"/>
      <c r="BK28" s="228"/>
      <c r="BL28" s="228"/>
      <c r="BM28" s="228"/>
      <c r="BN28" s="228"/>
      <c r="BO28" s="237"/>
      <c r="BP28" s="237"/>
      <c r="BQ28" s="234">
        <v>22</v>
      </c>
      <c r="BR28" s="235"/>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26"/>
    </row>
    <row r="29" spans="1:131" ht="26.25" customHeight="1" x14ac:dyDescent="0.2">
      <c r="A29" s="238">
        <v>2</v>
      </c>
      <c r="B29" s="780" t="s">
        <v>407</v>
      </c>
      <c r="C29" s="781"/>
      <c r="D29" s="781"/>
      <c r="E29" s="781"/>
      <c r="F29" s="781"/>
      <c r="G29" s="781"/>
      <c r="H29" s="781"/>
      <c r="I29" s="781"/>
      <c r="J29" s="781"/>
      <c r="K29" s="781"/>
      <c r="L29" s="781"/>
      <c r="M29" s="781"/>
      <c r="N29" s="781"/>
      <c r="O29" s="781"/>
      <c r="P29" s="782"/>
      <c r="Q29" s="783">
        <v>13119</v>
      </c>
      <c r="R29" s="784"/>
      <c r="S29" s="784"/>
      <c r="T29" s="784"/>
      <c r="U29" s="784"/>
      <c r="V29" s="784">
        <v>13060</v>
      </c>
      <c r="W29" s="784"/>
      <c r="X29" s="784"/>
      <c r="Y29" s="784"/>
      <c r="Z29" s="784"/>
      <c r="AA29" s="784">
        <v>59</v>
      </c>
      <c r="AB29" s="784"/>
      <c r="AC29" s="784"/>
      <c r="AD29" s="784"/>
      <c r="AE29" s="785"/>
      <c r="AF29" s="786">
        <v>59</v>
      </c>
      <c r="AG29" s="787"/>
      <c r="AH29" s="787"/>
      <c r="AI29" s="787"/>
      <c r="AJ29" s="788"/>
      <c r="AK29" s="834">
        <v>2239</v>
      </c>
      <c r="AL29" s="830"/>
      <c r="AM29" s="830"/>
      <c r="AN29" s="830"/>
      <c r="AO29" s="830"/>
      <c r="AP29" s="830" t="s">
        <v>575</v>
      </c>
      <c r="AQ29" s="830"/>
      <c r="AR29" s="830"/>
      <c r="AS29" s="830"/>
      <c r="AT29" s="830"/>
      <c r="AU29" s="830" t="s">
        <v>575</v>
      </c>
      <c r="AV29" s="830"/>
      <c r="AW29" s="830"/>
      <c r="AX29" s="830"/>
      <c r="AY29" s="830"/>
      <c r="AZ29" s="831" t="s">
        <v>575</v>
      </c>
      <c r="BA29" s="831"/>
      <c r="BB29" s="831"/>
      <c r="BC29" s="831"/>
      <c r="BD29" s="831"/>
      <c r="BE29" s="832"/>
      <c r="BF29" s="832"/>
      <c r="BG29" s="832"/>
      <c r="BH29" s="832"/>
      <c r="BI29" s="833"/>
      <c r="BJ29" s="228"/>
      <c r="BK29" s="228"/>
      <c r="BL29" s="228"/>
      <c r="BM29" s="228"/>
      <c r="BN29" s="228"/>
      <c r="BO29" s="237"/>
      <c r="BP29" s="237"/>
      <c r="BQ29" s="234">
        <v>23</v>
      </c>
      <c r="BR29" s="235"/>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26"/>
    </row>
    <row r="30" spans="1:131" ht="26.25" customHeight="1" x14ac:dyDescent="0.2">
      <c r="A30" s="238">
        <v>3</v>
      </c>
      <c r="B30" s="780" t="s">
        <v>408</v>
      </c>
      <c r="C30" s="781"/>
      <c r="D30" s="781"/>
      <c r="E30" s="781"/>
      <c r="F30" s="781"/>
      <c r="G30" s="781"/>
      <c r="H30" s="781"/>
      <c r="I30" s="781"/>
      <c r="J30" s="781"/>
      <c r="K30" s="781"/>
      <c r="L30" s="781"/>
      <c r="M30" s="781"/>
      <c r="N30" s="781"/>
      <c r="O30" s="781"/>
      <c r="P30" s="782"/>
      <c r="Q30" s="783">
        <v>2178</v>
      </c>
      <c r="R30" s="784"/>
      <c r="S30" s="784"/>
      <c r="T30" s="784"/>
      <c r="U30" s="784"/>
      <c r="V30" s="784">
        <v>2112</v>
      </c>
      <c r="W30" s="784"/>
      <c r="X30" s="784"/>
      <c r="Y30" s="784"/>
      <c r="Z30" s="784"/>
      <c r="AA30" s="784">
        <v>66</v>
      </c>
      <c r="AB30" s="784"/>
      <c r="AC30" s="784"/>
      <c r="AD30" s="784"/>
      <c r="AE30" s="785"/>
      <c r="AF30" s="786">
        <v>66</v>
      </c>
      <c r="AG30" s="787"/>
      <c r="AH30" s="787"/>
      <c r="AI30" s="787"/>
      <c r="AJ30" s="788"/>
      <c r="AK30" s="834">
        <v>472</v>
      </c>
      <c r="AL30" s="830"/>
      <c r="AM30" s="830"/>
      <c r="AN30" s="830"/>
      <c r="AO30" s="830"/>
      <c r="AP30" s="830" t="s">
        <v>575</v>
      </c>
      <c r="AQ30" s="830"/>
      <c r="AR30" s="830"/>
      <c r="AS30" s="830"/>
      <c r="AT30" s="830"/>
      <c r="AU30" s="830" t="s">
        <v>575</v>
      </c>
      <c r="AV30" s="830"/>
      <c r="AW30" s="830"/>
      <c r="AX30" s="830"/>
      <c r="AY30" s="830"/>
      <c r="AZ30" s="831" t="s">
        <v>575</v>
      </c>
      <c r="BA30" s="831"/>
      <c r="BB30" s="831"/>
      <c r="BC30" s="831"/>
      <c r="BD30" s="831"/>
      <c r="BE30" s="832"/>
      <c r="BF30" s="832"/>
      <c r="BG30" s="832"/>
      <c r="BH30" s="832"/>
      <c r="BI30" s="833"/>
      <c r="BJ30" s="228"/>
      <c r="BK30" s="228"/>
      <c r="BL30" s="228"/>
      <c r="BM30" s="228"/>
      <c r="BN30" s="228"/>
      <c r="BO30" s="237"/>
      <c r="BP30" s="237"/>
      <c r="BQ30" s="234">
        <v>24</v>
      </c>
      <c r="BR30" s="235"/>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26"/>
    </row>
    <row r="31" spans="1:131" ht="26.25" customHeight="1" x14ac:dyDescent="0.2">
      <c r="A31" s="238">
        <v>4</v>
      </c>
      <c r="B31" s="780" t="s">
        <v>409</v>
      </c>
      <c r="C31" s="781"/>
      <c r="D31" s="781"/>
      <c r="E31" s="781"/>
      <c r="F31" s="781"/>
      <c r="G31" s="781"/>
      <c r="H31" s="781"/>
      <c r="I31" s="781"/>
      <c r="J31" s="781"/>
      <c r="K31" s="781"/>
      <c r="L31" s="781"/>
      <c r="M31" s="781"/>
      <c r="N31" s="781"/>
      <c r="O31" s="781"/>
      <c r="P31" s="782"/>
      <c r="Q31" s="783">
        <v>2375</v>
      </c>
      <c r="R31" s="784"/>
      <c r="S31" s="784"/>
      <c r="T31" s="784"/>
      <c r="U31" s="784"/>
      <c r="V31" s="784">
        <v>2157</v>
      </c>
      <c r="W31" s="784"/>
      <c r="X31" s="784"/>
      <c r="Y31" s="784"/>
      <c r="Z31" s="784"/>
      <c r="AA31" s="784">
        <v>218</v>
      </c>
      <c r="AB31" s="784"/>
      <c r="AC31" s="784"/>
      <c r="AD31" s="784"/>
      <c r="AE31" s="785"/>
      <c r="AF31" s="786">
        <v>2596</v>
      </c>
      <c r="AG31" s="787"/>
      <c r="AH31" s="787"/>
      <c r="AI31" s="787"/>
      <c r="AJ31" s="788"/>
      <c r="AK31" s="834">
        <v>7</v>
      </c>
      <c r="AL31" s="830"/>
      <c r="AM31" s="830"/>
      <c r="AN31" s="830"/>
      <c r="AO31" s="830"/>
      <c r="AP31" s="830">
        <v>383</v>
      </c>
      <c r="AQ31" s="830"/>
      <c r="AR31" s="830"/>
      <c r="AS31" s="830"/>
      <c r="AT31" s="830"/>
      <c r="AU31" s="830">
        <v>2</v>
      </c>
      <c r="AV31" s="830"/>
      <c r="AW31" s="830"/>
      <c r="AX31" s="830"/>
      <c r="AY31" s="830"/>
      <c r="AZ31" s="831" t="s">
        <v>575</v>
      </c>
      <c r="BA31" s="831"/>
      <c r="BB31" s="831"/>
      <c r="BC31" s="831"/>
      <c r="BD31" s="831"/>
      <c r="BE31" s="832" t="s">
        <v>410</v>
      </c>
      <c r="BF31" s="832"/>
      <c r="BG31" s="832"/>
      <c r="BH31" s="832"/>
      <c r="BI31" s="833"/>
      <c r="BJ31" s="228"/>
      <c r="BK31" s="228"/>
      <c r="BL31" s="228"/>
      <c r="BM31" s="228"/>
      <c r="BN31" s="228"/>
      <c r="BO31" s="237"/>
      <c r="BP31" s="237"/>
      <c r="BQ31" s="234">
        <v>25</v>
      </c>
      <c r="BR31" s="235"/>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26"/>
    </row>
    <row r="32" spans="1:131" ht="26.25" customHeight="1" x14ac:dyDescent="0.2">
      <c r="A32" s="238">
        <v>5</v>
      </c>
      <c r="B32" s="780" t="s">
        <v>411</v>
      </c>
      <c r="C32" s="781"/>
      <c r="D32" s="781"/>
      <c r="E32" s="781"/>
      <c r="F32" s="781"/>
      <c r="G32" s="781"/>
      <c r="H32" s="781"/>
      <c r="I32" s="781"/>
      <c r="J32" s="781"/>
      <c r="K32" s="781"/>
      <c r="L32" s="781"/>
      <c r="M32" s="781"/>
      <c r="N32" s="781"/>
      <c r="O32" s="781"/>
      <c r="P32" s="782"/>
      <c r="Q32" s="783">
        <v>3480</v>
      </c>
      <c r="R32" s="784"/>
      <c r="S32" s="784"/>
      <c r="T32" s="784"/>
      <c r="U32" s="784"/>
      <c r="V32" s="784">
        <v>3551</v>
      </c>
      <c r="W32" s="784"/>
      <c r="X32" s="784"/>
      <c r="Y32" s="784"/>
      <c r="Z32" s="784"/>
      <c r="AA32" s="784">
        <v>-71</v>
      </c>
      <c r="AB32" s="784"/>
      <c r="AC32" s="784"/>
      <c r="AD32" s="784"/>
      <c r="AE32" s="785"/>
      <c r="AF32" s="786">
        <v>223</v>
      </c>
      <c r="AG32" s="787"/>
      <c r="AH32" s="787"/>
      <c r="AI32" s="787"/>
      <c r="AJ32" s="788"/>
      <c r="AK32" s="834">
        <v>1750</v>
      </c>
      <c r="AL32" s="830"/>
      <c r="AM32" s="830"/>
      <c r="AN32" s="830"/>
      <c r="AO32" s="830"/>
      <c r="AP32" s="830">
        <v>33422</v>
      </c>
      <c r="AQ32" s="830"/>
      <c r="AR32" s="830"/>
      <c r="AS32" s="830"/>
      <c r="AT32" s="830"/>
      <c r="AU32" s="830">
        <v>15019</v>
      </c>
      <c r="AV32" s="830"/>
      <c r="AW32" s="830"/>
      <c r="AX32" s="830"/>
      <c r="AY32" s="830"/>
      <c r="AZ32" s="831" t="s">
        <v>575</v>
      </c>
      <c r="BA32" s="831"/>
      <c r="BB32" s="831"/>
      <c r="BC32" s="831"/>
      <c r="BD32" s="831"/>
      <c r="BE32" s="832" t="s">
        <v>410</v>
      </c>
      <c r="BF32" s="832"/>
      <c r="BG32" s="832"/>
      <c r="BH32" s="832"/>
      <c r="BI32" s="833"/>
      <c r="BJ32" s="228"/>
      <c r="BK32" s="228"/>
      <c r="BL32" s="228"/>
      <c r="BM32" s="228"/>
      <c r="BN32" s="228"/>
      <c r="BO32" s="237"/>
      <c r="BP32" s="237"/>
      <c r="BQ32" s="234">
        <v>26</v>
      </c>
      <c r="BR32" s="235"/>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26"/>
    </row>
    <row r="33" spans="1:131" ht="26.25" customHeight="1" x14ac:dyDescent="0.2">
      <c r="A33" s="238">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28"/>
      <c r="BK33" s="228"/>
      <c r="BL33" s="228"/>
      <c r="BM33" s="228"/>
      <c r="BN33" s="228"/>
      <c r="BO33" s="237"/>
      <c r="BP33" s="237"/>
      <c r="BQ33" s="234">
        <v>27</v>
      </c>
      <c r="BR33" s="235"/>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26"/>
    </row>
    <row r="34" spans="1:131" ht="26.25" customHeight="1" x14ac:dyDescent="0.2">
      <c r="A34" s="238">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28"/>
      <c r="BK34" s="228"/>
      <c r="BL34" s="228"/>
      <c r="BM34" s="228"/>
      <c r="BN34" s="228"/>
      <c r="BO34" s="237"/>
      <c r="BP34" s="237"/>
      <c r="BQ34" s="234">
        <v>28</v>
      </c>
      <c r="BR34" s="235"/>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26"/>
    </row>
    <row r="35" spans="1:131" ht="26.25" customHeight="1" x14ac:dyDescent="0.2">
      <c r="A35" s="238">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28"/>
      <c r="BK35" s="228"/>
      <c r="BL35" s="228"/>
      <c r="BM35" s="228"/>
      <c r="BN35" s="228"/>
      <c r="BO35" s="237"/>
      <c r="BP35" s="237"/>
      <c r="BQ35" s="234">
        <v>29</v>
      </c>
      <c r="BR35" s="235"/>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26"/>
    </row>
    <row r="36" spans="1:131" ht="26.25" customHeight="1" x14ac:dyDescent="0.2">
      <c r="A36" s="238">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28"/>
      <c r="BK36" s="228"/>
      <c r="BL36" s="228"/>
      <c r="BM36" s="228"/>
      <c r="BN36" s="228"/>
      <c r="BO36" s="237"/>
      <c r="BP36" s="237"/>
      <c r="BQ36" s="234">
        <v>30</v>
      </c>
      <c r="BR36" s="235"/>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26"/>
    </row>
    <row r="37" spans="1:131" ht="26.25" customHeight="1" x14ac:dyDescent="0.2">
      <c r="A37" s="238">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28"/>
      <c r="BK37" s="228"/>
      <c r="BL37" s="228"/>
      <c r="BM37" s="228"/>
      <c r="BN37" s="228"/>
      <c r="BO37" s="237"/>
      <c r="BP37" s="237"/>
      <c r="BQ37" s="234">
        <v>31</v>
      </c>
      <c r="BR37" s="235"/>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26"/>
    </row>
    <row r="38" spans="1:131" ht="26.25" customHeight="1" x14ac:dyDescent="0.2">
      <c r="A38" s="238">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28"/>
      <c r="BK38" s="228"/>
      <c r="BL38" s="228"/>
      <c r="BM38" s="228"/>
      <c r="BN38" s="228"/>
      <c r="BO38" s="237"/>
      <c r="BP38" s="237"/>
      <c r="BQ38" s="234">
        <v>32</v>
      </c>
      <c r="BR38" s="235"/>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26"/>
    </row>
    <row r="39" spans="1:131" ht="26.25" customHeight="1" x14ac:dyDescent="0.2">
      <c r="A39" s="238">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28"/>
      <c r="BK39" s="228"/>
      <c r="BL39" s="228"/>
      <c r="BM39" s="228"/>
      <c r="BN39" s="228"/>
      <c r="BO39" s="237"/>
      <c r="BP39" s="237"/>
      <c r="BQ39" s="234">
        <v>33</v>
      </c>
      <c r="BR39" s="235"/>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26"/>
    </row>
    <row r="40" spans="1:131" ht="26.25" customHeight="1" x14ac:dyDescent="0.2">
      <c r="A40" s="234">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28"/>
      <c r="BK40" s="228"/>
      <c r="BL40" s="228"/>
      <c r="BM40" s="228"/>
      <c r="BN40" s="228"/>
      <c r="BO40" s="237"/>
      <c r="BP40" s="237"/>
      <c r="BQ40" s="234">
        <v>34</v>
      </c>
      <c r="BR40" s="235"/>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26"/>
    </row>
    <row r="41" spans="1:131" ht="26.25" customHeight="1" x14ac:dyDescent="0.2">
      <c r="A41" s="234">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28"/>
      <c r="BK41" s="228"/>
      <c r="BL41" s="228"/>
      <c r="BM41" s="228"/>
      <c r="BN41" s="228"/>
      <c r="BO41" s="237"/>
      <c r="BP41" s="237"/>
      <c r="BQ41" s="234">
        <v>35</v>
      </c>
      <c r="BR41" s="235"/>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26"/>
    </row>
    <row r="42" spans="1:131" ht="26.25" customHeight="1" x14ac:dyDescent="0.2">
      <c r="A42" s="234">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28"/>
      <c r="BK42" s="228"/>
      <c r="BL42" s="228"/>
      <c r="BM42" s="228"/>
      <c r="BN42" s="228"/>
      <c r="BO42" s="237"/>
      <c r="BP42" s="237"/>
      <c r="BQ42" s="234">
        <v>36</v>
      </c>
      <c r="BR42" s="235"/>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26"/>
    </row>
    <row r="43" spans="1:131" ht="26.25" customHeight="1" x14ac:dyDescent="0.2">
      <c r="A43" s="234">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28"/>
      <c r="BK43" s="228"/>
      <c r="BL43" s="228"/>
      <c r="BM43" s="228"/>
      <c r="BN43" s="228"/>
      <c r="BO43" s="237"/>
      <c r="BP43" s="237"/>
      <c r="BQ43" s="234">
        <v>37</v>
      </c>
      <c r="BR43" s="235"/>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26"/>
    </row>
    <row r="44" spans="1:131" ht="26.25" customHeight="1" x14ac:dyDescent="0.2">
      <c r="A44" s="234">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28"/>
      <c r="BK44" s="228"/>
      <c r="BL44" s="228"/>
      <c r="BM44" s="228"/>
      <c r="BN44" s="228"/>
      <c r="BO44" s="237"/>
      <c r="BP44" s="237"/>
      <c r="BQ44" s="234">
        <v>38</v>
      </c>
      <c r="BR44" s="235"/>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26"/>
    </row>
    <row r="45" spans="1:131" ht="26.25" customHeight="1" x14ac:dyDescent="0.2">
      <c r="A45" s="234">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28"/>
      <c r="BK45" s="228"/>
      <c r="BL45" s="228"/>
      <c r="BM45" s="228"/>
      <c r="BN45" s="228"/>
      <c r="BO45" s="237"/>
      <c r="BP45" s="237"/>
      <c r="BQ45" s="234">
        <v>39</v>
      </c>
      <c r="BR45" s="235"/>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26"/>
    </row>
    <row r="46" spans="1:131" ht="26.25" customHeight="1" x14ac:dyDescent="0.2">
      <c r="A46" s="234">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28"/>
      <c r="BK46" s="228"/>
      <c r="BL46" s="228"/>
      <c r="BM46" s="228"/>
      <c r="BN46" s="228"/>
      <c r="BO46" s="237"/>
      <c r="BP46" s="237"/>
      <c r="BQ46" s="234">
        <v>40</v>
      </c>
      <c r="BR46" s="235"/>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26"/>
    </row>
    <row r="47" spans="1:131" ht="26.25" customHeight="1" x14ac:dyDescent="0.2">
      <c r="A47" s="234">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28"/>
      <c r="BK47" s="228"/>
      <c r="BL47" s="228"/>
      <c r="BM47" s="228"/>
      <c r="BN47" s="228"/>
      <c r="BO47" s="237"/>
      <c r="BP47" s="237"/>
      <c r="BQ47" s="234">
        <v>41</v>
      </c>
      <c r="BR47" s="235"/>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26"/>
    </row>
    <row r="48" spans="1:131" ht="26.25" customHeight="1" x14ac:dyDescent="0.2">
      <c r="A48" s="234">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28"/>
      <c r="BK48" s="228"/>
      <c r="BL48" s="228"/>
      <c r="BM48" s="228"/>
      <c r="BN48" s="228"/>
      <c r="BO48" s="237"/>
      <c r="BP48" s="237"/>
      <c r="BQ48" s="234">
        <v>42</v>
      </c>
      <c r="BR48" s="235"/>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26"/>
    </row>
    <row r="49" spans="1:131" ht="26.25" customHeight="1" x14ac:dyDescent="0.2">
      <c r="A49" s="234">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28"/>
      <c r="BK49" s="228"/>
      <c r="BL49" s="228"/>
      <c r="BM49" s="228"/>
      <c r="BN49" s="228"/>
      <c r="BO49" s="237"/>
      <c r="BP49" s="237"/>
      <c r="BQ49" s="234">
        <v>43</v>
      </c>
      <c r="BR49" s="235"/>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26"/>
    </row>
    <row r="50" spans="1:131" ht="26.25" customHeight="1" x14ac:dyDescent="0.2">
      <c r="A50" s="234">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28"/>
      <c r="BK50" s="228"/>
      <c r="BL50" s="228"/>
      <c r="BM50" s="228"/>
      <c r="BN50" s="228"/>
      <c r="BO50" s="237"/>
      <c r="BP50" s="237"/>
      <c r="BQ50" s="234">
        <v>44</v>
      </c>
      <c r="BR50" s="235"/>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26"/>
    </row>
    <row r="51" spans="1:131" ht="26.25" customHeight="1" x14ac:dyDescent="0.2">
      <c r="A51" s="234">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28"/>
      <c r="BK51" s="228"/>
      <c r="BL51" s="228"/>
      <c r="BM51" s="228"/>
      <c r="BN51" s="228"/>
      <c r="BO51" s="237"/>
      <c r="BP51" s="237"/>
      <c r="BQ51" s="234">
        <v>45</v>
      </c>
      <c r="BR51" s="235"/>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26"/>
    </row>
    <row r="52" spans="1:131" ht="26.25" customHeight="1" x14ac:dyDescent="0.2">
      <c r="A52" s="234">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28"/>
      <c r="BK52" s="228"/>
      <c r="BL52" s="228"/>
      <c r="BM52" s="228"/>
      <c r="BN52" s="228"/>
      <c r="BO52" s="237"/>
      <c r="BP52" s="237"/>
      <c r="BQ52" s="234">
        <v>46</v>
      </c>
      <c r="BR52" s="235"/>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26"/>
    </row>
    <row r="53" spans="1:131" ht="26.25" customHeight="1" x14ac:dyDescent="0.2">
      <c r="A53" s="234">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28"/>
      <c r="BK53" s="228"/>
      <c r="BL53" s="228"/>
      <c r="BM53" s="228"/>
      <c r="BN53" s="228"/>
      <c r="BO53" s="237"/>
      <c r="BP53" s="237"/>
      <c r="BQ53" s="234">
        <v>47</v>
      </c>
      <c r="BR53" s="235"/>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26"/>
    </row>
    <row r="54" spans="1:131" ht="26.25" customHeight="1" x14ac:dyDescent="0.2">
      <c r="A54" s="234">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28"/>
      <c r="BK54" s="228"/>
      <c r="BL54" s="228"/>
      <c r="BM54" s="228"/>
      <c r="BN54" s="228"/>
      <c r="BO54" s="237"/>
      <c r="BP54" s="237"/>
      <c r="BQ54" s="234">
        <v>48</v>
      </c>
      <c r="BR54" s="235"/>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26"/>
    </row>
    <row r="55" spans="1:131" ht="26.25" customHeight="1" x14ac:dyDescent="0.2">
      <c r="A55" s="234">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28"/>
      <c r="BK55" s="228"/>
      <c r="BL55" s="228"/>
      <c r="BM55" s="228"/>
      <c r="BN55" s="228"/>
      <c r="BO55" s="237"/>
      <c r="BP55" s="237"/>
      <c r="BQ55" s="234">
        <v>49</v>
      </c>
      <c r="BR55" s="235"/>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26"/>
    </row>
    <row r="56" spans="1:131" ht="26.25" customHeight="1" x14ac:dyDescent="0.2">
      <c r="A56" s="234">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28"/>
      <c r="BK56" s="228"/>
      <c r="BL56" s="228"/>
      <c r="BM56" s="228"/>
      <c r="BN56" s="228"/>
      <c r="BO56" s="237"/>
      <c r="BP56" s="237"/>
      <c r="BQ56" s="234">
        <v>50</v>
      </c>
      <c r="BR56" s="235"/>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26"/>
    </row>
    <row r="57" spans="1:131" ht="26.25" customHeight="1" x14ac:dyDescent="0.2">
      <c r="A57" s="234">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28"/>
      <c r="BK57" s="228"/>
      <c r="BL57" s="228"/>
      <c r="BM57" s="228"/>
      <c r="BN57" s="228"/>
      <c r="BO57" s="237"/>
      <c r="BP57" s="237"/>
      <c r="BQ57" s="234">
        <v>51</v>
      </c>
      <c r="BR57" s="235"/>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26"/>
    </row>
    <row r="58" spans="1:131" ht="26.25" customHeight="1" x14ac:dyDescent="0.2">
      <c r="A58" s="234">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28"/>
      <c r="BK58" s="228"/>
      <c r="BL58" s="228"/>
      <c r="BM58" s="228"/>
      <c r="BN58" s="228"/>
      <c r="BO58" s="237"/>
      <c r="BP58" s="237"/>
      <c r="BQ58" s="234">
        <v>52</v>
      </c>
      <c r="BR58" s="235"/>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26"/>
    </row>
    <row r="59" spans="1:131" ht="26.25" customHeight="1" x14ac:dyDescent="0.2">
      <c r="A59" s="234">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28"/>
      <c r="BK59" s="228"/>
      <c r="BL59" s="228"/>
      <c r="BM59" s="228"/>
      <c r="BN59" s="228"/>
      <c r="BO59" s="237"/>
      <c r="BP59" s="237"/>
      <c r="BQ59" s="234">
        <v>53</v>
      </c>
      <c r="BR59" s="235"/>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26"/>
    </row>
    <row r="60" spans="1:131" ht="26.25" customHeight="1" x14ac:dyDescent="0.2">
      <c r="A60" s="234">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28"/>
      <c r="BK60" s="228"/>
      <c r="BL60" s="228"/>
      <c r="BM60" s="228"/>
      <c r="BN60" s="228"/>
      <c r="BO60" s="237"/>
      <c r="BP60" s="237"/>
      <c r="BQ60" s="234">
        <v>54</v>
      </c>
      <c r="BR60" s="235"/>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26"/>
    </row>
    <row r="61" spans="1:131" ht="26.25" customHeight="1" thickBot="1" x14ac:dyDescent="0.25">
      <c r="A61" s="234">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28"/>
      <c r="BK61" s="228"/>
      <c r="BL61" s="228"/>
      <c r="BM61" s="228"/>
      <c r="BN61" s="228"/>
      <c r="BO61" s="237"/>
      <c r="BP61" s="237"/>
      <c r="BQ61" s="234">
        <v>55</v>
      </c>
      <c r="BR61" s="235"/>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26"/>
    </row>
    <row r="62" spans="1:131" ht="26.25" customHeight="1" x14ac:dyDescent="0.2">
      <c r="A62" s="234">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37"/>
      <c r="BP62" s="237"/>
      <c r="BQ62" s="234">
        <v>56</v>
      </c>
      <c r="BR62" s="235"/>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26"/>
    </row>
    <row r="63" spans="1:131" ht="26.25" customHeight="1" thickBot="1" x14ac:dyDescent="0.25">
      <c r="A63" s="236" t="s">
        <v>394</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1918</v>
      </c>
      <c r="AG63" s="844"/>
      <c r="AH63" s="844"/>
      <c r="AI63" s="844"/>
      <c r="AJ63" s="845"/>
      <c r="AK63" s="846"/>
      <c r="AL63" s="841"/>
      <c r="AM63" s="841"/>
      <c r="AN63" s="841"/>
      <c r="AO63" s="841"/>
      <c r="AP63" s="844">
        <v>33805</v>
      </c>
      <c r="AQ63" s="844"/>
      <c r="AR63" s="844"/>
      <c r="AS63" s="844"/>
      <c r="AT63" s="844"/>
      <c r="AU63" s="844">
        <v>15021</v>
      </c>
      <c r="AV63" s="844"/>
      <c r="AW63" s="844"/>
      <c r="AX63" s="844"/>
      <c r="AY63" s="844"/>
      <c r="AZ63" s="848"/>
      <c r="BA63" s="848"/>
      <c r="BB63" s="848"/>
      <c r="BC63" s="848"/>
      <c r="BD63" s="848"/>
      <c r="BE63" s="849"/>
      <c r="BF63" s="849"/>
      <c r="BG63" s="849"/>
      <c r="BH63" s="849"/>
      <c r="BI63" s="850"/>
      <c r="BJ63" s="851" t="s">
        <v>257</v>
      </c>
      <c r="BK63" s="852"/>
      <c r="BL63" s="852"/>
      <c r="BM63" s="852"/>
      <c r="BN63" s="853"/>
      <c r="BO63" s="237"/>
      <c r="BP63" s="237"/>
      <c r="BQ63" s="234">
        <v>57</v>
      </c>
      <c r="BR63" s="235"/>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26"/>
    </row>
    <row r="65" spans="1:131" ht="26.25" customHeight="1" thickBot="1" x14ac:dyDescent="0.25">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26"/>
    </row>
    <row r="66" spans="1:131" ht="26.25" customHeight="1" x14ac:dyDescent="0.2">
      <c r="A66" s="727" t="s">
        <v>415</v>
      </c>
      <c r="B66" s="728"/>
      <c r="C66" s="728"/>
      <c r="D66" s="728"/>
      <c r="E66" s="728"/>
      <c r="F66" s="728"/>
      <c r="G66" s="728"/>
      <c r="H66" s="728"/>
      <c r="I66" s="728"/>
      <c r="J66" s="728"/>
      <c r="K66" s="728"/>
      <c r="L66" s="728"/>
      <c r="M66" s="728"/>
      <c r="N66" s="728"/>
      <c r="O66" s="728"/>
      <c r="P66" s="729"/>
      <c r="Q66" s="733" t="s">
        <v>398</v>
      </c>
      <c r="R66" s="734"/>
      <c r="S66" s="734"/>
      <c r="T66" s="734"/>
      <c r="U66" s="735"/>
      <c r="V66" s="733" t="s">
        <v>399</v>
      </c>
      <c r="W66" s="734"/>
      <c r="X66" s="734"/>
      <c r="Y66" s="734"/>
      <c r="Z66" s="735"/>
      <c r="AA66" s="733" t="s">
        <v>400</v>
      </c>
      <c r="AB66" s="734"/>
      <c r="AC66" s="734"/>
      <c r="AD66" s="734"/>
      <c r="AE66" s="735"/>
      <c r="AF66" s="854" t="s">
        <v>416</v>
      </c>
      <c r="AG66" s="815"/>
      <c r="AH66" s="815"/>
      <c r="AI66" s="815"/>
      <c r="AJ66" s="855"/>
      <c r="AK66" s="733" t="s">
        <v>402</v>
      </c>
      <c r="AL66" s="728"/>
      <c r="AM66" s="728"/>
      <c r="AN66" s="728"/>
      <c r="AO66" s="729"/>
      <c r="AP66" s="733" t="s">
        <v>403</v>
      </c>
      <c r="AQ66" s="734"/>
      <c r="AR66" s="734"/>
      <c r="AS66" s="734"/>
      <c r="AT66" s="735"/>
      <c r="AU66" s="733" t="s">
        <v>417</v>
      </c>
      <c r="AV66" s="734"/>
      <c r="AW66" s="734"/>
      <c r="AX66" s="734"/>
      <c r="AY66" s="735"/>
      <c r="AZ66" s="733" t="s">
        <v>382</v>
      </c>
      <c r="BA66" s="734"/>
      <c r="BB66" s="734"/>
      <c r="BC66" s="734"/>
      <c r="BD66" s="740"/>
      <c r="BE66" s="237"/>
      <c r="BF66" s="237"/>
      <c r="BG66" s="237"/>
      <c r="BH66" s="237"/>
      <c r="BI66" s="237"/>
      <c r="BJ66" s="237"/>
      <c r="BK66" s="237"/>
      <c r="BL66" s="237"/>
      <c r="BM66" s="237"/>
      <c r="BN66" s="237"/>
      <c r="BO66" s="237"/>
      <c r="BP66" s="237"/>
      <c r="BQ66" s="234">
        <v>60</v>
      </c>
      <c r="BR66" s="239"/>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26"/>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37"/>
      <c r="BF67" s="237"/>
      <c r="BG67" s="237"/>
      <c r="BH67" s="237"/>
      <c r="BI67" s="237"/>
      <c r="BJ67" s="237"/>
      <c r="BK67" s="237"/>
      <c r="BL67" s="237"/>
      <c r="BM67" s="237"/>
      <c r="BN67" s="237"/>
      <c r="BO67" s="237"/>
      <c r="BP67" s="237"/>
      <c r="BQ67" s="234">
        <v>61</v>
      </c>
      <c r="BR67" s="239"/>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26"/>
    </row>
    <row r="68" spans="1:131" ht="26.25" customHeight="1" thickTop="1" x14ac:dyDescent="0.2">
      <c r="A68" s="232">
        <v>1</v>
      </c>
      <c r="B68" s="869" t="s">
        <v>580</v>
      </c>
      <c r="C68" s="870"/>
      <c r="D68" s="870"/>
      <c r="E68" s="870"/>
      <c r="F68" s="870"/>
      <c r="G68" s="870"/>
      <c r="H68" s="870"/>
      <c r="I68" s="870"/>
      <c r="J68" s="870"/>
      <c r="K68" s="870"/>
      <c r="L68" s="870"/>
      <c r="M68" s="870"/>
      <c r="N68" s="870"/>
      <c r="O68" s="870"/>
      <c r="P68" s="871"/>
      <c r="Q68" s="872">
        <v>98804</v>
      </c>
      <c r="R68" s="866"/>
      <c r="S68" s="866"/>
      <c r="T68" s="866"/>
      <c r="U68" s="866"/>
      <c r="V68" s="866">
        <v>96217</v>
      </c>
      <c r="W68" s="866"/>
      <c r="X68" s="866"/>
      <c r="Y68" s="866"/>
      <c r="Z68" s="866"/>
      <c r="AA68" s="866">
        <v>2587</v>
      </c>
      <c r="AB68" s="866"/>
      <c r="AC68" s="866"/>
      <c r="AD68" s="866"/>
      <c r="AE68" s="866"/>
      <c r="AF68" s="866">
        <v>2587</v>
      </c>
      <c r="AG68" s="866"/>
      <c r="AH68" s="866"/>
      <c r="AI68" s="866"/>
      <c r="AJ68" s="866"/>
      <c r="AK68" s="866" t="s">
        <v>575</v>
      </c>
      <c r="AL68" s="866"/>
      <c r="AM68" s="866"/>
      <c r="AN68" s="866"/>
      <c r="AO68" s="866"/>
      <c r="AP68" s="866" t="s">
        <v>575</v>
      </c>
      <c r="AQ68" s="866"/>
      <c r="AR68" s="866"/>
      <c r="AS68" s="866"/>
      <c r="AT68" s="866"/>
      <c r="AU68" s="866" t="s">
        <v>575</v>
      </c>
      <c r="AV68" s="866"/>
      <c r="AW68" s="866"/>
      <c r="AX68" s="866"/>
      <c r="AY68" s="866"/>
      <c r="AZ68" s="867"/>
      <c r="BA68" s="867"/>
      <c r="BB68" s="867"/>
      <c r="BC68" s="867"/>
      <c r="BD68" s="868"/>
      <c r="BE68" s="237"/>
      <c r="BF68" s="237"/>
      <c r="BG68" s="237"/>
      <c r="BH68" s="237"/>
      <c r="BI68" s="237"/>
      <c r="BJ68" s="237"/>
      <c r="BK68" s="237"/>
      <c r="BL68" s="237"/>
      <c r="BM68" s="237"/>
      <c r="BN68" s="237"/>
      <c r="BO68" s="237"/>
      <c r="BP68" s="237"/>
      <c r="BQ68" s="234">
        <v>62</v>
      </c>
      <c r="BR68" s="239"/>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26"/>
    </row>
    <row r="69" spans="1:131" ht="26.25" customHeight="1" x14ac:dyDescent="0.2">
      <c r="A69" s="234">
        <v>2</v>
      </c>
      <c r="B69" s="873" t="s">
        <v>581</v>
      </c>
      <c r="C69" s="874"/>
      <c r="D69" s="874"/>
      <c r="E69" s="874"/>
      <c r="F69" s="874"/>
      <c r="G69" s="874"/>
      <c r="H69" s="874"/>
      <c r="I69" s="874"/>
      <c r="J69" s="874"/>
      <c r="K69" s="874"/>
      <c r="L69" s="874"/>
      <c r="M69" s="874"/>
      <c r="N69" s="874"/>
      <c r="O69" s="874"/>
      <c r="P69" s="875"/>
      <c r="Q69" s="876">
        <v>23618</v>
      </c>
      <c r="R69" s="830"/>
      <c r="S69" s="830"/>
      <c r="T69" s="830"/>
      <c r="U69" s="830"/>
      <c r="V69" s="830">
        <v>23618</v>
      </c>
      <c r="W69" s="830"/>
      <c r="X69" s="830"/>
      <c r="Y69" s="830"/>
      <c r="Z69" s="830"/>
      <c r="AA69" s="830" t="s">
        <v>575</v>
      </c>
      <c r="AB69" s="830"/>
      <c r="AC69" s="830"/>
      <c r="AD69" s="830"/>
      <c r="AE69" s="830"/>
      <c r="AF69" s="830" t="s">
        <v>575</v>
      </c>
      <c r="AG69" s="830"/>
      <c r="AH69" s="830"/>
      <c r="AI69" s="830"/>
      <c r="AJ69" s="830"/>
      <c r="AK69" s="830" t="s">
        <v>575</v>
      </c>
      <c r="AL69" s="830"/>
      <c r="AM69" s="830"/>
      <c r="AN69" s="830"/>
      <c r="AO69" s="830"/>
      <c r="AP69" s="830">
        <v>19692</v>
      </c>
      <c r="AQ69" s="830"/>
      <c r="AR69" s="830"/>
      <c r="AS69" s="830"/>
      <c r="AT69" s="830"/>
      <c r="AU69" s="830">
        <v>414</v>
      </c>
      <c r="AV69" s="830"/>
      <c r="AW69" s="830"/>
      <c r="AX69" s="830"/>
      <c r="AY69" s="830"/>
      <c r="AZ69" s="832"/>
      <c r="BA69" s="832"/>
      <c r="BB69" s="832"/>
      <c r="BC69" s="832"/>
      <c r="BD69" s="833"/>
      <c r="BE69" s="237"/>
      <c r="BF69" s="237"/>
      <c r="BG69" s="237"/>
      <c r="BH69" s="237"/>
      <c r="BI69" s="237"/>
      <c r="BJ69" s="237"/>
      <c r="BK69" s="237"/>
      <c r="BL69" s="237"/>
      <c r="BM69" s="237"/>
      <c r="BN69" s="237"/>
      <c r="BO69" s="237"/>
      <c r="BP69" s="237"/>
      <c r="BQ69" s="234">
        <v>63</v>
      </c>
      <c r="BR69" s="239"/>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26"/>
    </row>
    <row r="70" spans="1:131" ht="26.25" customHeight="1" x14ac:dyDescent="0.2">
      <c r="A70" s="234">
        <v>3</v>
      </c>
      <c r="B70" s="873" t="s">
        <v>582</v>
      </c>
      <c r="C70" s="874"/>
      <c r="D70" s="874"/>
      <c r="E70" s="874"/>
      <c r="F70" s="874"/>
      <c r="G70" s="874"/>
      <c r="H70" s="874"/>
      <c r="I70" s="874"/>
      <c r="J70" s="874"/>
      <c r="K70" s="874"/>
      <c r="L70" s="874"/>
      <c r="M70" s="874"/>
      <c r="N70" s="874"/>
      <c r="O70" s="874"/>
      <c r="P70" s="875"/>
      <c r="Q70" s="876">
        <v>194</v>
      </c>
      <c r="R70" s="830"/>
      <c r="S70" s="830"/>
      <c r="T70" s="830"/>
      <c r="U70" s="830"/>
      <c r="V70" s="830">
        <v>178</v>
      </c>
      <c r="W70" s="830"/>
      <c r="X70" s="830"/>
      <c r="Y70" s="830"/>
      <c r="Z70" s="830"/>
      <c r="AA70" s="830">
        <v>16</v>
      </c>
      <c r="AB70" s="830"/>
      <c r="AC70" s="830"/>
      <c r="AD70" s="830"/>
      <c r="AE70" s="830"/>
      <c r="AF70" s="830">
        <v>16</v>
      </c>
      <c r="AG70" s="830"/>
      <c r="AH70" s="830"/>
      <c r="AI70" s="830"/>
      <c r="AJ70" s="830"/>
      <c r="AK70" s="830" t="s">
        <v>575</v>
      </c>
      <c r="AL70" s="830"/>
      <c r="AM70" s="830"/>
      <c r="AN70" s="830"/>
      <c r="AO70" s="830"/>
      <c r="AP70" s="830" t="s">
        <v>575</v>
      </c>
      <c r="AQ70" s="830"/>
      <c r="AR70" s="830"/>
      <c r="AS70" s="830"/>
      <c r="AT70" s="830"/>
      <c r="AU70" s="830" t="s">
        <v>575</v>
      </c>
      <c r="AV70" s="830"/>
      <c r="AW70" s="830"/>
      <c r="AX70" s="830"/>
      <c r="AY70" s="830"/>
      <c r="AZ70" s="832"/>
      <c r="BA70" s="832"/>
      <c r="BB70" s="832"/>
      <c r="BC70" s="832"/>
      <c r="BD70" s="833"/>
      <c r="BE70" s="237"/>
      <c r="BF70" s="237"/>
      <c r="BG70" s="237"/>
      <c r="BH70" s="237"/>
      <c r="BI70" s="237"/>
      <c r="BJ70" s="237"/>
      <c r="BK70" s="237"/>
      <c r="BL70" s="237"/>
      <c r="BM70" s="237"/>
      <c r="BN70" s="237"/>
      <c r="BO70" s="237"/>
      <c r="BP70" s="237"/>
      <c r="BQ70" s="234">
        <v>64</v>
      </c>
      <c r="BR70" s="239"/>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26"/>
    </row>
    <row r="71" spans="1:131" ht="26.25" customHeight="1" x14ac:dyDescent="0.2">
      <c r="A71" s="234">
        <v>4</v>
      </c>
      <c r="B71" s="873" t="s">
        <v>583</v>
      </c>
      <c r="C71" s="874"/>
      <c r="D71" s="874"/>
      <c r="E71" s="874"/>
      <c r="F71" s="874"/>
      <c r="G71" s="874"/>
      <c r="H71" s="874"/>
      <c r="I71" s="874"/>
      <c r="J71" s="874"/>
      <c r="K71" s="874"/>
      <c r="L71" s="874"/>
      <c r="M71" s="874"/>
      <c r="N71" s="874"/>
      <c r="O71" s="874"/>
      <c r="P71" s="875"/>
      <c r="Q71" s="876">
        <v>1305178</v>
      </c>
      <c r="R71" s="830"/>
      <c r="S71" s="830"/>
      <c r="T71" s="830"/>
      <c r="U71" s="830"/>
      <c r="V71" s="830">
        <v>1290844</v>
      </c>
      <c r="W71" s="830"/>
      <c r="X71" s="830"/>
      <c r="Y71" s="830"/>
      <c r="Z71" s="830"/>
      <c r="AA71" s="830">
        <v>14334</v>
      </c>
      <c r="AB71" s="830"/>
      <c r="AC71" s="830"/>
      <c r="AD71" s="830"/>
      <c r="AE71" s="830"/>
      <c r="AF71" s="830">
        <v>14334</v>
      </c>
      <c r="AG71" s="830"/>
      <c r="AH71" s="830"/>
      <c r="AI71" s="830"/>
      <c r="AJ71" s="830"/>
      <c r="AK71" s="830">
        <v>9500</v>
      </c>
      <c r="AL71" s="830"/>
      <c r="AM71" s="830"/>
      <c r="AN71" s="830"/>
      <c r="AO71" s="830"/>
      <c r="AP71" s="830" t="s">
        <v>575</v>
      </c>
      <c r="AQ71" s="830"/>
      <c r="AR71" s="830"/>
      <c r="AS71" s="830"/>
      <c r="AT71" s="830"/>
      <c r="AU71" s="830" t="s">
        <v>575</v>
      </c>
      <c r="AV71" s="830"/>
      <c r="AW71" s="830"/>
      <c r="AX71" s="830"/>
      <c r="AY71" s="830"/>
      <c r="AZ71" s="832"/>
      <c r="BA71" s="832"/>
      <c r="BB71" s="832"/>
      <c r="BC71" s="832"/>
      <c r="BD71" s="833"/>
      <c r="BE71" s="237"/>
      <c r="BF71" s="237"/>
      <c r="BG71" s="237"/>
      <c r="BH71" s="237"/>
      <c r="BI71" s="237"/>
      <c r="BJ71" s="237"/>
      <c r="BK71" s="237"/>
      <c r="BL71" s="237"/>
      <c r="BM71" s="237"/>
      <c r="BN71" s="237"/>
      <c r="BO71" s="237"/>
      <c r="BP71" s="237"/>
      <c r="BQ71" s="234">
        <v>65</v>
      </c>
      <c r="BR71" s="239"/>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26"/>
    </row>
    <row r="72" spans="1:131" ht="26.25" customHeight="1" x14ac:dyDescent="0.2">
      <c r="A72" s="234">
        <v>5</v>
      </c>
      <c r="B72" s="873" t="s">
        <v>584</v>
      </c>
      <c r="C72" s="874"/>
      <c r="D72" s="874"/>
      <c r="E72" s="874"/>
      <c r="F72" s="874"/>
      <c r="G72" s="874"/>
      <c r="H72" s="874"/>
      <c r="I72" s="874"/>
      <c r="J72" s="874"/>
      <c r="K72" s="874"/>
      <c r="L72" s="874"/>
      <c r="M72" s="874"/>
      <c r="N72" s="874"/>
      <c r="O72" s="874"/>
      <c r="P72" s="875"/>
      <c r="Q72" s="876">
        <v>39180</v>
      </c>
      <c r="R72" s="830"/>
      <c r="S72" s="830"/>
      <c r="T72" s="830"/>
      <c r="U72" s="830"/>
      <c r="V72" s="830">
        <v>36872</v>
      </c>
      <c r="W72" s="830"/>
      <c r="X72" s="830"/>
      <c r="Y72" s="830"/>
      <c r="Z72" s="830"/>
      <c r="AA72" s="830">
        <v>2308</v>
      </c>
      <c r="AB72" s="830"/>
      <c r="AC72" s="830"/>
      <c r="AD72" s="830"/>
      <c r="AE72" s="830"/>
      <c r="AF72" s="830">
        <v>23683</v>
      </c>
      <c r="AG72" s="830"/>
      <c r="AH72" s="830"/>
      <c r="AI72" s="830"/>
      <c r="AJ72" s="830"/>
      <c r="AK72" s="830" t="s">
        <v>575</v>
      </c>
      <c r="AL72" s="830"/>
      <c r="AM72" s="830"/>
      <c r="AN72" s="830"/>
      <c r="AO72" s="830"/>
      <c r="AP72" s="830">
        <v>98164</v>
      </c>
      <c r="AQ72" s="830"/>
      <c r="AR72" s="830"/>
      <c r="AS72" s="830"/>
      <c r="AT72" s="830"/>
      <c r="AU72" s="830" t="s">
        <v>575</v>
      </c>
      <c r="AV72" s="830"/>
      <c r="AW72" s="830"/>
      <c r="AX72" s="830"/>
      <c r="AY72" s="830"/>
      <c r="AZ72" s="832"/>
      <c r="BA72" s="832"/>
      <c r="BB72" s="832"/>
      <c r="BC72" s="832"/>
      <c r="BD72" s="833"/>
      <c r="BE72" s="237"/>
      <c r="BF72" s="237"/>
      <c r="BG72" s="237"/>
      <c r="BH72" s="237"/>
      <c r="BI72" s="237"/>
      <c r="BJ72" s="237"/>
      <c r="BK72" s="237"/>
      <c r="BL72" s="237"/>
      <c r="BM72" s="237"/>
      <c r="BN72" s="237"/>
      <c r="BO72" s="237"/>
      <c r="BP72" s="237"/>
      <c r="BQ72" s="234">
        <v>66</v>
      </c>
      <c r="BR72" s="239"/>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26"/>
    </row>
    <row r="73" spans="1:131" ht="26.25" customHeight="1" x14ac:dyDescent="0.2">
      <c r="A73" s="234">
        <v>6</v>
      </c>
      <c r="B73" s="873" t="s">
        <v>585</v>
      </c>
      <c r="C73" s="874"/>
      <c r="D73" s="874"/>
      <c r="E73" s="874"/>
      <c r="F73" s="874"/>
      <c r="G73" s="874"/>
      <c r="H73" s="874"/>
      <c r="I73" s="874"/>
      <c r="J73" s="874"/>
      <c r="K73" s="874"/>
      <c r="L73" s="874"/>
      <c r="M73" s="874"/>
      <c r="N73" s="874"/>
      <c r="O73" s="874"/>
      <c r="P73" s="875"/>
      <c r="Q73" s="876">
        <v>6632</v>
      </c>
      <c r="R73" s="830"/>
      <c r="S73" s="830"/>
      <c r="T73" s="830"/>
      <c r="U73" s="830"/>
      <c r="V73" s="830">
        <v>5979</v>
      </c>
      <c r="W73" s="830"/>
      <c r="X73" s="830"/>
      <c r="Y73" s="830"/>
      <c r="Z73" s="830"/>
      <c r="AA73" s="830">
        <v>653</v>
      </c>
      <c r="AB73" s="830"/>
      <c r="AC73" s="830"/>
      <c r="AD73" s="830"/>
      <c r="AE73" s="830"/>
      <c r="AF73" s="830">
        <v>19383</v>
      </c>
      <c r="AG73" s="830"/>
      <c r="AH73" s="830"/>
      <c r="AI73" s="830"/>
      <c r="AJ73" s="830"/>
      <c r="AK73" s="830" t="s">
        <v>575</v>
      </c>
      <c r="AL73" s="830"/>
      <c r="AM73" s="830"/>
      <c r="AN73" s="830"/>
      <c r="AO73" s="830"/>
      <c r="AP73" s="830">
        <v>20120</v>
      </c>
      <c r="AQ73" s="830"/>
      <c r="AR73" s="830"/>
      <c r="AS73" s="830"/>
      <c r="AT73" s="830"/>
      <c r="AU73" s="830" t="s">
        <v>575</v>
      </c>
      <c r="AV73" s="830"/>
      <c r="AW73" s="830"/>
      <c r="AX73" s="830"/>
      <c r="AY73" s="830"/>
      <c r="AZ73" s="832"/>
      <c r="BA73" s="832"/>
      <c r="BB73" s="832"/>
      <c r="BC73" s="832"/>
      <c r="BD73" s="833"/>
      <c r="BE73" s="237"/>
      <c r="BF73" s="237"/>
      <c r="BG73" s="237"/>
      <c r="BH73" s="237"/>
      <c r="BI73" s="237"/>
      <c r="BJ73" s="237"/>
      <c r="BK73" s="237"/>
      <c r="BL73" s="237"/>
      <c r="BM73" s="237"/>
      <c r="BN73" s="237"/>
      <c r="BO73" s="237"/>
      <c r="BP73" s="237"/>
      <c r="BQ73" s="234">
        <v>67</v>
      </c>
      <c r="BR73" s="239"/>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26"/>
    </row>
    <row r="74" spans="1:131" ht="26.25" customHeight="1" x14ac:dyDescent="0.2">
      <c r="A74" s="234">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37"/>
      <c r="BF74" s="237"/>
      <c r="BG74" s="237"/>
      <c r="BH74" s="237"/>
      <c r="BI74" s="237"/>
      <c r="BJ74" s="237"/>
      <c r="BK74" s="237"/>
      <c r="BL74" s="237"/>
      <c r="BM74" s="237"/>
      <c r="BN74" s="237"/>
      <c r="BO74" s="237"/>
      <c r="BP74" s="237"/>
      <c r="BQ74" s="234">
        <v>68</v>
      </c>
      <c r="BR74" s="239"/>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26"/>
    </row>
    <row r="75" spans="1:131" ht="26.25" customHeight="1" x14ac:dyDescent="0.2">
      <c r="A75" s="234">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37"/>
      <c r="BF75" s="237"/>
      <c r="BG75" s="237"/>
      <c r="BH75" s="237"/>
      <c r="BI75" s="237"/>
      <c r="BJ75" s="237"/>
      <c r="BK75" s="237"/>
      <c r="BL75" s="237"/>
      <c r="BM75" s="237"/>
      <c r="BN75" s="237"/>
      <c r="BO75" s="237"/>
      <c r="BP75" s="237"/>
      <c r="BQ75" s="234">
        <v>69</v>
      </c>
      <c r="BR75" s="239"/>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26"/>
    </row>
    <row r="76" spans="1:131" ht="26.25" customHeight="1" x14ac:dyDescent="0.2">
      <c r="A76" s="234">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37"/>
      <c r="BF76" s="237"/>
      <c r="BG76" s="237"/>
      <c r="BH76" s="237"/>
      <c r="BI76" s="237"/>
      <c r="BJ76" s="237"/>
      <c r="BK76" s="237"/>
      <c r="BL76" s="237"/>
      <c r="BM76" s="237"/>
      <c r="BN76" s="237"/>
      <c r="BO76" s="237"/>
      <c r="BP76" s="237"/>
      <c r="BQ76" s="234">
        <v>70</v>
      </c>
      <c r="BR76" s="239"/>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26"/>
    </row>
    <row r="77" spans="1:131" ht="26.25" customHeight="1" x14ac:dyDescent="0.2">
      <c r="A77" s="234">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37"/>
      <c r="BF77" s="237"/>
      <c r="BG77" s="237"/>
      <c r="BH77" s="237"/>
      <c r="BI77" s="237"/>
      <c r="BJ77" s="237"/>
      <c r="BK77" s="237"/>
      <c r="BL77" s="237"/>
      <c r="BM77" s="237"/>
      <c r="BN77" s="237"/>
      <c r="BO77" s="237"/>
      <c r="BP77" s="237"/>
      <c r="BQ77" s="234">
        <v>71</v>
      </c>
      <c r="BR77" s="239"/>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26"/>
    </row>
    <row r="78" spans="1:131" ht="26.25" customHeight="1" x14ac:dyDescent="0.2">
      <c r="A78" s="234">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37"/>
      <c r="BF78" s="237"/>
      <c r="BG78" s="237"/>
      <c r="BH78" s="237"/>
      <c r="BI78" s="237"/>
      <c r="BJ78" s="226"/>
      <c r="BK78" s="226"/>
      <c r="BL78" s="226"/>
      <c r="BM78" s="226"/>
      <c r="BN78" s="226"/>
      <c r="BO78" s="237"/>
      <c r="BP78" s="237"/>
      <c r="BQ78" s="234">
        <v>72</v>
      </c>
      <c r="BR78" s="239"/>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26"/>
    </row>
    <row r="79" spans="1:131" ht="26.25" customHeight="1" x14ac:dyDescent="0.2">
      <c r="A79" s="234">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37"/>
      <c r="BF79" s="237"/>
      <c r="BG79" s="237"/>
      <c r="BH79" s="237"/>
      <c r="BI79" s="237"/>
      <c r="BJ79" s="226"/>
      <c r="BK79" s="226"/>
      <c r="BL79" s="226"/>
      <c r="BM79" s="226"/>
      <c r="BN79" s="226"/>
      <c r="BO79" s="237"/>
      <c r="BP79" s="237"/>
      <c r="BQ79" s="234">
        <v>73</v>
      </c>
      <c r="BR79" s="239"/>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26"/>
    </row>
    <row r="80" spans="1:131" ht="26.25" customHeight="1" x14ac:dyDescent="0.2">
      <c r="A80" s="234">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37"/>
      <c r="BF80" s="237"/>
      <c r="BG80" s="237"/>
      <c r="BH80" s="237"/>
      <c r="BI80" s="237"/>
      <c r="BJ80" s="237"/>
      <c r="BK80" s="237"/>
      <c r="BL80" s="237"/>
      <c r="BM80" s="237"/>
      <c r="BN80" s="237"/>
      <c r="BO80" s="237"/>
      <c r="BP80" s="237"/>
      <c r="BQ80" s="234">
        <v>74</v>
      </c>
      <c r="BR80" s="239"/>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26"/>
    </row>
    <row r="81" spans="1:131" ht="26.25" customHeight="1" x14ac:dyDescent="0.2">
      <c r="A81" s="234">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37"/>
      <c r="BF81" s="237"/>
      <c r="BG81" s="237"/>
      <c r="BH81" s="237"/>
      <c r="BI81" s="237"/>
      <c r="BJ81" s="237"/>
      <c r="BK81" s="237"/>
      <c r="BL81" s="237"/>
      <c r="BM81" s="237"/>
      <c r="BN81" s="237"/>
      <c r="BO81" s="237"/>
      <c r="BP81" s="237"/>
      <c r="BQ81" s="234">
        <v>75</v>
      </c>
      <c r="BR81" s="239"/>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26"/>
    </row>
    <row r="82" spans="1:131" ht="26.25" customHeight="1" x14ac:dyDescent="0.2">
      <c r="A82" s="234">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37"/>
      <c r="BF82" s="237"/>
      <c r="BG82" s="237"/>
      <c r="BH82" s="237"/>
      <c r="BI82" s="237"/>
      <c r="BJ82" s="237"/>
      <c r="BK82" s="237"/>
      <c r="BL82" s="237"/>
      <c r="BM82" s="237"/>
      <c r="BN82" s="237"/>
      <c r="BO82" s="237"/>
      <c r="BP82" s="237"/>
      <c r="BQ82" s="234">
        <v>76</v>
      </c>
      <c r="BR82" s="239"/>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26"/>
    </row>
    <row r="83" spans="1:131" ht="26.25" customHeight="1" x14ac:dyDescent="0.2">
      <c r="A83" s="234">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37"/>
      <c r="BF83" s="237"/>
      <c r="BG83" s="237"/>
      <c r="BH83" s="237"/>
      <c r="BI83" s="237"/>
      <c r="BJ83" s="237"/>
      <c r="BK83" s="237"/>
      <c r="BL83" s="237"/>
      <c r="BM83" s="237"/>
      <c r="BN83" s="237"/>
      <c r="BO83" s="237"/>
      <c r="BP83" s="237"/>
      <c r="BQ83" s="234">
        <v>77</v>
      </c>
      <c r="BR83" s="239"/>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26"/>
    </row>
    <row r="84" spans="1:131" ht="26.25" customHeight="1" x14ac:dyDescent="0.2">
      <c r="A84" s="234">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37"/>
      <c r="BF84" s="237"/>
      <c r="BG84" s="237"/>
      <c r="BH84" s="237"/>
      <c r="BI84" s="237"/>
      <c r="BJ84" s="237"/>
      <c r="BK84" s="237"/>
      <c r="BL84" s="237"/>
      <c r="BM84" s="237"/>
      <c r="BN84" s="237"/>
      <c r="BO84" s="237"/>
      <c r="BP84" s="237"/>
      <c r="BQ84" s="234">
        <v>78</v>
      </c>
      <c r="BR84" s="239"/>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26"/>
    </row>
    <row r="85" spans="1:131" ht="26.25" customHeight="1" x14ac:dyDescent="0.2">
      <c r="A85" s="234">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37"/>
      <c r="BF85" s="237"/>
      <c r="BG85" s="237"/>
      <c r="BH85" s="237"/>
      <c r="BI85" s="237"/>
      <c r="BJ85" s="237"/>
      <c r="BK85" s="237"/>
      <c r="BL85" s="237"/>
      <c r="BM85" s="237"/>
      <c r="BN85" s="237"/>
      <c r="BO85" s="237"/>
      <c r="BP85" s="237"/>
      <c r="BQ85" s="234">
        <v>79</v>
      </c>
      <c r="BR85" s="239"/>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26"/>
    </row>
    <row r="86" spans="1:131" ht="26.25" customHeight="1" x14ac:dyDescent="0.2">
      <c r="A86" s="234">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37"/>
      <c r="BF86" s="237"/>
      <c r="BG86" s="237"/>
      <c r="BH86" s="237"/>
      <c r="BI86" s="237"/>
      <c r="BJ86" s="237"/>
      <c r="BK86" s="237"/>
      <c r="BL86" s="237"/>
      <c r="BM86" s="237"/>
      <c r="BN86" s="237"/>
      <c r="BO86" s="237"/>
      <c r="BP86" s="237"/>
      <c r="BQ86" s="234">
        <v>80</v>
      </c>
      <c r="BR86" s="239"/>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26"/>
    </row>
    <row r="87" spans="1:131" ht="26.25" customHeight="1" x14ac:dyDescent="0.2">
      <c r="A87" s="240">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7"/>
      <c r="BF87" s="237"/>
      <c r="BG87" s="237"/>
      <c r="BH87" s="237"/>
      <c r="BI87" s="237"/>
      <c r="BJ87" s="237"/>
      <c r="BK87" s="237"/>
      <c r="BL87" s="237"/>
      <c r="BM87" s="237"/>
      <c r="BN87" s="237"/>
      <c r="BO87" s="237"/>
      <c r="BP87" s="237"/>
      <c r="BQ87" s="234">
        <v>81</v>
      </c>
      <c r="BR87" s="239"/>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26"/>
    </row>
    <row r="88" spans="1:131" ht="26.25" customHeight="1" thickBot="1" x14ac:dyDescent="0.25">
      <c r="A88" s="236" t="s">
        <v>394</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60003</v>
      </c>
      <c r="AG88" s="844"/>
      <c r="AH88" s="844"/>
      <c r="AI88" s="844"/>
      <c r="AJ88" s="844"/>
      <c r="AK88" s="841"/>
      <c r="AL88" s="841"/>
      <c r="AM88" s="841"/>
      <c r="AN88" s="841"/>
      <c r="AO88" s="841"/>
      <c r="AP88" s="844">
        <v>137976</v>
      </c>
      <c r="AQ88" s="844"/>
      <c r="AR88" s="844"/>
      <c r="AS88" s="844"/>
      <c r="AT88" s="844"/>
      <c r="AU88" s="844">
        <v>414</v>
      </c>
      <c r="AV88" s="844"/>
      <c r="AW88" s="844"/>
      <c r="AX88" s="844"/>
      <c r="AY88" s="844"/>
      <c r="AZ88" s="849"/>
      <c r="BA88" s="849"/>
      <c r="BB88" s="849"/>
      <c r="BC88" s="849"/>
      <c r="BD88" s="850"/>
      <c r="BE88" s="237"/>
      <c r="BF88" s="237"/>
      <c r="BG88" s="237"/>
      <c r="BH88" s="237"/>
      <c r="BI88" s="237"/>
      <c r="BJ88" s="237"/>
      <c r="BK88" s="237"/>
      <c r="BL88" s="237"/>
      <c r="BM88" s="237"/>
      <c r="BN88" s="237"/>
      <c r="BO88" s="237"/>
      <c r="BP88" s="237"/>
      <c r="BQ88" s="234">
        <v>82</v>
      </c>
      <c r="BR88" s="239"/>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789" t="s">
        <v>419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122</v>
      </c>
      <c r="CS102" s="852"/>
      <c r="CT102" s="852"/>
      <c r="CU102" s="852"/>
      <c r="CV102" s="891"/>
      <c r="CW102" s="890">
        <v>492</v>
      </c>
      <c r="CX102" s="852"/>
      <c r="CY102" s="852"/>
      <c r="CZ102" s="852"/>
      <c r="DA102" s="891"/>
      <c r="DB102" s="890"/>
      <c r="DC102" s="852"/>
      <c r="DD102" s="852"/>
      <c r="DE102" s="852"/>
      <c r="DF102" s="891"/>
      <c r="DG102" s="890">
        <v>1887</v>
      </c>
      <c r="DH102" s="852"/>
      <c r="DI102" s="852"/>
      <c r="DJ102" s="852"/>
      <c r="DK102" s="891"/>
      <c r="DL102" s="890"/>
      <c r="DM102" s="852"/>
      <c r="DN102" s="852"/>
      <c r="DO102" s="852"/>
      <c r="DP102" s="891"/>
      <c r="DQ102" s="890">
        <v>910</v>
      </c>
      <c r="DR102" s="852"/>
      <c r="DS102" s="852"/>
      <c r="DT102" s="852"/>
      <c r="DU102" s="891"/>
      <c r="DV102" s="789"/>
      <c r="DW102" s="790"/>
      <c r="DX102" s="790"/>
      <c r="DY102" s="790"/>
      <c r="DZ102" s="91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6" customFormat="1" ht="26.25" customHeight="1" x14ac:dyDescent="0.2">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312</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312</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312</v>
      </c>
      <c r="DR109" s="893"/>
      <c r="DS109" s="893"/>
      <c r="DT109" s="893"/>
      <c r="DU109" s="894"/>
      <c r="DV109" s="892" t="s">
        <v>429</v>
      </c>
      <c r="DW109" s="893"/>
      <c r="DX109" s="893"/>
      <c r="DY109" s="893"/>
      <c r="DZ109" s="895"/>
    </row>
    <row r="110" spans="1:131" s="226" customFormat="1" ht="26.25" customHeight="1" x14ac:dyDescent="0.2">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4041339</v>
      </c>
      <c r="AB110" s="900"/>
      <c r="AC110" s="900"/>
      <c r="AD110" s="900"/>
      <c r="AE110" s="901"/>
      <c r="AF110" s="902">
        <v>4118678</v>
      </c>
      <c r="AG110" s="900"/>
      <c r="AH110" s="900"/>
      <c r="AI110" s="900"/>
      <c r="AJ110" s="901"/>
      <c r="AK110" s="902">
        <v>3912579</v>
      </c>
      <c r="AL110" s="900"/>
      <c r="AM110" s="900"/>
      <c r="AN110" s="900"/>
      <c r="AO110" s="901"/>
      <c r="AP110" s="903">
        <v>17.2</v>
      </c>
      <c r="AQ110" s="904"/>
      <c r="AR110" s="904"/>
      <c r="AS110" s="904"/>
      <c r="AT110" s="905"/>
      <c r="AU110" s="906" t="s">
        <v>75</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41032738</v>
      </c>
      <c r="BR110" s="931"/>
      <c r="BS110" s="931"/>
      <c r="BT110" s="931"/>
      <c r="BU110" s="931"/>
      <c r="BV110" s="931">
        <v>39426868</v>
      </c>
      <c r="BW110" s="931"/>
      <c r="BX110" s="931"/>
      <c r="BY110" s="931"/>
      <c r="BZ110" s="931"/>
      <c r="CA110" s="931">
        <v>37152839</v>
      </c>
      <c r="CB110" s="931"/>
      <c r="CC110" s="931"/>
      <c r="CD110" s="931"/>
      <c r="CE110" s="931"/>
      <c r="CF110" s="944">
        <v>163</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257</v>
      </c>
      <c r="DH110" s="931"/>
      <c r="DI110" s="931"/>
      <c r="DJ110" s="931"/>
      <c r="DK110" s="931"/>
      <c r="DL110" s="931" t="s">
        <v>257</v>
      </c>
      <c r="DM110" s="931"/>
      <c r="DN110" s="931"/>
      <c r="DO110" s="931"/>
      <c r="DP110" s="931"/>
      <c r="DQ110" s="931" t="s">
        <v>435</v>
      </c>
      <c r="DR110" s="931"/>
      <c r="DS110" s="931"/>
      <c r="DT110" s="931"/>
      <c r="DU110" s="931"/>
      <c r="DV110" s="932" t="s">
        <v>257</v>
      </c>
      <c r="DW110" s="932"/>
      <c r="DX110" s="932"/>
      <c r="DY110" s="932"/>
      <c r="DZ110" s="933"/>
    </row>
    <row r="111" spans="1:131" s="226" customFormat="1" ht="26.25" customHeight="1" x14ac:dyDescent="0.2">
      <c r="A111" s="934" t="s">
        <v>436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257</v>
      </c>
      <c r="AB111" s="938"/>
      <c r="AC111" s="938"/>
      <c r="AD111" s="938"/>
      <c r="AE111" s="939"/>
      <c r="AF111" s="940" t="s">
        <v>257</v>
      </c>
      <c r="AG111" s="938"/>
      <c r="AH111" s="938"/>
      <c r="AI111" s="938"/>
      <c r="AJ111" s="939"/>
      <c r="AK111" s="940" t="s">
        <v>257</v>
      </c>
      <c r="AL111" s="938"/>
      <c r="AM111" s="938"/>
      <c r="AN111" s="938"/>
      <c r="AO111" s="939"/>
      <c r="AP111" s="941" t="s">
        <v>257</v>
      </c>
      <c r="AQ111" s="942"/>
      <c r="AR111" s="942"/>
      <c r="AS111" s="942"/>
      <c r="AT111" s="943"/>
      <c r="AU111" s="908"/>
      <c r="AV111" s="909"/>
      <c r="AW111" s="909"/>
      <c r="AX111" s="909"/>
      <c r="AY111" s="909"/>
      <c r="AZ111" s="922" t="s">
        <v>437</v>
      </c>
      <c r="BA111" s="923"/>
      <c r="BB111" s="923"/>
      <c r="BC111" s="923"/>
      <c r="BD111" s="923"/>
      <c r="BE111" s="923"/>
      <c r="BF111" s="923"/>
      <c r="BG111" s="923"/>
      <c r="BH111" s="923"/>
      <c r="BI111" s="923"/>
      <c r="BJ111" s="923"/>
      <c r="BK111" s="923"/>
      <c r="BL111" s="923"/>
      <c r="BM111" s="923"/>
      <c r="BN111" s="923"/>
      <c r="BO111" s="923"/>
      <c r="BP111" s="924"/>
      <c r="BQ111" s="925">
        <v>664678</v>
      </c>
      <c r="BR111" s="926"/>
      <c r="BS111" s="926"/>
      <c r="BT111" s="926"/>
      <c r="BU111" s="926"/>
      <c r="BV111" s="926">
        <v>810748</v>
      </c>
      <c r="BW111" s="926"/>
      <c r="BX111" s="926"/>
      <c r="BY111" s="926"/>
      <c r="BZ111" s="926"/>
      <c r="CA111" s="926">
        <v>948275</v>
      </c>
      <c r="CB111" s="926"/>
      <c r="CC111" s="926"/>
      <c r="CD111" s="926"/>
      <c r="CE111" s="926"/>
      <c r="CF111" s="920">
        <v>4.2</v>
      </c>
      <c r="CG111" s="921"/>
      <c r="CH111" s="921"/>
      <c r="CI111" s="921"/>
      <c r="CJ111" s="921"/>
      <c r="CK111" s="948"/>
      <c r="CL111" s="949"/>
      <c r="CM111" s="922" t="s">
        <v>438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257</v>
      </c>
      <c r="DH111" s="926"/>
      <c r="DI111" s="926"/>
      <c r="DJ111" s="926"/>
      <c r="DK111" s="926"/>
      <c r="DL111" s="926" t="s">
        <v>257</v>
      </c>
      <c r="DM111" s="926"/>
      <c r="DN111" s="926"/>
      <c r="DO111" s="926"/>
      <c r="DP111" s="926"/>
      <c r="DQ111" s="926" t="s">
        <v>257</v>
      </c>
      <c r="DR111" s="926"/>
      <c r="DS111" s="926"/>
      <c r="DT111" s="926"/>
      <c r="DU111" s="926"/>
      <c r="DV111" s="927" t="s">
        <v>257</v>
      </c>
      <c r="DW111" s="927"/>
      <c r="DX111" s="927"/>
      <c r="DY111" s="927"/>
      <c r="DZ111" s="928"/>
    </row>
    <row r="112" spans="1:131" s="226" customFormat="1" ht="26.25" customHeight="1" x14ac:dyDescent="0.2">
      <c r="A112" s="952" t="s">
        <v>439</v>
      </c>
      <c r="B112" s="953"/>
      <c r="C112" s="923" t="s">
        <v>440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257</v>
      </c>
      <c r="AB112" s="959"/>
      <c r="AC112" s="959"/>
      <c r="AD112" s="959"/>
      <c r="AE112" s="960"/>
      <c r="AF112" s="961" t="s">
        <v>441</v>
      </c>
      <c r="AG112" s="959"/>
      <c r="AH112" s="959"/>
      <c r="AI112" s="959"/>
      <c r="AJ112" s="960"/>
      <c r="AK112" s="961" t="s">
        <v>441</v>
      </c>
      <c r="AL112" s="959"/>
      <c r="AM112" s="959"/>
      <c r="AN112" s="959"/>
      <c r="AO112" s="960"/>
      <c r="AP112" s="962" t="s">
        <v>257</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17887535</v>
      </c>
      <c r="BR112" s="926"/>
      <c r="BS112" s="926"/>
      <c r="BT112" s="926"/>
      <c r="BU112" s="926"/>
      <c r="BV112" s="926">
        <v>16204878</v>
      </c>
      <c r="BW112" s="926"/>
      <c r="BX112" s="926"/>
      <c r="BY112" s="926"/>
      <c r="BZ112" s="926"/>
      <c r="CA112" s="926">
        <v>15021244</v>
      </c>
      <c r="CB112" s="926"/>
      <c r="CC112" s="926"/>
      <c r="CD112" s="926"/>
      <c r="CE112" s="926"/>
      <c r="CF112" s="920">
        <v>65.900000000000006</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257</v>
      </c>
      <c r="DH112" s="926"/>
      <c r="DI112" s="926"/>
      <c r="DJ112" s="926"/>
      <c r="DK112" s="926"/>
      <c r="DL112" s="926" t="s">
        <v>257</v>
      </c>
      <c r="DM112" s="926"/>
      <c r="DN112" s="926"/>
      <c r="DO112" s="926"/>
      <c r="DP112" s="926"/>
      <c r="DQ112" s="926" t="s">
        <v>257</v>
      </c>
      <c r="DR112" s="926"/>
      <c r="DS112" s="926"/>
      <c r="DT112" s="926"/>
      <c r="DU112" s="926"/>
      <c r="DV112" s="927" t="s">
        <v>435</v>
      </c>
      <c r="DW112" s="927"/>
      <c r="DX112" s="927"/>
      <c r="DY112" s="927"/>
      <c r="DZ112" s="928"/>
    </row>
    <row r="113" spans="1:130" s="226" customFormat="1" ht="26.25" customHeight="1" x14ac:dyDescent="0.2">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985678</v>
      </c>
      <c r="AB113" s="938"/>
      <c r="AC113" s="938"/>
      <c r="AD113" s="938"/>
      <c r="AE113" s="939"/>
      <c r="AF113" s="940">
        <v>897680</v>
      </c>
      <c r="AG113" s="938"/>
      <c r="AH113" s="938"/>
      <c r="AI113" s="938"/>
      <c r="AJ113" s="939"/>
      <c r="AK113" s="940">
        <v>823094</v>
      </c>
      <c r="AL113" s="938"/>
      <c r="AM113" s="938"/>
      <c r="AN113" s="938"/>
      <c r="AO113" s="939"/>
      <c r="AP113" s="941">
        <v>3.6</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v>465654</v>
      </c>
      <c r="BR113" s="926"/>
      <c r="BS113" s="926"/>
      <c r="BT113" s="926"/>
      <c r="BU113" s="926"/>
      <c r="BV113" s="926">
        <v>430199</v>
      </c>
      <c r="BW113" s="926"/>
      <c r="BX113" s="926"/>
      <c r="BY113" s="926"/>
      <c r="BZ113" s="926"/>
      <c r="CA113" s="926">
        <v>413540</v>
      </c>
      <c r="CB113" s="926"/>
      <c r="CC113" s="926"/>
      <c r="CD113" s="926"/>
      <c r="CE113" s="926"/>
      <c r="CF113" s="920">
        <v>1.8</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435</v>
      </c>
      <c r="DH113" s="959"/>
      <c r="DI113" s="959"/>
      <c r="DJ113" s="959"/>
      <c r="DK113" s="960"/>
      <c r="DL113" s="961" t="s">
        <v>257</v>
      </c>
      <c r="DM113" s="959"/>
      <c r="DN113" s="959"/>
      <c r="DO113" s="959"/>
      <c r="DP113" s="960"/>
      <c r="DQ113" s="961" t="s">
        <v>257</v>
      </c>
      <c r="DR113" s="959"/>
      <c r="DS113" s="959"/>
      <c r="DT113" s="959"/>
      <c r="DU113" s="960"/>
      <c r="DV113" s="962" t="s">
        <v>257</v>
      </c>
      <c r="DW113" s="963"/>
      <c r="DX113" s="963"/>
      <c r="DY113" s="963"/>
      <c r="DZ113" s="964"/>
    </row>
    <row r="114" spans="1:130" s="226" customFormat="1" ht="26.25" customHeight="1" x14ac:dyDescent="0.2">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34505</v>
      </c>
      <c r="AB114" s="959"/>
      <c r="AC114" s="959"/>
      <c r="AD114" s="959"/>
      <c r="AE114" s="960"/>
      <c r="AF114" s="961">
        <v>29146</v>
      </c>
      <c r="AG114" s="959"/>
      <c r="AH114" s="959"/>
      <c r="AI114" s="959"/>
      <c r="AJ114" s="960"/>
      <c r="AK114" s="961">
        <v>18109</v>
      </c>
      <c r="AL114" s="959"/>
      <c r="AM114" s="959"/>
      <c r="AN114" s="959"/>
      <c r="AO114" s="960"/>
      <c r="AP114" s="962">
        <v>0.1</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4826332</v>
      </c>
      <c r="BR114" s="926"/>
      <c r="BS114" s="926"/>
      <c r="BT114" s="926"/>
      <c r="BU114" s="926"/>
      <c r="BV114" s="926">
        <v>4875334</v>
      </c>
      <c r="BW114" s="926"/>
      <c r="BX114" s="926"/>
      <c r="BY114" s="926"/>
      <c r="BZ114" s="926"/>
      <c r="CA114" s="926">
        <v>4672636</v>
      </c>
      <c r="CB114" s="926"/>
      <c r="CC114" s="926"/>
      <c r="CD114" s="926"/>
      <c r="CE114" s="926"/>
      <c r="CF114" s="920">
        <v>20.5</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257</v>
      </c>
      <c r="DH114" s="959"/>
      <c r="DI114" s="959"/>
      <c r="DJ114" s="959"/>
      <c r="DK114" s="960"/>
      <c r="DL114" s="961" t="s">
        <v>257</v>
      </c>
      <c r="DM114" s="959"/>
      <c r="DN114" s="959"/>
      <c r="DO114" s="959"/>
      <c r="DP114" s="960"/>
      <c r="DQ114" s="961" t="s">
        <v>257</v>
      </c>
      <c r="DR114" s="959"/>
      <c r="DS114" s="959"/>
      <c r="DT114" s="959"/>
      <c r="DU114" s="960"/>
      <c r="DV114" s="962" t="s">
        <v>435</v>
      </c>
      <c r="DW114" s="963"/>
      <c r="DX114" s="963"/>
      <c r="DY114" s="963"/>
      <c r="DZ114" s="964"/>
    </row>
    <row r="115" spans="1:130" s="226" customFormat="1" ht="26.25" customHeight="1" x14ac:dyDescent="0.2">
      <c r="A115" s="954"/>
      <c r="B115" s="955"/>
      <c r="C115" s="923" t="s">
        <v>450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257</v>
      </c>
      <c r="AB115" s="938"/>
      <c r="AC115" s="938"/>
      <c r="AD115" s="938"/>
      <c r="AE115" s="939"/>
      <c r="AF115" s="940" t="s">
        <v>435</v>
      </c>
      <c r="AG115" s="938"/>
      <c r="AH115" s="938"/>
      <c r="AI115" s="938"/>
      <c r="AJ115" s="939"/>
      <c r="AK115" s="940" t="s">
        <v>257</v>
      </c>
      <c r="AL115" s="938"/>
      <c r="AM115" s="938"/>
      <c r="AN115" s="938"/>
      <c r="AO115" s="939"/>
      <c r="AP115" s="941" t="s">
        <v>441</v>
      </c>
      <c r="AQ115" s="942"/>
      <c r="AR115" s="942"/>
      <c r="AS115" s="942"/>
      <c r="AT115" s="943"/>
      <c r="AU115" s="908"/>
      <c r="AV115" s="909"/>
      <c r="AW115" s="909"/>
      <c r="AX115" s="909"/>
      <c r="AY115" s="909"/>
      <c r="AZ115" s="922" t="s">
        <v>451</v>
      </c>
      <c r="BA115" s="923"/>
      <c r="BB115" s="923"/>
      <c r="BC115" s="923"/>
      <c r="BD115" s="923"/>
      <c r="BE115" s="923"/>
      <c r="BF115" s="923"/>
      <c r="BG115" s="923"/>
      <c r="BH115" s="923"/>
      <c r="BI115" s="923"/>
      <c r="BJ115" s="923"/>
      <c r="BK115" s="923"/>
      <c r="BL115" s="923"/>
      <c r="BM115" s="923"/>
      <c r="BN115" s="923"/>
      <c r="BO115" s="923"/>
      <c r="BP115" s="924"/>
      <c r="BQ115" s="925">
        <v>741587</v>
      </c>
      <c r="BR115" s="926"/>
      <c r="BS115" s="926"/>
      <c r="BT115" s="926"/>
      <c r="BU115" s="926"/>
      <c r="BV115" s="926">
        <v>818086</v>
      </c>
      <c r="BW115" s="926"/>
      <c r="BX115" s="926"/>
      <c r="BY115" s="926"/>
      <c r="BZ115" s="926"/>
      <c r="CA115" s="926">
        <v>909626</v>
      </c>
      <c r="CB115" s="926"/>
      <c r="CC115" s="926"/>
      <c r="CD115" s="926"/>
      <c r="CE115" s="926"/>
      <c r="CF115" s="920">
        <v>4</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664678</v>
      </c>
      <c r="DH115" s="959"/>
      <c r="DI115" s="959"/>
      <c r="DJ115" s="959"/>
      <c r="DK115" s="960"/>
      <c r="DL115" s="961">
        <v>810748</v>
      </c>
      <c r="DM115" s="959"/>
      <c r="DN115" s="959"/>
      <c r="DO115" s="959"/>
      <c r="DP115" s="960"/>
      <c r="DQ115" s="961">
        <v>948275</v>
      </c>
      <c r="DR115" s="959"/>
      <c r="DS115" s="959"/>
      <c r="DT115" s="959"/>
      <c r="DU115" s="960"/>
      <c r="DV115" s="962">
        <v>4.2</v>
      </c>
      <c r="DW115" s="963"/>
      <c r="DX115" s="963"/>
      <c r="DY115" s="963"/>
      <c r="DZ115" s="964"/>
    </row>
    <row r="116" spans="1:130" s="226" customFormat="1" ht="26.25" customHeight="1" x14ac:dyDescent="0.2">
      <c r="A116" s="956"/>
      <c r="B116" s="957"/>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1104</v>
      </c>
      <c r="AB116" s="959"/>
      <c r="AC116" s="959"/>
      <c r="AD116" s="959"/>
      <c r="AE116" s="960"/>
      <c r="AF116" s="961">
        <v>106</v>
      </c>
      <c r="AG116" s="959"/>
      <c r="AH116" s="959"/>
      <c r="AI116" s="959"/>
      <c r="AJ116" s="960"/>
      <c r="AK116" s="961" t="s">
        <v>257</v>
      </c>
      <c r="AL116" s="959"/>
      <c r="AM116" s="959"/>
      <c r="AN116" s="959"/>
      <c r="AO116" s="960"/>
      <c r="AP116" s="962" t="s">
        <v>257</v>
      </c>
      <c r="AQ116" s="963"/>
      <c r="AR116" s="963"/>
      <c r="AS116" s="963"/>
      <c r="AT116" s="964"/>
      <c r="AU116" s="908"/>
      <c r="AV116" s="909"/>
      <c r="AW116" s="909"/>
      <c r="AX116" s="909"/>
      <c r="AY116" s="909"/>
      <c r="AZ116" s="967" t="s">
        <v>454</v>
      </c>
      <c r="BA116" s="968"/>
      <c r="BB116" s="968"/>
      <c r="BC116" s="968"/>
      <c r="BD116" s="968"/>
      <c r="BE116" s="968"/>
      <c r="BF116" s="968"/>
      <c r="BG116" s="968"/>
      <c r="BH116" s="968"/>
      <c r="BI116" s="968"/>
      <c r="BJ116" s="968"/>
      <c r="BK116" s="968"/>
      <c r="BL116" s="968"/>
      <c r="BM116" s="968"/>
      <c r="BN116" s="968"/>
      <c r="BO116" s="968"/>
      <c r="BP116" s="969"/>
      <c r="BQ116" s="925" t="s">
        <v>257</v>
      </c>
      <c r="BR116" s="926"/>
      <c r="BS116" s="926"/>
      <c r="BT116" s="926"/>
      <c r="BU116" s="926"/>
      <c r="BV116" s="926" t="s">
        <v>257</v>
      </c>
      <c r="BW116" s="926"/>
      <c r="BX116" s="926"/>
      <c r="BY116" s="926"/>
      <c r="BZ116" s="926"/>
      <c r="CA116" s="926" t="s">
        <v>257</v>
      </c>
      <c r="CB116" s="926"/>
      <c r="CC116" s="926"/>
      <c r="CD116" s="926"/>
      <c r="CE116" s="926"/>
      <c r="CF116" s="920" t="s">
        <v>257</v>
      </c>
      <c r="CG116" s="921"/>
      <c r="CH116" s="921"/>
      <c r="CI116" s="921"/>
      <c r="CJ116" s="921"/>
      <c r="CK116" s="948"/>
      <c r="CL116" s="949"/>
      <c r="CM116" s="922" t="s">
        <v>455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257</v>
      </c>
      <c r="DH116" s="959"/>
      <c r="DI116" s="959"/>
      <c r="DJ116" s="959"/>
      <c r="DK116" s="960"/>
      <c r="DL116" s="961" t="s">
        <v>257</v>
      </c>
      <c r="DM116" s="959"/>
      <c r="DN116" s="959"/>
      <c r="DO116" s="959"/>
      <c r="DP116" s="960"/>
      <c r="DQ116" s="961" t="s">
        <v>257</v>
      </c>
      <c r="DR116" s="959"/>
      <c r="DS116" s="959"/>
      <c r="DT116" s="959"/>
      <c r="DU116" s="960"/>
      <c r="DV116" s="962" t="s">
        <v>257</v>
      </c>
      <c r="DW116" s="963"/>
      <c r="DX116" s="963"/>
      <c r="DY116" s="963"/>
      <c r="DZ116" s="964"/>
    </row>
    <row r="117" spans="1:130" s="226"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456</v>
      </c>
      <c r="Z117" s="894"/>
      <c r="AA117" s="978">
        <v>5062626</v>
      </c>
      <c r="AB117" s="979"/>
      <c r="AC117" s="979"/>
      <c r="AD117" s="979"/>
      <c r="AE117" s="980"/>
      <c r="AF117" s="981">
        <v>5045610</v>
      </c>
      <c r="AG117" s="979"/>
      <c r="AH117" s="979"/>
      <c r="AI117" s="979"/>
      <c r="AJ117" s="980"/>
      <c r="AK117" s="981">
        <v>4753782</v>
      </c>
      <c r="AL117" s="979"/>
      <c r="AM117" s="979"/>
      <c r="AN117" s="979"/>
      <c r="AO117" s="980"/>
      <c r="AP117" s="982"/>
      <c r="AQ117" s="983"/>
      <c r="AR117" s="983"/>
      <c r="AS117" s="983"/>
      <c r="AT117" s="984"/>
      <c r="AU117" s="908"/>
      <c r="AV117" s="909"/>
      <c r="AW117" s="909"/>
      <c r="AX117" s="909"/>
      <c r="AY117" s="909"/>
      <c r="AZ117" s="974" t="s">
        <v>457</v>
      </c>
      <c r="BA117" s="975"/>
      <c r="BB117" s="975"/>
      <c r="BC117" s="975"/>
      <c r="BD117" s="975"/>
      <c r="BE117" s="975"/>
      <c r="BF117" s="975"/>
      <c r="BG117" s="975"/>
      <c r="BH117" s="975"/>
      <c r="BI117" s="975"/>
      <c r="BJ117" s="975"/>
      <c r="BK117" s="975"/>
      <c r="BL117" s="975"/>
      <c r="BM117" s="975"/>
      <c r="BN117" s="975"/>
      <c r="BO117" s="975"/>
      <c r="BP117" s="976"/>
      <c r="BQ117" s="925" t="s">
        <v>257</v>
      </c>
      <c r="BR117" s="926"/>
      <c r="BS117" s="926"/>
      <c r="BT117" s="926"/>
      <c r="BU117" s="926"/>
      <c r="BV117" s="926" t="s">
        <v>441</v>
      </c>
      <c r="BW117" s="926"/>
      <c r="BX117" s="926"/>
      <c r="BY117" s="926"/>
      <c r="BZ117" s="926"/>
      <c r="CA117" s="926" t="s">
        <v>441</v>
      </c>
      <c r="CB117" s="926"/>
      <c r="CC117" s="926"/>
      <c r="CD117" s="926"/>
      <c r="CE117" s="926"/>
      <c r="CF117" s="920" t="s">
        <v>441</v>
      </c>
      <c r="CG117" s="921"/>
      <c r="CH117" s="921"/>
      <c r="CI117" s="921"/>
      <c r="CJ117" s="921"/>
      <c r="CK117" s="948"/>
      <c r="CL117" s="949"/>
      <c r="CM117" s="922" t="s">
        <v>458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257</v>
      </c>
      <c r="DH117" s="959"/>
      <c r="DI117" s="959"/>
      <c r="DJ117" s="959"/>
      <c r="DK117" s="960"/>
      <c r="DL117" s="961" t="s">
        <v>257</v>
      </c>
      <c r="DM117" s="959"/>
      <c r="DN117" s="959"/>
      <c r="DO117" s="959"/>
      <c r="DP117" s="960"/>
      <c r="DQ117" s="961" t="s">
        <v>257</v>
      </c>
      <c r="DR117" s="959"/>
      <c r="DS117" s="959"/>
      <c r="DT117" s="959"/>
      <c r="DU117" s="960"/>
      <c r="DV117" s="962" t="s">
        <v>257</v>
      </c>
      <c r="DW117" s="963"/>
      <c r="DX117" s="963"/>
      <c r="DY117" s="963"/>
      <c r="DZ117" s="964"/>
    </row>
    <row r="118" spans="1:130" s="226" customFormat="1" ht="26.25" customHeight="1" x14ac:dyDescent="0.2">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312</v>
      </c>
      <c r="AL118" s="893"/>
      <c r="AM118" s="893"/>
      <c r="AN118" s="893"/>
      <c r="AO118" s="894"/>
      <c r="AP118" s="970" t="s">
        <v>429</v>
      </c>
      <c r="AQ118" s="971"/>
      <c r="AR118" s="971"/>
      <c r="AS118" s="971"/>
      <c r="AT118" s="972"/>
      <c r="AU118" s="908"/>
      <c r="AV118" s="909"/>
      <c r="AW118" s="909"/>
      <c r="AX118" s="909"/>
      <c r="AY118" s="909"/>
      <c r="AZ118" s="973" t="s">
        <v>459</v>
      </c>
      <c r="BA118" s="965"/>
      <c r="BB118" s="965"/>
      <c r="BC118" s="965"/>
      <c r="BD118" s="965"/>
      <c r="BE118" s="965"/>
      <c r="BF118" s="965"/>
      <c r="BG118" s="965"/>
      <c r="BH118" s="965"/>
      <c r="BI118" s="965"/>
      <c r="BJ118" s="965"/>
      <c r="BK118" s="965"/>
      <c r="BL118" s="965"/>
      <c r="BM118" s="965"/>
      <c r="BN118" s="965"/>
      <c r="BO118" s="965"/>
      <c r="BP118" s="966"/>
      <c r="BQ118" s="999" t="s">
        <v>257</v>
      </c>
      <c r="BR118" s="1000"/>
      <c r="BS118" s="1000"/>
      <c r="BT118" s="1000"/>
      <c r="BU118" s="1000"/>
      <c r="BV118" s="1000" t="s">
        <v>257</v>
      </c>
      <c r="BW118" s="1000"/>
      <c r="BX118" s="1000"/>
      <c r="BY118" s="1000"/>
      <c r="BZ118" s="1000"/>
      <c r="CA118" s="1000" t="s">
        <v>257</v>
      </c>
      <c r="CB118" s="1000"/>
      <c r="CC118" s="1000"/>
      <c r="CD118" s="1000"/>
      <c r="CE118" s="1000"/>
      <c r="CF118" s="920" t="s">
        <v>257</v>
      </c>
      <c r="CG118" s="921"/>
      <c r="CH118" s="921"/>
      <c r="CI118" s="921"/>
      <c r="CJ118" s="921"/>
      <c r="CK118" s="948"/>
      <c r="CL118" s="949"/>
      <c r="CM118" s="922" t="s">
        <v>460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435</v>
      </c>
      <c r="DH118" s="959"/>
      <c r="DI118" s="959"/>
      <c r="DJ118" s="959"/>
      <c r="DK118" s="960"/>
      <c r="DL118" s="961" t="s">
        <v>257</v>
      </c>
      <c r="DM118" s="959"/>
      <c r="DN118" s="959"/>
      <c r="DO118" s="959"/>
      <c r="DP118" s="960"/>
      <c r="DQ118" s="961" t="s">
        <v>257</v>
      </c>
      <c r="DR118" s="959"/>
      <c r="DS118" s="959"/>
      <c r="DT118" s="959"/>
      <c r="DU118" s="960"/>
      <c r="DV118" s="962" t="s">
        <v>257</v>
      </c>
      <c r="DW118" s="963"/>
      <c r="DX118" s="963"/>
      <c r="DY118" s="963"/>
      <c r="DZ118" s="964"/>
    </row>
    <row r="119" spans="1:130" s="226" customFormat="1" ht="26.25" customHeight="1" x14ac:dyDescent="0.2">
      <c r="A119" s="1056"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257</v>
      </c>
      <c r="AB119" s="900"/>
      <c r="AC119" s="900"/>
      <c r="AD119" s="900"/>
      <c r="AE119" s="901"/>
      <c r="AF119" s="902" t="s">
        <v>257</v>
      </c>
      <c r="AG119" s="900"/>
      <c r="AH119" s="900"/>
      <c r="AI119" s="900"/>
      <c r="AJ119" s="901"/>
      <c r="AK119" s="902" t="s">
        <v>257</v>
      </c>
      <c r="AL119" s="900"/>
      <c r="AM119" s="900"/>
      <c r="AN119" s="900"/>
      <c r="AO119" s="901"/>
      <c r="AP119" s="903" t="s">
        <v>257</v>
      </c>
      <c r="AQ119" s="904"/>
      <c r="AR119" s="904"/>
      <c r="AS119" s="904"/>
      <c r="AT119" s="905"/>
      <c r="AU119" s="910"/>
      <c r="AV119" s="911"/>
      <c r="AW119" s="911"/>
      <c r="AX119" s="911"/>
      <c r="AY119" s="911"/>
      <c r="AZ119" s="247" t="s">
        <v>190</v>
      </c>
      <c r="BA119" s="247"/>
      <c r="BB119" s="247"/>
      <c r="BC119" s="247"/>
      <c r="BD119" s="247"/>
      <c r="BE119" s="247"/>
      <c r="BF119" s="247"/>
      <c r="BG119" s="247"/>
      <c r="BH119" s="247"/>
      <c r="BI119" s="247"/>
      <c r="BJ119" s="247"/>
      <c r="BK119" s="247"/>
      <c r="BL119" s="247"/>
      <c r="BM119" s="247"/>
      <c r="BN119" s="247"/>
      <c r="BO119" s="977" t="s">
        <v>461</v>
      </c>
      <c r="BP119" s="1005"/>
      <c r="BQ119" s="999">
        <v>65618524</v>
      </c>
      <c r="BR119" s="1000"/>
      <c r="BS119" s="1000"/>
      <c r="BT119" s="1000"/>
      <c r="BU119" s="1000"/>
      <c r="BV119" s="1000">
        <v>62566113</v>
      </c>
      <c r="BW119" s="1000"/>
      <c r="BX119" s="1000"/>
      <c r="BY119" s="1000"/>
      <c r="BZ119" s="1000"/>
      <c r="CA119" s="1000">
        <v>59118160</v>
      </c>
      <c r="CB119" s="1000"/>
      <c r="CC119" s="1000"/>
      <c r="CD119" s="1000"/>
      <c r="CE119" s="1000"/>
      <c r="CF119" s="1001"/>
      <c r="CG119" s="1002"/>
      <c r="CH119" s="1002"/>
      <c r="CI119" s="1002"/>
      <c r="CJ119" s="1003"/>
      <c r="CK119" s="950"/>
      <c r="CL119" s="951"/>
      <c r="CM119" s="973" t="s">
        <v>462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435</v>
      </c>
      <c r="DH119" s="986"/>
      <c r="DI119" s="986"/>
      <c r="DJ119" s="986"/>
      <c r="DK119" s="987"/>
      <c r="DL119" s="985" t="s">
        <v>435</v>
      </c>
      <c r="DM119" s="986"/>
      <c r="DN119" s="986"/>
      <c r="DO119" s="986"/>
      <c r="DP119" s="987"/>
      <c r="DQ119" s="985" t="s">
        <v>435</v>
      </c>
      <c r="DR119" s="986"/>
      <c r="DS119" s="986"/>
      <c r="DT119" s="986"/>
      <c r="DU119" s="987"/>
      <c r="DV119" s="988" t="s">
        <v>435</v>
      </c>
      <c r="DW119" s="989"/>
      <c r="DX119" s="989"/>
      <c r="DY119" s="989"/>
      <c r="DZ119" s="990"/>
    </row>
    <row r="120" spans="1:130" s="226" customFormat="1" ht="26.25" customHeight="1" x14ac:dyDescent="0.2">
      <c r="A120" s="1057"/>
      <c r="B120" s="949"/>
      <c r="C120" s="922" t="s">
        <v>438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435</v>
      </c>
      <c r="AB120" s="959"/>
      <c r="AC120" s="959"/>
      <c r="AD120" s="959"/>
      <c r="AE120" s="960"/>
      <c r="AF120" s="961" t="s">
        <v>435</v>
      </c>
      <c r="AG120" s="959"/>
      <c r="AH120" s="959"/>
      <c r="AI120" s="959"/>
      <c r="AJ120" s="960"/>
      <c r="AK120" s="961" t="s">
        <v>435</v>
      </c>
      <c r="AL120" s="959"/>
      <c r="AM120" s="959"/>
      <c r="AN120" s="959"/>
      <c r="AO120" s="960"/>
      <c r="AP120" s="962" t="s">
        <v>257</v>
      </c>
      <c r="AQ120" s="963"/>
      <c r="AR120" s="963"/>
      <c r="AS120" s="963"/>
      <c r="AT120" s="964"/>
      <c r="AU120" s="991" t="s">
        <v>463</v>
      </c>
      <c r="AV120" s="992"/>
      <c r="AW120" s="992"/>
      <c r="AX120" s="992"/>
      <c r="AY120" s="993"/>
      <c r="AZ120" s="929" t="s">
        <v>464</v>
      </c>
      <c r="BA120" s="897"/>
      <c r="BB120" s="897"/>
      <c r="BC120" s="897"/>
      <c r="BD120" s="897"/>
      <c r="BE120" s="897"/>
      <c r="BF120" s="897"/>
      <c r="BG120" s="897"/>
      <c r="BH120" s="897"/>
      <c r="BI120" s="897"/>
      <c r="BJ120" s="897"/>
      <c r="BK120" s="897"/>
      <c r="BL120" s="897"/>
      <c r="BM120" s="897"/>
      <c r="BN120" s="897"/>
      <c r="BO120" s="897"/>
      <c r="BP120" s="898"/>
      <c r="BQ120" s="930">
        <v>1883802</v>
      </c>
      <c r="BR120" s="931"/>
      <c r="BS120" s="931"/>
      <c r="BT120" s="931"/>
      <c r="BU120" s="931"/>
      <c r="BV120" s="931">
        <v>4314541</v>
      </c>
      <c r="BW120" s="931"/>
      <c r="BX120" s="931"/>
      <c r="BY120" s="931"/>
      <c r="BZ120" s="931"/>
      <c r="CA120" s="931">
        <v>6465396</v>
      </c>
      <c r="CB120" s="931"/>
      <c r="CC120" s="931"/>
      <c r="CD120" s="931"/>
      <c r="CE120" s="931"/>
      <c r="CF120" s="944">
        <v>28.4</v>
      </c>
      <c r="CG120" s="945"/>
      <c r="CH120" s="945"/>
      <c r="CI120" s="945"/>
      <c r="CJ120" s="945"/>
      <c r="CK120" s="1006" t="s">
        <v>465</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v>17884669</v>
      </c>
      <c r="DH120" s="931"/>
      <c r="DI120" s="931"/>
      <c r="DJ120" s="931"/>
      <c r="DK120" s="931"/>
      <c r="DL120" s="931">
        <v>16202293</v>
      </c>
      <c r="DM120" s="931"/>
      <c r="DN120" s="931"/>
      <c r="DO120" s="931"/>
      <c r="DP120" s="931"/>
      <c r="DQ120" s="931">
        <v>15018947</v>
      </c>
      <c r="DR120" s="931"/>
      <c r="DS120" s="931"/>
      <c r="DT120" s="931"/>
      <c r="DU120" s="931"/>
      <c r="DV120" s="932">
        <v>65.900000000000006</v>
      </c>
      <c r="DW120" s="932"/>
      <c r="DX120" s="932"/>
      <c r="DY120" s="932"/>
      <c r="DZ120" s="933"/>
    </row>
    <row r="121" spans="1:130" s="226" customFormat="1" ht="26.25" customHeight="1" x14ac:dyDescent="0.2">
      <c r="A121" s="1057"/>
      <c r="B121" s="949"/>
      <c r="C121" s="974" t="s">
        <v>466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435</v>
      </c>
      <c r="AB121" s="959"/>
      <c r="AC121" s="959"/>
      <c r="AD121" s="959"/>
      <c r="AE121" s="960"/>
      <c r="AF121" s="961" t="s">
        <v>435</v>
      </c>
      <c r="AG121" s="959"/>
      <c r="AH121" s="959"/>
      <c r="AI121" s="959"/>
      <c r="AJ121" s="960"/>
      <c r="AK121" s="961" t="s">
        <v>435</v>
      </c>
      <c r="AL121" s="959"/>
      <c r="AM121" s="959"/>
      <c r="AN121" s="959"/>
      <c r="AO121" s="960"/>
      <c r="AP121" s="962" t="s">
        <v>435</v>
      </c>
      <c r="AQ121" s="963"/>
      <c r="AR121" s="963"/>
      <c r="AS121" s="963"/>
      <c r="AT121" s="964"/>
      <c r="AU121" s="994"/>
      <c r="AV121" s="995"/>
      <c r="AW121" s="995"/>
      <c r="AX121" s="995"/>
      <c r="AY121" s="996"/>
      <c r="AZ121" s="922" t="s">
        <v>467</v>
      </c>
      <c r="BA121" s="923"/>
      <c r="BB121" s="923"/>
      <c r="BC121" s="923"/>
      <c r="BD121" s="923"/>
      <c r="BE121" s="923"/>
      <c r="BF121" s="923"/>
      <c r="BG121" s="923"/>
      <c r="BH121" s="923"/>
      <c r="BI121" s="923"/>
      <c r="BJ121" s="923"/>
      <c r="BK121" s="923"/>
      <c r="BL121" s="923"/>
      <c r="BM121" s="923"/>
      <c r="BN121" s="923"/>
      <c r="BO121" s="923"/>
      <c r="BP121" s="924"/>
      <c r="BQ121" s="925">
        <v>10991232</v>
      </c>
      <c r="BR121" s="926"/>
      <c r="BS121" s="926"/>
      <c r="BT121" s="926"/>
      <c r="BU121" s="926"/>
      <c r="BV121" s="926">
        <v>10664787</v>
      </c>
      <c r="BW121" s="926"/>
      <c r="BX121" s="926"/>
      <c r="BY121" s="926"/>
      <c r="BZ121" s="926"/>
      <c r="CA121" s="926">
        <v>10348413</v>
      </c>
      <c r="CB121" s="926"/>
      <c r="CC121" s="926"/>
      <c r="CD121" s="926"/>
      <c r="CE121" s="926"/>
      <c r="CF121" s="920">
        <v>45.4</v>
      </c>
      <c r="CG121" s="921"/>
      <c r="CH121" s="921"/>
      <c r="CI121" s="921"/>
      <c r="CJ121" s="921"/>
      <c r="CK121" s="1009"/>
      <c r="CL121" s="1010"/>
      <c r="CM121" s="1010"/>
      <c r="CN121" s="1010"/>
      <c r="CO121" s="1011"/>
      <c r="CP121" s="1019" t="s">
        <v>468</v>
      </c>
      <c r="CQ121" s="1020"/>
      <c r="CR121" s="1020"/>
      <c r="CS121" s="1020"/>
      <c r="CT121" s="1020"/>
      <c r="CU121" s="1020"/>
      <c r="CV121" s="1020"/>
      <c r="CW121" s="1020"/>
      <c r="CX121" s="1020"/>
      <c r="CY121" s="1020"/>
      <c r="CZ121" s="1020"/>
      <c r="DA121" s="1020"/>
      <c r="DB121" s="1020"/>
      <c r="DC121" s="1020"/>
      <c r="DD121" s="1020"/>
      <c r="DE121" s="1020"/>
      <c r="DF121" s="1021"/>
      <c r="DG121" s="925">
        <v>2866</v>
      </c>
      <c r="DH121" s="926"/>
      <c r="DI121" s="926"/>
      <c r="DJ121" s="926"/>
      <c r="DK121" s="926"/>
      <c r="DL121" s="926">
        <v>2585</v>
      </c>
      <c r="DM121" s="926"/>
      <c r="DN121" s="926"/>
      <c r="DO121" s="926"/>
      <c r="DP121" s="926"/>
      <c r="DQ121" s="926">
        <v>2297</v>
      </c>
      <c r="DR121" s="926"/>
      <c r="DS121" s="926"/>
      <c r="DT121" s="926"/>
      <c r="DU121" s="926"/>
      <c r="DV121" s="927">
        <v>0</v>
      </c>
      <c r="DW121" s="927"/>
      <c r="DX121" s="927"/>
      <c r="DY121" s="927"/>
      <c r="DZ121" s="928"/>
    </row>
    <row r="122" spans="1:130" s="226" customFormat="1" ht="26.25" customHeight="1" x14ac:dyDescent="0.2">
      <c r="A122" s="1057"/>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435</v>
      </c>
      <c r="AB122" s="959"/>
      <c r="AC122" s="959"/>
      <c r="AD122" s="959"/>
      <c r="AE122" s="960"/>
      <c r="AF122" s="961" t="s">
        <v>257</v>
      </c>
      <c r="AG122" s="959"/>
      <c r="AH122" s="959"/>
      <c r="AI122" s="959"/>
      <c r="AJ122" s="960"/>
      <c r="AK122" s="961" t="s">
        <v>435</v>
      </c>
      <c r="AL122" s="959"/>
      <c r="AM122" s="959"/>
      <c r="AN122" s="959"/>
      <c r="AO122" s="960"/>
      <c r="AP122" s="962" t="s">
        <v>435</v>
      </c>
      <c r="AQ122" s="963"/>
      <c r="AR122" s="963"/>
      <c r="AS122" s="963"/>
      <c r="AT122" s="964"/>
      <c r="AU122" s="994"/>
      <c r="AV122" s="995"/>
      <c r="AW122" s="995"/>
      <c r="AX122" s="995"/>
      <c r="AY122" s="996"/>
      <c r="AZ122" s="973" t="s">
        <v>469</v>
      </c>
      <c r="BA122" s="965"/>
      <c r="BB122" s="965"/>
      <c r="BC122" s="965"/>
      <c r="BD122" s="965"/>
      <c r="BE122" s="965"/>
      <c r="BF122" s="965"/>
      <c r="BG122" s="965"/>
      <c r="BH122" s="965"/>
      <c r="BI122" s="965"/>
      <c r="BJ122" s="965"/>
      <c r="BK122" s="965"/>
      <c r="BL122" s="965"/>
      <c r="BM122" s="965"/>
      <c r="BN122" s="965"/>
      <c r="BO122" s="965"/>
      <c r="BP122" s="966"/>
      <c r="BQ122" s="999">
        <v>43058037</v>
      </c>
      <c r="BR122" s="1000"/>
      <c r="BS122" s="1000"/>
      <c r="BT122" s="1000"/>
      <c r="BU122" s="1000"/>
      <c r="BV122" s="1000">
        <v>42028554</v>
      </c>
      <c r="BW122" s="1000"/>
      <c r="BX122" s="1000"/>
      <c r="BY122" s="1000"/>
      <c r="BZ122" s="1000"/>
      <c r="CA122" s="1000">
        <v>39923683</v>
      </c>
      <c r="CB122" s="1000"/>
      <c r="CC122" s="1000"/>
      <c r="CD122" s="1000"/>
      <c r="CE122" s="1000"/>
      <c r="CF122" s="1017">
        <v>175.1</v>
      </c>
      <c r="CG122" s="1018"/>
      <c r="CH122" s="1018"/>
      <c r="CI122" s="1018"/>
      <c r="CJ122" s="1018"/>
      <c r="CK122" s="1009"/>
      <c r="CL122" s="1010"/>
      <c r="CM122" s="1010"/>
      <c r="CN122" s="1010"/>
      <c r="CO122" s="1011"/>
      <c r="CP122" s="1019" t="s">
        <v>407</v>
      </c>
      <c r="CQ122" s="1020"/>
      <c r="CR122" s="1020"/>
      <c r="CS122" s="1020"/>
      <c r="CT122" s="1020"/>
      <c r="CU122" s="1020"/>
      <c r="CV122" s="1020"/>
      <c r="CW122" s="1020"/>
      <c r="CX122" s="1020"/>
      <c r="CY122" s="1020"/>
      <c r="CZ122" s="1020"/>
      <c r="DA122" s="1020"/>
      <c r="DB122" s="1020"/>
      <c r="DC122" s="1020"/>
      <c r="DD122" s="1020"/>
      <c r="DE122" s="1020"/>
      <c r="DF122" s="1021"/>
      <c r="DG122" s="925" t="s">
        <v>257</v>
      </c>
      <c r="DH122" s="926"/>
      <c r="DI122" s="926"/>
      <c r="DJ122" s="926"/>
      <c r="DK122" s="926"/>
      <c r="DL122" s="926" t="s">
        <v>257</v>
      </c>
      <c r="DM122" s="926"/>
      <c r="DN122" s="926"/>
      <c r="DO122" s="926"/>
      <c r="DP122" s="926"/>
      <c r="DQ122" s="926" t="s">
        <v>257</v>
      </c>
      <c r="DR122" s="926"/>
      <c r="DS122" s="926"/>
      <c r="DT122" s="926"/>
      <c r="DU122" s="926"/>
      <c r="DV122" s="927" t="s">
        <v>257</v>
      </c>
      <c r="DW122" s="927"/>
      <c r="DX122" s="927"/>
      <c r="DY122" s="927"/>
      <c r="DZ122" s="928"/>
    </row>
    <row r="123" spans="1:130" s="226" customFormat="1" ht="26.25" customHeight="1" x14ac:dyDescent="0.2">
      <c r="A123" s="1057"/>
      <c r="B123" s="949"/>
      <c r="C123" s="922" t="s">
        <v>455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257</v>
      </c>
      <c r="AB123" s="959"/>
      <c r="AC123" s="959"/>
      <c r="AD123" s="959"/>
      <c r="AE123" s="960"/>
      <c r="AF123" s="961" t="s">
        <v>257</v>
      </c>
      <c r="AG123" s="959"/>
      <c r="AH123" s="959"/>
      <c r="AI123" s="959"/>
      <c r="AJ123" s="960"/>
      <c r="AK123" s="961" t="s">
        <v>257</v>
      </c>
      <c r="AL123" s="959"/>
      <c r="AM123" s="959"/>
      <c r="AN123" s="959"/>
      <c r="AO123" s="960"/>
      <c r="AP123" s="962" t="s">
        <v>257</v>
      </c>
      <c r="AQ123" s="963"/>
      <c r="AR123" s="963"/>
      <c r="AS123" s="963"/>
      <c r="AT123" s="964"/>
      <c r="AU123" s="997"/>
      <c r="AV123" s="998"/>
      <c r="AW123" s="998"/>
      <c r="AX123" s="998"/>
      <c r="AY123" s="998"/>
      <c r="AZ123" s="247" t="s">
        <v>190</v>
      </c>
      <c r="BA123" s="247"/>
      <c r="BB123" s="247"/>
      <c r="BC123" s="247"/>
      <c r="BD123" s="247"/>
      <c r="BE123" s="247"/>
      <c r="BF123" s="247"/>
      <c r="BG123" s="247"/>
      <c r="BH123" s="247"/>
      <c r="BI123" s="247"/>
      <c r="BJ123" s="247"/>
      <c r="BK123" s="247"/>
      <c r="BL123" s="247"/>
      <c r="BM123" s="247"/>
      <c r="BN123" s="247"/>
      <c r="BO123" s="977" t="s">
        <v>470</v>
      </c>
      <c r="BP123" s="1005"/>
      <c r="BQ123" s="1063">
        <v>55933071</v>
      </c>
      <c r="BR123" s="1064"/>
      <c r="BS123" s="1064"/>
      <c r="BT123" s="1064"/>
      <c r="BU123" s="1064"/>
      <c r="BV123" s="1064">
        <v>57007882</v>
      </c>
      <c r="BW123" s="1064"/>
      <c r="BX123" s="1064"/>
      <c r="BY123" s="1064"/>
      <c r="BZ123" s="1064"/>
      <c r="CA123" s="1064">
        <v>56737492</v>
      </c>
      <c r="CB123" s="1064"/>
      <c r="CC123" s="1064"/>
      <c r="CD123" s="1064"/>
      <c r="CE123" s="1064"/>
      <c r="CF123" s="1001"/>
      <c r="CG123" s="1002"/>
      <c r="CH123" s="1002"/>
      <c r="CI123" s="1002"/>
      <c r="CJ123" s="1003"/>
      <c r="CK123" s="1009"/>
      <c r="CL123" s="1010"/>
      <c r="CM123" s="1010"/>
      <c r="CN123" s="1010"/>
      <c r="CO123" s="1011"/>
      <c r="CP123" s="1019" t="s">
        <v>408</v>
      </c>
      <c r="CQ123" s="1020"/>
      <c r="CR123" s="1020"/>
      <c r="CS123" s="1020"/>
      <c r="CT123" s="1020"/>
      <c r="CU123" s="1020"/>
      <c r="CV123" s="1020"/>
      <c r="CW123" s="1020"/>
      <c r="CX123" s="1020"/>
      <c r="CY123" s="1020"/>
      <c r="CZ123" s="1020"/>
      <c r="DA123" s="1020"/>
      <c r="DB123" s="1020"/>
      <c r="DC123" s="1020"/>
      <c r="DD123" s="1020"/>
      <c r="DE123" s="1020"/>
      <c r="DF123" s="1021"/>
      <c r="DG123" s="958" t="s">
        <v>257</v>
      </c>
      <c r="DH123" s="959"/>
      <c r="DI123" s="959"/>
      <c r="DJ123" s="959"/>
      <c r="DK123" s="960"/>
      <c r="DL123" s="961" t="s">
        <v>257</v>
      </c>
      <c r="DM123" s="959"/>
      <c r="DN123" s="959"/>
      <c r="DO123" s="959"/>
      <c r="DP123" s="960"/>
      <c r="DQ123" s="961" t="s">
        <v>257</v>
      </c>
      <c r="DR123" s="959"/>
      <c r="DS123" s="959"/>
      <c r="DT123" s="959"/>
      <c r="DU123" s="960"/>
      <c r="DV123" s="962" t="s">
        <v>257</v>
      </c>
      <c r="DW123" s="963"/>
      <c r="DX123" s="963"/>
      <c r="DY123" s="963"/>
      <c r="DZ123" s="964"/>
    </row>
    <row r="124" spans="1:130" s="226" customFormat="1" ht="26.25" customHeight="1" thickBot="1" x14ac:dyDescent="0.25">
      <c r="A124" s="1057"/>
      <c r="B124" s="949"/>
      <c r="C124" s="922" t="s">
        <v>458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257</v>
      </c>
      <c r="AB124" s="959"/>
      <c r="AC124" s="959"/>
      <c r="AD124" s="959"/>
      <c r="AE124" s="960"/>
      <c r="AF124" s="961" t="s">
        <v>257</v>
      </c>
      <c r="AG124" s="959"/>
      <c r="AH124" s="959"/>
      <c r="AI124" s="959"/>
      <c r="AJ124" s="960"/>
      <c r="AK124" s="961" t="s">
        <v>257</v>
      </c>
      <c r="AL124" s="959"/>
      <c r="AM124" s="959"/>
      <c r="AN124" s="959"/>
      <c r="AO124" s="960"/>
      <c r="AP124" s="962" t="s">
        <v>257</v>
      </c>
      <c r="AQ124" s="963"/>
      <c r="AR124" s="963"/>
      <c r="AS124" s="963"/>
      <c r="AT124" s="964"/>
      <c r="AU124" s="1059" t="s">
        <v>471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44.3</v>
      </c>
      <c r="BR124" s="1027"/>
      <c r="BS124" s="1027"/>
      <c r="BT124" s="1027"/>
      <c r="BU124" s="1027"/>
      <c r="BV124" s="1027">
        <v>24</v>
      </c>
      <c r="BW124" s="1027"/>
      <c r="BX124" s="1027"/>
      <c r="BY124" s="1027"/>
      <c r="BZ124" s="1027"/>
      <c r="CA124" s="1027">
        <v>10.4</v>
      </c>
      <c r="CB124" s="1027"/>
      <c r="CC124" s="1027"/>
      <c r="CD124" s="1027"/>
      <c r="CE124" s="1027"/>
      <c r="CF124" s="1028"/>
      <c r="CG124" s="1029"/>
      <c r="CH124" s="1029"/>
      <c r="CI124" s="1029"/>
      <c r="CJ124" s="1030"/>
      <c r="CK124" s="1012"/>
      <c r="CL124" s="1012"/>
      <c r="CM124" s="1012"/>
      <c r="CN124" s="1012"/>
      <c r="CO124" s="1013"/>
      <c r="CP124" s="1019" t="s">
        <v>472</v>
      </c>
      <c r="CQ124" s="1020"/>
      <c r="CR124" s="1020"/>
      <c r="CS124" s="1020"/>
      <c r="CT124" s="1020"/>
      <c r="CU124" s="1020"/>
      <c r="CV124" s="1020"/>
      <c r="CW124" s="1020"/>
      <c r="CX124" s="1020"/>
      <c r="CY124" s="1020"/>
      <c r="CZ124" s="1020"/>
      <c r="DA124" s="1020"/>
      <c r="DB124" s="1020"/>
      <c r="DC124" s="1020"/>
      <c r="DD124" s="1020"/>
      <c r="DE124" s="1020"/>
      <c r="DF124" s="1021"/>
      <c r="DG124" s="1004" t="s">
        <v>257</v>
      </c>
      <c r="DH124" s="986"/>
      <c r="DI124" s="986"/>
      <c r="DJ124" s="986"/>
      <c r="DK124" s="987"/>
      <c r="DL124" s="985" t="s">
        <v>257</v>
      </c>
      <c r="DM124" s="986"/>
      <c r="DN124" s="986"/>
      <c r="DO124" s="986"/>
      <c r="DP124" s="987"/>
      <c r="DQ124" s="985" t="s">
        <v>257</v>
      </c>
      <c r="DR124" s="986"/>
      <c r="DS124" s="986"/>
      <c r="DT124" s="986"/>
      <c r="DU124" s="987"/>
      <c r="DV124" s="988" t="s">
        <v>257</v>
      </c>
      <c r="DW124" s="989"/>
      <c r="DX124" s="989"/>
      <c r="DY124" s="989"/>
      <c r="DZ124" s="990"/>
    </row>
    <row r="125" spans="1:130" s="226" customFormat="1" ht="26.25" customHeight="1" x14ac:dyDescent="0.2">
      <c r="A125" s="1057"/>
      <c r="B125" s="949"/>
      <c r="C125" s="922" t="s">
        <v>460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257</v>
      </c>
      <c r="AB125" s="959"/>
      <c r="AC125" s="959"/>
      <c r="AD125" s="959"/>
      <c r="AE125" s="960"/>
      <c r="AF125" s="961" t="s">
        <v>257</v>
      </c>
      <c r="AG125" s="959"/>
      <c r="AH125" s="959"/>
      <c r="AI125" s="959"/>
      <c r="AJ125" s="960"/>
      <c r="AK125" s="961" t="s">
        <v>257</v>
      </c>
      <c r="AL125" s="959"/>
      <c r="AM125" s="959"/>
      <c r="AN125" s="959"/>
      <c r="AO125" s="960"/>
      <c r="AP125" s="962" t="s">
        <v>257</v>
      </c>
      <c r="AQ125" s="963"/>
      <c r="AR125" s="963"/>
      <c r="AS125" s="963"/>
      <c r="AT125" s="96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22" t="s">
        <v>473</v>
      </c>
      <c r="CL125" s="1007"/>
      <c r="CM125" s="1007"/>
      <c r="CN125" s="1007"/>
      <c r="CO125" s="1008"/>
      <c r="CP125" s="929" t="s">
        <v>474</v>
      </c>
      <c r="CQ125" s="897"/>
      <c r="CR125" s="897"/>
      <c r="CS125" s="897"/>
      <c r="CT125" s="897"/>
      <c r="CU125" s="897"/>
      <c r="CV125" s="897"/>
      <c r="CW125" s="897"/>
      <c r="CX125" s="897"/>
      <c r="CY125" s="897"/>
      <c r="CZ125" s="897"/>
      <c r="DA125" s="897"/>
      <c r="DB125" s="897"/>
      <c r="DC125" s="897"/>
      <c r="DD125" s="897"/>
      <c r="DE125" s="897"/>
      <c r="DF125" s="898"/>
      <c r="DG125" s="930" t="s">
        <v>257</v>
      </c>
      <c r="DH125" s="931"/>
      <c r="DI125" s="931"/>
      <c r="DJ125" s="931"/>
      <c r="DK125" s="931"/>
      <c r="DL125" s="931" t="s">
        <v>257</v>
      </c>
      <c r="DM125" s="931"/>
      <c r="DN125" s="931"/>
      <c r="DO125" s="931"/>
      <c r="DP125" s="931"/>
      <c r="DQ125" s="931" t="s">
        <v>257</v>
      </c>
      <c r="DR125" s="931"/>
      <c r="DS125" s="931"/>
      <c r="DT125" s="931"/>
      <c r="DU125" s="931"/>
      <c r="DV125" s="932" t="s">
        <v>257</v>
      </c>
      <c r="DW125" s="932"/>
      <c r="DX125" s="932"/>
      <c r="DY125" s="932"/>
      <c r="DZ125" s="933"/>
    </row>
    <row r="126" spans="1:130" s="226" customFormat="1" ht="26.25" customHeight="1" thickBot="1" x14ac:dyDescent="0.25">
      <c r="A126" s="1057"/>
      <c r="B126" s="949"/>
      <c r="C126" s="922" t="s">
        <v>462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257</v>
      </c>
      <c r="AB126" s="959"/>
      <c r="AC126" s="959"/>
      <c r="AD126" s="959"/>
      <c r="AE126" s="960"/>
      <c r="AF126" s="961" t="s">
        <v>257</v>
      </c>
      <c r="AG126" s="959"/>
      <c r="AH126" s="959"/>
      <c r="AI126" s="959"/>
      <c r="AJ126" s="960"/>
      <c r="AK126" s="961" t="s">
        <v>257</v>
      </c>
      <c r="AL126" s="959"/>
      <c r="AM126" s="959"/>
      <c r="AN126" s="959"/>
      <c r="AO126" s="960"/>
      <c r="AP126" s="962" t="s">
        <v>257</v>
      </c>
      <c r="AQ126" s="963"/>
      <c r="AR126" s="963"/>
      <c r="AS126" s="963"/>
      <c r="AT126" s="96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23"/>
      <c r="CL126" s="1010"/>
      <c r="CM126" s="1010"/>
      <c r="CN126" s="1010"/>
      <c r="CO126" s="1011"/>
      <c r="CP126" s="922" t="s">
        <v>475</v>
      </c>
      <c r="CQ126" s="923"/>
      <c r="CR126" s="923"/>
      <c r="CS126" s="923"/>
      <c r="CT126" s="923"/>
      <c r="CU126" s="923"/>
      <c r="CV126" s="923"/>
      <c r="CW126" s="923"/>
      <c r="CX126" s="923"/>
      <c r="CY126" s="923"/>
      <c r="CZ126" s="923"/>
      <c r="DA126" s="923"/>
      <c r="DB126" s="923"/>
      <c r="DC126" s="923"/>
      <c r="DD126" s="923"/>
      <c r="DE126" s="923"/>
      <c r="DF126" s="924"/>
      <c r="DG126" s="925">
        <v>741587</v>
      </c>
      <c r="DH126" s="926"/>
      <c r="DI126" s="926"/>
      <c r="DJ126" s="926"/>
      <c r="DK126" s="926"/>
      <c r="DL126" s="926">
        <v>818086</v>
      </c>
      <c r="DM126" s="926"/>
      <c r="DN126" s="926"/>
      <c r="DO126" s="926"/>
      <c r="DP126" s="926"/>
      <c r="DQ126" s="926">
        <v>909626</v>
      </c>
      <c r="DR126" s="926"/>
      <c r="DS126" s="926"/>
      <c r="DT126" s="926"/>
      <c r="DU126" s="926"/>
      <c r="DV126" s="927">
        <v>4</v>
      </c>
      <c r="DW126" s="927"/>
      <c r="DX126" s="927"/>
      <c r="DY126" s="927"/>
      <c r="DZ126" s="928"/>
    </row>
    <row r="127" spans="1:130" s="226" customFormat="1" ht="26.25" customHeight="1" x14ac:dyDescent="0.2">
      <c r="A127" s="1058"/>
      <c r="B127" s="951"/>
      <c r="C127" s="973" t="s">
        <v>476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257</v>
      </c>
      <c r="AB127" s="959"/>
      <c r="AC127" s="959"/>
      <c r="AD127" s="959"/>
      <c r="AE127" s="960"/>
      <c r="AF127" s="961" t="s">
        <v>257</v>
      </c>
      <c r="AG127" s="959"/>
      <c r="AH127" s="959"/>
      <c r="AI127" s="959"/>
      <c r="AJ127" s="960"/>
      <c r="AK127" s="961" t="s">
        <v>257</v>
      </c>
      <c r="AL127" s="959"/>
      <c r="AM127" s="959"/>
      <c r="AN127" s="959"/>
      <c r="AO127" s="960"/>
      <c r="AP127" s="962" t="s">
        <v>257</v>
      </c>
      <c r="AQ127" s="963"/>
      <c r="AR127" s="963"/>
      <c r="AS127" s="963"/>
      <c r="AT127" s="964"/>
      <c r="AU127" s="228"/>
      <c r="AV127" s="228"/>
      <c r="AW127" s="228"/>
      <c r="AX127" s="1031" t="s">
        <v>477</v>
      </c>
      <c r="AY127" s="1032"/>
      <c r="AZ127" s="1032"/>
      <c r="BA127" s="1032"/>
      <c r="BB127" s="1032"/>
      <c r="BC127" s="1032"/>
      <c r="BD127" s="1032"/>
      <c r="BE127" s="1033"/>
      <c r="BF127" s="1034" t="s">
        <v>478</v>
      </c>
      <c r="BG127" s="1032"/>
      <c r="BH127" s="1032"/>
      <c r="BI127" s="1032"/>
      <c r="BJ127" s="1032"/>
      <c r="BK127" s="1032"/>
      <c r="BL127" s="1033"/>
      <c r="BM127" s="1034" t="s">
        <v>479</v>
      </c>
      <c r="BN127" s="1032"/>
      <c r="BO127" s="1032"/>
      <c r="BP127" s="1032"/>
      <c r="BQ127" s="1032"/>
      <c r="BR127" s="1032"/>
      <c r="BS127" s="1033"/>
      <c r="BT127" s="1034" t="s">
        <v>480</v>
      </c>
      <c r="BU127" s="1032"/>
      <c r="BV127" s="1032"/>
      <c r="BW127" s="1032"/>
      <c r="BX127" s="1032"/>
      <c r="BY127" s="1032"/>
      <c r="BZ127" s="1055"/>
      <c r="CA127" s="228"/>
      <c r="CB127" s="228"/>
      <c r="CC127" s="228"/>
      <c r="CD127" s="251"/>
      <c r="CE127" s="251"/>
      <c r="CF127" s="251"/>
      <c r="CG127" s="228"/>
      <c r="CH127" s="228"/>
      <c r="CI127" s="228"/>
      <c r="CJ127" s="250"/>
      <c r="CK127" s="1023"/>
      <c r="CL127" s="1010"/>
      <c r="CM127" s="1010"/>
      <c r="CN127" s="1010"/>
      <c r="CO127" s="1011"/>
      <c r="CP127" s="922" t="s">
        <v>481</v>
      </c>
      <c r="CQ127" s="923"/>
      <c r="CR127" s="923"/>
      <c r="CS127" s="923"/>
      <c r="CT127" s="923"/>
      <c r="CU127" s="923"/>
      <c r="CV127" s="923"/>
      <c r="CW127" s="923"/>
      <c r="CX127" s="923"/>
      <c r="CY127" s="923"/>
      <c r="CZ127" s="923"/>
      <c r="DA127" s="923"/>
      <c r="DB127" s="923"/>
      <c r="DC127" s="923"/>
      <c r="DD127" s="923"/>
      <c r="DE127" s="923"/>
      <c r="DF127" s="924"/>
      <c r="DG127" s="925" t="s">
        <v>257</v>
      </c>
      <c r="DH127" s="926"/>
      <c r="DI127" s="926"/>
      <c r="DJ127" s="926"/>
      <c r="DK127" s="926"/>
      <c r="DL127" s="926" t="s">
        <v>257</v>
      </c>
      <c r="DM127" s="926"/>
      <c r="DN127" s="926"/>
      <c r="DO127" s="926"/>
      <c r="DP127" s="926"/>
      <c r="DQ127" s="926" t="s">
        <v>257</v>
      </c>
      <c r="DR127" s="926"/>
      <c r="DS127" s="926"/>
      <c r="DT127" s="926"/>
      <c r="DU127" s="926"/>
      <c r="DV127" s="927" t="s">
        <v>257</v>
      </c>
      <c r="DW127" s="927"/>
      <c r="DX127" s="927"/>
      <c r="DY127" s="927"/>
      <c r="DZ127" s="928"/>
    </row>
    <row r="128" spans="1:130" s="226" customFormat="1" ht="26.25" customHeight="1" thickBot="1" x14ac:dyDescent="0.25">
      <c r="A128" s="1041" t="s">
        <v>482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483</v>
      </c>
      <c r="X128" s="1043"/>
      <c r="Y128" s="1043"/>
      <c r="Z128" s="1044"/>
      <c r="AA128" s="1045">
        <v>730016</v>
      </c>
      <c r="AB128" s="1046"/>
      <c r="AC128" s="1046"/>
      <c r="AD128" s="1046"/>
      <c r="AE128" s="1047"/>
      <c r="AF128" s="1048">
        <v>853636</v>
      </c>
      <c r="AG128" s="1046"/>
      <c r="AH128" s="1046"/>
      <c r="AI128" s="1046"/>
      <c r="AJ128" s="1047"/>
      <c r="AK128" s="1048">
        <v>695630</v>
      </c>
      <c r="AL128" s="1046"/>
      <c r="AM128" s="1046"/>
      <c r="AN128" s="1046"/>
      <c r="AO128" s="1047"/>
      <c r="AP128" s="1049"/>
      <c r="AQ128" s="1050"/>
      <c r="AR128" s="1050"/>
      <c r="AS128" s="1050"/>
      <c r="AT128" s="1051"/>
      <c r="AU128" s="228"/>
      <c r="AV128" s="228"/>
      <c r="AW128" s="228"/>
      <c r="AX128" s="896" t="s">
        <v>484</v>
      </c>
      <c r="AY128" s="897"/>
      <c r="AZ128" s="897"/>
      <c r="BA128" s="897"/>
      <c r="BB128" s="897"/>
      <c r="BC128" s="897"/>
      <c r="BD128" s="897"/>
      <c r="BE128" s="898"/>
      <c r="BF128" s="1052" t="s">
        <v>257</v>
      </c>
      <c r="BG128" s="1053"/>
      <c r="BH128" s="1053"/>
      <c r="BI128" s="1053"/>
      <c r="BJ128" s="1053"/>
      <c r="BK128" s="1053"/>
      <c r="BL128" s="1054"/>
      <c r="BM128" s="1052">
        <v>12</v>
      </c>
      <c r="BN128" s="1053"/>
      <c r="BO128" s="1053"/>
      <c r="BP128" s="1053"/>
      <c r="BQ128" s="1053"/>
      <c r="BR128" s="1053"/>
      <c r="BS128" s="1054"/>
      <c r="BT128" s="1052">
        <v>20</v>
      </c>
      <c r="BU128" s="1053"/>
      <c r="BV128" s="1053"/>
      <c r="BW128" s="1053"/>
      <c r="BX128" s="1053"/>
      <c r="BY128" s="1053"/>
      <c r="BZ128" s="1076"/>
      <c r="CA128" s="251"/>
      <c r="CB128" s="251"/>
      <c r="CC128" s="251"/>
      <c r="CD128" s="251"/>
      <c r="CE128" s="251"/>
      <c r="CF128" s="251"/>
      <c r="CG128" s="228"/>
      <c r="CH128" s="228"/>
      <c r="CI128" s="228"/>
      <c r="CJ128" s="250"/>
      <c r="CK128" s="1024"/>
      <c r="CL128" s="1025"/>
      <c r="CM128" s="1025"/>
      <c r="CN128" s="1025"/>
      <c r="CO128" s="1026"/>
      <c r="CP128" s="1035" t="s">
        <v>485</v>
      </c>
      <c r="CQ128" s="726"/>
      <c r="CR128" s="726"/>
      <c r="CS128" s="726"/>
      <c r="CT128" s="726"/>
      <c r="CU128" s="726"/>
      <c r="CV128" s="726"/>
      <c r="CW128" s="726"/>
      <c r="CX128" s="726"/>
      <c r="CY128" s="726"/>
      <c r="CZ128" s="726"/>
      <c r="DA128" s="726"/>
      <c r="DB128" s="726"/>
      <c r="DC128" s="726"/>
      <c r="DD128" s="726"/>
      <c r="DE128" s="726"/>
      <c r="DF128" s="1036"/>
      <c r="DG128" s="1037" t="s">
        <v>257</v>
      </c>
      <c r="DH128" s="1038"/>
      <c r="DI128" s="1038"/>
      <c r="DJ128" s="1038"/>
      <c r="DK128" s="1038"/>
      <c r="DL128" s="1038" t="s">
        <v>257</v>
      </c>
      <c r="DM128" s="1038"/>
      <c r="DN128" s="1038"/>
      <c r="DO128" s="1038"/>
      <c r="DP128" s="1038"/>
      <c r="DQ128" s="1038" t="s">
        <v>257</v>
      </c>
      <c r="DR128" s="1038"/>
      <c r="DS128" s="1038"/>
      <c r="DT128" s="1038"/>
      <c r="DU128" s="1038"/>
      <c r="DV128" s="1039" t="s">
        <v>257</v>
      </c>
      <c r="DW128" s="1039"/>
      <c r="DX128" s="1039"/>
      <c r="DY128" s="1039"/>
      <c r="DZ128" s="1040"/>
    </row>
    <row r="129" spans="1:131" s="226"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486</v>
      </c>
      <c r="X129" s="1071"/>
      <c r="Y129" s="1071"/>
      <c r="Z129" s="1072"/>
      <c r="AA129" s="958">
        <v>25302622</v>
      </c>
      <c r="AB129" s="959"/>
      <c r="AC129" s="959"/>
      <c r="AD129" s="959"/>
      <c r="AE129" s="960"/>
      <c r="AF129" s="961">
        <v>26540014</v>
      </c>
      <c r="AG129" s="959"/>
      <c r="AH129" s="959"/>
      <c r="AI129" s="959"/>
      <c r="AJ129" s="960"/>
      <c r="AK129" s="961">
        <v>26309472</v>
      </c>
      <c r="AL129" s="959"/>
      <c r="AM129" s="959"/>
      <c r="AN129" s="959"/>
      <c r="AO129" s="960"/>
      <c r="AP129" s="1073"/>
      <c r="AQ129" s="1074"/>
      <c r="AR129" s="1074"/>
      <c r="AS129" s="1074"/>
      <c r="AT129" s="1075"/>
      <c r="AU129" s="229"/>
      <c r="AV129" s="229"/>
      <c r="AW129" s="229"/>
      <c r="AX129" s="1065" t="s">
        <v>487</v>
      </c>
      <c r="AY129" s="923"/>
      <c r="AZ129" s="923"/>
      <c r="BA129" s="923"/>
      <c r="BB129" s="923"/>
      <c r="BC129" s="923"/>
      <c r="BD129" s="923"/>
      <c r="BE129" s="924"/>
      <c r="BF129" s="1066" t="s">
        <v>257</v>
      </c>
      <c r="BG129" s="1067"/>
      <c r="BH129" s="1067"/>
      <c r="BI129" s="1067"/>
      <c r="BJ129" s="1067"/>
      <c r="BK129" s="1067"/>
      <c r="BL129" s="1068"/>
      <c r="BM129" s="1066">
        <v>17</v>
      </c>
      <c r="BN129" s="1067"/>
      <c r="BO129" s="1067"/>
      <c r="BP129" s="1067"/>
      <c r="BQ129" s="1067"/>
      <c r="BR129" s="1067"/>
      <c r="BS129" s="1068"/>
      <c r="BT129" s="1066">
        <v>30</v>
      </c>
      <c r="BU129" s="1067"/>
      <c r="BV129" s="1067"/>
      <c r="BW129" s="1067"/>
      <c r="BX129" s="1067"/>
      <c r="BY129" s="1067"/>
      <c r="BZ129" s="10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34" t="s">
        <v>488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489</v>
      </c>
      <c r="X130" s="1071"/>
      <c r="Y130" s="1071"/>
      <c r="Z130" s="1072"/>
      <c r="AA130" s="958">
        <v>3461340</v>
      </c>
      <c r="AB130" s="959"/>
      <c r="AC130" s="959"/>
      <c r="AD130" s="959"/>
      <c r="AE130" s="960"/>
      <c r="AF130" s="961">
        <v>3463143</v>
      </c>
      <c r="AG130" s="959"/>
      <c r="AH130" s="959"/>
      <c r="AI130" s="959"/>
      <c r="AJ130" s="960"/>
      <c r="AK130" s="961">
        <v>3514195</v>
      </c>
      <c r="AL130" s="959"/>
      <c r="AM130" s="959"/>
      <c r="AN130" s="959"/>
      <c r="AO130" s="960"/>
      <c r="AP130" s="1073"/>
      <c r="AQ130" s="1074"/>
      <c r="AR130" s="1074"/>
      <c r="AS130" s="1074"/>
      <c r="AT130" s="1075"/>
      <c r="AU130" s="229"/>
      <c r="AV130" s="229"/>
      <c r="AW130" s="229"/>
      <c r="AX130" s="1065" t="s">
        <v>490</v>
      </c>
      <c r="AY130" s="923"/>
      <c r="AZ130" s="923"/>
      <c r="BA130" s="923"/>
      <c r="BB130" s="923"/>
      <c r="BC130" s="923"/>
      <c r="BD130" s="923"/>
      <c r="BE130" s="924"/>
      <c r="BF130" s="1101">
        <v>3.1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491</v>
      </c>
      <c r="X131" s="1108"/>
      <c r="Y131" s="1108"/>
      <c r="Z131" s="1109"/>
      <c r="AA131" s="1004">
        <v>21841282</v>
      </c>
      <c r="AB131" s="986"/>
      <c r="AC131" s="986"/>
      <c r="AD131" s="986"/>
      <c r="AE131" s="987"/>
      <c r="AF131" s="985">
        <v>23076871</v>
      </c>
      <c r="AG131" s="986"/>
      <c r="AH131" s="986"/>
      <c r="AI131" s="986"/>
      <c r="AJ131" s="987"/>
      <c r="AK131" s="985">
        <v>22795277</v>
      </c>
      <c r="AL131" s="986"/>
      <c r="AM131" s="986"/>
      <c r="AN131" s="986"/>
      <c r="AO131" s="987"/>
      <c r="AP131" s="1110"/>
      <c r="AQ131" s="1111"/>
      <c r="AR131" s="1111"/>
      <c r="AS131" s="1111"/>
      <c r="AT131" s="1112"/>
      <c r="AU131" s="229"/>
      <c r="AV131" s="229"/>
      <c r="AW131" s="229"/>
      <c r="AX131" s="1083" t="s">
        <v>492</v>
      </c>
      <c r="AY131" s="726"/>
      <c r="AZ131" s="726"/>
      <c r="BA131" s="726"/>
      <c r="BB131" s="726"/>
      <c r="BC131" s="726"/>
      <c r="BD131" s="726"/>
      <c r="BE131" s="1036"/>
      <c r="BF131" s="1084">
        <v>10.4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090" t="s">
        <v>493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494</v>
      </c>
      <c r="W132" s="1094"/>
      <c r="X132" s="1094"/>
      <c r="Y132" s="1094"/>
      <c r="Z132" s="1095"/>
      <c r="AA132" s="1096">
        <v>3.9890973430000001</v>
      </c>
      <c r="AB132" s="1097"/>
      <c r="AC132" s="1097"/>
      <c r="AD132" s="1097"/>
      <c r="AE132" s="1098"/>
      <c r="AF132" s="1099">
        <v>3.158274794</v>
      </c>
      <c r="AG132" s="1097"/>
      <c r="AH132" s="1097"/>
      <c r="AI132" s="1097"/>
      <c r="AJ132" s="1098"/>
      <c r="AK132" s="1099">
        <v>2.3862706299999998</v>
      </c>
      <c r="AL132" s="1097"/>
      <c r="AM132" s="1097"/>
      <c r="AN132" s="1097"/>
      <c r="AO132" s="1098"/>
      <c r="AP132" s="1001"/>
      <c r="AQ132" s="1002"/>
      <c r="AR132" s="1002"/>
      <c r="AS132" s="1002"/>
      <c r="AT132" s="110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495</v>
      </c>
      <c r="W133" s="1077"/>
      <c r="X133" s="1077"/>
      <c r="Y133" s="1077"/>
      <c r="Z133" s="1078"/>
      <c r="AA133" s="1079">
        <v>5.6</v>
      </c>
      <c r="AB133" s="1080"/>
      <c r="AC133" s="1080"/>
      <c r="AD133" s="1080"/>
      <c r="AE133" s="1081"/>
      <c r="AF133" s="1079">
        <v>3.9</v>
      </c>
      <c r="AG133" s="1080"/>
      <c r="AH133" s="1080"/>
      <c r="AI133" s="1080"/>
      <c r="AJ133" s="1081"/>
      <c r="AK133" s="1079">
        <v>3.1</v>
      </c>
      <c r="AL133" s="1080"/>
      <c r="AM133" s="1080"/>
      <c r="AN133" s="1080"/>
      <c r="AO133" s="1081"/>
      <c r="AP133" s="1028"/>
      <c r="AQ133" s="1029"/>
      <c r="AR133" s="1029"/>
      <c r="AS133" s="1029"/>
      <c r="AT133" s="108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LQgysKnUeD4ER65WX6P0mAvvqe3OgLo/lIYwCuIHBE+qC+ovB2EATbvdSBvlIZrkXGH/y1DevZpzPdX4S3PxQ==" saltValue="aem2xJZEMZGsJ2DaLMyiU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7C783-2010-42CD-8282-921A7311E335}">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496</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5CEdgn3kVrOpFFoBbFLtRo6gOMA+pADL/K4X9BtEYgr30iMwGz3UOzxEohWKh3JtMeLhejspxqVh0KX3MX7e/g==" saltValue="DR9nh72nvQKgXNUNNn/i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395bbhZa380BSxXlF6OLDUixxK3DkzDCDr1ICvcrSSlmudbDSB6RtVkq8S4l5Djttq1BgAAy2VRJmTaXdEw1Q==" saltValue="MbsuTVhMuG7iRbTqAU0If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497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498</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4" t="s">
        <v>499</v>
      </c>
      <c r="AP7" s="268"/>
      <c r="AQ7" s="269" t="s">
        <v>500</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5"/>
      <c r="AP8" s="274" t="s">
        <v>501</v>
      </c>
      <c r="AQ8" s="275" t="s">
        <v>502</v>
      </c>
      <c r="AR8" s="276" t="s">
        <v>503</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6" t="s">
        <v>504</v>
      </c>
      <c r="AL9" s="1117"/>
      <c r="AM9" s="1117"/>
      <c r="AN9" s="1118"/>
      <c r="AO9" s="277">
        <v>7304201</v>
      </c>
      <c r="AP9" s="277">
        <v>62447</v>
      </c>
      <c r="AQ9" s="278">
        <v>62374</v>
      </c>
      <c r="AR9" s="279">
        <v>0.1</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6" t="s">
        <v>505</v>
      </c>
      <c r="AL10" s="1117"/>
      <c r="AM10" s="1117"/>
      <c r="AN10" s="1118"/>
      <c r="AO10" s="280">
        <v>162150</v>
      </c>
      <c r="AP10" s="280">
        <v>1386</v>
      </c>
      <c r="AQ10" s="281">
        <v>4230</v>
      </c>
      <c r="AR10" s="282">
        <v>-67.2</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6" t="s">
        <v>506</v>
      </c>
      <c r="AL11" s="1117"/>
      <c r="AM11" s="1117"/>
      <c r="AN11" s="1118"/>
      <c r="AO11" s="280">
        <v>25507</v>
      </c>
      <c r="AP11" s="280">
        <v>218</v>
      </c>
      <c r="AQ11" s="281">
        <v>601</v>
      </c>
      <c r="AR11" s="282">
        <v>-63.7</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6" t="s">
        <v>507</v>
      </c>
      <c r="AL12" s="1117"/>
      <c r="AM12" s="1117"/>
      <c r="AN12" s="1118"/>
      <c r="AO12" s="280" t="s">
        <v>508</v>
      </c>
      <c r="AP12" s="280" t="s">
        <v>508</v>
      </c>
      <c r="AQ12" s="281">
        <v>13</v>
      </c>
      <c r="AR12" s="282" t="s">
        <v>508</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6" t="s">
        <v>509</v>
      </c>
      <c r="AL13" s="1117"/>
      <c r="AM13" s="1117"/>
      <c r="AN13" s="1118"/>
      <c r="AO13" s="280">
        <v>286550</v>
      </c>
      <c r="AP13" s="280">
        <v>2450</v>
      </c>
      <c r="AQ13" s="281">
        <v>2559</v>
      </c>
      <c r="AR13" s="282">
        <v>-4.3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6" t="s">
        <v>510</v>
      </c>
      <c r="AL14" s="1117"/>
      <c r="AM14" s="1117"/>
      <c r="AN14" s="1118"/>
      <c r="AO14" s="280">
        <v>16687</v>
      </c>
      <c r="AP14" s="280">
        <v>143</v>
      </c>
      <c r="AQ14" s="281">
        <v>1133</v>
      </c>
      <c r="AR14" s="282">
        <v>-87.4</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19" t="s">
        <v>511</v>
      </c>
      <c r="AL15" s="1120"/>
      <c r="AM15" s="1120"/>
      <c r="AN15" s="1121"/>
      <c r="AO15" s="280">
        <v>-500423</v>
      </c>
      <c r="AP15" s="280">
        <v>-4278</v>
      </c>
      <c r="AQ15" s="281">
        <v>-4006</v>
      </c>
      <c r="AR15" s="282">
        <v>6.8</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19" t="s">
        <v>190</v>
      </c>
      <c r="AL16" s="1120"/>
      <c r="AM16" s="1120"/>
      <c r="AN16" s="1121"/>
      <c r="AO16" s="280">
        <v>7294672</v>
      </c>
      <c r="AP16" s="280">
        <v>62366</v>
      </c>
      <c r="AQ16" s="281">
        <v>66904</v>
      </c>
      <c r="AR16" s="282">
        <v>-6.8</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512</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513</v>
      </c>
      <c r="AP20" s="289" t="s">
        <v>514</v>
      </c>
      <c r="AQ20" s="290" t="s">
        <v>515</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2" t="s">
        <v>516</v>
      </c>
      <c r="AL21" s="1123"/>
      <c r="AM21" s="1123"/>
      <c r="AN21" s="1124"/>
      <c r="AO21" s="293">
        <v>6.34</v>
      </c>
      <c r="AP21" s="294">
        <v>6.16</v>
      </c>
      <c r="AQ21" s="295">
        <v>0.18</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2" t="s">
        <v>517</v>
      </c>
      <c r="AL22" s="1123"/>
      <c r="AM22" s="1123"/>
      <c r="AN22" s="1124"/>
      <c r="AO22" s="298">
        <v>99.7</v>
      </c>
      <c r="AP22" s="299">
        <v>98.9</v>
      </c>
      <c r="AQ22" s="300">
        <v>0.8</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13" t="s">
        <v>518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3"/>
    </row>
    <row r="27" spans="1:46" ht="13.2" x14ac:dyDescent="0.2">
      <c r="A27" s="305"/>
      <c r="AO27" s="258"/>
      <c r="AP27" s="258"/>
      <c r="AQ27" s="258"/>
      <c r="AR27" s="258"/>
      <c r="AS27" s="258"/>
      <c r="AT27" s="258"/>
    </row>
    <row r="28" spans="1:46" ht="16.2" x14ac:dyDescent="0.2">
      <c r="A28" s="259" t="s">
        <v>519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520</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4" t="s">
        <v>499</v>
      </c>
      <c r="AP30" s="268"/>
      <c r="AQ30" s="269" t="s">
        <v>500</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5"/>
      <c r="AP31" s="274" t="s">
        <v>501</v>
      </c>
      <c r="AQ31" s="275" t="s">
        <v>502</v>
      </c>
      <c r="AR31" s="276" t="s">
        <v>503</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30" t="s">
        <v>521</v>
      </c>
      <c r="AL32" s="1131"/>
      <c r="AM32" s="1131"/>
      <c r="AN32" s="1132"/>
      <c r="AO32" s="308">
        <v>3912579</v>
      </c>
      <c r="AP32" s="308">
        <v>33451</v>
      </c>
      <c r="AQ32" s="309">
        <v>33699</v>
      </c>
      <c r="AR32" s="310">
        <v>-0.7</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30" t="s">
        <v>522</v>
      </c>
      <c r="AL33" s="1131"/>
      <c r="AM33" s="1131"/>
      <c r="AN33" s="1132"/>
      <c r="AO33" s="308" t="s">
        <v>508</v>
      </c>
      <c r="AP33" s="308" t="s">
        <v>508</v>
      </c>
      <c r="AQ33" s="309" t="s">
        <v>508</v>
      </c>
      <c r="AR33" s="310" t="s">
        <v>508</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30" t="s">
        <v>523</v>
      </c>
      <c r="AL34" s="1131"/>
      <c r="AM34" s="1131"/>
      <c r="AN34" s="1132"/>
      <c r="AO34" s="308" t="s">
        <v>508</v>
      </c>
      <c r="AP34" s="308" t="s">
        <v>508</v>
      </c>
      <c r="AQ34" s="309">
        <v>23</v>
      </c>
      <c r="AR34" s="310" t="s">
        <v>508</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30" t="s">
        <v>524</v>
      </c>
      <c r="AL35" s="1131"/>
      <c r="AM35" s="1131"/>
      <c r="AN35" s="1132"/>
      <c r="AO35" s="308">
        <v>823094</v>
      </c>
      <c r="AP35" s="308">
        <v>7037</v>
      </c>
      <c r="AQ35" s="309">
        <v>5771</v>
      </c>
      <c r="AR35" s="310">
        <v>21.9</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30" t="s">
        <v>525</v>
      </c>
      <c r="AL36" s="1131"/>
      <c r="AM36" s="1131"/>
      <c r="AN36" s="1132"/>
      <c r="AO36" s="308">
        <v>18109</v>
      </c>
      <c r="AP36" s="308">
        <v>155</v>
      </c>
      <c r="AQ36" s="309">
        <v>1158</v>
      </c>
      <c r="AR36" s="310">
        <v>-86.6</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30" t="s">
        <v>526</v>
      </c>
      <c r="AL37" s="1131"/>
      <c r="AM37" s="1131"/>
      <c r="AN37" s="1132"/>
      <c r="AO37" s="308" t="s">
        <v>508</v>
      </c>
      <c r="AP37" s="308" t="s">
        <v>508</v>
      </c>
      <c r="AQ37" s="309">
        <v>631</v>
      </c>
      <c r="AR37" s="310" t="s">
        <v>508</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3" t="s">
        <v>527</v>
      </c>
      <c r="AL38" s="1134"/>
      <c r="AM38" s="1134"/>
      <c r="AN38" s="1135"/>
      <c r="AO38" s="311" t="s">
        <v>508</v>
      </c>
      <c r="AP38" s="311" t="s">
        <v>508</v>
      </c>
      <c r="AQ38" s="312">
        <v>0</v>
      </c>
      <c r="AR38" s="300" t="s">
        <v>508</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3" t="s">
        <v>528</v>
      </c>
      <c r="AL39" s="1134"/>
      <c r="AM39" s="1134"/>
      <c r="AN39" s="1135"/>
      <c r="AO39" s="308">
        <v>-695630</v>
      </c>
      <c r="AP39" s="308">
        <v>-5947</v>
      </c>
      <c r="AQ39" s="309">
        <v>-6112</v>
      </c>
      <c r="AR39" s="310">
        <v>-2.7</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30" t="s">
        <v>529</v>
      </c>
      <c r="AL40" s="1131"/>
      <c r="AM40" s="1131"/>
      <c r="AN40" s="1132"/>
      <c r="AO40" s="308">
        <v>-3514195</v>
      </c>
      <c r="AP40" s="308">
        <v>-30045</v>
      </c>
      <c r="AQ40" s="309">
        <v>-25565</v>
      </c>
      <c r="AR40" s="310">
        <v>17.5</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6" t="s">
        <v>304</v>
      </c>
      <c r="AL41" s="1137"/>
      <c r="AM41" s="1137"/>
      <c r="AN41" s="1138"/>
      <c r="AO41" s="308">
        <v>543957</v>
      </c>
      <c r="AP41" s="308">
        <v>4651</v>
      </c>
      <c r="AQ41" s="309">
        <v>9604</v>
      </c>
      <c r="AR41" s="310">
        <v>-51.6</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530</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532</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5" t="s">
        <v>499</v>
      </c>
      <c r="AN49" s="1127" t="s">
        <v>533</v>
      </c>
      <c r="AO49" s="1128"/>
      <c r="AP49" s="1128"/>
      <c r="AQ49" s="1128"/>
      <c r="AR49" s="1129"/>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6"/>
      <c r="AN50" s="324" t="s">
        <v>534</v>
      </c>
      <c r="AO50" s="325" t="s">
        <v>535</v>
      </c>
      <c r="AP50" s="326" t="s">
        <v>536</v>
      </c>
      <c r="AQ50" s="327" t="s">
        <v>537</v>
      </c>
      <c r="AR50" s="328" t="s">
        <v>538</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539</v>
      </c>
      <c r="AL51" s="321"/>
      <c r="AM51" s="329">
        <v>1537906</v>
      </c>
      <c r="AN51" s="330">
        <v>12782</v>
      </c>
      <c r="AO51" s="331">
        <v>-41.9</v>
      </c>
      <c r="AP51" s="332">
        <v>43226</v>
      </c>
      <c r="AQ51" s="333">
        <v>1.3</v>
      </c>
      <c r="AR51" s="334">
        <v>-43.2</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540</v>
      </c>
      <c r="AM52" s="337">
        <v>1111755</v>
      </c>
      <c r="AN52" s="338">
        <v>9240</v>
      </c>
      <c r="AO52" s="339">
        <v>-9.3000000000000007</v>
      </c>
      <c r="AP52" s="340">
        <v>22622</v>
      </c>
      <c r="AQ52" s="341">
        <v>-0.2</v>
      </c>
      <c r="AR52" s="342">
        <v>-9.1</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541</v>
      </c>
      <c r="AL53" s="321"/>
      <c r="AM53" s="329">
        <v>3861129</v>
      </c>
      <c r="AN53" s="330">
        <v>32290</v>
      </c>
      <c r="AO53" s="331">
        <v>152.6</v>
      </c>
      <c r="AP53" s="332">
        <v>42836</v>
      </c>
      <c r="AQ53" s="333">
        <v>-0.9</v>
      </c>
      <c r="AR53" s="334">
        <v>153.5</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540</v>
      </c>
      <c r="AM54" s="337">
        <v>2595557</v>
      </c>
      <c r="AN54" s="338">
        <v>21706</v>
      </c>
      <c r="AO54" s="339">
        <v>134.9</v>
      </c>
      <c r="AP54" s="340">
        <v>22936</v>
      </c>
      <c r="AQ54" s="341">
        <v>1.4</v>
      </c>
      <c r="AR54" s="342">
        <v>133.5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542</v>
      </c>
      <c r="AL55" s="321"/>
      <c r="AM55" s="329">
        <v>1922988</v>
      </c>
      <c r="AN55" s="330">
        <v>16198</v>
      </c>
      <c r="AO55" s="331">
        <v>-49.8</v>
      </c>
      <c r="AP55" s="332">
        <v>44161</v>
      </c>
      <c r="AQ55" s="333">
        <v>3.1</v>
      </c>
      <c r="AR55" s="334">
        <v>-52.9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540</v>
      </c>
      <c r="AM56" s="337">
        <v>1236719</v>
      </c>
      <c r="AN56" s="338">
        <v>10417</v>
      </c>
      <c r="AO56" s="339">
        <v>-52</v>
      </c>
      <c r="AP56" s="340">
        <v>23644</v>
      </c>
      <c r="AQ56" s="341">
        <v>3.1</v>
      </c>
      <c r="AR56" s="342">
        <v>-55.1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543</v>
      </c>
      <c r="AL57" s="321"/>
      <c r="AM57" s="329">
        <v>826068</v>
      </c>
      <c r="AN57" s="330">
        <v>7012</v>
      </c>
      <c r="AO57" s="331">
        <v>-56.7</v>
      </c>
      <c r="AP57" s="332">
        <v>43955</v>
      </c>
      <c r="AQ57" s="333">
        <v>-0.5</v>
      </c>
      <c r="AR57" s="334">
        <v>-56.2</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540</v>
      </c>
      <c r="AM58" s="337">
        <v>613491</v>
      </c>
      <c r="AN58" s="338">
        <v>5208</v>
      </c>
      <c r="AO58" s="339">
        <v>-50</v>
      </c>
      <c r="AP58" s="340">
        <v>21318</v>
      </c>
      <c r="AQ58" s="341">
        <v>-9.8000000000000007</v>
      </c>
      <c r="AR58" s="342">
        <v>-40.200000000000003</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544</v>
      </c>
      <c r="AL59" s="321"/>
      <c r="AM59" s="329">
        <v>1368144</v>
      </c>
      <c r="AN59" s="330">
        <v>11697</v>
      </c>
      <c r="AO59" s="331">
        <v>66.8</v>
      </c>
      <c r="AP59" s="332">
        <v>41921</v>
      </c>
      <c r="AQ59" s="333">
        <v>-4.5999999999999996</v>
      </c>
      <c r="AR59" s="334">
        <v>71.400000000000006</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540</v>
      </c>
      <c r="AM60" s="337">
        <v>673536</v>
      </c>
      <c r="AN60" s="338">
        <v>5758</v>
      </c>
      <c r="AO60" s="339">
        <v>10.6</v>
      </c>
      <c r="AP60" s="340">
        <v>21655</v>
      </c>
      <c r="AQ60" s="341">
        <v>1.6</v>
      </c>
      <c r="AR60" s="342">
        <v>9</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545</v>
      </c>
      <c r="AL61" s="343"/>
      <c r="AM61" s="344">
        <v>1903247</v>
      </c>
      <c r="AN61" s="345">
        <v>15996</v>
      </c>
      <c r="AO61" s="346">
        <v>14.2</v>
      </c>
      <c r="AP61" s="347">
        <v>43220</v>
      </c>
      <c r="AQ61" s="348">
        <v>-0.3</v>
      </c>
      <c r="AR61" s="334">
        <v>14.5</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540</v>
      </c>
      <c r="AM62" s="337">
        <v>1246212</v>
      </c>
      <c r="AN62" s="338">
        <v>10466</v>
      </c>
      <c r="AO62" s="339">
        <v>6.8</v>
      </c>
      <c r="AP62" s="340">
        <v>22435</v>
      </c>
      <c r="AQ62" s="341">
        <v>-0.8</v>
      </c>
      <c r="AR62" s="342">
        <v>7.6</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JAc6dIZg8cviFqhy0M5R1wIVXPVZaJq9q/oB1K9/aWlISJQiL6V53QfCt2dqUfbAHNFLYSwLQL8UxfN2M+nd0Q==" saltValue="fR5utvX7fF5yUSPVbFV5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547</v>
      </c>
    </row>
    <row r="121" spans="125:125" ht="13.5" hidden="1" customHeight="1" x14ac:dyDescent="0.2">
      <c r="DU121" s="255"/>
    </row>
  </sheetData>
  <sheetProtection algorithmName="SHA-512" hashValue="CRmMeID+NCMwvCY76QFIigitLmBNad0ug6Ealfn9Naf0bliMZkQtncqlBVgYgzMcdBGXh+TvrHc/XiwQxZ/zFQ==" saltValue="ZkWTcUrd2uSWymtvwF1T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548</v>
      </c>
    </row>
  </sheetData>
  <sheetProtection algorithmName="SHA-512" hashValue="+Blmtkf8JZd+MAtdXEBZ4lF3z2pDdq9BM/T6I10C+TcjSk/qjFms8NAs0bfoeim8PhJm5VjgK0e7ulXIslUjgw==" saltValue="VUsmtrYYsxQacHEPT+cJ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139" t="s">
        <v>3</v>
      </c>
      <c r="D47" s="1139"/>
      <c r="E47" s="1140"/>
      <c r="F47" s="11">
        <v>1.87</v>
      </c>
      <c r="G47" s="12">
        <v>1.83</v>
      </c>
      <c r="H47" s="12">
        <v>2.63</v>
      </c>
      <c r="I47" s="12">
        <v>9.3800000000000008</v>
      </c>
      <c r="J47" s="13">
        <v>16.89</v>
      </c>
    </row>
    <row r="48" spans="2:10" ht="57.75" customHeight="1" x14ac:dyDescent="0.2">
      <c r="B48" s="14"/>
      <c r="C48" s="1141" t="s">
        <v>4</v>
      </c>
      <c r="D48" s="1141"/>
      <c r="E48" s="1142"/>
      <c r="F48" s="15">
        <v>0.39</v>
      </c>
      <c r="G48" s="16">
        <v>0.46</v>
      </c>
      <c r="H48" s="16">
        <v>2.62</v>
      </c>
      <c r="I48" s="16">
        <v>3.94</v>
      </c>
      <c r="J48" s="17">
        <v>3.77</v>
      </c>
    </row>
    <row r="49" spans="2:10" ht="57.75" customHeight="1" thickBot="1" x14ac:dyDescent="0.25">
      <c r="B49" s="18"/>
      <c r="C49" s="1143" t="s">
        <v>5</v>
      </c>
      <c r="D49" s="1143"/>
      <c r="E49" s="1144"/>
      <c r="F49" s="19" t="s">
        <v>554</v>
      </c>
      <c r="G49" s="20">
        <v>0.04</v>
      </c>
      <c r="H49" s="20">
        <v>3.02</v>
      </c>
      <c r="I49" s="20">
        <v>8.31</v>
      </c>
      <c r="J49" s="21">
        <v>7.22</v>
      </c>
    </row>
    <row r="50" spans="2:10" ht="13.2" x14ac:dyDescent="0.2"/>
  </sheetData>
  <sheetProtection algorithmName="SHA-512" hashValue="MzDzrN5QH9SVck2ezm9qMSmQ6IPJQcwN5jij/+cfPpD39nIzMnJgV1N8zjhxl8RVU7liKfjjXD/o723yTOCdYQ==" saltValue="Eo8bxafCUOoUAT+oij+K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小池　真由子</cp:lastModifiedBy>
  <cp:lastPrinted>2024-03-18T10:34:23Z</cp:lastPrinted>
  <dcterms:created xsi:type="dcterms:W3CDTF">2024-02-05T02:12:42Z</dcterms:created>
  <dcterms:modified xsi:type="dcterms:W3CDTF">2024-03-26T07:24:59Z</dcterms:modified>
  <cp:category/>
</cp:coreProperties>
</file>